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3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Oct 24" state="visible" r:id="rId4"/>
    <sheet sheetId="2" name="Nov 24" state="visible" r:id="rId5"/>
    <sheet sheetId="3" name="Dec 24" state="visible" r:id="rId6"/>
    <sheet sheetId="4" name="Jan 25" state="visible" r:id="rId7"/>
    <sheet sheetId="6" name="Feb 25" state="visible" r:id="rId8"/>
    <sheet sheetId="7" name="Mar 25" state="visible" r:id="rId9"/>
    <sheet sheetId="8" name="Apr 25" state="visible" r:id="rId10"/>
    <sheet sheetId="13" name="May 25" state="visible" r:id="rId11"/>
    <sheet sheetId="5" name="Jun 25" state="visible" r:id="rId12"/>
    <sheet sheetId="10" name="July 25" state="visible" r:id="rId13"/>
    <sheet sheetId="11" name="Aug 25" state="visible" r:id="rId14"/>
    <sheet sheetId="12" name="Sept 25" state="visible" r:id="rId15"/>
    <sheet sheetId="14" name="Summary 2025" state="visible" r:id="rId16"/>
  </sheets>
  <definedNames>
    <definedName name="_xlnm._FilterDatabase">'Jan 25'!$B$1:$B$93</definedName>
  </definedNames>
  <calcPr calcId="171027"/>
</workbook>
</file>

<file path=xl/sharedStrings.xml><?xml version="1.0" encoding="utf-8"?>
<sst xmlns="http://schemas.openxmlformats.org/spreadsheetml/2006/main" count="1983" uniqueCount="73">
  <si>
    <t>DATE</t>
  </si>
  <si>
    <t>LINE</t>
  </si>
  <si>
    <t>SHIP NAME</t>
  </si>
  <si>
    <t>Catamaran Sail &amp; Snorkel</t>
  </si>
  <si>
    <t>Champagne Adults Only</t>
  </si>
  <si>
    <t>Invisible Boat Family</t>
  </si>
  <si>
    <t>PAX TOTALS, ANALYSIS  and RATES</t>
  </si>
  <si>
    <t>Sold</t>
  </si>
  <si>
    <t>Allotment</t>
  </si>
  <si>
    <t>Chukka Tours (Sold)</t>
  </si>
  <si>
    <t>Alloted Pax</t>
  </si>
  <si>
    <t>Pax on Board</t>
  </si>
  <si>
    <t>Pax on Tour</t>
  </si>
  <si>
    <t>Capture Rate</t>
  </si>
  <si>
    <t>Utilization Rate</t>
  </si>
  <si>
    <t>Market Share</t>
  </si>
  <si>
    <t>12/09/2025</t>
  </si>
  <si>
    <t>CCL</t>
  </si>
  <si>
    <t>CELEBRATION</t>
  </si>
  <si>
    <t>TOTAL</t>
  </si>
  <si>
    <t>No. Of Calls</t>
  </si>
  <si>
    <t>Line Code</t>
  </si>
  <si>
    <t>Pax Per Line</t>
  </si>
  <si>
    <t xml:space="preserve">Allotments </t>
  </si>
  <si>
    <t>Pax Per Call</t>
  </si>
  <si>
    <t>Royal</t>
  </si>
  <si>
    <t>RCL</t>
  </si>
  <si>
    <t>Norwegian</t>
  </si>
  <si>
    <t>NCL</t>
  </si>
  <si>
    <t>Disney</t>
  </si>
  <si>
    <t>DCL</t>
  </si>
  <si>
    <t>Celebrity</t>
  </si>
  <si>
    <t>CEL</t>
  </si>
  <si>
    <t>Carnival</t>
  </si>
  <si>
    <t>Princess</t>
  </si>
  <si>
    <t>PCL</t>
  </si>
  <si>
    <t>Holland</t>
  </si>
  <si>
    <t>HAL</t>
  </si>
  <si>
    <t>Silverseas</t>
  </si>
  <si>
    <t>Silver</t>
  </si>
  <si>
    <t>Viking</t>
  </si>
  <si>
    <t>Azamara</t>
  </si>
  <si>
    <t>TUI</t>
  </si>
  <si>
    <t>Marella</t>
  </si>
  <si>
    <t>MSC</t>
  </si>
  <si>
    <t>Regent</t>
  </si>
  <si>
    <t>Windstar</t>
  </si>
  <si>
    <t>Explora</t>
  </si>
  <si>
    <t>Cunard</t>
  </si>
  <si>
    <t>Vista</t>
  </si>
  <si>
    <t>Conquest</t>
  </si>
  <si>
    <t>Glory</t>
  </si>
  <si>
    <t>Liberty</t>
  </si>
  <si>
    <t>Freedom</t>
  </si>
  <si>
    <t>Elation</t>
  </si>
  <si>
    <t>Pride</t>
  </si>
  <si>
    <t>Mardi Gras</t>
  </si>
  <si>
    <t>Celebration</t>
  </si>
  <si>
    <t>Horizon</t>
  </si>
  <si>
    <t>Dream</t>
  </si>
  <si>
    <t>Sunrise</t>
  </si>
  <si>
    <t>Venezia</t>
  </si>
  <si>
    <t>Magic</t>
  </si>
  <si>
    <t>Panorama</t>
  </si>
  <si>
    <t>Sunshine</t>
  </si>
  <si>
    <t>Splendor</t>
  </si>
  <si>
    <t>Legend</t>
  </si>
  <si>
    <t>Jubilee</t>
  </si>
  <si>
    <t>Miracle</t>
  </si>
  <si>
    <t>Firenze</t>
  </si>
  <si>
    <t>Luminosa</t>
  </si>
  <si>
    <t>Radiance</t>
  </si>
  <si>
    <t>Sensation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</si>
</sst>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$-409]d-mmm;@"/>
    <numFmt numFmtId="165" formatCode="_(* #,##0_);_(* (#,##0);_(* &quot;-&quot;_);_(@_)"/>
    <numFmt numFmtId="166" formatCode="0.0%"/>
    <numFmt numFmtId="167" formatCode="_(* #,##0_);_(* (#,##0);_(* &quot;-&quot;??_);_(@_)"/>
  </numFmts>
  <fonts count="8" x14ac:knownFonts="1">
    <font>
      <color theme="1"/>
      <family val="2"/>
      <scheme val="minor"/>
      <sz val="11"/>
      <name val="Calibri"/>
    </font>
    <font>
      <sz val="10"/>
      <name val="Verdana"/>
    </font>
    <font>
      <family val="2"/>
      <sz val="10"/>
      <name val="Verdana"/>
    </font>
    <font>
      <b/>
      <family val="2"/>
      <sz val="10"/>
      <name val="Arial Narrow"/>
    </font>
    <font>
      <family val="2"/>
      <sz val="10"/>
      <name val="Arial Narrow"/>
    </font>
    <font>
      <b/>
      <family val="2"/>
      <sz val="10"/>
      <name val="Arial"/>
    </font>
    <font>
      <family val="2"/>
      <sz val="10"/>
      <name val="Arial"/>
    </font>
    <font>
      <b/>
      <color indexed="10"/>
      <family val="2"/>
      <sz val="10"/>
      <name val="Arial"/>
    </font>
  </fonts>
  <fills count="11">
    <fill>
      <patternFill patternType="none"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/>
      <right style="thin"/>
      <top style="medium"/>
      <bottom style="medium"/>
      <diagonal/>
    </border>
    <border>
      <left style="thin">
        <color indexed="64"/>
      </left>
      <right style="medium"/>
      <top style="medium"/>
      <bottom style="medium"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/>
      <bottom style="medium"/>
      <diagonal/>
    </border>
    <border>
      <left style="thin"/>
      <right style="thin"/>
      <top/>
      <bottom style="thin"/>
      <diagonal/>
    </border>
    <border>
      <left style="thin"/>
      <right/>
      <top/>
      <bottom style="thin"/>
      <diagonal/>
    </border>
    <border>
      <left style="medium">
        <color indexed="64"/>
      </left>
      <right style="thin"/>
      <top style="medium">
        <color indexed="64"/>
      </top>
      <bottom style="thin"/>
      <diagonal/>
    </border>
    <border>
      <left style="thin"/>
      <right style="medium">
        <color indexed="64"/>
      </right>
      <top style="medium">
        <color indexed="64"/>
      </top>
      <bottom style="thin"/>
      <diagonal/>
    </border>
    <border>
      <left style="thin"/>
      <right/>
      <top style="medium">
        <color indexed="64"/>
      </top>
      <bottom style="thin"/>
      <diagonal/>
    </border>
    <border>
      <left style="medium">
        <color indexed="64"/>
      </left>
      <right style="thin"/>
      <top/>
      <bottom style="thin"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/>
      <top/>
      <bottom/>
      <diagonal/>
    </border>
    <border>
      <left style="thin"/>
      <right style="thin"/>
      <top/>
      <bottom/>
      <diagonal/>
    </border>
    <border>
      <left style="thin">
        <color indexed="64"/>
      </left>
      <right/>
      <top/>
      <bottom/>
      <diagonal/>
    </border>
    <border>
      <left style="thin"/>
      <right style="medium">
        <color indexed="64"/>
      </right>
      <top/>
      <bottom style="thin"/>
      <diagonal/>
    </border>
    <border>
      <left style="thin"/>
      <right style="medium">
        <color indexed="64"/>
      </right>
      <top style="thin"/>
      <bottom style="thin"/>
      <diagonal/>
    </border>
    <border>
      <left style="medium">
        <color indexed="64"/>
      </left>
      <right style="thin"/>
      <top style="thin"/>
      <bottom style="thin"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>
        <color indexed="64"/>
      </left>
      <right/>
      <top style="medium"/>
      <bottom style="medium"/>
      <diagonal/>
    </border>
    <border>
      <left/>
      <right style="thin"/>
      <top style="medium"/>
      <bottom style="medium"/>
      <diagonal/>
    </border>
    <border>
      <left style="thin"/>
      <right style="thin"/>
      <top style="medium"/>
      <bottom style="medium"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 style="medium">
        <color indexed="64"/>
      </left>
      <right style="thin"/>
      <top style="thin"/>
      <bottom/>
      <diagonal/>
    </border>
    <border>
      <left style="thin"/>
      <right style="medium">
        <color indexed="64"/>
      </right>
      <top style="thin"/>
      <bottom/>
      <diagonal/>
    </border>
    <border>
      <left/>
      <right style="thin"/>
      <top style="thin"/>
      <bottom/>
      <diagonal/>
    </border>
    <border>
      <left style="medium"/>
      <right style="thin"/>
      <top style="medium"/>
      <bottom/>
      <diagonal/>
    </border>
    <border>
      <left style="thin">
        <color indexed="64"/>
      </left>
      <right/>
      <top style="medium"/>
      <bottom/>
      <diagonal/>
    </border>
    <border>
      <left style="medium">
        <color indexed="64"/>
      </left>
      <right style="thin"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/>
      <top style="medium"/>
      <bottom/>
      <diagonal/>
    </border>
    <border>
      <left/>
      <right style="medium">
        <color indexed="64"/>
      </right>
      <top style="thin"/>
      <bottom style="thin"/>
      <diagonal/>
    </border>
  </borders>
  <cellStyleXfs count="1">
    <xf numFmtId="0" fontId="0" fillId="0" borderId="0"/>
  </cellStyleXfs>
  <cellXfs count="175">
    <xf numFmtId="0" fontId="0" fillId="0" borderId="0" xfId="0"/>
    <xf numFmtId="164" fontId="1" fillId="0" borderId="0" xfId="0" applyNumberFormat="1" applyFont="1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164" fontId="3" fillId="0" borderId="0" xfId="0" applyNumberFormat="1" applyFont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 wrapText="1"/>
    </xf>
    <xf numFmtId="0" fontId="3" fillId="4" borderId="12" xfId="0" applyFont="1" applyFill="1" applyBorder="1" applyAlignment="1">
      <alignment horizontal="center" vertical="center" wrapText="1"/>
    </xf>
    <xf numFmtId="0" fontId="3" fillId="5" borderId="13" xfId="0" applyFont="1" applyFill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164" fontId="4" fillId="0" borderId="0" xfId="0" applyNumberFormat="1" applyFont="1" applyAlignment="1">
      <alignment horizontal="center"/>
    </xf>
    <xf numFmtId="0" fontId="5" fillId="6" borderId="6" xfId="0" applyFont="1" applyFill="1" applyBorder="1" applyAlignment="1">
      <alignment horizontal="center"/>
    </xf>
    <xf numFmtId="0" fontId="6" fillId="6" borderId="7" xfId="0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165" fontId="6" fillId="2" borderId="17" xfId="0" applyNumberFormat="1" applyFont="1" applyFill="1" applyBorder="1" applyAlignment="1">
      <alignment horizontal="center"/>
    </xf>
    <xf numFmtId="165" fontId="6" fillId="2" borderId="18" xfId="0" applyNumberFormat="1" applyFont="1" applyFill="1" applyBorder="1" applyAlignment="1">
      <alignment horizontal="center"/>
    </xf>
    <xf numFmtId="165" fontId="6" fillId="0" borderId="11" xfId="0" applyNumberFormat="1" applyFont="1" applyBorder="1" applyAlignment="1">
      <alignment horizontal="center"/>
    </xf>
    <xf numFmtId="165" fontId="6" fillId="0" borderId="17" xfId="0" applyNumberFormat="1" applyFont="1" applyBorder="1" applyAlignment="1">
      <alignment horizontal="center"/>
    </xf>
    <xf numFmtId="165" fontId="6" fillId="0" borderId="18" xfId="0" applyNumberFormat="1" applyFont="1" applyBorder="1" applyAlignment="1">
      <alignment horizontal="center"/>
    </xf>
    <xf numFmtId="165" fontId="6" fillId="0" borderId="19" xfId="0" applyNumberFormat="1" applyFont="1" applyBorder="1" applyAlignment="1">
      <alignment horizontal="center"/>
    </xf>
    <xf numFmtId="165" fontId="6" fillId="3" borderId="18" xfId="0" applyNumberFormat="1" applyFont="1" applyFill="1" applyBorder="1" applyAlignment="1">
      <alignment horizontal="center"/>
    </xf>
    <xf numFmtId="165" fontId="6" fillId="3" borderId="17" xfId="0" applyNumberFormat="1" applyFont="1" applyFill="1" applyBorder="1" applyAlignment="1">
      <alignment horizontal="center"/>
    </xf>
    <xf numFmtId="165" fontId="6" fillId="4" borderId="11" xfId="0" applyNumberFormat="1" applyFont="1" applyFill="1" applyBorder="1" applyAlignment="1">
      <alignment horizontal="center"/>
    </xf>
    <xf numFmtId="165" fontId="6" fillId="4" borderId="17" xfId="0" applyNumberFormat="1" applyFont="1" applyFill="1" applyBorder="1" applyAlignment="1">
      <alignment horizontal="center"/>
    </xf>
    <xf numFmtId="165" fontId="6" fillId="5" borderId="20" xfId="0" applyNumberFormat="1" applyFont="1" applyFill="1" applyBorder="1" applyAlignment="1">
      <alignment horizontal="center"/>
    </xf>
    <xf numFmtId="9" fontId="6" fillId="0" borderId="21" xfId="0" applyNumberFormat="1" applyFont="1" applyBorder="1" applyAlignment="1">
      <alignment horizontal="center"/>
    </xf>
    <xf numFmtId="9" fontId="6" fillId="0" borderId="19" xfId="0" applyNumberFormat="1" applyFont="1" applyBorder="1" applyAlignment="1">
      <alignment horizontal="center"/>
    </xf>
    <xf numFmtId="9" fontId="6" fillId="0" borderId="17" xfId="0" applyNumberFormat="1" applyFont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165" fontId="7" fillId="2" borderId="2" xfId="0" applyNumberFormat="1" applyFont="1" applyFill="1" applyBorder="1" applyAlignment="1">
      <alignment horizontal="center"/>
    </xf>
    <xf numFmtId="165" fontId="7" fillId="2" borderId="3" xfId="0" applyNumberFormat="1" applyFont="1" applyFill="1" applyBorder="1" applyAlignment="1">
      <alignment horizontal="center"/>
    </xf>
    <xf numFmtId="165" fontId="7" fillId="2" borderId="22" xfId="0" applyNumberFormat="1" applyFont="1" applyFill="1" applyBorder="1" applyAlignment="1">
      <alignment horizontal="center"/>
    </xf>
    <xf numFmtId="165" fontId="7" fillId="0" borderId="2" xfId="0" applyNumberFormat="1" applyFont="1" applyBorder="1" applyAlignment="1">
      <alignment horizontal="center"/>
    </xf>
    <xf numFmtId="165" fontId="7" fillId="0" borderId="3" xfId="0" applyNumberFormat="1" applyFont="1" applyBorder="1" applyAlignment="1">
      <alignment horizontal="center"/>
    </xf>
    <xf numFmtId="165" fontId="7" fillId="0" borderId="22" xfId="0" applyNumberFormat="1" applyFont="1" applyBorder="1" applyAlignment="1">
      <alignment horizontal="center"/>
    </xf>
    <xf numFmtId="165" fontId="7" fillId="3" borderId="2" xfId="0" applyNumberFormat="1" applyFont="1" applyFill="1" applyBorder="1" applyAlignment="1">
      <alignment horizontal="center"/>
    </xf>
    <xf numFmtId="165" fontId="7" fillId="3" borderId="3" xfId="0" applyNumberFormat="1" applyFont="1" applyFill="1" applyBorder="1" applyAlignment="1">
      <alignment horizontal="center"/>
    </xf>
    <xf numFmtId="165" fontId="5" fillId="4" borderId="2" xfId="0" applyNumberFormat="1" applyFont="1" applyFill="1" applyBorder="1" applyAlignment="1">
      <alignment horizontal="center"/>
    </xf>
    <xf numFmtId="165" fontId="5" fillId="4" borderId="3" xfId="0" applyNumberFormat="1" applyFont="1" applyFill="1" applyBorder="1" applyAlignment="1">
      <alignment horizontal="center"/>
    </xf>
    <xf numFmtId="165" fontId="7" fillId="5" borderId="23" xfId="0" applyNumberFormat="1" applyFont="1" applyFill="1" applyBorder="1" applyAlignment="1">
      <alignment horizontal="center"/>
    </xf>
    <xf numFmtId="9" fontId="7" fillId="0" borderId="24" xfId="0" applyNumberFormat="1" applyFont="1" applyBorder="1" applyAlignment="1">
      <alignment horizontal="center"/>
    </xf>
    <xf numFmtId="165" fontId="6" fillId="0" borderId="0" xfId="0" applyNumberFormat="1" applyFont="1" applyAlignment="1">
      <alignment horizontal="center"/>
    </xf>
    <xf numFmtId="164" fontId="1" fillId="0" borderId="25" xfId="0" applyNumberFormat="1" applyFont="1" applyBorder="1"/>
    <xf numFmtId="0" fontId="2" fillId="0" borderId="26" xfId="0" applyFont="1" applyBorder="1"/>
    <xf numFmtId="0" fontId="2" fillId="7" borderId="19" xfId="0" applyFont="1" applyFill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7" borderId="27" xfId="0" applyFont="1" applyFill="1" applyBorder="1" applyAlignment="1">
      <alignment horizontal="center" vertical="center" wrapText="1"/>
    </xf>
    <xf numFmtId="164" fontId="2" fillId="0" borderId="15" xfId="0" applyNumberFormat="1" applyFont="1" applyBorder="1"/>
    <xf numFmtId="165" fontId="6" fillId="7" borderId="28" xfId="0" applyNumberFormat="1" applyFont="1" applyFill="1" applyBorder="1" applyAlignment="1">
      <alignment horizontal="center"/>
    </xf>
    <xf numFmtId="165" fontId="6" fillId="0" borderId="28" xfId="0" applyNumberFormat="1" applyFont="1" applyBorder="1" applyAlignment="1">
      <alignment horizontal="center"/>
    </xf>
    <xf numFmtId="166" fontId="6" fillId="0" borderId="28" xfId="0" applyNumberFormat="1" applyFont="1" applyBorder="1" applyAlignment="1">
      <alignment horizontal="center"/>
    </xf>
    <xf numFmtId="166" fontId="6" fillId="7" borderId="28" xfId="0" applyNumberFormat="1" applyFont="1" applyFill="1" applyBorder="1" applyAlignment="1">
      <alignment horizontal="center"/>
    </xf>
    <xf numFmtId="1" fontId="1" fillId="0" borderId="13" xfId="0" applyNumberFormat="1" applyFont="1" applyBorder="1"/>
    <xf numFmtId="165" fontId="6" fillId="7" borderId="14" xfId="0" applyNumberFormat="1" applyFont="1" applyFill="1" applyBorder="1" applyAlignment="1">
      <alignment horizontal="center"/>
    </xf>
    <xf numFmtId="165" fontId="6" fillId="0" borderId="14" xfId="0" applyNumberFormat="1" applyFont="1" applyBorder="1" applyAlignment="1">
      <alignment horizontal="center"/>
    </xf>
    <xf numFmtId="166" fontId="6" fillId="0" borderId="14" xfId="0" applyNumberFormat="1" applyFont="1" applyBorder="1" applyAlignment="1">
      <alignment horizontal="center"/>
    </xf>
    <xf numFmtId="166" fontId="6" fillId="7" borderId="14" xfId="0" applyNumberFormat="1" applyFont="1" applyFill="1" applyBorder="1" applyAlignment="1">
      <alignment horizontal="center"/>
    </xf>
    <xf numFmtId="164" fontId="1" fillId="0" borderId="7" xfId="0" applyNumberFormat="1" applyFont="1" applyBorder="1"/>
    <xf numFmtId="165" fontId="6" fillId="0" borderId="29" xfId="0" applyNumberFormat="1" applyFont="1" applyBorder="1" applyAlignment="1">
      <alignment horizontal="center"/>
    </xf>
    <xf numFmtId="0" fontId="2" fillId="0" borderId="29" xfId="0" applyFont="1" applyBorder="1"/>
    <xf numFmtId="165" fontId="6" fillId="7" borderId="6" xfId="0" applyNumberFormat="1" applyFont="1" applyFill="1" applyBorder="1" applyAlignment="1">
      <alignment horizontal="center"/>
    </xf>
    <xf numFmtId="165" fontId="6" fillId="0" borderId="6" xfId="0" applyNumberFormat="1" applyFont="1" applyBorder="1" applyAlignment="1">
      <alignment horizontal="center"/>
    </xf>
    <xf numFmtId="166" fontId="6" fillId="0" borderId="6" xfId="0" applyNumberFormat="1" applyFont="1" applyBorder="1" applyAlignment="1">
      <alignment horizontal="center"/>
    </xf>
    <xf numFmtId="166" fontId="6" fillId="7" borderId="6" xfId="0" applyNumberFormat="1" applyFont="1" applyFill="1" applyBorder="1" applyAlignment="1">
      <alignment horizontal="center"/>
    </xf>
    <xf numFmtId="1" fontId="1" fillId="0" borderId="30" xfId="0" applyNumberFormat="1" applyFont="1" applyBorder="1"/>
    <xf numFmtId="165" fontId="1" fillId="0" borderId="0" xfId="0" applyNumberFormat="1" applyFont="1"/>
    <xf numFmtId="0" fontId="1" fillId="0" borderId="26" xfId="0" applyFont="1" applyBorder="1"/>
    <xf numFmtId="0" fontId="2" fillId="8" borderId="21" xfId="0" applyFont="1" applyFill="1" applyBorder="1" applyAlignment="1">
      <alignment horizontal="center" vertical="center" wrapText="1"/>
    </xf>
    <xf numFmtId="0" fontId="2" fillId="8" borderId="20" xfId="0" applyFont="1" applyFill="1" applyBorder="1" applyAlignment="1">
      <alignment horizontal="center" vertical="center" wrapText="1"/>
    </xf>
    <xf numFmtId="0" fontId="1" fillId="0" borderId="15" xfId="0" applyFont="1" applyBorder="1"/>
    <xf numFmtId="165" fontId="6" fillId="8" borderId="14" xfId="0" applyNumberFormat="1" applyFont="1" applyFill="1" applyBorder="1" applyAlignment="1">
      <alignment horizontal="center"/>
    </xf>
    <xf numFmtId="165" fontId="6" fillId="8" borderId="13" xfId="0" applyNumberFormat="1" applyFont="1" applyFill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8" borderId="13" xfId="0" applyFont="1" applyFill="1" applyBorder="1" applyAlignment="1">
      <alignment horizontal="center"/>
    </xf>
    <xf numFmtId="0" fontId="1" fillId="0" borderId="14" xfId="0" applyFont="1" applyBorder="1"/>
    <xf numFmtId="0" fontId="1" fillId="0" borderId="7" xfId="0" applyFont="1" applyBorder="1"/>
    <xf numFmtId="165" fontId="1" fillId="0" borderId="29" xfId="0" applyNumberFormat="1" applyFont="1" applyBorder="1"/>
    <xf numFmtId="0" fontId="1" fillId="0" borderId="29" xfId="0" applyFont="1" applyBorder="1"/>
    <xf numFmtId="165" fontId="6" fillId="8" borderId="6" xfId="0" applyNumberFormat="1" applyFont="1" applyFill="1" applyBorder="1" applyAlignment="1">
      <alignment horizontal="center"/>
    </xf>
    <xf numFmtId="165" fontId="6" fillId="8" borderId="30" xfId="0" applyNumberFormat="1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8" borderId="30" xfId="0" applyFont="1" applyFill="1" applyBorder="1" applyAlignment="1">
      <alignment horizontal="center"/>
    </xf>
    <xf numFmtId="0" fontId="1" fillId="0" borderId="6" xfId="0" applyFont="1" applyBorder="1"/>
    <xf numFmtId="164" fontId="4" fillId="0" borderId="0" xfId="0" applyNumberFormat="1" applyFont="1" applyAlignment="1">
      <alignment horizontal="right"/>
    </xf>
    <xf numFmtId="165" fontId="6" fillId="3" borderId="11" xfId="0" applyNumberFormat="1" applyFont="1" applyFill="1" applyBorder="1" applyAlignment="1">
      <alignment horizontal="center"/>
    </xf>
    <xf numFmtId="13" fontId="6" fillId="2" borderId="18" xfId="0" applyNumberFormat="1" applyFont="1" applyFill="1" applyBorder="1" applyAlignment="1">
      <alignment horizontal="center"/>
    </xf>
    <xf numFmtId="0" fontId="7" fillId="5" borderId="23" xfId="0" applyFont="1" applyFill="1" applyBorder="1" applyAlignment="1">
      <alignment horizontal="center"/>
    </xf>
    <xf numFmtId="0" fontId="1" fillId="0" borderId="20" xfId="0" applyFont="1" applyBorder="1"/>
    <xf numFmtId="0" fontId="1" fillId="0" borderId="13" xfId="0" applyFont="1" applyBorder="1"/>
    <xf numFmtId="0" fontId="1" fillId="0" borderId="30" xfId="0" applyFont="1" applyBorder="1"/>
    <xf numFmtId="0" fontId="1" fillId="0" borderId="21" xfId="0" applyFont="1" applyBorder="1"/>
    <xf numFmtId="164" fontId="1" fillId="0" borderId="15" xfId="0" applyNumberFormat="1" applyFont="1" applyBorder="1"/>
    <xf numFmtId="0" fontId="5" fillId="6" borderId="14" xfId="0" applyFont="1" applyFill="1" applyBorder="1" applyAlignment="1">
      <alignment horizontal="center"/>
    </xf>
    <xf numFmtId="0" fontId="6" fillId="6" borderId="15" xfId="0" applyFont="1" applyFill="1" applyBorder="1" applyAlignment="1">
      <alignment horizontal="center"/>
    </xf>
    <xf numFmtId="165" fontId="6" fillId="2" borderId="31" xfId="0" applyNumberFormat="1" applyFont="1" applyFill="1" applyBorder="1" applyAlignment="1">
      <alignment horizontal="center"/>
    </xf>
    <xf numFmtId="165" fontId="6" fillId="2" borderId="32" xfId="0" applyNumberFormat="1" applyFont="1" applyFill="1" applyBorder="1" applyAlignment="1">
      <alignment horizontal="center"/>
    </xf>
    <xf numFmtId="165" fontId="6" fillId="0" borderId="31" xfId="0" applyNumberFormat="1" applyFont="1" applyBorder="1" applyAlignment="1">
      <alignment horizontal="center"/>
    </xf>
    <xf numFmtId="165" fontId="6" fillId="0" borderId="32" xfId="0" applyNumberFormat="1" applyFont="1" applyBorder="1" applyAlignment="1">
      <alignment horizontal="center"/>
    </xf>
    <xf numFmtId="165" fontId="6" fillId="0" borderId="25" xfId="0" applyNumberFormat="1" applyFont="1" applyBorder="1" applyAlignment="1">
      <alignment horizontal="center"/>
    </xf>
    <xf numFmtId="165" fontId="6" fillId="3" borderId="31" xfId="0" applyNumberFormat="1" applyFont="1" applyFill="1" applyBorder="1" applyAlignment="1">
      <alignment horizontal="center"/>
    </xf>
    <xf numFmtId="165" fontId="6" fillId="3" borderId="32" xfId="0" applyNumberFormat="1" applyFont="1" applyFill="1" applyBorder="1" applyAlignment="1">
      <alignment horizontal="center"/>
    </xf>
    <xf numFmtId="165" fontId="6" fillId="5" borderId="33" xfId="0" applyNumberFormat="1" applyFont="1" applyFill="1" applyBorder="1" applyAlignment="1">
      <alignment horizontal="center"/>
    </xf>
    <xf numFmtId="165" fontId="7" fillId="0" borderId="34" xfId="0" applyNumberFormat="1" applyFont="1" applyBorder="1" applyAlignment="1">
      <alignment horizontal="center"/>
    </xf>
    <xf numFmtId="165" fontId="7" fillId="0" borderId="35" xfId="0" applyNumberFormat="1" applyFont="1" applyBorder="1" applyAlignment="1">
      <alignment horizontal="center"/>
    </xf>
    <xf numFmtId="165" fontId="6" fillId="4" borderId="36" xfId="0" applyNumberFormat="1" applyFont="1" applyFill="1" applyBorder="1" applyAlignment="1">
      <alignment horizontal="center"/>
    </xf>
    <xf numFmtId="165" fontId="5" fillId="4" borderId="37" xfId="0" applyNumberFormat="1" applyFont="1" applyFill="1" applyBorder="1" applyAlignment="1">
      <alignment horizontal="center"/>
    </xf>
    <xf numFmtId="0" fontId="7" fillId="5" borderId="38" xfId="0" applyFont="1" applyFill="1" applyBorder="1" applyAlignment="1">
      <alignment horizontal="center"/>
    </xf>
    <xf numFmtId="9" fontId="7" fillId="0" borderId="22" xfId="0" applyNumberFormat="1" applyFont="1" applyBorder="1" applyAlignment="1">
      <alignment horizontal="center"/>
    </xf>
    <xf numFmtId="0" fontId="1" fillId="9" borderId="1" xfId="0" applyFont="1" applyFill="1" applyBorder="1"/>
    <xf numFmtId="0" fontId="1" fillId="9" borderId="5" xfId="0" applyFont="1" applyFill="1" applyBorder="1"/>
    <xf numFmtId="0" fontId="2" fillId="0" borderId="1" xfId="0" applyFont="1" applyBorder="1"/>
    <xf numFmtId="0" fontId="2" fillId="0" borderId="5" xfId="0" applyFont="1" applyBorder="1"/>
    <xf numFmtId="0" fontId="1" fillId="3" borderId="5" xfId="0" applyFont="1" applyFill="1" applyBorder="1"/>
    <xf numFmtId="0" fontId="1" fillId="0" borderId="5" xfId="0" applyFont="1" applyBorder="1"/>
    <xf numFmtId="0" fontId="1" fillId="0" borderId="4" xfId="0" applyFont="1" applyBorder="1"/>
    <xf numFmtId="165" fontId="6" fillId="4" borderId="2" xfId="0" applyNumberFormat="1" applyFont="1" applyFill="1" applyBorder="1" applyAlignment="1">
      <alignment horizontal="center"/>
    </xf>
    <xf numFmtId="165" fontId="5" fillId="2" borderId="2" xfId="0" applyNumberFormat="1" applyFont="1" applyFill="1" applyBorder="1" applyAlignment="1">
      <alignment horizontal="center"/>
    </xf>
    <xf numFmtId="165" fontId="5" fillId="2" borderId="3" xfId="0" applyNumberFormat="1" applyFont="1" applyFill="1" applyBorder="1" applyAlignment="1">
      <alignment horizontal="center"/>
    </xf>
    <xf numFmtId="165" fontId="5" fillId="0" borderId="2" xfId="0" applyNumberFormat="1" applyFont="1" applyBorder="1" applyAlignment="1">
      <alignment horizontal="center"/>
    </xf>
    <xf numFmtId="165" fontId="5" fillId="0" borderId="3" xfId="0" applyNumberFormat="1" applyFont="1" applyBorder="1" applyAlignment="1">
      <alignment horizontal="center"/>
    </xf>
    <xf numFmtId="165" fontId="5" fillId="0" borderId="22" xfId="0" applyNumberFormat="1" applyFont="1" applyBorder="1" applyAlignment="1">
      <alignment horizontal="center"/>
    </xf>
    <xf numFmtId="165" fontId="5" fillId="3" borderId="2" xfId="0" applyNumberFormat="1" applyFont="1" applyFill="1" applyBorder="1" applyAlignment="1">
      <alignment horizontal="center"/>
    </xf>
    <xf numFmtId="165" fontId="5" fillId="3" borderId="3" xfId="0" applyNumberFormat="1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9" fontId="5" fillId="0" borderId="24" xfId="0" applyNumberFormat="1" applyFont="1" applyBorder="1" applyAlignment="1">
      <alignment horizontal="center"/>
    </xf>
    <xf numFmtId="9" fontId="5" fillId="0" borderId="22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10" fontId="1" fillId="0" borderId="0" xfId="0" applyNumberFormat="1" applyFont="1" applyAlignment="1">
      <alignment horizontal="center"/>
    </xf>
    <xf numFmtId="10" fontId="1" fillId="0" borderId="0" xfId="0" applyNumberFormat="1" applyFont="1"/>
    <xf numFmtId="9" fontId="6" fillId="0" borderId="0" xfId="0" applyNumberFormat="1" applyFont="1" applyAlignment="1">
      <alignment horizontal="center"/>
    </xf>
    <xf numFmtId="165" fontId="7" fillId="5" borderId="22" xfId="0" applyNumberFormat="1" applyFont="1" applyFill="1" applyBorder="1" applyAlignment="1">
      <alignment horizontal="center"/>
    </xf>
    <xf numFmtId="167" fontId="1" fillId="5" borderId="5" xfId="0" applyNumberFormat="1" applyFont="1" applyFill="1" applyBorder="1"/>
    <xf numFmtId="167" fontId="1" fillId="5" borderId="22" xfId="0" applyNumberFormat="1" applyFont="1" applyFill="1" applyBorder="1"/>
    <xf numFmtId="0" fontId="1" fillId="0" borderId="1" xfId="0" applyFont="1" applyBorder="1"/>
    <xf numFmtId="0" fontId="1" fillId="0" borderId="22" xfId="0" applyFont="1" applyBorder="1"/>
    <xf numFmtId="0" fontId="3" fillId="10" borderId="1" xfId="0" applyFont="1" applyFill="1" applyBorder="1" applyAlignment="1">
      <alignment horizontal="center" vertical="center" wrapText="1"/>
    </xf>
    <xf numFmtId="0" fontId="3" fillId="10" borderId="5" xfId="0" applyFont="1" applyFill="1" applyBorder="1" applyAlignment="1">
      <alignment horizontal="center" vertical="center" wrapText="1"/>
    </xf>
    <xf numFmtId="0" fontId="3" fillId="10" borderId="4" xfId="0" applyFont="1" applyFill="1" applyBorder="1" applyAlignment="1">
      <alignment horizontal="center" vertical="center" wrapText="1"/>
    </xf>
    <xf numFmtId="0" fontId="3" fillId="10" borderId="14" xfId="0" applyFont="1" applyFill="1" applyBorder="1" applyAlignment="1">
      <alignment horizontal="center" vertical="center" wrapText="1"/>
    </xf>
    <xf numFmtId="0" fontId="3" fillId="10" borderId="15" xfId="0" applyFont="1" applyFill="1" applyBorder="1" applyAlignment="1">
      <alignment horizontal="center" vertical="center" wrapText="1"/>
    </xf>
    <xf numFmtId="0" fontId="3" fillId="10" borderId="16" xfId="0" applyFont="1" applyFill="1" applyBorder="1" applyAlignment="1">
      <alignment horizontal="center" vertical="center" wrapText="1"/>
    </xf>
    <xf numFmtId="165" fontId="6" fillId="2" borderId="39" xfId="0" applyNumberFormat="1" applyFont="1" applyFill="1" applyBorder="1" applyAlignment="1">
      <alignment horizontal="center"/>
    </xf>
    <xf numFmtId="9" fontId="6" fillId="10" borderId="21" xfId="0" applyNumberFormat="1" applyFont="1" applyFill="1" applyBorder="1" applyAlignment="1">
      <alignment horizontal="center"/>
    </xf>
    <xf numFmtId="9" fontId="6" fillId="10" borderId="19" xfId="0" applyNumberFormat="1" applyFont="1" applyFill="1" applyBorder="1" applyAlignment="1">
      <alignment horizontal="center"/>
    </xf>
    <xf numFmtId="9" fontId="6" fillId="10" borderId="17" xfId="0" applyNumberFormat="1" applyFont="1" applyFill="1" applyBorder="1" applyAlignment="1">
      <alignment horizontal="center"/>
    </xf>
    <xf numFmtId="165" fontId="5" fillId="5" borderId="3" xfId="0" applyNumberFormat="1" applyFont="1" applyFill="1" applyBorder="1" applyAlignment="1">
      <alignment horizontal="center"/>
    </xf>
    <xf numFmtId="9" fontId="5" fillId="10" borderId="3" xfId="0" applyNumberFormat="1" applyFont="1" applyFill="1" applyBorder="1" applyAlignment="1">
      <alignment horizontal="center"/>
    </xf>
    <xf numFmtId="9" fontId="5" fillId="10" borderId="22" xfId="0" applyNumberFormat="1" applyFont="1" applyFill="1" applyBorder="1" applyAlignment="1">
      <alignment horizontal="center"/>
    </xf>
    <xf numFmtId="0" fontId="1" fillId="9" borderId="0" xfId="0" applyFont="1" applyFill="1"/>
    <xf numFmtId="0" fontId="2" fillId="7" borderId="2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13.xml"/><Relationship Id="rId12" Type="http://schemas.openxmlformats.org/officeDocument/2006/relationships/worksheet" Target="worksheets/sheet5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18"/>
  <sheetViews>
    <sheetView workbookViewId="0" zoomScale="80" zoomScaleNormal="80">
      <pane xSplit="3" ySplit="3" topLeftCell="D4" activePane="bottomRight" state="frozen"/>
      <selection pane="bottomRight" activeCell="BU11" sqref="BU11"/>
    </sheetView>
  </sheetViews>
  <sheetFormatPr defaultRowHeight="12.6" outlineLevelRow="0" outlineLevelCol="0" x14ac:dyDescent="0.2" defaultColWidth="8.6328125" customHeight="1"/>
  <cols>
    <col min="1" max="1" width="20.6328125" style="1" customWidth="1"/>
    <col min="2" max="2" width="13.08984375" customWidth="1"/>
    <col min="3" max="3" width="19.90625" customWidth="1"/>
    <col min="4" max="5" width="10.08984375" style="2" customWidth="1"/>
    <col min="6" max="6" width="12" style="2" customWidth="1"/>
    <col min="7" max="7" width="11.90625" style="2" customWidth="1"/>
    <col min="8" max="8" width="10.08984375" style="2" customWidth="1"/>
    <col min="9" max="9" width="9.6328125" customWidth="1"/>
    <col min="10" max="10" width="8.08984375" customWidth="1"/>
    <col min="11" max="11" width="9.6328125" customWidth="1"/>
    <col min="12" max="12" width="8.08984375" customWidth="1"/>
    <col min="13" max="13" width="9.6328125" customWidth="1"/>
    <col min="14" max="14" width="8.08984375" customWidth="1"/>
    <col min="15" max="15" width="9.6328125" customWidth="1"/>
    <col min="16" max="16" width="7.36328125" customWidth="1"/>
    <col min="17" max="17" width="9.6328125" customWidth="1"/>
    <col min="18" max="18" width="8.08984375" customWidth="1"/>
    <col min="19" max="19" width="9.6328125" customWidth="1"/>
    <col min="20" max="20" width="8.08984375" customWidth="1"/>
    <col min="21" max="21" width="9.6328125" customWidth="1"/>
    <col min="22" max="22" width="10" customWidth="1"/>
    <col min="23" max="23" width="9.6328125" customWidth="1"/>
    <col min="24" max="24" width="8.08984375" hidden="1" customWidth="1"/>
    <col min="25" max="25" width="9.6328125" hidden="1" customWidth="1"/>
    <col min="26" max="26" width="7.36328125" hidden="1" customWidth="1"/>
    <col min="27" max="27" width="9.6328125" hidden="1" customWidth="1"/>
    <col min="28" max="28" width="8.08984375" hidden="1" customWidth="1"/>
    <col min="29" max="29" width="9.6328125" hidden="1" customWidth="1"/>
    <col min="30" max="30" width="7.36328125" hidden="1" customWidth="1"/>
    <col min="31" max="31" width="9.6328125" hidden="1" customWidth="1"/>
    <col min="32" max="32" width="8.08984375" hidden="1" customWidth="1"/>
    <col min="33" max="33" width="9.6328125" hidden="1" customWidth="1"/>
    <col min="34" max="34" width="8.08984375" hidden="1" customWidth="1"/>
    <col min="35" max="35" width="9.6328125" hidden="1" customWidth="1"/>
    <col min="36" max="36" width="7.36328125" hidden="1" customWidth="1"/>
    <col min="37" max="37" width="9.6328125" hidden="1" customWidth="1"/>
    <col min="38" max="38" width="7.36328125" hidden="1" customWidth="1"/>
    <col min="39" max="39" width="9.6328125" hidden="1" customWidth="1"/>
    <col min="40" max="40" width="8.08984375" hidden="1" customWidth="1"/>
    <col min="41" max="41" width="9.6328125" hidden="1" customWidth="1"/>
    <col min="42" max="42" width="7.36328125" hidden="1" customWidth="1"/>
    <col min="43" max="43" width="9.6328125" hidden="1" customWidth="1"/>
    <col min="44" max="44" width="8.08984375" hidden="1" customWidth="1"/>
    <col min="45" max="45" width="9.6328125" hidden="1" customWidth="1"/>
    <col min="46" max="46" width="7.36328125" hidden="1" customWidth="1"/>
    <col min="47" max="47" width="9.6328125" hidden="1" customWidth="1"/>
    <col min="48" max="48" width="8.08984375" hidden="1" customWidth="1"/>
    <col min="49" max="49" width="9.6328125" hidden="1" customWidth="1"/>
    <col min="50" max="50" width="8.08984375" hidden="1" customWidth="1"/>
    <col min="51" max="51" width="9.6328125" hidden="1" customWidth="1"/>
    <col min="52" max="52" width="7.36328125" hidden="1" customWidth="1"/>
    <col min="53" max="53" width="9.6328125" hidden="1" customWidth="1"/>
    <col min="54" max="54" width="8.08984375" hidden="1" customWidth="1"/>
    <col min="55" max="55" width="9.6328125" hidden="1" customWidth="1"/>
    <col min="56" max="56" width="7.36328125" hidden="1" customWidth="1"/>
    <col min="57" max="57" width="9.6328125" hidden="1" customWidth="1"/>
    <col min="58" max="58" width="8.08984375" hidden="1" customWidth="1"/>
    <col min="59" max="59" width="9.6328125" hidden="1" customWidth="1"/>
    <col min="60" max="60" width="7.36328125" hidden="1" customWidth="1"/>
    <col min="61" max="61" width="9.6328125" hidden="1" customWidth="1"/>
    <col min="62" max="62" width="8.08984375" hidden="1" customWidth="1"/>
    <col min="63" max="63" width="9.6328125" hidden="1" customWidth="1"/>
    <col min="64" max="64" width="7.36328125" hidden="1" customWidth="1"/>
    <col min="65" max="65" width="9.6328125" hidden="1" customWidth="1"/>
    <col min="66" max="66" width="8.08984375" hidden="1" customWidth="1"/>
    <col min="67" max="67" width="9.6328125" hidden="1" customWidth="1"/>
    <col min="68" max="68" width="7.36328125" hidden="1" customWidth="1"/>
    <col min="69" max="69" width="9.6328125" hidden="1" customWidth="1"/>
    <col min="70" max="70" width="10.6328125" style="3" customWidth="1"/>
    <col min="71" max="71" width="13" style="3" customWidth="1"/>
    <col min="72" max="72" width="13.54296875" customWidth="1"/>
    <col min="73" max="73" width="12.1796875" customWidth="1"/>
    <col min="74" max="74" width="9.36328125" customWidth="1"/>
    <col min="75" max="75" width="11.08984375" customWidth="1"/>
    <col min="76" max="76" width="10.08984375" customWidth="1"/>
    <col min="77" max="77" width="4.08984375" customWidth="1"/>
  </cols>
  <sheetData>
    <row r="1" ht="13.2" customHeight="1" x14ac:dyDescent="0.25"/>
    <row r="2" ht="13.5" customHeight="1" spans="1:76" s="4" customFormat="1" x14ac:dyDescent="0.25">
      <c r="A2" s="5" t="s">
        <v>0</v>
      </c>
      <c r="B2" s="6" t="s">
        <v>1</v>
      </c>
      <c r="C2" s="7" t="s">
        <v>2</v>
      </c>
      <c r="D2" s="8" t="s">
        <v>3</v>
      </c>
      <c r="E2" s="9"/>
      <c r="F2" s="8" t="s">
        <v>4</v>
      </c>
      <c r="G2" s="9"/>
      <c r="H2" s="8" t="s">
        <v>5</v>
      </c>
      <c r="I2" s="9"/>
      <c r="J2" s="8"/>
      <c r="K2" s="9"/>
      <c r="L2" s="8"/>
      <c r="M2" s="9"/>
      <c r="N2" s="8"/>
      <c r="O2" s="9"/>
      <c r="P2" s="8"/>
      <c r="Q2" s="9"/>
      <c r="R2" s="8"/>
      <c r="S2" s="9"/>
      <c r="T2" s="8"/>
      <c r="U2" s="9"/>
      <c r="V2" s="8"/>
      <c r="W2" s="9"/>
      <c r="X2" s="10"/>
      <c r="Y2" s="11"/>
      <c r="Z2" s="10"/>
      <c r="AA2" s="11"/>
      <c r="AB2" s="10"/>
      <c r="AC2" s="11"/>
      <c r="AD2" s="10"/>
      <c r="AE2" s="11"/>
      <c r="AF2" s="10"/>
      <c r="AG2" s="11"/>
      <c r="AH2" s="10"/>
      <c r="AI2" s="11"/>
      <c r="AJ2" s="10"/>
      <c r="AK2" s="11"/>
      <c r="AL2" s="10"/>
      <c r="AM2" s="11"/>
      <c r="AN2" s="10"/>
      <c r="AO2" s="11"/>
      <c r="AP2" s="10"/>
      <c r="AQ2" s="11"/>
      <c r="AR2" s="10"/>
      <c r="AS2" s="11"/>
      <c r="AT2" s="10"/>
      <c r="AU2" s="11"/>
      <c r="AV2" s="10"/>
      <c r="AW2" s="11"/>
      <c r="AX2" s="10"/>
      <c r="AY2" s="12"/>
      <c r="AZ2" s="13"/>
      <c r="BA2" s="14"/>
      <c r="BB2" s="13"/>
      <c r="BC2" s="14"/>
      <c r="BD2" s="13"/>
      <c r="BE2" s="14"/>
      <c r="BF2" s="13"/>
      <c r="BG2" s="14"/>
      <c r="BH2" s="13"/>
      <c r="BI2" s="14"/>
      <c r="BJ2" s="13"/>
      <c r="BK2" s="14"/>
      <c r="BL2" s="13"/>
      <c r="BM2" s="14"/>
      <c r="BN2" s="13"/>
      <c r="BO2" s="14"/>
      <c r="BP2" s="13"/>
      <c r="BQ2" s="14"/>
      <c r="BR2" s="10" t="s">
        <v>6</v>
      </c>
      <c r="BS2" s="12"/>
      <c r="BT2" s="12"/>
      <c r="BU2" s="12"/>
      <c r="BV2" s="12"/>
      <c r="BW2" s="12"/>
      <c r="BX2" s="11"/>
    </row>
    <row r="3" ht="24.75" customHeight="1" spans="1:76" s="15" customFormat="1" x14ac:dyDescent="0.25">
      <c r="A3" s="16"/>
      <c r="B3" s="17"/>
      <c r="C3" s="18"/>
      <c r="D3" s="19" t="s">
        <v>7</v>
      </c>
      <c r="E3" s="20" t="s">
        <v>8</v>
      </c>
      <c r="F3" s="19" t="s">
        <v>7</v>
      </c>
      <c r="G3" s="20" t="s">
        <v>8</v>
      </c>
      <c r="H3" s="19" t="s">
        <v>7</v>
      </c>
      <c r="I3" s="20" t="s">
        <v>8</v>
      </c>
      <c r="J3" s="19" t="s">
        <v>7</v>
      </c>
      <c r="K3" s="20" t="s">
        <v>8</v>
      </c>
      <c r="L3" s="19" t="s">
        <v>7</v>
      </c>
      <c r="M3" s="20" t="s">
        <v>8</v>
      </c>
      <c r="N3" s="19" t="s">
        <v>7</v>
      </c>
      <c r="O3" s="20" t="s">
        <v>8</v>
      </c>
      <c r="P3" s="19" t="s">
        <v>7</v>
      </c>
      <c r="Q3" s="20" t="s">
        <v>8</v>
      </c>
      <c r="R3" s="19" t="s">
        <v>7</v>
      </c>
      <c r="S3" s="20" t="s">
        <v>8</v>
      </c>
      <c r="T3" s="19" t="s">
        <v>7</v>
      </c>
      <c r="U3" s="20" t="s">
        <v>8</v>
      </c>
      <c r="V3" s="19" t="s">
        <v>7</v>
      </c>
      <c r="W3" s="20" t="s">
        <v>8</v>
      </c>
      <c r="X3" s="21" t="s">
        <v>7</v>
      </c>
      <c r="Y3" s="22" t="s">
        <v>8</v>
      </c>
      <c r="Z3" s="21" t="s">
        <v>7</v>
      </c>
      <c r="AA3" s="22" t="s">
        <v>8</v>
      </c>
      <c r="AB3" s="21" t="s">
        <v>7</v>
      </c>
      <c r="AC3" s="22" t="s">
        <v>8</v>
      </c>
      <c r="AD3" s="21" t="s">
        <v>7</v>
      </c>
      <c r="AE3" s="22" t="s">
        <v>8</v>
      </c>
      <c r="AF3" s="21" t="s">
        <v>7</v>
      </c>
      <c r="AG3" s="22" t="s">
        <v>8</v>
      </c>
      <c r="AH3" s="21" t="s">
        <v>7</v>
      </c>
      <c r="AI3" s="22" t="s">
        <v>8</v>
      </c>
      <c r="AJ3" s="21" t="s">
        <v>7</v>
      </c>
      <c r="AK3" s="22" t="s">
        <v>8</v>
      </c>
      <c r="AL3" s="21" t="s">
        <v>7</v>
      </c>
      <c r="AM3" s="22" t="s">
        <v>8</v>
      </c>
      <c r="AN3" s="21" t="s">
        <v>7</v>
      </c>
      <c r="AO3" s="22" t="s">
        <v>8</v>
      </c>
      <c r="AP3" s="21" t="s">
        <v>7</v>
      </c>
      <c r="AQ3" s="22" t="s">
        <v>8</v>
      </c>
      <c r="AR3" s="21" t="s">
        <v>7</v>
      </c>
      <c r="AS3" s="22" t="s">
        <v>8</v>
      </c>
      <c r="AT3" s="21" t="s">
        <v>7</v>
      </c>
      <c r="AU3" s="22" t="s">
        <v>8</v>
      </c>
      <c r="AV3" s="21" t="s">
        <v>7</v>
      </c>
      <c r="AW3" s="22" t="s">
        <v>8</v>
      </c>
      <c r="AX3" s="21" t="s">
        <v>7</v>
      </c>
      <c r="AY3" s="23" t="s">
        <v>8</v>
      </c>
      <c r="AZ3" s="24" t="s">
        <v>7</v>
      </c>
      <c r="BA3" s="25" t="s">
        <v>8</v>
      </c>
      <c r="BB3" s="24" t="s">
        <v>7</v>
      </c>
      <c r="BC3" s="25" t="s">
        <v>8</v>
      </c>
      <c r="BD3" s="24" t="s">
        <v>7</v>
      </c>
      <c r="BE3" s="25" t="s">
        <v>8</v>
      </c>
      <c r="BF3" s="24" t="s">
        <v>7</v>
      </c>
      <c r="BG3" s="25" t="s">
        <v>8</v>
      </c>
      <c r="BH3" s="24" t="s">
        <v>7</v>
      </c>
      <c r="BI3" s="25" t="s">
        <v>8</v>
      </c>
      <c r="BJ3" s="24" t="s">
        <v>7</v>
      </c>
      <c r="BK3" s="25" t="s">
        <v>8</v>
      </c>
      <c r="BL3" s="24" t="s">
        <v>7</v>
      </c>
      <c r="BM3" s="25" t="s">
        <v>8</v>
      </c>
      <c r="BN3" s="24" t="s">
        <v>7</v>
      </c>
      <c r="BO3" s="25" t="s">
        <v>8</v>
      </c>
      <c r="BP3" s="24" t="s">
        <v>7</v>
      </c>
      <c r="BQ3" s="25" t="s">
        <v>8</v>
      </c>
      <c r="BR3" s="26" t="s">
        <v>9</v>
      </c>
      <c r="BS3" s="27" t="s">
        <v>10</v>
      </c>
      <c r="BT3" s="28" t="s">
        <v>11</v>
      </c>
      <c r="BU3" s="28" t="s">
        <v>12</v>
      </c>
      <c r="BV3" s="29" t="s">
        <v>13</v>
      </c>
      <c r="BW3" s="30" t="s">
        <v>14</v>
      </c>
      <c r="BX3" s="31" t="s">
        <v>15</v>
      </c>
    </row>
    <row r="4" ht="13.8" customHeight="1" spans="1:76" x14ac:dyDescent="0.25">
      <c r="A4" s="32" t="s">
        <v>16</v>
      </c>
      <c r="B4" s="33" t="s">
        <v>17</v>
      </c>
      <c r="C4" s="34" t="s">
        <v>18</v>
      </c>
      <c r="D4" s="35">
        <v>66</v>
      </c>
      <c r="E4" s="36">
        <v>120</v>
      </c>
      <c r="F4" s="35">
        <v>72</v>
      </c>
      <c r="G4" s="36">
        <v>120</v>
      </c>
      <c r="H4" s="35">
        <v>78</v>
      </c>
      <c r="I4" s="36">
        <v>100</v>
      </c>
      <c r="J4" s="35"/>
      <c r="K4" s="36"/>
      <c r="L4" s="35"/>
      <c r="M4" s="36"/>
      <c r="N4" s="35"/>
      <c r="O4" s="36"/>
      <c r="P4" s="37"/>
      <c r="Q4" s="36"/>
      <c r="R4" s="37"/>
      <c r="S4" s="36"/>
      <c r="T4" s="37"/>
      <c r="U4" s="36"/>
      <c r="V4" s="35"/>
      <c r="W4" s="36"/>
      <c r="X4" s="38"/>
      <c r="Y4" s="39"/>
      <c r="Z4" s="38"/>
      <c r="AA4" s="39"/>
      <c r="AB4" s="38"/>
      <c r="AC4" s="39"/>
      <c r="AD4" s="38"/>
      <c r="AE4" s="39"/>
      <c r="AF4" s="40"/>
      <c r="AG4" s="39"/>
      <c r="AH4" s="40"/>
      <c r="AI4" s="39"/>
      <c r="AJ4" s="40"/>
      <c r="AK4" s="39"/>
      <c r="AL4" s="40"/>
      <c r="AM4" s="39"/>
      <c r="AN4" s="40"/>
      <c r="AO4" s="39"/>
      <c r="AP4" s="40"/>
      <c r="AQ4" s="39"/>
      <c r="AR4" s="40"/>
      <c r="AS4" s="39"/>
      <c r="AT4" s="40"/>
      <c r="AU4" s="39"/>
      <c r="AV4" s="40"/>
      <c r="AW4" s="39"/>
      <c r="AX4" s="40"/>
      <c r="AY4" s="41"/>
      <c r="AZ4" s="42"/>
      <c r="BA4" s="43"/>
      <c r="BB4" s="42"/>
      <c r="BC4" s="43"/>
      <c r="BD4" s="42"/>
      <c r="BE4" s="43"/>
      <c r="BF4" s="42"/>
      <c r="BG4" s="43"/>
      <c r="BH4" s="42"/>
      <c r="BI4" s="43"/>
      <c r="BJ4" s="42"/>
      <c r="BK4" s="43"/>
      <c r="BL4" s="42"/>
      <c r="BM4" s="43"/>
      <c r="BN4" s="42"/>
      <c r="BO4" s="43"/>
      <c r="BP4" s="42"/>
      <c r="BQ4" s="43"/>
      <c r="BR4" s="44" t="e">
        <f>D4+F4+H4+J4+L4+N4+V4+X4+Z4+AB4+AD4+AF4+AZ4+BB4+BD4+BF4+BH4+AH4+P4+R4+AJ4+BJ4+AL4+AN4+AP4+AR4+AT4+AX4+AV4+BL4+T4+BN4+BP4</f>
        <v>#VALUE!</v>
      </c>
      <c r="BS4" s="45" t="e">
        <f>E4+G4+I4+K4+M4+O4+W4+Y4+AA4+AC4+AE4+AG4+BA4+BC4+BE4+BG4+BI4+AI4+Q4+S4+AK4+BK4+AM4+AO4+AQ4+AS4+AU4+AY4+AW4+BM4+U4+BO4+BQ4</f>
        <v>#VALUE!</v>
      </c>
      <c r="BT4" s="46">
        <v>10000</v>
      </c>
      <c r="BU4" s="46">
        <v>216</v>
      </c>
      <c r="BV4" s="47" t="e">
        <f>IF(BR4=0, "", BR4/BT4)</f>
        <v>#VALUE!</v>
      </c>
      <c r="BW4" s="48" t="e">
        <f>IF(BR4=0, "", BR4/BS4)</f>
        <v>#VALUE!</v>
      </c>
      <c r="BX4" s="49" t="e">
        <f>IF(BR4=0, "", BR4/BU4)</f>
        <v>#VALUE!</v>
      </c>
    </row>
    <row r="5" ht="13.8" customHeight="1" spans="1:76" x14ac:dyDescent="0.25">
      <c r="A5" s="32"/>
      <c r="B5" s="33"/>
      <c r="C5" s="34"/>
      <c r="D5" s="37"/>
      <c r="E5" s="36"/>
      <c r="F5" s="37"/>
      <c r="G5" s="36"/>
      <c r="H5" s="37"/>
      <c r="I5" s="36"/>
      <c r="J5" s="37"/>
      <c r="K5" s="36"/>
      <c r="L5" s="37"/>
      <c r="M5" s="36"/>
      <c r="N5" s="37"/>
      <c r="O5" s="36"/>
      <c r="P5" s="37"/>
      <c r="Q5" s="36"/>
      <c r="R5" s="37"/>
      <c r="S5" s="36"/>
      <c r="T5" s="37"/>
      <c r="U5" s="36"/>
      <c r="V5" s="37"/>
      <c r="W5" s="36"/>
      <c r="X5" s="40"/>
      <c r="Y5" s="39"/>
      <c r="Z5" s="40"/>
      <c r="AA5" s="39"/>
      <c r="AB5" s="40"/>
      <c r="AC5" s="39"/>
      <c r="AD5" s="40"/>
      <c r="AE5" s="39"/>
      <c r="AF5" s="40"/>
      <c r="AG5" s="39"/>
      <c r="AH5" s="40"/>
      <c r="AI5" s="39"/>
      <c r="AJ5" s="40"/>
      <c r="AK5" s="39"/>
      <c r="AL5" s="40"/>
      <c r="AM5" s="39"/>
      <c r="AN5" s="40"/>
      <c r="AO5" s="39"/>
      <c r="AP5" s="40"/>
      <c r="AQ5" s="39"/>
      <c r="AR5" s="40"/>
      <c r="AS5" s="39"/>
      <c r="AT5" s="40"/>
      <c r="AU5" s="39"/>
      <c r="AV5" s="40"/>
      <c r="AW5" s="39"/>
      <c r="AX5" s="40"/>
      <c r="AY5" s="41"/>
      <c r="AZ5" s="42"/>
      <c r="BA5" s="43"/>
      <c r="BB5" s="42"/>
      <c r="BC5" s="43"/>
      <c r="BD5" s="42"/>
      <c r="BE5" s="43"/>
      <c r="BF5" s="42"/>
      <c r="BG5" s="43"/>
      <c r="BH5" s="42"/>
      <c r="BI5" s="43"/>
      <c r="BJ5" s="42"/>
      <c r="BK5" s="43"/>
      <c r="BL5" s="42"/>
      <c r="BM5" s="43"/>
      <c r="BN5" s="42"/>
      <c r="BO5" s="43"/>
      <c r="BP5" s="42"/>
      <c r="BQ5" s="43"/>
      <c r="BR5" s="44">
        <f t="shared" ref="BR5:BR68" si="0">D5+F5+H5+J5+L5+N5+V5+X5+Z5+AB5+AD5+AF5+AZ5+BB5+BD5+BF5+BH5+AH5+P5+R5+AJ5+BJ5+AL5+AN5+AP5+AR5+AT5+AX5+AV5+BL5+T5+BN5+BP5</f>
        <v>0</v>
      </c>
      <c r="BS5" s="45">
        <f t="shared" ref="BS5:BS68" si="1">E5+G5+I5+K5+M5+O5+W5+Y5+AA5+AC5+AE5+AG5+BA5+BC5+BE5+BG5+BI5+AI5+Q5+S5+AK5+BK5+AM5+AO5+AQ5+AS5+AU5+AY5+AW5+BM5+U5+BO5+BQ5</f>
        <v>0</v>
      </c>
      <c r="BT5" s="46"/>
      <c r="BU5" s="46"/>
      <c r="BV5" s="47">
        <f>IF(BR5=0, "", BR5/BT5)</f>
      </c>
      <c r="BW5" s="48">
        <f>IF(BR5=0, "", BR5/BS5)</f>
      </c>
      <c r="BX5" s="49">
        <f>IF(BR5=0, "", BR5/BU5)</f>
      </c>
    </row>
    <row r="6" ht="13.8" customHeight="1" spans="1:76" x14ac:dyDescent="0.25">
      <c r="A6" s="32"/>
      <c r="B6" s="33"/>
      <c r="C6" s="34"/>
      <c r="D6" s="37"/>
      <c r="E6" s="36"/>
      <c r="F6" s="37"/>
      <c r="G6" s="36"/>
      <c r="H6" s="37"/>
      <c r="I6" s="36"/>
      <c r="J6" s="37"/>
      <c r="K6" s="36"/>
      <c r="L6" s="37"/>
      <c r="M6" s="36"/>
      <c r="N6" s="37"/>
      <c r="O6" s="36"/>
      <c r="P6" s="37"/>
      <c r="Q6" s="36"/>
      <c r="R6" s="37"/>
      <c r="S6" s="36"/>
      <c r="T6" s="37"/>
      <c r="U6" s="36"/>
      <c r="V6" s="37"/>
      <c r="W6" s="36"/>
      <c r="X6" s="40"/>
      <c r="Y6" s="39"/>
      <c r="Z6" s="40"/>
      <c r="AA6" s="39"/>
      <c r="AB6" s="40"/>
      <c r="AC6" s="39"/>
      <c r="AD6" s="40"/>
      <c r="AE6" s="39"/>
      <c r="AF6" s="40"/>
      <c r="AG6" s="39"/>
      <c r="AH6" s="40"/>
      <c r="AI6" s="39"/>
      <c r="AJ6" s="40"/>
      <c r="AK6" s="39"/>
      <c r="AL6" s="40"/>
      <c r="AM6" s="39"/>
      <c r="AN6" s="40"/>
      <c r="AO6" s="39"/>
      <c r="AP6" s="40"/>
      <c r="AQ6" s="39"/>
      <c r="AR6" s="40"/>
      <c r="AS6" s="39"/>
      <c r="AT6" s="40"/>
      <c r="AU6" s="39"/>
      <c r="AV6" s="40"/>
      <c r="AW6" s="39"/>
      <c r="AX6" s="40"/>
      <c r="AY6" s="41"/>
      <c r="AZ6" s="42"/>
      <c r="BA6" s="43"/>
      <c r="BB6" s="42"/>
      <c r="BC6" s="43"/>
      <c r="BD6" s="42"/>
      <c r="BE6" s="43"/>
      <c r="BF6" s="42"/>
      <c r="BG6" s="43"/>
      <c r="BH6" s="42"/>
      <c r="BI6" s="43"/>
      <c r="BJ6" s="42"/>
      <c r="BK6" s="43"/>
      <c r="BL6" s="42"/>
      <c r="BM6" s="43"/>
      <c r="BN6" s="42"/>
      <c r="BO6" s="43"/>
      <c r="BP6" s="42"/>
      <c r="BQ6" s="43"/>
      <c r="BR6" s="44">
        <f t="shared" si="0"/>
        <v>0</v>
      </c>
      <c r="BS6" s="45">
        <f t="shared" si="1"/>
        <v>0</v>
      </c>
      <c r="BT6" s="46"/>
      <c r="BU6" s="46"/>
      <c r="BV6" s="47">
        <f>IF(BR6=0, "", BR6/BT6)</f>
      </c>
      <c r="BW6" s="48">
        <f t="shared" ref="BW6:BW69" si="2">IF(BR6=0, "", BR6/BS6)</f>
      </c>
      <c r="BX6" s="49">
        <f t="shared" ref="BX6:BX69" si="3">IF(BR6=0, "", BR6/BU6)</f>
      </c>
    </row>
    <row r="7" ht="13.8" customHeight="1" spans="1:76" x14ac:dyDescent="0.25">
      <c r="A7" s="32"/>
      <c r="B7" s="33"/>
      <c r="C7" s="34"/>
      <c r="D7" s="37"/>
      <c r="E7" s="36"/>
      <c r="F7" s="37"/>
      <c r="G7" s="36"/>
      <c r="H7" s="37"/>
      <c r="I7" s="36"/>
      <c r="J7" s="37"/>
      <c r="K7" s="36"/>
      <c r="L7" s="37"/>
      <c r="M7" s="36"/>
      <c r="N7" s="37"/>
      <c r="O7" s="36"/>
      <c r="P7" s="37"/>
      <c r="Q7" s="36"/>
      <c r="R7" s="37"/>
      <c r="S7" s="36"/>
      <c r="T7" s="37"/>
      <c r="U7" s="36"/>
      <c r="V7" s="37"/>
      <c r="W7" s="36"/>
      <c r="X7" s="40"/>
      <c r="Y7" s="39"/>
      <c r="Z7" s="40"/>
      <c r="AA7" s="39"/>
      <c r="AB7" s="40"/>
      <c r="AC7" s="39"/>
      <c r="AD7" s="40"/>
      <c r="AE7" s="39"/>
      <c r="AF7" s="40"/>
      <c r="AG7" s="39"/>
      <c r="AH7" s="40"/>
      <c r="AI7" s="39"/>
      <c r="AJ7" s="40"/>
      <c r="AK7" s="39"/>
      <c r="AL7" s="40"/>
      <c r="AM7" s="39"/>
      <c r="AN7" s="40"/>
      <c r="AO7" s="39"/>
      <c r="AP7" s="40"/>
      <c r="AQ7" s="39"/>
      <c r="AR7" s="40"/>
      <c r="AS7" s="39"/>
      <c r="AT7" s="40"/>
      <c r="AU7" s="39"/>
      <c r="AV7" s="40"/>
      <c r="AW7" s="39"/>
      <c r="AX7" s="40"/>
      <c r="AY7" s="41"/>
      <c r="AZ7" s="42"/>
      <c r="BA7" s="43"/>
      <c r="BB7" s="42"/>
      <c r="BC7" s="43"/>
      <c r="BD7" s="42"/>
      <c r="BE7" s="43"/>
      <c r="BF7" s="42"/>
      <c r="BG7" s="43"/>
      <c r="BH7" s="42"/>
      <c r="BI7" s="43"/>
      <c r="BJ7" s="42"/>
      <c r="BK7" s="43"/>
      <c r="BL7" s="42"/>
      <c r="BM7" s="43"/>
      <c r="BN7" s="42"/>
      <c r="BO7" s="43"/>
      <c r="BP7" s="42"/>
      <c r="BQ7" s="43"/>
      <c r="BR7" s="44">
        <f t="shared" si="0"/>
        <v>0</v>
      </c>
      <c r="BS7" s="45">
        <f t="shared" si="1"/>
        <v>0</v>
      </c>
      <c r="BT7" s="46"/>
      <c r="BU7" s="46"/>
      <c r="BV7" s="47">
        <f t="shared" ref="BV7:BV69" si="4">IF(BR7=0, "", BR7/BT7)</f>
      </c>
      <c r="BW7" s="48">
        <f t="shared" si="2"/>
      </c>
      <c r="BX7" s="49">
        <f t="shared" si="3"/>
      </c>
    </row>
    <row r="8" ht="13.8" customHeight="1" spans="1:76" x14ac:dyDescent="0.25">
      <c r="A8" s="32"/>
      <c r="B8" s="33"/>
      <c r="C8" s="34"/>
      <c r="D8" s="37"/>
      <c r="E8" s="36"/>
      <c r="F8" s="37"/>
      <c r="G8" s="36"/>
      <c r="H8" s="37"/>
      <c r="I8" s="36"/>
      <c r="J8" s="37"/>
      <c r="K8" s="36"/>
      <c r="L8" s="37"/>
      <c r="M8" s="36"/>
      <c r="N8" s="37"/>
      <c r="O8" s="36"/>
      <c r="P8" s="37"/>
      <c r="Q8" s="36"/>
      <c r="R8" s="37"/>
      <c r="S8" s="36"/>
      <c r="T8" s="37"/>
      <c r="U8" s="36"/>
      <c r="V8" s="37"/>
      <c r="W8" s="36"/>
      <c r="X8" s="40"/>
      <c r="Y8" s="39"/>
      <c r="Z8" s="40"/>
      <c r="AA8" s="39"/>
      <c r="AB8" s="40"/>
      <c r="AC8" s="39"/>
      <c r="AD8" s="40"/>
      <c r="AE8" s="39"/>
      <c r="AF8" s="40"/>
      <c r="AG8" s="39"/>
      <c r="AH8" s="40"/>
      <c r="AI8" s="39"/>
      <c r="AJ8" s="40"/>
      <c r="AK8" s="39"/>
      <c r="AL8" s="40"/>
      <c r="AM8" s="39"/>
      <c r="AN8" s="40"/>
      <c r="AO8" s="39"/>
      <c r="AP8" s="40"/>
      <c r="AQ8" s="39"/>
      <c r="AR8" s="40"/>
      <c r="AS8" s="39"/>
      <c r="AT8" s="40"/>
      <c r="AU8" s="39"/>
      <c r="AV8" s="40"/>
      <c r="AW8" s="39"/>
      <c r="AX8" s="40"/>
      <c r="AY8" s="41"/>
      <c r="AZ8" s="42"/>
      <c r="BA8" s="43"/>
      <c r="BB8" s="42"/>
      <c r="BC8" s="43"/>
      <c r="BD8" s="42"/>
      <c r="BE8" s="43"/>
      <c r="BF8" s="42"/>
      <c r="BG8" s="43"/>
      <c r="BH8" s="42"/>
      <c r="BI8" s="43"/>
      <c r="BJ8" s="42"/>
      <c r="BK8" s="43"/>
      <c r="BL8" s="42"/>
      <c r="BM8" s="43"/>
      <c r="BN8" s="42"/>
      <c r="BO8" s="43"/>
      <c r="BP8" s="42"/>
      <c r="BQ8" s="43"/>
      <c r="BR8" s="44">
        <f t="shared" si="0"/>
        <v>0</v>
      </c>
      <c r="BS8" s="45">
        <f t="shared" si="1"/>
        <v>0</v>
      </c>
      <c r="BT8" s="46"/>
      <c r="BU8" s="46"/>
      <c r="BV8" s="47">
        <f t="shared" si="4"/>
      </c>
      <c r="BW8" s="48">
        <f t="shared" si="2"/>
      </c>
      <c r="BX8" s="49">
        <f t="shared" si="3"/>
      </c>
    </row>
    <row r="9" ht="13.8" customHeight="1" spans="1:76" x14ac:dyDescent="0.25">
      <c r="A9" s="32"/>
      <c r="B9" s="33"/>
      <c r="C9" s="34"/>
      <c r="D9" s="37"/>
      <c r="E9" s="36"/>
      <c r="F9" s="37"/>
      <c r="G9" s="36"/>
      <c r="H9" s="37"/>
      <c r="I9" s="36"/>
      <c r="J9" s="37"/>
      <c r="K9" s="36"/>
      <c r="L9" s="37"/>
      <c r="M9" s="36"/>
      <c r="N9" s="37"/>
      <c r="O9" s="36"/>
      <c r="P9" s="37"/>
      <c r="Q9" s="36"/>
      <c r="R9" s="37"/>
      <c r="S9" s="36"/>
      <c r="T9" s="37"/>
      <c r="U9" s="36"/>
      <c r="V9" s="37"/>
      <c r="W9" s="36"/>
      <c r="X9" s="40"/>
      <c r="Y9" s="39"/>
      <c r="Z9" s="40"/>
      <c r="AA9" s="39"/>
      <c r="AB9" s="40"/>
      <c r="AC9" s="39"/>
      <c r="AD9" s="40"/>
      <c r="AE9" s="39"/>
      <c r="AF9" s="40"/>
      <c r="AG9" s="39"/>
      <c r="AH9" s="40"/>
      <c r="AI9" s="39"/>
      <c r="AJ9" s="40"/>
      <c r="AK9" s="39"/>
      <c r="AL9" s="40"/>
      <c r="AM9" s="39"/>
      <c r="AN9" s="40"/>
      <c r="AO9" s="39"/>
      <c r="AP9" s="40"/>
      <c r="AQ9" s="39"/>
      <c r="AR9" s="40"/>
      <c r="AS9" s="39"/>
      <c r="AT9" s="40"/>
      <c r="AU9" s="39"/>
      <c r="AV9" s="40"/>
      <c r="AW9" s="39"/>
      <c r="AX9" s="40"/>
      <c r="AY9" s="41"/>
      <c r="AZ9" s="42"/>
      <c r="BA9" s="43"/>
      <c r="BB9" s="42"/>
      <c r="BC9" s="43"/>
      <c r="BD9" s="42"/>
      <c r="BE9" s="43"/>
      <c r="BF9" s="42"/>
      <c r="BG9" s="43"/>
      <c r="BH9" s="42"/>
      <c r="BI9" s="43"/>
      <c r="BJ9" s="42"/>
      <c r="BK9" s="43"/>
      <c r="BL9" s="42"/>
      <c r="BM9" s="43"/>
      <c r="BN9" s="42"/>
      <c r="BO9" s="43"/>
      <c r="BP9" s="42"/>
      <c r="BQ9" s="43"/>
      <c r="BR9" s="44">
        <f t="shared" si="0"/>
        <v>0</v>
      </c>
      <c r="BS9" s="45">
        <f t="shared" si="1"/>
        <v>0</v>
      </c>
      <c r="BT9" s="46"/>
      <c r="BU9" s="46"/>
      <c r="BV9" s="47">
        <f t="shared" si="4"/>
      </c>
      <c r="BW9" s="48">
        <f t="shared" si="2"/>
      </c>
      <c r="BX9" s="49">
        <f t="shared" si="3"/>
      </c>
    </row>
    <row r="10" ht="13.8" customHeight="1" spans="1:76" x14ac:dyDescent="0.25">
      <c r="A10" s="32"/>
      <c r="B10" s="33"/>
      <c r="C10" s="34"/>
      <c r="D10" s="37"/>
      <c r="E10" s="36"/>
      <c r="F10" s="37"/>
      <c r="G10" s="36"/>
      <c r="H10" s="37"/>
      <c r="I10" s="36"/>
      <c r="J10" s="37"/>
      <c r="K10" s="36"/>
      <c r="L10" s="37"/>
      <c r="M10" s="36"/>
      <c r="N10" s="37"/>
      <c r="O10" s="36"/>
      <c r="P10" s="37"/>
      <c r="Q10" s="36"/>
      <c r="R10" s="37"/>
      <c r="S10" s="36"/>
      <c r="T10" s="37"/>
      <c r="U10" s="36"/>
      <c r="V10" s="37"/>
      <c r="W10" s="36"/>
      <c r="X10" s="40"/>
      <c r="Y10" s="39"/>
      <c r="Z10" s="40"/>
      <c r="AA10" s="39"/>
      <c r="AB10" s="40"/>
      <c r="AC10" s="39"/>
      <c r="AD10" s="40"/>
      <c r="AE10" s="39"/>
      <c r="AF10" s="40"/>
      <c r="AG10" s="39"/>
      <c r="AH10" s="40"/>
      <c r="AI10" s="39"/>
      <c r="AJ10" s="40"/>
      <c r="AK10" s="39"/>
      <c r="AL10" s="40"/>
      <c r="AM10" s="39"/>
      <c r="AN10" s="40"/>
      <c r="AO10" s="39"/>
      <c r="AP10" s="40"/>
      <c r="AQ10" s="39"/>
      <c r="AR10" s="40"/>
      <c r="AS10" s="39"/>
      <c r="AT10" s="40"/>
      <c r="AU10" s="39"/>
      <c r="AV10" s="40"/>
      <c r="AW10" s="39"/>
      <c r="AX10" s="40"/>
      <c r="AY10" s="41"/>
      <c r="AZ10" s="42"/>
      <c r="BA10" s="43"/>
      <c r="BB10" s="42"/>
      <c r="BC10" s="43"/>
      <c r="BD10" s="42"/>
      <c r="BE10" s="43"/>
      <c r="BF10" s="42"/>
      <c r="BG10" s="43"/>
      <c r="BH10" s="42"/>
      <c r="BI10" s="43"/>
      <c r="BJ10" s="42"/>
      <c r="BK10" s="43"/>
      <c r="BL10" s="42"/>
      <c r="BM10" s="43"/>
      <c r="BN10" s="42"/>
      <c r="BO10" s="43"/>
      <c r="BP10" s="42"/>
      <c r="BQ10" s="43"/>
      <c r="BR10" s="44">
        <f t="shared" si="0"/>
        <v>0</v>
      </c>
      <c r="BS10" s="45">
        <f t="shared" si="1"/>
        <v>0</v>
      </c>
      <c r="BT10" s="46"/>
      <c r="BU10" s="46"/>
      <c r="BV10" s="47">
        <f t="shared" si="4"/>
      </c>
      <c r="BW10" s="48">
        <f t="shared" si="2"/>
      </c>
      <c r="BX10" s="49">
        <f t="shared" si="3"/>
      </c>
    </row>
    <row r="11" ht="13.8" customHeight="1" spans="1:76" x14ac:dyDescent="0.25">
      <c r="A11" s="32"/>
      <c r="B11" s="33"/>
      <c r="C11" s="34"/>
      <c r="D11" s="37"/>
      <c r="E11" s="36"/>
      <c r="F11" s="37"/>
      <c r="G11" s="36"/>
      <c r="H11" s="37"/>
      <c r="I11" s="36"/>
      <c r="J11" s="37"/>
      <c r="K11" s="36"/>
      <c r="L11" s="37"/>
      <c r="M11" s="36"/>
      <c r="N11" s="37"/>
      <c r="O11" s="36"/>
      <c r="P11" s="37"/>
      <c r="Q11" s="36"/>
      <c r="R11" s="37"/>
      <c r="S11" s="36"/>
      <c r="T11" s="37"/>
      <c r="U11" s="36"/>
      <c r="V11" s="37"/>
      <c r="W11" s="36"/>
      <c r="X11" s="40"/>
      <c r="Y11" s="39"/>
      <c r="Z11" s="40"/>
      <c r="AA11" s="39"/>
      <c r="AB11" s="40"/>
      <c r="AC11" s="39"/>
      <c r="AD11" s="40"/>
      <c r="AE11" s="39"/>
      <c r="AF11" s="40"/>
      <c r="AG11" s="39"/>
      <c r="AH11" s="40"/>
      <c r="AI11" s="39"/>
      <c r="AJ11" s="40"/>
      <c r="AK11" s="39"/>
      <c r="AL11" s="40"/>
      <c r="AM11" s="39"/>
      <c r="AN11" s="40"/>
      <c r="AO11" s="39"/>
      <c r="AP11" s="40"/>
      <c r="AQ11" s="39"/>
      <c r="AR11" s="40"/>
      <c r="AS11" s="39"/>
      <c r="AT11" s="40"/>
      <c r="AU11" s="39"/>
      <c r="AV11" s="40"/>
      <c r="AW11" s="39"/>
      <c r="AX11" s="40"/>
      <c r="AY11" s="41"/>
      <c r="AZ11" s="42"/>
      <c r="BA11" s="43"/>
      <c r="BB11" s="42"/>
      <c r="BC11" s="43"/>
      <c r="BD11" s="42"/>
      <c r="BE11" s="43"/>
      <c r="BF11" s="42"/>
      <c r="BG11" s="43"/>
      <c r="BH11" s="42"/>
      <c r="BI11" s="43"/>
      <c r="BJ11" s="42"/>
      <c r="BK11" s="43"/>
      <c r="BL11" s="42"/>
      <c r="BM11" s="43"/>
      <c r="BN11" s="42"/>
      <c r="BO11" s="43"/>
      <c r="BP11" s="42"/>
      <c r="BQ11" s="43"/>
      <c r="BR11" s="44">
        <f t="shared" si="0"/>
        <v>0</v>
      </c>
      <c r="BS11" s="45">
        <f t="shared" si="1"/>
        <v>0</v>
      </c>
      <c r="BT11" s="46"/>
      <c r="BU11" s="46"/>
      <c r="BV11" s="47">
        <f t="shared" si="4"/>
      </c>
      <c r="BW11" s="48">
        <f t="shared" si="2"/>
      </c>
      <c r="BX11" s="49">
        <f t="shared" si="3"/>
      </c>
    </row>
    <row r="12" ht="13.8" customHeight="1" spans="1:76" x14ac:dyDescent="0.25">
      <c r="A12" s="32"/>
      <c r="B12" s="33"/>
      <c r="C12" s="34"/>
      <c r="D12" s="37"/>
      <c r="E12" s="36"/>
      <c r="F12" s="37"/>
      <c r="G12" s="36"/>
      <c r="H12" s="37"/>
      <c r="I12" s="36"/>
      <c r="J12" s="37"/>
      <c r="K12" s="36"/>
      <c r="L12" s="37"/>
      <c r="M12" s="36"/>
      <c r="N12" s="37"/>
      <c r="O12" s="36"/>
      <c r="P12" s="37"/>
      <c r="Q12" s="36"/>
      <c r="R12" s="37"/>
      <c r="S12" s="36"/>
      <c r="T12" s="37"/>
      <c r="U12" s="36"/>
      <c r="V12" s="37"/>
      <c r="W12" s="36"/>
      <c r="X12" s="40"/>
      <c r="Y12" s="39"/>
      <c r="Z12" s="40"/>
      <c r="AA12" s="39"/>
      <c r="AB12" s="40"/>
      <c r="AC12" s="39"/>
      <c r="AD12" s="40"/>
      <c r="AE12" s="39"/>
      <c r="AF12" s="40"/>
      <c r="AG12" s="39"/>
      <c r="AH12" s="40"/>
      <c r="AI12" s="39"/>
      <c r="AJ12" s="40"/>
      <c r="AK12" s="39"/>
      <c r="AL12" s="40"/>
      <c r="AM12" s="39"/>
      <c r="AN12" s="40"/>
      <c r="AO12" s="39"/>
      <c r="AP12" s="40"/>
      <c r="AQ12" s="39"/>
      <c r="AR12" s="40"/>
      <c r="AS12" s="39"/>
      <c r="AT12" s="40"/>
      <c r="AU12" s="39"/>
      <c r="AV12" s="40"/>
      <c r="AW12" s="39"/>
      <c r="AX12" s="40"/>
      <c r="AY12" s="41"/>
      <c r="AZ12" s="42"/>
      <c r="BA12" s="43"/>
      <c r="BB12" s="42"/>
      <c r="BC12" s="43"/>
      <c r="BD12" s="42"/>
      <c r="BE12" s="43"/>
      <c r="BF12" s="42"/>
      <c r="BG12" s="43"/>
      <c r="BH12" s="42"/>
      <c r="BI12" s="43"/>
      <c r="BJ12" s="42"/>
      <c r="BK12" s="43"/>
      <c r="BL12" s="42"/>
      <c r="BM12" s="43"/>
      <c r="BN12" s="42"/>
      <c r="BO12" s="43"/>
      <c r="BP12" s="42"/>
      <c r="BQ12" s="43"/>
      <c r="BR12" s="44">
        <f t="shared" si="0"/>
        <v>0</v>
      </c>
      <c r="BS12" s="45">
        <f t="shared" si="1"/>
        <v>0</v>
      </c>
      <c r="BT12" s="46"/>
      <c r="BU12" s="46"/>
      <c r="BV12" s="47">
        <f t="shared" si="4"/>
      </c>
      <c r="BW12" s="48">
        <f t="shared" si="2"/>
      </c>
      <c r="BX12" s="49">
        <f t="shared" si="3"/>
      </c>
    </row>
    <row r="13" ht="13.8" customHeight="1" spans="1:76" x14ac:dyDescent="0.25">
      <c r="A13" s="32"/>
      <c r="B13" s="33"/>
      <c r="C13" s="34"/>
      <c r="D13" s="37"/>
      <c r="E13" s="36"/>
      <c r="F13" s="37"/>
      <c r="G13" s="36"/>
      <c r="H13" s="37"/>
      <c r="I13" s="36"/>
      <c r="J13" s="37"/>
      <c r="K13" s="36"/>
      <c r="L13" s="37"/>
      <c r="M13" s="36"/>
      <c r="N13" s="37"/>
      <c r="O13" s="36"/>
      <c r="P13" s="37"/>
      <c r="Q13" s="36"/>
      <c r="R13" s="37"/>
      <c r="S13" s="36"/>
      <c r="T13" s="37"/>
      <c r="U13" s="36"/>
      <c r="V13" s="37"/>
      <c r="W13" s="36"/>
      <c r="X13" s="40"/>
      <c r="Y13" s="39"/>
      <c r="Z13" s="40"/>
      <c r="AA13" s="39"/>
      <c r="AB13" s="40"/>
      <c r="AC13" s="39"/>
      <c r="AD13" s="40"/>
      <c r="AE13" s="39"/>
      <c r="AF13" s="40"/>
      <c r="AG13" s="39"/>
      <c r="AH13" s="40"/>
      <c r="AI13" s="39"/>
      <c r="AJ13" s="40"/>
      <c r="AK13" s="39"/>
      <c r="AL13" s="40"/>
      <c r="AM13" s="39"/>
      <c r="AN13" s="40"/>
      <c r="AO13" s="39"/>
      <c r="AP13" s="40"/>
      <c r="AQ13" s="39"/>
      <c r="AR13" s="40"/>
      <c r="AS13" s="39"/>
      <c r="AT13" s="40"/>
      <c r="AU13" s="39"/>
      <c r="AV13" s="40"/>
      <c r="AW13" s="39"/>
      <c r="AX13" s="40"/>
      <c r="AY13" s="41"/>
      <c r="AZ13" s="42"/>
      <c r="BA13" s="43"/>
      <c r="BB13" s="42"/>
      <c r="BC13" s="43"/>
      <c r="BD13" s="42"/>
      <c r="BE13" s="43"/>
      <c r="BF13" s="42"/>
      <c r="BG13" s="43"/>
      <c r="BH13" s="42"/>
      <c r="BI13" s="43"/>
      <c r="BJ13" s="42"/>
      <c r="BK13" s="43"/>
      <c r="BL13" s="42"/>
      <c r="BM13" s="43"/>
      <c r="BN13" s="42"/>
      <c r="BO13" s="43"/>
      <c r="BP13" s="42"/>
      <c r="BQ13" s="43"/>
      <c r="BR13" s="44">
        <f t="shared" si="0"/>
        <v>0</v>
      </c>
      <c r="BS13" s="45">
        <f t="shared" si="1"/>
        <v>0</v>
      </c>
      <c r="BT13" s="46"/>
      <c r="BU13" s="46"/>
      <c r="BV13" s="47">
        <f t="shared" si="4"/>
      </c>
      <c r="BW13" s="48">
        <f t="shared" si="2"/>
      </c>
      <c r="BX13" s="49">
        <f t="shared" si="3"/>
      </c>
    </row>
    <row r="14" ht="13.8" customHeight="1" spans="1:76" x14ac:dyDescent="0.25">
      <c r="A14" s="32"/>
      <c r="B14" s="33"/>
      <c r="C14" s="34"/>
      <c r="D14" s="37"/>
      <c r="E14" s="36"/>
      <c r="F14" s="37"/>
      <c r="G14" s="36"/>
      <c r="H14" s="37"/>
      <c r="I14" s="36"/>
      <c r="J14" s="37"/>
      <c r="K14" s="36"/>
      <c r="L14" s="37"/>
      <c r="M14" s="36"/>
      <c r="N14" s="37"/>
      <c r="O14" s="36"/>
      <c r="P14" s="37"/>
      <c r="Q14" s="36"/>
      <c r="R14" s="37"/>
      <c r="S14" s="36"/>
      <c r="T14" s="37"/>
      <c r="U14" s="36"/>
      <c r="V14" s="37"/>
      <c r="W14" s="36"/>
      <c r="X14" s="40"/>
      <c r="Y14" s="39"/>
      <c r="Z14" s="40"/>
      <c r="AA14" s="39"/>
      <c r="AB14" s="40"/>
      <c r="AC14" s="39"/>
      <c r="AD14" s="40"/>
      <c r="AE14" s="39"/>
      <c r="AF14" s="40"/>
      <c r="AG14" s="39"/>
      <c r="AH14" s="40"/>
      <c r="AI14" s="39"/>
      <c r="AJ14" s="40"/>
      <c r="AK14" s="39"/>
      <c r="AL14" s="40"/>
      <c r="AM14" s="39"/>
      <c r="AN14" s="40"/>
      <c r="AO14" s="39"/>
      <c r="AP14" s="40"/>
      <c r="AQ14" s="39"/>
      <c r="AR14" s="40"/>
      <c r="AS14" s="39"/>
      <c r="AT14" s="40"/>
      <c r="AU14" s="39"/>
      <c r="AV14" s="40"/>
      <c r="AW14" s="39"/>
      <c r="AX14" s="40"/>
      <c r="AY14" s="41"/>
      <c r="AZ14" s="42"/>
      <c r="BA14" s="43"/>
      <c r="BB14" s="42"/>
      <c r="BC14" s="43"/>
      <c r="BD14" s="42"/>
      <c r="BE14" s="43"/>
      <c r="BF14" s="42"/>
      <c r="BG14" s="43"/>
      <c r="BH14" s="42"/>
      <c r="BI14" s="43"/>
      <c r="BJ14" s="42"/>
      <c r="BK14" s="43"/>
      <c r="BL14" s="42"/>
      <c r="BM14" s="43"/>
      <c r="BN14" s="42"/>
      <c r="BO14" s="43"/>
      <c r="BP14" s="42"/>
      <c r="BQ14" s="43"/>
      <c r="BR14" s="44">
        <f t="shared" si="0"/>
        <v>0</v>
      </c>
      <c r="BS14" s="45">
        <f t="shared" si="1"/>
        <v>0</v>
      </c>
      <c r="BT14" s="46"/>
      <c r="BU14" s="46"/>
      <c r="BV14" s="47">
        <f t="shared" si="4"/>
      </c>
      <c r="BW14" s="48">
        <f t="shared" si="2"/>
      </c>
      <c r="BX14" s="49">
        <f t="shared" si="3"/>
      </c>
    </row>
    <row r="15" ht="13.8" customHeight="1" spans="1:76" x14ac:dyDescent="0.25">
      <c r="A15" s="32"/>
      <c r="B15" s="33"/>
      <c r="C15" s="34"/>
      <c r="D15" s="37"/>
      <c r="E15" s="36"/>
      <c r="F15" s="37"/>
      <c r="G15" s="36"/>
      <c r="H15" s="37"/>
      <c r="I15" s="36"/>
      <c r="J15" s="37"/>
      <c r="K15" s="36"/>
      <c r="L15" s="37"/>
      <c r="M15" s="36"/>
      <c r="N15" s="37"/>
      <c r="O15" s="36"/>
      <c r="P15" s="37"/>
      <c r="Q15" s="36"/>
      <c r="R15" s="37"/>
      <c r="S15" s="36"/>
      <c r="T15" s="37"/>
      <c r="U15" s="36"/>
      <c r="V15" s="37"/>
      <c r="W15" s="36"/>
      <c r="X15" s="40"/>
      <c r="Y15" s="39"/>
      <c r="Z15" s="40"/>
      <c r="AA15" s="39"/>
      <c r="AB15" s="40"/>
      <c r="AC15" s="39"/>
      <c r="AD15" s="40"/>
      <c r="AE15" s="39"/>
      <c r="AF15" s="40"/>
      <c r="AG15" s="39"/>
      <c r="AH15" s="40"/>
      <c r="AI15" s="39"/>
      <c r="AJ15" s="40"/>
      <c r="AK15" s="39"/>
      <c r="AL15" s="40"/>
      <c r="AM15" s="39"/>
      <c r="AN15" s="40"/>
      <c r="AO15" s="39"/>
      <c r="AP15" s="40"/>
      <c r="AQ15" s="39"/>
      <c r="AR15" s="40"/>
      <c r="AS15" s="39"/>
      <c r="AT15" s="40"/>
      <c r="AU15" s="39"/>
      <c r="AV15" s="40"/>
      <c r="AW15" s="39"/>
      <c r="AX15" s="40"/>
      <c r="AY15" s="41"/>
      <c r="AZ15" s="42"/>
      <c r="BA15" s="43"/>
      <c r="BB15" s="42"/>
      <c r="BC15" s="43"/>
      <c r="BD15" s="42"/>
      <c r="BE15" s="43"/>
      <c r="BF15" s="42"/>
      <c r="BG15" s="43"/>
      <c r="BH15" s="42"/>
      <c r="BI15" s="43"/>
      <c r="BJ15" s="42"/>
      <c r="BK15" s="43"/>
      <c r="BL15" s="42"/>
      <c r="BM15" s="43"/>
      <c r="BN15" s="42"/>
      <c r="BO15" s="43"/>
      <c r="BP15" s="42"/>
      <c r="BQ15" s="43"/>
      <c r="BR15" s="44">
        <f t="shared" si="0"/>
        <v>0</v>
      </c>
      <c r="BS15" s="45">
        <f t="shared" si="1"/>
        <v>0</v>
      </c>
      <c r="BT15" s="46"/>
      <c r="BU15" s="46"/>
      <c r="BV15" s="47">
        <f t="shared" si="4"/>
      </c>
      <c r="BW15" s="48">
        <f t="shared" si="2"/>
      </c>
      <c r="BX15" s="49">
        <f t="shared" si="3"/>
      </c>
    </row>
    <row r="16" ht="13.8" customHeight="1" spans="1:76" x14ac:dyDescent="0.25">
      <c r="A16" s="32"/>
      <c r="B16" s="33"/>
      <c r="C16" s="34"/>
      <c r="D16" s="37"/>
      <c r="E16" s="36"/>
      <c r="F16" s="37"/>
      <c r="G16" s="36"/>
      <c r="H16" s="37"/>
      <c r="I16" s="36"/>
      <c r="J16" s="37"/>
      <c r="K16" s="36"/>
      <c r="L16" s="37"/>
      <c r="M16" s="36"/>
      <c r="N16" s="37"/>
      <c r="O16" s="36"/>
      <c r="P16" s="37"/>
      <c r="Q16" s="36"/>
      <c r="R16" s="37"/>
      <c r="S16" s="36"/>
      <c r="T16" s="37"/>
      <c r="U16" s="36"/>
      <c r="V16" s="37"/>
      <c r="W16" s="36"/>
      <c r="X16" s="40"/>
      <c r="Y16" s="39"/>
      <c r="Z16" s="40"/>
      <c r="AA16" s="39"/>
      <c r="AB16" s="40"/>
      <c r="AC16" s="39"/>
      <c r="AD16" s="40"/>
      <c r="AE16" s="39"/>
      <c r="AF16" s="40"/>
      <c r="AG16" s="39"/>
      <c r="AH16" s="40"/>
      <c r="AI16" s="39"/>
      <c r="AJ16" s="40"/>
      <c r="AK16" s="39"/>
      <c r="AL16" s="40"/>
      <c r="AM16" s="39"/>
      <c r="AN16" s="40"/>
      <c r="AO16" s="39"/>
      <c r="AP16" s="40"/>
      <c r="AQ16" s="39"/>
      <c r="AR16" s="40"/>
      <c r="AS16" s="39"/>
      <c r="AT16" s="40"/>
      <c r="AU16" s="39"/>
      <c r="AV16" s="40"/>
      <c r="AW16" s="39"/>
      <c r="AX16" s="40"/>
      <c r="AY16" s="41"/>
      <c r="AZ16" s="42"/>
      <c r="BA16" s="43"/>
      <c r="BB16" s="42"/>
      <c r="BC16" s="43"/>
      <c r="BD16" s="42"/>
      <c r="BE16" s="43"/>
      <c r="BF16" s="42"/>
      <c r="BG16" s="43"/>
      <c r="BH16" s="42"/>
      <c r="BI16" s="43"/>
      <c r="BJ16" s="42"/>
      <c r="BK16" s="43"/>
      <c r="BL16" s="42"/>
      <c r="BM16" s="43"/>
      <c r="BN16" s="42"/>
      <c r="BO16" s="43"/>
      <c r="BP16" s="42"/>
      <c r="BQ16" s="43"/>
      <c r="BR16" s="44">
        <f t="shared" si="0"/>
        <v>0</v>
      </c>
      <c r="BS16" s="45">
        <f t="shared" si="1"/>
        <v>0</v>
      </c>
      <c r="BT16" s="46"/>
      <c r="BU16" s="46"/>
      <c r="BV16" s="47">
        <f t="shared" si="4"/>
      </c>
      <c r="BW16" s="48">
        <f t="shared" si="2"/>
      </c>
      <c r="BX16" s="49">
        <f t="shared" si="3"/>
      </c>
    </row>
    <row r="17" ht="13.8" customHeight="1" spans="1:76" x14ac:dyDescent="0.25">
      <c r="A17" s="32"/>
      <c r="B17" s="33"/>
      <c r="C17" s="34"/>
      <c r="D17" s="37"/>
      <c r="E17" s="36"/>
      <c r="F17" s="37"/>
      <c r="G17" s="36"/>
      <c r="H17" s="37"/>
      <c r="I17" s="36"/>
      <c r="J17" s="37"/>
      <c r="K17" s="36"/>
      <c r="L17" s="37"/>
      <c r="M17" s="36"/>
      <c r="N17" s="37"/>
      <c r="O17" s="36"/>
      <c r="P17" s="37"/>
      <c r="Q17" s="36"/>
      <c r="R17" s="37"/>
      <c r="S17" s="36"/>
      <c r="T17" s="37"/>
      <c r="U17" s="36"/>
      <c r="V17" s="37"/>
      <c r="W17" s="36"/>
      <c r="X17" s="40"/>
      <c r="Y17" s="39"/>
      <c r="Z17" s="40"/>
      <c r="AA17" s="39"/>
      <c r="AB17" s="40"/>
      <c r="AC17" s="39"/>
      <c r="AD17" s="40"/>
      <c r="AE17" s="39"/>
      <c r="AF17" s="40"/>
      <c r="AG17" s="39"/>
      <c r="AH17" s="40"/>
      <c r="AI17" s="39"/>
      <c r="AJ17" s="40"/>
      <c r="AK17" s="39"/>
      <c r="AL17" s="40"/>
      <c r="AM17" s="39"/>
      <c r="AN17" s="40"/>
      <c r="AO17" s="39"/>
      <c r="AP17" s="40"/>
      <c r="AQ17" s="39"/>
      <c r="AR17" s="40"/>
      <c r="AS17" s="39"/>
      <c r="AT17" s="40"/>
      <c r="AU17" s="39"/>
      <c r="AV17" s="40"/>
      <c r="AW17" s="39"/>
      <c r="AX17" s="40"/>
      <c r="AY17" s="41"/>
      <c r="AZ17" s="42"/>
      <c r="BA17" s="43"/>
      <c r="BB17" s="42"/>
      <c r="BC17" s="43"/>
      <c r="BD17" s="42"/>
      <c r="BE17" s="43"/>
      <c r="BF17" s="42"/>
      <c r="BG17" s="43"/>
      <c r="BH17" s="42"/>
      <c r="BI17" s="43"/>
      <c r="BJ17" s="42"/>
      <c r="BK17" s="43"/>
      <c r="BL17" s="42"/>
      <c r="BM17" s="43"/>
      <c r="BN17" s="42"/>
      <c r="BO17" s="43"/>
      <c r="BP17" s="42"/>
      <c r="BQ17" s="43"/>
      <c r="BR17" s="44">
        <f t="shared" si="0"/>
        <v>0</v>
      </c>
      <c r="BS17" s="45">
        <f t="shared" si="1"/>
        <v>0</v>
      </c>
      <c r="BT17" s="46"/>
      <c r="BU17" s="46"/>
      <c r="BV17" s="47">
        <f t="shared" si="4"/>
      </c>
      <c r="BW17" s="48">
        <f t="shared" si="2"/>
      </c>
      <c r="BX17" s="49">
        <f t="shared" si="3"/>
      </c>
    </row>
    <row r="18" ht="13.8" customHeight="1" spans="1:76" x14ac:dyDescent="0.25">
      <c r="A18" s="32"/>
      <c r="B18" s="33"/>
      <c r="C18" s="34"/>
      <c r="D18" s="37"/>
      <c r="E18" s="36"/>
      <c r="F18" s="37"/>
      <c r="G18" s="36"/>
      <c r="H18" s="37"/>
      <c r="I18" s="36"/>
      <c r="J18" s="37"/>
      <c r="K18" s="36"/>
      <c r="L18" s="37"/>
      <c r="M18" s="36"/>
      <c r="N18" s="37"/>
      <c r="O18" s="36"/>
      <c r="P18" s="37"/>
      <c r="Q18" s="36"/>
      <c r="R18" s="37"/>
      <c r="S18" s="36"/>
      <c r="T18" s="37"/>
      <c r="U18" s="36"/>
      <c r="V18" s="37"/>
      <c r="W18" s="36"/>
      <c r="X18" s="40"/>
      <c r="Y18" s="39"/>
      <c r="Z18" s="40"/>
      <c r="AA18" s="39"/>
      <c r="AB18" s="40"/>
      <c r="AC18" s="39"/>
      <c r="AD18" s="40"/>
      <c r="AE18" s="39"/>
      <c r="AF18" s="40"/>
      <c r="AG18" s="39"/>
      <c r="AH18" s="40"/>
      <c r="AI18" s="39"/>
      <c r="AJ18" s="40"/>
      <c r="AK18" s="39"/>
      <c r="AL18" s="40"/>
      <c r="AM18" s="39"/>
      <c r="AN18" s="40"/>
      <c r="AO18" s="39"/>
      <c r="AP18" s="40"/>
      <c r="AQ18" s="39"/>
      <c r="AR18" s="40"/>
      <c r="AS18" s="39"/>
      <c r="AT18" s="40"/>
      <c r="AU18" s="39"/>
      <c r="AV18" s="40"/>
      <c r="AW18" s="39"/>
      <c r="AX18" s="40"/>
      <c r="AY18" s="41"/>
      <c r="AZ18" s="42"/>
      <c r="BA18" s="43"/>
      <c r="BB18" s="42"/>
      <c r="BC18" s="43"/>
      <c r="BD18" s="42"/>
      <c r="BE18" s="43"/>
      <c r="BF18" s="42"/>
      <c r="BG18" s="43"/>
      <c r="BH18" s="42"/>
      <c r="BI18" s="43"/>
      <c r="BJ18" s="42"/>
      <c r="BK18" s="43"/>
      <c r="BL18" s="42"/>
      <c r="BM18" s="43"/>
      <c r="BN18" s="42"/>
      <c r="BO18" s="43"/>
      <c r="BP18" s="42"/>
      <c r="BQ18" s="43"/>
      <c r="BR18" s="44">
        <f t="shared" si="0"/>
        <v>0</v>
      </c>
      <c r="BS18" s="45">
        <f t="shared" si="1"/>
        <v>0</v>
      </c>
      <c r="BT18" s="46"/>
      <c r="BU18" s="46"/>
      <c r="BV18" s="47">
        <f t="shared" si="4"/>
      </c>
      <c r="BW18" s="48">
        <f t="shared" si="2"/>
      </c>
      <c r="BX18" s="49">
        <f t="shared" si="3"/>
      </c>
    </row>
    <row r="19" ht="13.8" customHeight="1" spans="1:76" x14ac:dyDescent="0.25">
      <c r="A19" s="32"/>
      <c r="B19" s="33"/>
      <c r="C19" s="34"/>
      <c r="D19" s="37"/>
      <c r="E19" s="36"/>
      <c r="F19" s="37"/>
      <c r="G19" s="36"/>
      <c r="H19" s="37"/>
      <c r="I19" s="36"/>
      <c r="J19" s="37"/>
      <c r="K19" s="36"/>
      <c r="L19" s="37"/>
      <c r="M19" s="36"/>
      <c r="N19" s="37"/>
      <c r="O19" s="36"/>
      <c r="P19" s="37"/>
      <c r="Q19" s="36"/>
      <c r="R19" s="37"/>
      <c r="S19" s="36"/>
      <c r="T19" s="37"/>
      <c r="U19" s="36"/>
      <c r="V19" s="37"/>
      <c r="W19" s="36"/>
      <c r="X19" s="40"/>
      <c r="Y19" s="39"/>
      <c r="Z19" s="40"/>
      <c r="AA19" s="39"/>
      <c r="AB19" s="40"/>
      <c r="AC19" s="39"/>
      <c r="AD19" s="40"/>
      <c r="AE19" s="39"/>
      <c r="AF19" s="40"/>
      <c r="AG19" s="39"/>
      <c r="AH19" s="40"/>
      <c r="AI19" s="39"/>
      <c r="AJ19" s="40"/>
      <c r="AK19" s="39"/>
      <c r="AL19" s="40"/>
      <c r="AM19" s="39"/>
      <c r="AN19" s="40"/>
      <c r="AO19" s="39"/>
      <c r="AP19" s="40"/>
      <c r="AQ19" s="39"/>
      <c r="AR19" s="40"/>
      <c r="AS19" s="39"/>
      <c r="AT19" s="40"/>
      <c r="AU19" s="39"/>
      <c r="AV19" s="40"/>
      <c r="AW19" s="39"/>
      <c r="AX19" s="40"/>
      <c r="AY19" s="41"/>
      <c r="AZ19" s="42"/>
      <c r="BA19" s="43"/>
      <c r="BB19" s="42"/>
      <c r="BC19" s="43"/>
      <c r="BD19" s="42"/>
      <c r="BE19" s="43"/>
      <c r="BF19" s="42"/>
      <c r="BG19" s="43"/>
      <c r="BH19" s="42"/>
      <c r="BI19" s="43"/>
      <c r="BJ19" s="42"/>
      <c r="BK19" s="43"/>
      <c r="BL19" s="42"/>
      <c r="BM19" s="43"/>
      <c r="BN19" s="42"/>
      <c r="BO19" s="43"/>
      <c r="BP19" s="42"/>
      <c r="BQ19" s="43"/>
      <c r="BR19" s="44">
        <f t="shared" si="0"/>
        <v>0</v>
      </c>
      <c r="BS19" s="45">
        <f t="shared" si="1"/>
        <v>0</v>
      </c>
      <c r="BT19" s="46"/>
      <c r="BU19" s="46"/>
      <c r="BV19" s="47">
        <f t="shared" si="4"/>
      </c>
      <c r="BW19" s="48">
        <f t="shared" si="2"/>
      </c>
      <c r="BX19" s="49">
        <f t="shared" si="3"/>
      </c>
    </row>
    <row r="20" ht="13.8" customHeight="1" spans="1:76" x14ac:dyDescent="0.25">
      <c r="A20" s="32"/>
      <c r="B20" s="33"/>
      <c r="C20" s="34"/>
      <c r="D20" s="37"/>
      <c r="E20" s="36"/>
      <c r="F20" s="37"/>
      <c r="G20" s="36"/>
      <c r="H20" s="37"/>
      <c r="I20" s="36"/>
      <c r="J20" s="37"/>
      <c r="K20" s="36"/>
      <c r="L20" s="37"/>
      <c r="M20" s="36"/>
      <c r="N20" s="37"/>
      <c r="O20" s="36"/>
      <c r="P20" s="37"/>
      <c r="Q20" s="36"/>
      <c r="R20" s="37"/>
      <c r="S20" s="36"/>
      <c r="T20" s="37"/>
      <c r="U20" s="36"/>
      <c r="V20" s="37"/>
      <c r="W20" s="36"/>
      <c r="X20" s="40"/>
      <c r="Y20" s="39"/>
      <c r="Z20" s="40"/>
      <c r="AA20" s="39"/>
      <c r="AB20" s="40"/>
      <c r="AC20" s="39"/>
      <c r="AD20" s="40"/>
      <c r="AE20" s="39"/>
      <c r="AF20" s="40"/>
      <c r="AG20" s="39"/>
      <c r="AH20" s="40"/>
      <c r="AI20" s="39"/>
      <c r="AJ20" s="40"/>
      <c r="AK20" s="39"/>
      <c r="AL20" s="40"/>
      <c r="AM20" s="39"/>
      <c r="AN20" s="40"/>
      <c r="AO20" s="39"/>
      <c r="AP20" s="40"/>
      <c r="AQ20" s="39"/>
      <c r="AR20" s="40"/>
      <c r="AS20" s="39"/>
      <c r="AT20" s="40"/>
      <c r="AU20" s="39"/>
      <c r="AV20" s="40"/>
      <c r="AW20" s="39"/>
      <c r="AX20" s="40"/>
      <c r="AY20" s="41"/>
      <c r="AZ20" s="42"/>
      <c r="BA20" s="43"/>
      <c r="BB20" s="42"/>
      <c r="BC20" s="43"/>
      <c r="BD20" s="42"/>
      <c r="BE20" s="43"/>
      <c r="BF20" s="42"/>
      <c r="BG20" s="43"/>
      <c r="BH20" s="42"/>
      <c r="BI20" s="43"/>
      <c r="BJ20" s="42"/>
      <c r="BK20" s="43"/>
      <c r="BL20" s="42"/>
      <c r="BM20" s="43"/>
      <c r="BN20" s="42"/>
      <c r="BO20" s="43"/>
      <c r="BP20" s="42"/>
      <c r="BQ20" s="43"/>
      <c r="BR20" s="44">
        <f t="shared" si="0"/>
        <v>0</v>
      </c>
      <c r="BS20" s="45">
        <f t="shared" si="1"/>
        <v>0</v>
      </c>
      <c r="BT20" s="46"/>
      <c r="BU20" s="46"/>
      <c r="BV20" s="47">
        <f t="shared" si="4"/>
      </c>
      <c r="BW20" s="48">
        <f t="shared" si="2"/>
      </c>
      <c r="BX20" s="49">
        <f t="shared" si="3"/>
      </c>
    </row>
    <row r="21" ht="13.8" customHeight="1" spans="1:76" x14ac:dyDescent="0.25">
      <c r="A21" s="32"/>
      <c r="B21" s="33"/>
      <c r="C21" s="34"/>
      <c r="D21" s="37"/>
      <c r="E21" s="36"/>
      <c r="F21" s="37"/>
      <c r="G21" s="36"/>
      <c r="H21" s="37"/>
      <c r="I21" s="36"/>
      <c r="J21" s="37"/>
      <c r="K21" s="36"/>
      <c r="L21" s="37"/>
      <c r="M21" s="36"/>
      <c r="N21" s="37"/>
      <c r="O21" s="36"/>
      <c r="P21" s="37"/>
      <c r="Q21" s="36"/>
      <c r="R21" s="37"/>
      <c r="S21" s="36"/>
      <c r="T21" s="37"/>
      <c r="U21" s="36"/>
      <c r="V21" s="37"/>
      <c r="W21" s="36"/>
      <c r="X21" s="40"/>
      <c r="Y21" s="39"/>
      <c r="Z21" s="40"/>
      <c r="AA21" s="39"/>
      <c r="AB21" s="40"/>
      <c r="AC21" s="39"/>
      <c r="AD21" s="40"/>
      <c r="AE21" s="39"/>
      <c r="AF21" s="40"/>
      <c r="AG21" s="39"/>
      <c r="AH21" s="40"/>
      <c r="AI21" s="39"/>
      <c r="AJ21" s="40"/>
      <c r="AK21" s="39"/>
      <c r="AL21" s="40"/>
      <c r="AM21" s="39"/>
      <c r="AN21" s="40"/>
      <c r="AO21" s="39"/>
      <c r="AP21" s="40"/>
      <c r="AQ21" s="39"/>
      <c r="AR21" s="40"/>
      <c r="AS21" s="39"/>
      <c r="AT21" s="40"/>
      <c r="AU21" s="39"/>
      <c r="AV21" s="40"/>
      <c r="AW21" s="39"/>
      <c r="AX21" s="40"/>
      <c r="AY21" s="41"/>
      <c r="AZ21" s="42"/>
      <c r="BA21" s="43"/>
      <c r="BB21" s="42"/>
      <c r="BC21" s="43"/>
      <c r="BD21" s="42"/>
      <c r="BE21" s="43"/>
      <c r="BF21" s="42"/>
      <c r="BG21" s="43"/>
      <c r="BH21" s="42"/>
      <c r="BI21" s="43"/>
      <c r="BJ21" s="42"/>
      <c r="BK21" s="43"/>
      <c r="BL21" s="42"/>
      <c r="BM21" s="43"/>
      <c r="BN21" s="42"/>
      <c r="BO21" s="43"/>
      <c r="BP21" s="42"/>
      <c r="BQ21" s="43"/>
      <c r="BR21" s="44">
        <f t="shared" si="0"/>
        <v>0</v>
      </c>
      <c r="BS21" s="45">
        <f t="shared" si="1"/>
        <v>0</v>
      </c>
      <c r="BT21" s="46"/>
      <c r="BU21" s="46"/>
      <c r="BV21" s="47">
        <f t="shared" si="4"/>
      </c>
      <c r="BW21" s="48">
        <f t="shared" si="2"/>
      </c>
      <c r="BX21" s="49">
        <f t="shared" si="3"/>
      </c>
    </row>
    <row r="22" ht="13.8" customHeight="1" spans="1:76" x14ac:dyDescent="0.25">
      <c r="A22" s="32"/>
      <c r="B22" s="33"/>
      <c r="C22" s="34"/>
      <c r="D22" s="37"/>
      <c r="E22" s="36"/>
      <c r="F22" s="37"/>
      <c r="G22" s="36"/>
      <c r="H22" s="37"/>
      <c r="I22" s="36"/>
      <c r="J22" s="37"/>
      <c r="K22" s="36"/>
      <c r="L22" s="37"/>
      <c r="M22" s="36"/>
      <c r="N22" s="37"/>
      <c r="O22" s="36"/>
      <c r="P22" s="37"/>
      <c r="Q22" s="36"/>
      <c r="R22" s="37"/>
      <c r="S22" s="36"/>
      <c r="T22" s="37"/>
      <c r="U22" s="36"/>
      <c r="V22" s="37"/>
      <c r="W22" s="36"/>
      <c r="X22" s="40"/>
      <c r="Y22" s="39"/>
      <c r="Z22" s="40"/>
      <c r="AA22" s="39"/>
      <c r="AB22" s="40"/>
      <c r="AC22" s="39"/>
      <c r="AD22" s="40"/>
      <c r="AE22" s="39"/>
      <c r="AF22" s="40"/>
      <c r="AG22" s="39"/>
      <c r="AH22" s="40"/>
      <c r="AI22" s="39"/>
      <c r="AJ22" s="40"/>
      <c r="AK22" s="39"/>
      <c r="AL22" s="40"/>
      <c r="AM22" s="39"/>
      <c r="AN22" s="40"/>
      <c r="AO22" s="39"/>
      <c r="AP22" s="40"/>
      <c r="AQ22" s="39"/>
      <c r="AR22" s="40"/>
      <c r="AS22" s="39"/>
      <c r="AT22" s="40"/>
      <c r="AU22" s="39"/>
      <c r="AV22" s="40"/>
      <c r="AW22" s="39"/>
      <c r="AX22" s="40"/>
      <c r="AY22" s="41"/>
      <c r="AZ22" s="42"/>
      <c r="BA22" s="43"/>
      <c r="BB22" s="42"/>
      <c r="BC22" s="43"/>
      <c r="BD22" s="42"/>
      <c r="BE22" s="43"/>
      <c r="BF22" s="42"/>
      <c r="BG22" s="43"/>
      <c r="BH22" s="42"/>
      <c r="BI22" s="43"/>
      <c r="BJ22" s="42"/>
      <c r="BK22" s="43"/>
      <c r="BL22" s="42"/>
      <c r="BM22" s="43"/>
      <c r="BN22" s="42"/>
      <c r="BO22" s="43"/>
      <c r="BP22" s="42"/>
      <c r="BQ22" s="43"/>
      <c r="BR22" s="44">
        <f t="shared" si="0"/>
        <v>0</v>
      </c>
      <c r="BS22" s="45">
        <f t="shared" si="1"/>
        <v>0</v>
      </c>
      <c r="BT22" s="46"/>
      <c r="BU22" s="46"/>
      <c r="BV22" s="47">
        <f t="shared" si="4"/>
      </c>
      <c r="BW22" s="48">
        <f t="shared" si="2"/>
      </c>
      <c r="BX22" s="49">
        <f t="shared" si="3"/>
      </c>
    </row>
    <row r="23" ht="13.8" customHeight="1" spans="1:76" x14ac:dyDescent="0.25">
      <c r="A23" s="32"/>
      <c r="B23" s="33"/>
      <c r="C23" s="34"/>
      <c r="D23" s="37"/>
      <c r="E23" s="36"/>
      <c r="F23" s="37"/>
      <c r="G23" s="36"/>
      <c r="H23" s="37"/>
      <c r="I23" s="36"/>
      <c r="J23" s="37"/>
      <c r="K23" s="36"/>
      <c r="L23" s="37"/>
      <c r="M23" s="36"/>
      <c r="N23" s="37"/>
      <c r="O23" s="36"/>
      <c r="P23" s="37"/>
      <c r="Q23" s="36"/>
      <c r="R23" s="37"/>
      <c r="S23" s="36"/>
      <c r="T23" s="37"/>
      <c r="U23" s="36"/>
      <c r="V23" s="37"/>
      <c r="W23" s="36"/>
      <c r="X23" s="40"/>
      <c r="Y23" s="39"/>
      <c r="Z23" s="40"/>
      <c r="AA23" s="39"/>
      <c r="AB23" s="40"/>
      <c r="AC23" s="39"/>
      <c r="AD23" s="40"/>
      <c r="AE23" s="39"/>
      <c r="AF23" s="40"/>
      <c r="AG23" s="39"/>
      <c r="AH23" s="40"/>
      <c r="AI23" s="39"/>
      <c r="AJ23" s="40"/>
      <c r="AK23" s="39"/>
      <c r="AL23" s="40"/>
      <c r="AM23" s="39"/>
      <c r="AN23" s="40"/>
      <c r="AO23" s="39"/>
      <c r="AP23" s="40"/>
      <c r="AQ23" s="39"/>
      <c r="AR23" s="40"/>
      <c r="AS23" s="39"/>
      <c r="AT23" s="40"/>
      <c r="AU23" s="39"/>
      <c r="AV23" s="40"/>
      <c r="AW23" s="39"/>
      <c r="AX23" s="40"/>
      <c r="AY23" s="41"/>
      <c r="AZ23" s="42"/>
      <c r="BA23" s="43"/>
      <c r="BB23" s="42"/>
      <c r="BC23" s="43"/>
      <c r="BD23" s="42"/>
      <c r="BE23" s="43"/>
      <c r="BF23" s="42"/>
      <c r="BG23" s="43"/>
      <c r="BH23" s="42"/>
      <c r="BI23" s="43"/>
      <c r="BJ23" s="42"/>
      <c r="BK23" s="43"/>
      <c r="BL23" s="42"/>
      <c r="BM23" s="43"/>
      <c r="BN23" s="42"/>
      <c r="BO23" s="43"/>
      <c r="BP23" s="42"/>
      <c r="BQ23" s="43"/>
      <c r="BR23" s="44">
        <f t="shared" si="0"/>
        <v>0</v>
      </c>
      <c r="BS23" s="45">
        <f t="shared" si="1"/>
        <v>0</v>
      </c>
      <c r="BT23" s="46"/>
      <c r="BU23" s="46"/>
      <c r="BV23" s="47">
        <f t="shared" si="4"/>
      </c>
      <c r="BW23" s="48">
        <f t="shared" si="2"/>
      </c>
      <c r="BX23" s="49">
        <f t="shared" si="3"/>
      </c>
    </row>
    <row r="24" ht="13.8" customHeight="1" spans="1:76" x14ac:dyDescent="0.25">
      <c r="A24" s="32"/>
      <c r="B24" s="33"/>
      <c r="C24" s="34"/>
      <c r="D24" s="37"/>
      <c r="E24" s="36"/>
      <c r="F24" s="37"/>
      <c r="G24" s="36"/>
      <c r="H24" s="37"/>
      <c r="I24" s="36"/>
      <c r="J24" s="37"/>
      <c r="K24" s="36"/>
      <c r="L24" s="37"/>
      <c r="M24" s="36"/>
      <c r="N24" s="37"/>
      <c r="O24" s="36"/>
      <c r="P24" s="37"/>
      <c r="Q24" s="36"/>
      <c r="R24" s="37"/>
      <c r="S24" s="36"/>
      <c r="T24" s="37"/>
      <c r="U24" s="36"/>
      <c r="V24" s="37"/>
      <c r="W24" s="36"/>
      <c r="X24" s="40"/>
      <c r="Y24" s="39"/>
      <c r="Z24" s="40"/>
      <c r="AA24" s="39"/>
      <c r="AB24" s="40"/>
      <c r="AC24" s="39"/>
      <c r="AD24" s="40"/>
      <c r="AE24" s="39"/>
      <c r="AF24" s="40"/>
      <c r="AG24" s="39"/>
      <c r="AH24" s="40"/>
      <c r="AI24" s="39"/>
      <c r="AJ24" s="40"/>
      <c r="AK24" s="39"/>
      <c r="AL24" s="40"/>
      <c r="AM24" s="39"/>
      <c r="AN24" s="40"/>
      <c r="AO24" s="39"/>
      <c r="AP24" s="40"/>
      <c r="AQ24" s="39"/>
      <c r="AR24" s="40"/>
      <c r="AS24" s="39"/>
      <c r="AT24" s="40"/>
      <c r="AU24" s="39"/>
      <c r="AV24" s="40"/>
      <c r="AW24" s="39"/>
      <c r="AX24" s="40"/>
      <c r="AY24" s="41"/>
      <c r="AZ24" s="42"/>
      <c r="BA24" s="43"/>
      <c r="BB24" s="42"/>
      <c r="BC24" s="43"/>
      <c r="BD24" s="42"/>
      <c r="BE24" s="43"/>
      <c r="BF24" s="42"/>
      <c r="BG24" s="43"/>
      <c r="BH24" s="42"/>
      <c r="BI24" s="43"/>
      <c r="BJ24" s="42"/>
      <c r="BK24" s="43"/>
      <c r="BL24" s="42"/>
      <c r="BM24" s="43"/>
      <c r="BN24" s="42"/>
      <c r="BO24" s="43"/>
      <c r="BP24" s="42"/>
      <c r="BQ24" s="43"/>
      <c r="BR24" s="44">
        <f t="shared" si="0"/>
        <v>0</v>
      </c>
      <c r="BS24" s="45">
        <f t="shared" si="1"/>
        <v>0</v>
      </c>
      <c r="BT24" s="46"/>
      <c r="BU24" s="46"/>
      <c r="BV24" s="47">
        <f t="shared" si="4"/>
      </c>
      <c r="BW24" s="48">
        <f t="shared" si="2"/>
      </c>
      <c r="BX24" s="49">
        <f t="shared" si="3"/>
      </c>
    </row>
    <row r="25" ht="13.8" customHeight="1" spans="1:76" x14ac:dyDescent="0.25">
      <c r="A25" s="32"/>
      <c r="B25" s="33"/>
      <c r="C25" s="34"/>
      <c r="D25" s="37"/>
      <c r="E25" s="36"/>
      <c r="F25" s="37"/>
      <c r="G25" s="36"/>
      <c r="H25" s="37"/>
      <c r="I25" s="36"/>
      <c r="J25" s="37"/>
      <c r="K25" s="36"/>
      <c r="L25" s="37"/>
      <c r="M25" s="36"/>
      <c r="N25" s="37"/>
      <c r="O25" s="36"/>
      <c r="P25" s="37"/>
      <c r="Q25" s="36"/>
      <c r="R25" s="37"/>
      <c r="S25" s="36"/>
      <c r="T25" s="37"/>
      <c r="U25" s="36"/>
      <c r="V25" s="37"/>
      <c r="W25" s="36"/>
      <c r="X25" s="40"/>
      <c r="Y25" s="39"/>
      <c r="Z25" s="40"/>
      <c r="AA25" s="39"/>
      <c r="AB25" s="40"/>
      <c r="AC25" s="39"/>
      <c r="AD25" s="40"/>
      <c r="AE25" s="39"/>
      <c r="AF25" s="40"/>
      <c r="AG25" s="39"/>
      <c r="AH25" s="40"/>
      <c r="AI25" s="39"/>
      <c r="AJ25" s="40"/>
      <c r="AK25" s="39"/>
      <c r="AL25" s="40"/>
      <c r="AM25" s="39"/>
      <c r="AN25" s="40"/>
      <c r="AO25" s="39"/>
      <c r="AP25" s="40"/>
      <c r="AQ25" s="39"/>
      <c r="AR25" s="40"/>
      <c r="AS25" s="39"/>
      <c r="AT25" s="40"/>
      <c r="AU25" s="39"/>
      <c r="AV25" s="40"/>
      <c r="AW25" s="39"/>
      <c r="AX25" s="40"/>
      <c r="AY25" s="41"/>
      <c r="AZ25" s="42"/>
      <c r="BA25" s="43"/>
      <c r="BB25" s="42"/>
      <c r="BC25" s="43"/>
      <c r="BD25" s="42"/>
      <c r="BE25" s="43"/>
      <c r="BF25" s="42"/>
      <c r="BG25" s="43"/>
      <c r="BH25" s="42"/>
      <c r="BI25" s="43"/>
      <c r="BJ25" s="42"/>
      <c r="BK25" s="43"/>
      <c r="BL25" s="42"/>
      <c r="BM25" s="43"/>
      <c r="BN25" s="42"/>
      <c r="BO25" s="43"/>
      <c r="BP25" s="42"/>
      <c r="BQ25" s="43"/>
      <c r="BR25" s="44">
        <f t="shared" si="0"/>
        <v>0</v>
      </c>
      <c r="BS25" s="45">
        <f t="shared" si="1"/>
        <v>0</v>
      </c>
      <c r="BT25" s="46"/>
      <c r="BU25" s="46"/>
      <c r="BV25" s="47">
        <f t="shared" si="4"/>
      </c>
      <c r="BW25" s="48">
        <f t="shared" si="2"/>
      </c>
      <c r="BX25" s="49">
        <f t="shared" si="3"/>
      </c>
    </row>
    <row r="26" ht="13.8" customHeight="1" spans="1:76" x14ac:dyDescent="0.25">
      <c r="A26" s="32"/>
      <c r="B26" s="33"/>
      <c r="C26" s="34"/>
      <c r="D26" s="37"/>
      <c r="E26" s="36"/>
      <c r="F26" s="37"/>
      <c r="G26" s="36"/>
      <c r="H26" s="37"/>
      <c r="I26" s="36"/>
      <c r="J26" s="37"/>
      <c r="K26" s="36"/>
      <c r="L26" s="37"/>
      <c r="M26" s="36"/>
      <c r="N26" s="37"/>
      <c r="O26" s="36"/>
      <c r="P26" s="37"/>
      <c r="Q26" s="36"/>
      <c r="R26" s="37"/>
      <c r="S26" s="36"/>
      <c r="T26" s="37"/>
      <c r="U26" s="36"/>
      <c r="V26" s="37"/>
      <c r="W26" s="36"/>
      <c r="X26" s="40"/>
      <c r="Y26" s="39"/>
      <c r="Z26" s="40"/>
      <c r="AA26" s="39"/>
      <c r="AB26" s="40"/>
      <c r="AC26" s="39"/>
      <c r="AD26" s="40"/>
      <c r="AE26" s="39"/>
      <c r="AF26" s="40"/>
      <c r="AG26" s="39"/>
      <c r="AH26" s="40"/>
      <c r="AI26" s="39"/>
      <c r="AJ26" s="40"/>
      <c r="AK26" s="39"/>
      <c r="AL26" s="40"/>
      <c r="AM26" s="39"/>
      <c r="AN26" s="40"/>
      <c r="AO26" s="39"/>
      <c r="AP26" s="40"/>
      <c r="AQ26" s="39"/>
      <c r="AR26" s="40"/>
      <c r="AS26" s="39"/>
      <c r="AT26" s="40"/>
      <c r="AU26" s="39"/>
      <c r="AV26" s="40"/>
      <c r="AW26" s="39"/>
      <c r="AX26" s="40"/>
      <c r="AY26" s="41"/>
      <c r="AZ26" s="42"/>
      <c r="BA26" s="43"/>
      <c r="BB26" s="42"/>
      <c r="BC26" s="43"/>
      <c r="BD26" s="42"/>
      <c r="BE26" s="43"/>
      <c r="BF26" s="42"/>
      <c r="BG26" s="43"/>
      <c r="BH26" s="42"/>
      <c r="BI26" s="43"/>
      <c r="BJ26" s="42"/>
      <c r="BK26" s="43"/>
      <c r="BL26" s="42"/>
      <c r="BM26" s="43"/>
      <c r="BN26" s="42"/>
      <c r="BO26" s="43"/>
      <c r="BP26" s="42"/>
      <c r="BQ26" s="43"/>
      <c r="BR26" s="44">
        <f t="shared" si="0"/>
        <v>0</v>
      </c>
      <c r="BS26" s="45">
        <f t="shared" si="1"/>
        <v>0</v>
      </c>
      <c r="BT26" s="46"/>
      <c r="BU26" s="46"/>
      <c r="BV26" s="47">
        <f t="shared" si="4"/>
      </c>
      <c r="BW26" s="48">
        <f t="shared" si="2"/>
      </c>
      <c r="BX26" s="49">
        <f t="shared" si="3"/>
      </c>
    </row>
    <row r="27" ht="13.8" customHeight="1" spans="1:76" x14ac:dyDescent="0.25">
      <c r="A27" s="32"/>
      <c r="B27" s="33"/>
      <c r="C27" s="34"/>
      <c r="D27" s="37"/>
      <c r="E27" s="36"/>
      <c r="F27" s="37"/>
      <c r="G27" s="36"/>
      <c r="H27" s="37"/>
      <c r="I27" s="36"/>
      <c r="J27" s="37"/>
      <c r="K27" s="36"/>
      <c r="L27" s="37"/>
      <c r="M27" s="36"/>
      <c r="N27" s="37"/>
      <c r="O27" s="36"/>
      <c r="P27" s="37"/>
      <c r="Q27" s="36"/>
      <c r="R27" s="37"/>
      <c r="S27" s="36"/>
      <c r="T27" s="37"/>
      <c r="U27" s="36"/>
      <c r="V27" s="37"/>
      <c r="W27" s="36"/>
      <c r="X27" s="40"/>
      <c r="Y27" s="39"/>
      <c r="Z27" s="40"/>
      <c r="AA27" s="39"/>
      <c r="AB27" s="40"/>
      <c r="AC27" s="39"/>
      <c r="AD27" s="40"/>
      <c r="AE27" s="39"/>
      <c r="AF27" s="40"/>
      <c r="AG27" s="39"/>
      <c r="AH27" s="40"/>
      <c r="AI27" s="39"/>
      <c r="AJ27" s="40"/>
      <c r="AK27" s="39"/>
      <c r="AL27" s="40"/>
      <c r="AM27" s="39"/>
      <c r="AN27" s="40"/>
      <c r="AO27" s="39"/>
      <c r="AP27" s="40"/>
      <c r="AQ27" s="39"/>
      <c r="AR27" s="40"/>
      <c r="AS27" s="39"/>
      <c r="AT27" s="40"/>
      <c r="AU27" s="39"/>
      <c r="AV27" s="40"/>
      <c r="AW27" s="39"/>
      <c r="AX27" s="40"/>
      <c r="AY27" s="41"/>
      <c r="AZ27" s="42"/>
      <c r="BA27" s="43"/>
      <c r="BB27" s="42"/>
      <c r="BC27" s="43"/>
      <c r="BD27" s="42"/>
      <c r="BE27" s="43"/>
      <c r="BF27" s="42"/>
      <c r="BG27" s="43"/>
      <c r="BH27" s="42"/>
      <c r="BI27" s="43"/>
      <c r="BJ27" s="42"/>
      <c r="BK27" s="43"/>
      <c r="BL27" s="42"/>
      <c r="BM27" s="43"/>
      <c r="BN27" s="42"/>
      <c r="BO27" s="43"/>
      <c r="BP27" s="42"/>
      <c r="BQ27" s="43"/>
      <c r="BR27" s="44">
        <f t="shared" si="0"/>
        <v>0</v>
      </c>
      <c r="BS27" s="45">
        <f t="shared" si="1"/>
        <v>0</v>
      </c>
      <c r="BT27" s="46"/>
      <c r="BU27" s="46"/>
      <c r="BV27" s="47">
        <f t="shared" si="4"/>
      </c>
      <c r="BW27" s="48">
        <f t="shared" si="2"/>
      </c>
      <c r="BX27" s="49">
        <f t="shared" si="3"/>
      </c>
    </row>
    <row r="28" ht="13.8" customHeight="1" spans="1:76" x14ac:dyDescent="0.25">
      <c r="A28" s="32"/>
      <c r="B28" s="33"/>
      <c r="C28" s="34"/>
      <c r="D28" s="37"/>
      <c r="E28" s="36"/>
      <c r="F28" s="37"/>
      <c r="G28" s="36"/>
      <c r="H28" s="37"/>
      <c r="I28" s="36"/>
      <c r="J28" s="37"/>
      <c r="K28" s="36"/>
      <c r="L28" s="37"/>
      <c r="M28" s="36"/>
      <c r="N28" s="37"/>
      <c r="O28" s="36"/>
      <c r="P28" s="37"/>
      <c r="Q28" s="36"/>
      <c r="R28" s="37"/>
      <c r="S28" s="36"/>
      <c r="T28" s="37"/>
      <c r="U28" s="36"/>
      <c r="V28" s="37"/>
      <c r="W28" s="36"/>
      <c r="X28" s="40"/>
      <c r="Y28" s="39"/>
      <c r="Z28" s="40"/>
      <c r="AA28" s="39"/>
      <c r="AB28" s="40"/>
      <c r="AC28" s="39"/>
      <c r="AD28" s="40"/>
      <c r="AE28" s="39"/>
      <c r="AF28" s="40"/>
      <c r="AG28" s="39"/>
      <c r="AH28" s="40"/>
      <c r="AI28" s="39"/>
      <c r="AJ28" s="40"/>
      <c r="AK28" s="39"/>
      <c r="AL28" s="40"/>
      <c r="AM28" s="39"/>
      <c r="AN28" s="40"/>
      <c r="AO28" s="39"/>
      <c r="AP28" s="40"/>
      <c r="AQ28" s="39"/>
      <c r="AR28" s="40"/>
      <c r="AS28" s="39"/>
      <c r="AT28" s="40"/>
      <c r="AU28" s="39"/>
      <c r="AV28" s="40"/>
      <c r="AW28" s="39"/>
      <c r="AX28" s="40"/>
      <c r="AY28" s="41"/>
      <c r="AZ28" s="42"/>
      <c r="BA28" s="43"/>
      <c r="BB28" s="42"/>
      <c r="BC28" s="43"/>
      <c r="BD28" s="42"/>
      <c r="BE28" s="43"/>
      <c r="BF28" s="42"/>
      <c r="BG28" s="43"/>
      <c r="BH28" s="42"/>
      <c r="BI28" s="43"/>
      <c r="BJ28" s="42"/>
      <c r="BK28" s="43"/>
      <c r="BL28" s="42"/>
      <c r="BM28" s="43"/>
      <c r="BN28" s="42"/>
      <c r="BO28" s="43"/>
      <c r="BP28" s="42"/>
      <c r="BQ28" s="43"/>
      <c r="BR28" s="44">
        <f t="shared" si="0"/>
        <v>0</v>
      </c>
      <c r="BS28" s="45">
        <f t="shared" si="1"/>
        <v>0</v>
      </c>
      <c r="BT28" s="46"/>
      <c r="BU28" s="46"/>
      <c r="BV28" s="47">
        <f t="shared" si="4"/>
      </c>
      <c r="BW28" s="48">
        <f t="shared" si="2"/>
      </c>
      <c r="BX28" s="49">
        <f t="shared" si="3"/>
      </c>
    </row>
    <row r="29" ht="13.8" customHeight="1" spans="1:76" x14ac:dyDescent="0.25">
      <c r="A29" s="32"/>
      <c r="B29" s="33"/>
      <c r="C29" s="34"/>
      <c r="D29" s="37"/>
      <c r="E29" s="36"/>
      <c r="F29" s="37"/>
      <c r="G29" s="36"/>
      <c r="H29" s="37"/>
      <c r="I29" s="36"/>
      <c r="J29" s="37"/>
      <c r="K29" s="36"/>
      <c r="L29" s="37"/>
      <c r="M29" s="36"/>
      <c r="N29" s="37"/>
      <c r="O29" s="36"/>
      <c r="P29" s="37"/>
      <c r="Q29" s="36"/>
      <c r="R29" s="37"/>
      <c r="S29" s="36"/>
      <c r="T29" s="37"/>
      <c r="U29" s="36"/>
      <c r="V29" s="37"/>
      <c r="W29" s="36"/>
      <c r="X29" s="40"/>
      <c r="Y29" s="39"/>
      <c r="Z29" s="40"/>
      <c r="AA29" s="39"/>
      <c r="AB29" s="40"/>
      <c r="AC29" s="39"/>
      <c r="AD29" s="40"/>
      <c r="AE29" s="39"/>
      <c r="AF29" s="40"/>
      <c r="AG29" s="39"/>
      <c r="AH29" s="40"/>
      <c r="AI29" s="39"/>
      <c r="AJ29" s="40"/>
      <c r="AK29" s="39"/>
      <c r="AL29" s="40"/>
      <c r="AM29" s="39"/>
      <c r="AN29" s="40"/>
      <c r="AO29" s="39"/>
      <c r="AP29" s="40"/>
      <c r="AQ29" s="39"/>
      <c r="AR29" s="40"/>
      <c r="AS29" s="39"/>
      <c r="AT29" s="40"/>
      <c r="AU29" s="39"/>
      <c r="AV29" s="40"/>
      <c r="AW29" s="39"/>
      <c r="AX29" s="40"/>
      <c r="AY29" s="41"/>
      <c r="AZ29" s="42"/>
      <c r="BA29" s="43"/>
      <c r="BB29" s="42"/>
      <c r="BC29" s="43"/>
      <c r="BD29" s="42"/>
      <c r="BE29" s="43"/>
      <c r="BF29" s="42"/>
      <c r="BG29" s="43"/>
      <c r="BH29" s="42"/>
      <c r="BI29" s="43"/>
      <c r="BJ29" s="42"/>
      <c r="BK29" s="43"/>
      <c r="BL29" s="42"/>
      <c r="BM29" s="43"/>
      <c r="BN29" s="42"/>
      <c r="BO29" s="43"/>
      <c r="BP29" s="42"/>
      <c r="BQ29" s="43"/>
      <c r="BR29" s="44">
        <f t="shared" si="0"/>
        <v>0</v>
      </c>
      <c r="BS29" s="45">
        <f t="shared" si="1"/>
        <v>0</v>
      </c>
      <c r="BT29" s="46"/>
      <c r="BU29" s="46"/>
      <c r="BV29" s="47">
        <f t="shared" si="4"/>
      </c>
      <c r="BW29" s="48">
        <f t="shared" si="2"/>
      </c>
      <c r="BX29" s="49">
        <f t="shared" si="3"/>
      </c>
    </row>
    <row r="30" ht="13.8" customHeight="1" spans="1:76" x14ac:dyDescent="0.25">
      <c r="A30" s="32"/>
      <c r="B30" s="33"/>
      <c r="C30" s="34"/>
      <c r="D30" s="37"/>
      <c r="E30" s="36"/>
      <c r="F30" s="37"/>
      <c r="G30" s="36"/>
      <c r="H30" s="37"/>
      <c r="I30" s="36"/>
      <c r="J30" s="37"/>
      <c r="K30" s="36"/>
      <c r="L30" s="37"/>
      <c r="M30" s="36"/>
      <c r="N30" s="37"/>
      <c r="O30" s="36"/>
      <c r="P30" s="37"/>
      <c r="Q30" s="36"/>
      <c r="R30" s="37"/>
      <c r="S30" s="36"/>
      <c r="T30" s="37"/>
      <c r="U30" s="36"/>
      <c r="V30" s="37"/>
      <c r="W30" s="36"/>
      <c r="X30" s="40"/>
      <c r="Y30" s="39"/>
      <c r="Z30" s="40"/>
      <c r="AA30" s="39"/>
      <c r="AB30" s="40"/>
      <c r="AC30" s="39"/>
      <c r="AD30" s="40"/>
      <c r="AE30" s="39"/>
      <c r="AF30" s="40"/>
      <c r="AG30" s="39"/>
      <c r="AH30" s="40"/>
      <c r="AI30" s="39"/>
      <c r="AJ30" s="40"/>
      <c r="AK30" s="39"/>
      <c r="AL30" s="40"/>
      <c r="AM30" s="39"/>
      <c r="AN30" s="40"/>
      <c r="AO30" s="39"/>
      <c r="AP30" s="40"/>
      <c r="AQ30" s="39"/>
      <c r="AR30" s="40"/>
      <c r="AS30" s="39"/>
      <c r="AT30" s="40"/>
      <c r="AU30" s="39"/>
      <c r="AV30" s="40"/>
      <c r="AW30" s="39"/>
      <c r="AX30" s="40"/>
      <c r="AY30" s="41"/>
      <c r="AZ30" s="42"/>
      <c r="BA30" s="43"/>
      <c r="BB30" s="42"/>
      <c r="BC30" s="43"/>
      <c r="BD30" s="42"/>
      <c r="BE30" s="43"/>
      <c r="BF30" s="42"/>
      <c r="BG30" s="43"/>
      <c r="BH30" s="42"/>
      <c r="BI30" s="43"/>
      <c r="BJ30" s="42"/>
      <c r="BK30" s="43"/>
      <c r="BL30" s="42"/>
      <c r="BM30" s="43"/>
      <c r="BN30" s="42"/>
      <c r="BO30" s="43"/>
      <c r="BP30" s="42"/>
      <c r="BQ30" s="43"/>
      <c r="BR30" s="44">
        <f t="shared" si="0"/>
        <v>0</v>
      </c>
      <c r="BS30" s="45">
        <f t="shared" si="1"/>
        <v>0</v>
      </c>
      <c r="BT30" s="46"/>
      <c r="BU30" s="46"/>
      <c r="BV30" s="47">
        <f t="shared" si="4"/>
      </c>
      <c r="BW30" s="48">
        <f t="shared" si="2"/>
      </c>
      <c r="BX30" s="49">
        <f t="shared" si="3"/>
      </c>
    </row>
    <row r="31" ht="13.8" customHeight="1" spans="1:76" x14ac:dyDescent="0.25">
      <c r="A31" s="32"/>
      <c r="B31" s="33"/>
      <c r="C31" s="34"/>
      <c r="D31" s="37"/>
      <c r="E31" s="36"/>
      <c r="F31" s="37"/>
      <c r="G31" s="36"/>
      <c r="H31" s="37"/>
      <c r="I31" s="36"/>
      <c r="J31" s="37"/>
      <c r="K31" s="36"/>
      <c r="L31" s="37"/>
      <c r="M31" s="36"/>
      <c r="N31" s="37"/>
      <c r="O31" s="36"/>
      <c r="P31" s="37"/>
      <c r="Q31" s="36"/>
      <c r="R31" s="37"/>
      <c r="S31" s="36"/>
      <c r="T31" s="37"/>
      <c r="U31" s="36"/>
      <c r="V31" s="37"/>
      <c r="W31" s="36"/>
      <c r="X31" s="40"/>
      <c r="Y31" s="39"/>
      <c r="Z31" s="40"/>
      <c r="AA31" s="39"/>
      <c r="AB31" s="40"/>
      <c r="AC31" s="39"/>
      <c r="AD31" s="40"/>
      <c r="AE31" s="39"/>
      <c r="AF31" s="40"/>
      <c r="AG31" s="39"/>
      <c r="AH31" s="40"/>
      <c r="AI31" s="39"/>
      <c r="AJ31" s="40"/>
      <c r="AK31" s="39"/>
      <c r="AL31" s="40"/>
      <c r="AM31" s="39"/>
      <c r="AN31" s="40"/>
      <c r="AO31" s="39"/>
      <c r="AP31" s="40"/>
      <c r="AQ31" s="39"/>
      <c r="AR31" s="40"/>
      <c r="AS31" s="39"/>
      <c r="AT31" s="40"/>
      <c r="AU31" s="39"/>
      <c r="AV31" s="40"/>
      <c r="AW31" s="39"/>
      <c r="AX31" s="40"/>
      <c r="AY31" s="41"/>
      <c r="AZ31" s="42"/>
      <c r="BA31" s="43"/>
      <c r="BB31" s="42"/>
      <c r="BC31" s="43"/>
      <c r="BD31" s="42"/>
      <c r="BE31" s="43"/>
      <c r="BF31" s="42"/>
      <c r="BG31" s="43"/>
      <c r="BH31" s="42"/>
      <c r="BI31" s="43"/>
      <c r="BJ31" s="42"/>
      <c r="BK31" s="43"/>
      <c r="BL31" s="42"/>
      <c r="BM31" s="43"/>
      <c r="BN31" s="42"/>
      <c r="BO31" s="43"/>
      <c r="BP31" s="42"/>
      <c r="BQ31" s="43"/>
      <c r="BR31" s="44">
        <f t="shared" si="0"/>
        <v>0</v>
      </c>
      <c r="BS31" s="45">
        <f t="shared" si="1"/>
        <v>0</v>
      </c>
      <c r="BT31" s="46"/>
      <c r="BU31" s="46"/>
      <c r="BV31" s="47">
        <f t="shared" si="4"/>
      </c>
      <c r="BW31" s="48">
        <f t="shared" si="2"/>
      </c>
      <c r="BX31" s="49">
        <f t="shared" si="3"/>
      </c>
    </row>
    <row r="32" ht="13.8" customHeight="1" spans="1:76" x14ac:dyDescent="0.25">
      <c r="A32" s="32"/>
      <c r="B32" s="33"/>
      <c r="C32" s="34"/>
      <c r="D32" s="37"/>
      <c r="E32" s="36"/>
      <c r="F32" s="37"/>
      <c r="G32" s="36"/>
      <c r="H32" s="37"/>
      <c r="I32" s="36"/>
      <c r="J32" s="37"/>
      <c r="K32" s="36"/>
      <c r="L32" s="37"/>
      <c r="M32" s="36"/>
      <c r="N32" s="37"/>
      <c r="O32" s="36"/>
      <c r="P32" s="37"/>
      <c r="Q32" s="36"/>
      <c r="R32" s="37"/>
      <c r="S32" s="36"/>
      <c r="T32" s="37"/>
      <c r="U32" s="36"/>
      <c r="V32" s="37"/>
      <c r="W32" s="36"/>
      <c r="X32" s="40"/>
      <c r="Y32" s="39"/>
      <c r="Z32" s="40"/>
      <c r="AA32" s="39"/>
      <c r="AB32" s="40"/>
      <c r="AC32" s="39"/>
      <c r="AD32" s="40"/>
      <c r="AE32" s="39"/>
      <c r="AF32" s="40"/>
      <c r="AG32" s="39"/>
      <c r="AH32" s="40"/>
      <c r="AI32" s="39"/>
      <c r="AJ32" s="40"/>
      <c r="AK32" s="39"/>
      <c r="AL32" s="40"/>
      <c r="AM32" s="39"/>
      <c r="AN32" s="40"/>
      <c r="AO32" s="39"/>
      <c r="AP32" s="40"/>
      <c r="AQ32" s="39"/>
      <c r="AR32" s="40"/>
      <c r="AS32" s="39"/>
      <c r="AT32" s="40"/>
      <c r="AU32" s="39"/>
      <c r="AV32" s="40"/>
      <c r="AW32" s="39"/>
      <c r="AX32" s="40"/>
      <c r="AY32" s="41"/>
      <c r="AZ32" s="42"/>
      <c r="BA32" s="43"/>
      <c r="BB32" s="42"/>
      <c r="BC32" s="43"/>
      <c r="BD32" s="42"/>
      <c r="BE32" s="43"/>
      <c r="BF32" s="42"/>
      <c r="BG32" s="43"/>
      <c r="BH32" s="42"/>
      <c r="BI32" s="43"/>
      <c r="BJ32" s="42"/>
      <c r="BK32" s="43"/>
      <c r="BL32" s="42"/>
      <c r="BM32" s="43"/>
      <c r="BN32" s="42"/>
      <c r="BO32" s="43"/>
      <c r="BP32" s="42"/>
      <c r="BQ32" s="43"/>
      <c r="BR32" s="44">
        <f t="shared" si="0"/>
        <v>0</v>
      </c>
      <c r="BS32" s="45">
        <f t="shared" si="1"/>
        <v>0</v>
      </c>
      <c r="BT32" s="46"/>
      <c r="BU32" s="46"/>
      <c r="BV32" s="47">
        <f t="shared" si="4"/>
      </c>
      <c r="BW32" s="48">
        <f t="shared" si="2"/>
      </c>
      <c r="BX32" s="49">
        <f t="shared" si="3"/>
      </c>
    </row>
    <row r="33" ht="13.8" customHeight="1" spans="1:76" x14ac:dyDescent="0.25">
      <c r="A33" s="32"/>
      <c r="B33" s="33"/>
      <c r="C33" s="34"/>
      <c r="D33" s="37"/>
      <c r="E33" s="36"/>
      <c r="F33" s="37"/>
      <c r="G33" s="36"/>
      <c r="H33" s="37"/>
      <c r="I33" s="36"/>
      <c r="J33" s="37"/>
      <c r="K33" s="36"/>
      <c r="L33" s="37"/>
      <c r="M33" s="36"/>
      <c r="N33" s="37"/>
      <c r="O33" s="36"/>
      <c r="P33" s="37"/>
      <c r="Q33" s="36"/>
      <c r="R33" s="37"/>
      <c r="S33" s="36"/>
      <c r="T33" s="37"/>
      <c r="U33" s="36"/>
      <c r="V33" s="37"/>
      <c r="W33" s="36"/>
      <c r="X33" s="40"/>
      <c r="Y33" s="39"/>
      <c r="Z33" s="40"/>
      <c r="AA33" s="39"/>
      <c r="AB33" s="40"/>
      <c r="AC33" s="39"/>
      <c r="AD33" s="40"/>
      <c r="AE33" s="39"/>
      <c r="AF33" s="40"/>
      <c r="AG33" s="39"/>
      <c r="AH33" s="40"/>
      <c r="AI33" s="39"/>
      <c r="AJ33" s="40"/>
      <c r="AK33" s="39"/>
      <c r="AL33" s="40"/>
      <c r="AM33" s="39"/>
      <c r="AN33" s="40"/>
      <c r="AO33" s="39"/>
      <c r="AP33" s="40"/>
      <c r="AQ33" s="39"/>
      <c r="AR33" s="40"/>
      <c r="AS33" s="39"/>
      <c r="AT33" s="40"/>
      <c r="AU33" s="39"/>
      <c r="AV33" s="40"/>
      <c r="AW33" s="39"/>
      <c r="AX33" s="40"/>
      <c r="AY33" s="41"/>
      <c r="AZ33" s="42"/>
      <c r="BA33" s="43"/>
      <c r="BB33" s="42"/>
      <c r="BC33" s="43"/>
      <c r="BD33" s="42"/>
      <c r="BE33" s="43"/>
      <c r="BF33" s="42"/>
      <c r="BG33" s="43"/>
      <c r="BH33" s="42"/>
      <c r="BI33" s="43"/>
      <c r="BJ33" s="42"/>
      <c r="BK33" s="43"/>
      <c r="BL33" s="42"/>
      <c r="BM33" s="43"/>
      <c r="BN33" s="42"/>
      <c r="BO33" s="43"/>
      <c r="BP33" s="42"/>
      <c r="BQ33" s="43"/>
      <c r="BR33" s="44">
        <f t="shared" si="0"/>
        <v>0</v>
      </c>
      <c r="BS33" s="45">
        <f t="shared" si="1"/>
        <v>0</v>
      </c>
      <c r="BT33" s="46"/>
      <c r="BU33" s="46"/>
      <c r="BV33" s="47">
        <f t="shared" si="4"/>
      </c>
      <c r="BW33" s="48">
        <f t="shared" si="2"/>
      </c>
      <c r="BX33" s="49">
        <f t="shared" si="3"/>
      </c>
    </row>
    <row r="34" ht="13.8" customHeight="1" spans="1:76" x14ac:dyDescent="0.25">
      <c r="A34" s="32"/>
      <c r="B34" s="33"/>
      <c r="C34" s="34"/>
      <c r="D34" s="37"/>
      <c r="E34" s="36"/>
      <c r="F34" s="37"/>
      <c r="G34" s="36"/>
      <c r="H34" s="37"/>
      <c r="I34" s="36"/>
      <c r="J34" s="37"/>
      <c r="K34" s="36"/>
      <c r="L34" s="37"/>
      <c r="M34" s="36"/>
      <c r="N34" s="37"/>
      <c r="O34" s="36"/>
      <c r="P34" s="37"/>
      <c r="Q34" s="36"/>
      <c r="R34" s="37"/>
      <c r="S34" s="36"/>
      <c r="T34" s="37"/>
      <c r="U34" s="36"/>
      <c r="V34" s="37"/>
      <c r="W34" s="36"/>
      <c r="X34" s="40"/>
      <c r="Y34" s="39"/>
      <c r="Z34" s="40"/>
      <c r="AA34" s="39"/>
      <c r="AB34" s="40"/>
      <c r="AC34" s="39"/>
      <c r="AD34" s="40"/>
      <c r="AE34" s="39"/>
      <c r="AF34" s="40"/>
      <c r="AG34" s="39"/>
      <c r="AH34" s="40"/>
      <c r="AI34" s="39"/>
      <c r="AJ34" s="40"/>
      <c r="AK34" s="39"/>
      <c r="AL34" s="40"/>
      <c r="AM34" s="39"/>
      <c r="AN34" s="40"/>
      <c r="AO34" s="39"/>
      <c r="AP34" s="40"/>
      <c r="AQ34" s="39"/>
      <c r="AR34" s="40"/>
      <c r="AS34" s="39"/>
      <c r="AT34" s="40"/>
      <c r="AU34" s="39"/>
      <c r="AV34" s="40"/>
      <c r="AW34" s="39"/>
      <c r="AX34" s="40"/>
      <c r="AY34" s="41"/>
      <c r="AZ34" s="42"/>
      <c r="BA34" s="43"/>
      <c r="BB34" s="42"/>
      <c r="BC34" s="43"/>
      <c r="BD34" s="42"/>
      <c r="BE34" s="43"/>
      <c r="BF34" s="42"/>
      <c r="BG34" s="43"/>
      <c r="BH34" s="42"/>
      <c r="BI34" s="43"/>
      <c r="BJ34" s="42"/>
      <c r="BK34" s="43"/>
      <c r="BL34" s="42"/>
      <c r="BM34" s="43"/>
      <c r="BN34" s="42"/>
      <c r="BO34" s="43"/>
      <c r="BP34" s="42"/>
      <c r="BQ34" s="43"/>
      <c r="BR34" s="44">
        <f t="shared" si="0"/>
        <v>0</v>
      </c>
      <c r="BS34" s="45">
        <f t="shared" si="1"/>
        <v>0</v>
      </c>
      <c r="BT34" s="46"/>
      <c r="BU34" s="46"/>
      <c r="BV34" s="47">
        <f t="shared" si="4"/>
      </c>
      <c r="BW34" s="48">
        <f t="shared" si="2"/>
      </c>
      <c r="BX34" s="49">
        <f t="shared" si="3"/>
      </c>
    </row>
    <row r="35" ht="13.8" customHeight="1" spans="1:76" x14ac:dyDescent="0.25">
      <c r="A35" s="32"/>
      <c r="B35" s="33"/>
      <c r="C35" s="34"/>
      <c r="D35" s="37"/>
      <c r="E35" s="36"/>
      <c r="F35" s="37"/>
      <c r="G35" s="36"/>
      <c r="H35" s="37"/>
      <c r="I35" s="36"/>
      <c r="J35" s="37"/>
      <c r="K35" s="36"/>
      <c r="L35" s="37"/>
      <c r="M35" s="36"/>
      <c r="N35" s="37"/>
      <c r="O35" s="36"/>
      <c r="P35" s="37"/>
      <c r="Q35" s="36"/>
      <c r="R35" s="37"/>
      <c r="S35" s="36"/>
      <c r="T35" s="37"/>
      <c r="U35" s="36"/>
      <c r="V35" s="37"/>
      <c r="W35" s="36"/>
      <c r="X35" s="40"/>
      <c r="Y35" s="39"/>
      <c r="Z35" s="40"/>
      <c r="AA35" s="39"/>
      <c r="AB35" s="40"/>
      <c r="AC35" s="39"/>
      <c r="AD35" s="40"/>
      <c r="AE35" s="39"/>
      <c r="AF35" s="40"/>
      <c r="AG35" s="39"/>
      <c r="AH35" s="40"/>
      <c r="AI35" s="39"/>
      <c r="AJ35" s="40"/>
      <c r="AK35" s="39"/>
      <c r="AL35" s="40"/>
      <c r="AM35" s="39"/>
      <c r="AN35" s="40"/>
      <c r="AO35" s="39"/>
      <c r="AP35" s="40"/>
      <c r="AQ35" s="39"/>
      <c r="AR35" s="40"/>
      <c r="AS35" s="39"/>
      <c r="AT35" s="40"/>
      <c r="AU35" s="39"/>
      <c r="AV35" s="40"/>
      <c r="AW35" s="39"/>
      <c r="AX35" s="40"/>
      <c r="AY35" s="41"/>
      <c r="AZ35" s="42"/>
      <c r="BA35" s="43"/>
      <c r="BB35" s="42"/>
      <c r="BC35" s="43"/>
      <c r="BD35" s="42"/>
      <c r="BE35" s="43"/>
      <c r="BF35" s="42"/>
      <c r="BG35" s="43"/>
      <c r="BH35" s="42"/>
      <c r="BI35" s="43"/>
      <c r="BJ35" s="42"/>
      <c r="BK35" s="43"/>
      <c r="BL35" s="42"/>
      <c r="BM35" s="43"/>
      <c r="BN35" s="42"/>
      <c r="BO35" s="43"/>
      <c r="BP35" s="42"/>
      <c r="BQ35" s="43"/>
      <c r="BR35" s="44">
        <f t="shared" si="0"/>
        <v>0</v>
      </c>
      <c r="BS35" s="45">
        <f t="shared" si="1"/>
        <v>0</v>
      </c>
      <c r="BT35" s="46"/>
      <c r="BU35" s="46"/>
      <c r="BV35" s="47">
        <f t="shared" si="4"/>
      </c>
      <c r="BW35" s="48">
        <f t="shared" si="2"/>
      </c>
      <c r="BX35" s="49">
        <f t="shared" si="3"/>
      </c>
    </row>
    <row r="36" ht="13.8" customHeight="1" spans="1:76" x14ac:dyDescent="0.25">
      <c r="A36" s="32"/>
      <c r="B36" s="33"/>
      <c r="C36" s="34"/>
      <c r="D36" s="37"/>
      <c r="E36" s="36"/>
      <c r="F36" s="37"/>
      <c r="G36" s="36"/>
      <c r="H36" s="37"/>
      <c r="I36" s="36"/>
      <c r="J36" s="37"/>
      <c r="K36" s="36"/>
      <c r="L36" s="37"/>
      <c r="M36" s="36"/>
      <c r="N36" s="37"/>
      <c r="O36" s="36"/>
      <c r="P36" s="37"/>
      <c r="Q36" s="36"/>
      <c r="R36" s="37"/>
      <c r="S36" s="36"/>
      <c r="T36" s="37"/>
      <c r="U36" s="36"/>
      <c r="V36" s="37"/>
      <c r="W36" s="36"/>
      <c r="X36" s="40"/>
      <c r="Y36" s="39"/>
      <c r="Z36" s="40"/>
      <c r="AA36" s="39"/>
      <c r="AB36" s="40"/>
      <c r="AC36" s="39"/>
      <c r="AD36" s="40"/>
      <c r="AE36" s="39"/>
      <c r="AF36" s="40"/>
      <c r="AG36" s="39"/>
      <c r="AH36" s="40"/>
      <c r="AI36" s="39"/>
      <c r="AJ36" s="40"/>
      <c r="AK36" s="39"/>
      <c r="AL36" s="40"/>
      <c r="AM36" s="39"/>
      <c r="AN36" s="40"/>
      <c r="AO36" s="39"/>
      <c r="AP36" s="40"/>
      <c r="AQ36" s="39"/>
      <c r="AR36" s="40"/>
      <c r="AS36" s="39"/>
      <c r="AT36" s="40"/>
      <c r="AU36" s="39"/>
      <c r="AV36" s="40"/>
      <c r="AW36" s="39"/>
      <c r="AX36" s="40"/>
      <c r="AY36" s="41"/>
      <c r="AZ36" s="42"/>
      <c r="BA36" s="43"/>
      <c r="BB36" s="42"/>
      <c r="BC36" s="43"/>
      <c r="BD36" s="42"/>
      <c r="BE36" s="43"/>
      <c r="BF36" s="42"/>
      <c r="BG36" s="43"/>
      <c r="BH36" s="42"/>
      <c r="BI36" s="43"/>
      <c r="BJ36" s="42"/>
      <c r="BK36" s="43"/>
      <c r="BL36" s="42"/>
      <c r="BM36" s="43"/>
      <c r="BN36" s="42"/>
      <c r="BO36" s="43"/>
      <c r="BP36" s="42"/>
      <c r="BQ36" s="43"/>
      <c r="BR36" s="44">
        <f t="shared" si="0"/>
        <v>0</v>
      </c>
      <c r="BS36" s="45">
        <f t="shared" si="1"/>
        <v>0</v>
      </c>
      <c r="BT36" s="46"/>
      <c r="BU36" s="46"/>
      <c r="BV36" s="47">
        <f t="shared" si="4"/>
      </c>
      <c r="BW36" s="48">
        <f t="shared" si="2"/>
      </c>
      <c r="BX36" s="49">
        <f t="shared" si="3"/>
      </c>
    </row>
    <row r="37" ht="13.8" customHeight="1" spans="1:76" x14ac:dyDescent="0.25">
      <c r="A37" s="32"/>
      <c r="B37" s="33"/>
      <c r="C37" s="34"/>
      <c r="D37" s="37"/>
      <c r="E37" s="36"/>
      <c r="F37" s="37"/>
      <c r="G37" s="36"/>
      <c r="H37" s="37"/>
      <c r="I37" s="36"/>
      <c r="J37" s="37"/>
      <c r="K37" s="36"/>
      <c r="L37" s="37"/>
      <c r="M37" s="36"/>
      <c r="N37" s="37"/>
      <c r="O37" s="36"/>
      <c r="P37" s="37"/>
      <c r="Q37" s="36"/>
      <c r="R37" s="37"/>
      <c r="S37" s="36"/>
      <c r="T37" s="37"/>
      <c r="U37" s="36"/>
      <c r="V37" s="37"/>
      <c r="W37" s="36"/>
      <c r="X37" s="40"/>
      <c r="Y37" s="39"/>
      <c r="Z37" s="40"/>
      <c r="AA37" s="39"/>
      <c r="AB37" s="40"/>
      <c r="AC37" s="39"/>
      <c r="AD37" s="40"/>
      <c r="AE37" s="39"/>
      <c r="AF37" s="40"/>
      <c r="AG37" s="39"/>
      <c r="AH37" s="40"/>
      <c r="AI37" s="39"/>
      <c r="AJ37" s="40"/>
      <c r="AK37" s="39"/>
      <c r="AL37" s="40"/>
      <c r="AM37" s="39"/>
      <c r="AN37" s="40"/>
      <c r="AO37" s="39"/>
      <c r="AP37" s="40"/>
      <c r="AQ37" s="39"/>
      <c r="AR37" s="40"/>
      <c r="AS37" s="39"/>
      <c r="AT37" s="40"/>
      <c r="AU37" s="39"/>
      <c r="AV37" s="40"/>
      <c r="AW37" s="39"/>
      <c r="AX37" s="40"/>
      <c r="AY37" s="41"/>
      <c r="AZ37" s="42"/>
      <c r="BA37" s="43"/>
      <c r="BB37" s="42"/>
      <c r="BC37" s="43"/>
      <c r="BD37" s="42"/>
      <c r="BE37" s="43"/>
      <c r="BF37" s="42"/>
      <c r="BG37" s="43"/>
      <c r="BH37" s="42"/>
      <c r="BI37" s="43"/>
      <c r="BJ37" s="42"/>
      <c r="BK37" s="43"/>
      <c r="BL37" s="42"/>
      <c r="BM37" s="43"/>
      <c r="BN37" s="42"/>
      <c r="BO37" s="43"/>
      <c r="BP37" s="42"/>
      <c r="BQ37" s="43"/>
      <c r="BR37" s="44">
        <f t="shared" si="0"/>
        <v>0</v>
      </c>
      <c r="BS37" s="45">
        <f t="shared" si="1"/>
        <v>0</v>
      </c>
      <c r="BT37" s="46"/>
      <c r="BU37" s="46"/>
      <c r="BV37" s="47">
        <f t="shared" si="4"/>
      </c>
      <c r="BW37" s="48">
        <f t="shared" si="2"/>
      </c>
      <c r="BX37" s="49">
        <f t="shared" si="3"/>
      </c>
    </row>
    <row r="38" ht="13.8" customHeight="1" spans="1:76" x14ac:dyDescent="0.25">
      <c r="A38" s="32"/>
      <c r="B38" s="33"/>
      <c r="C38" s="34"/>
      <c r="D38" s="37"/>
      <c r="E38" s="36"/>
      <c r="F38" s="37"/>
      <c r="G38" s="36"/>
      <c r="H38" s="37"/>
      <c r="I38" s="36"/>
      <c r="J38" s="37"/>
      <c r="K38" s="36"/>
      <c r="L38" s="37"/>
      <c r="M38" s="36"/>
      <c r="N38" s="37"/>
      <c r="O38" s="36"/>
      <c r="P38" s="37"/>
      <c r="Q38" s="36"/>
      <c r="R38" s="37"/>
      <c r="S38" s="36"/>
      <c r="T38" s="37"/>
      <c r="U38" s="36"/>
      <c r="V38" s="37"/>
      <c r="W38" s="36"/>
      <c r="X38" s="40"/>
      <c r="Y38" s="39"/>
      <c r="Z38" s="40"/>
      <c r="AA38" s="39"/>
      <c r="AB38" s="40"/>
      <c r="AC38" s="39"/>
      <c r="AD38" s="40"/>
      <c r="AE38" s="39"/>
      <c r="AF38" s="40"/>
      <c r="AG38" s="39"/>
      <c r="AH38" s="40"/>
      <c r="AI38" s="39"/>
      <c r="AJ38" s="40"/>
      <c r="AK38" s="39"/>
      <c r="AL38" s="40"/>
      <c r="AM38" s="39"/>
      <c r="AN38" s="40"/>
      <c r="AO38" s="39"/>
      <c r="AP38" s="40"/>
      <c r="AQ38" s="39"/>
      <c r="AR38" s="40"/>
      <c r="AS38" s="39"/>
      <c r="AT38" s="40"/>
      <c r="AU38" s="39"/>
      <c r="AV38" s="40"/>
      <c r="AW38" s="39"/>
      <c r="AX38" s="40"/>
      <c r="AY38" s="41"/>
      <c r="AZ38" s="42"/>
      <c r="BA38" s="43"/>
      <c r="BB38" s="42"/>
      <c r="BC38" s="43"/>
      <c r="BD38" s="42"/>
      <c r="BE38" s="43"/>
      <c r="BF38" s="42"/>
      <c r="BG38" s="43"/>
      <c r="BH38" s="42"/>
      <c r="BI38" s="43"/>
      <c r="BJ38" s="42"/>
      <c r="BK38" s="43"/>
      <c r="BL38" s="42"/>
      <c r="BM38" s="43"/>
      <c r="BN38" s="42"/>
      <c r="BO38" s="43"/>
      <c r="BP38" s="42"/>
      <c r="BQ38" s="43"/>
      <c r="BR38" s="44">
        <f t="shared" si="0"/>
        <v>0</v>
      </c>
      <c r="BS38" s="45">
        <f t="shared" si="1"/>
        <v>0</v>
      </c>
      <c r="BT38" s="46"/>
      <c r="BU38" s="46"/>
      <c r="BV38" s="47">
        <f t="shared" si="4"/>
      </c>
      <c r="BW38" s="48">
        <f t="shared" si="2"/>
      </c>
      <c r="BX38" s="49">
        <f t="shared" si="3"/>
      </c>
    </row>
    <row r="39" ht="13.8" customHeight="1" spans="1:76" x14ac:dyDescent="0.25">
      <c r="A39" s="32"/>
      <c r="B39" s="33"/>
      <c r="C39" s="34"/>
      <c r="D39" s="37"/>
      <c r="E39" s="36"/>
      <c r="F39" s="37"/>
      <c r="G39" s="36"/>
      <c r="H39" s="37"/>
      <c r="I39" s="36"/>
      <c r="J39" s="37"/>
      <c r="K39" s="36"/>
      <c r="L39" s="37"/>
      <c r="M39" s="36"/>
      <c r="N39" s="37"/>
      <c r="O39" s="36"/>
      <c r="P39" s="37"/>
      <c r="Q39" s="36"/>
      <c r="R39" s="37"/>
      <c r="S39" s="36"/>
      <c r="T39" s="37"/>
      <c r="U39" s="36"/>
      <c r="V39" s="37"/>
      <c r="W39" s="36"/>
      <c r="X39" s="40"/>
      <c r="Y39" s="39"/>
      <c r="Z39" s="40"/>
      <c r="AA39" s="39"/>
      <c r="AB39" s="40"/>
      <c r="AC39" s="39"/>
      <c r="AD39" s="40"/>
      <c r="AE39" s="39"/>
      <c r="AF39" s="40"/>
      <c r="AG39" s="39"/>
      <c r="AH39" s="40"/>
      <c r="AI39" s="39"/>
      <c r="AJ39" s="40"/>
      <c r="AK39" s="39"/>
      <c r="AL39" s="40"/>
      <c r="AM39" s="39"/>
      <c r="AN39" s="40"/>
      <c r="AO39" s="39"/>
      <c r="AP39" s="40"/>
      <c r="AQ39" s="39"/>
      <c r="AR39" s="40"/>
      <c r="AS39" s="39"/>
      <c r="AT39" s="40"/>
      <c r="AU39" s="39"/>
      <c r="AV39" s="40"/>
      <c r="AW39" s="39"/>
      <c r="AX39" s="40"/>
      <c r="AY39" s="41"/>
      <c r="AZ39" s="42"/>
      <c r="BA39" s="43"/>
      <c r="BB39" s="42"/>
      <c r="BC39" s="43"/>
      <c r="BD39" s="42"/>
      <c r="BE39" s="43"/>
      <c r="BF39" s="42"/>
      <c r="BG39" s="43"/>
      <c r="BH39" s="42"/>
      <c r="BI39" s="43"/>
      <c r="BJ39" s="42"/>
      <c r="BK39" s="43"/>
      <c r="BL39" s="42"/>
      <c r="BM39" s="43"/>
      <c r="BN39" s="42"/>
      <c r="BO39" s="43"/>
      <c r="BP39" s="42"/>
      <c r="BQ39" s="43"/>
      <c r="BR39" s="44">
        <f t="shared" si="0"/>
        <v>0</v>
      </c>
      <c r="BS39" s="45">
        <f t="shared" si="1"/>
        <v>0</v>
      </c>
      <c r="BT39" s="46"/>
      <c r="BU39" s="46"/>
      <c r="BV39" s="47">
        <f t="shared" si="4"/>
      </c>
      <c r="BW39" s="48">
        <f t="shared" si="2"/>
      </c>
      <c r="BX39" s="49">
        <f t="shared" si="3"/>
      </c>
    </row>
    <row r="40" ht="13.8" customHeight="1" spans="1:76" x14ac:dyDescent="0.25">
      <c r="A40" s="32"/>
      <c r="B40" s="33"/>
      <c r="C40" s="34"/>
      <c r="D40" s="37"/>
      <c r="E40" s="36"/>
      <c r="F40" s="37"/>
      <c r="G40" s="36"/>
      <c r="H40" s="37"/>
      <c r="I40" s="36"/>
      <c r="J40" s="37"/>
      <c r="K40" s="36"/>
      <c r="L40" s="37"/>
      <c r="M40" s="36"/>
      <c r="N40" s="37"/>
      <c r="O40" s="36"/>
      <c r="P40" s="37"/>
      <c r="Q40" s="36"/>
      <c r="R40" s="37"/>
      <c r="S40" s="36"/>
      <c r="T40" s="37"/>
      <c r="U40" s="36"/>
      <c r="V40" s="37"/>
      <c r="W40" s="36"/>
      <c r="X40" s="40"/>
      <c r="Y40" s="39"/>
      <c r="Z40" s="40"/>
      <c r="AA40" s="39"/>
      <c r="AB40" s="40"/>
      <c r="AC40" s="39"/>
      <c r="AD40" s="40"/>
      <c r="AE40" s="39"/>
      <c r="AF40" s="40"/>
      <c r="AG40" s="39"/>
      <c r="AH40" s="40"/>
      <c r="AI40" s="39"/>
      <c r="AJ40" s="40"/>
      <c r="AK40" s="39"/>
      <c r="AL40" s="40"/>
      <c r="AM40" s="39"/>
      <c r="AN40" s="40"/>
      <c r="AO40" s="39"/>
      <c r="AP40" s="40"/>
      <c r="AQ40" s="39"/>
      <c r="AR40" s="40"/>
      <c r="AS40" s="39"/>
      <c r="AT40" s="40"/>
      <c r="AU40" s="39"/>
      <c r="AV40" s="40"/>
      <c r="AW40" s="39"/>
      <c r="AX40" s="40"/>
      <c r="AY40" s="41"/>
      <c r="AZ40" s="42"/>
      <c r="BA40" s="43"/>
      <c r="BB40" s="42"/>
      <c r="BC40" s="43"/>
      <c r="BD40" s="42"/>
      <c r="BE40" s="43"/>
      <c r="BF40" s="42"/>
      <c r="BG40" s="43"/>
      <c r="BH40" s="42"/>
      <c r="BI40" s="43"/>
      <c r="BJ40" s="42"/>
      <c r="BK40" s="43"/>
      <c r="BL40" s="42"/>
      <c r="BM40" s="43"/>
      <c r="BN40" s="42"/>
      <c r="BO40" s="43"/>
      <c r="BP40" s="42"/>
      <c r="BQ40" s="43"/>
      <c r="BR40" s="44">
        <f t="shared" si="0"/>
        <v>0</v>
      </c>
      <c r="BS40" s="45">
        <f t="shared" si="1"/>
        <v>0</v>
      </c>
      <c r="BT40" s="46"/>
      <c r="BU40" s="46"/>
      <c r="BV40" s="47">
        <f t="shared" si="4"/>
      </c>
      <c r="BW40" s="48">
        <f t="shared" si="2"/>
      </c>
      <c r="BX40" s="49">
        <f t="shared" si="3"/>
      </c>
    </row>
    <row r="41" ht="13.8" customHeight="1" spans="1:76" x14ac:dyDescent="0.25">
      <c r="A41" s="32"/>
      <c r="B41" s="33"/>
      <c r="C41" s="34"/>
      <c r="D41" s="37"/>
      <c r="E41" s="36"/>
      <c r="F41" s="37"/>
      <c r="G41" s="36"/>
      <c r="H41" s="37"/>
      <c r="I41" s="36"/>
      <c r="J41" s="37"/>
      <c r="K41" s="36"/>
      <c r="L41" s="37"/>
      <c r="M41" s="36"/>
      <c r="N41" s="37"/>
      <c r="O41" s="36"/>
      <c r="P41" s="37"/>
      <c r="Q41" s="36"/>
      <c r="R41" s="37"/>
      <c r="S41" s="36"/>
      <c r="T41" s="37"/>
      <c r="U41" s="36"/>
      <c r="V41" s="37"/>
      <c r="W41" s="36"/>
      <c r="X41" s="40"/>
      <c r="Y41" s="39"/>
      <c r="Z41" s="40"/>
      <c r="AA41" s="39"/>
      <c r="AB41" s="40"/>
      <c r="AC41" s="39"/>
      <c r="AD41" s="40"/>
      <c r="AE41" s="39"/>
      <c r="AF41" s="40"/>
      <c r="AG41" s="39"/>
      <c r="AH41" s="40"/>
      <c r="AI41" s="39"/>
      <c r="AJ41" s="40"/>
      <c r="AK41" s="39"/>
      <c r="AL41" s="40"/>
      <c r="AM41" s="39"/>
      <c r="AN41" s="40"/>
      <c r="AO41" s="39"/>
      <c r="AP41" s="40"/>
      <c r="AQ41" s="39"/>
      <c r="AR41" s="40"/>
      <c r="AS41" s="39"/>
      <c r="AT41" s="40"/>
      <c r="AU41" s="39"/>
      <c r="AV41" s="40"/>
      <c r="AW41" s="39"/>
      <c r="AX41" s="40"/>
      <c r="AY41" s="41"/>
      <c r="AZ41" s="42"/>
      <c r="BA41" s="43"/>
      <c r="BB41" s="42"/>
      <c r="BC41" s="43"/>
      <c r="BD41" s="42"/>
      <c r="BE41" s="43"/>
      <c r="BF41" s="42"/>
      <c r="BG41" s="43"/>
      <c r="BH41" s="42"/>
      <c r="BI41" s="43"/>
      <c r="BJ41" s="42"/>
      <c r="BK41" s="43"/>
      <c r="BL41" s="42"/>
      <c r="BM41" s="43"/>
      <c r="BN41" s="42"/>
      <c r="BO41" s="43"/>
      <c r="BP41" s="42"/>
      <c r="BQ41" s="43"/>
      <c r="BR41" s="44">
        <f t="shared" si="0"/>
        <v>0</v>
      </c>
      <c r="BS41" s="45">
        <f t="shared" si="1"/>
        <v>0</v>
      </c>
      <c r="BT41" s="46"/>
      <c r="BU41" s="46"/>
      <c r="BV41" s="47">
        <f t="shared" si="4"/>
      </c>
      <c r="BW41" s="48">
        <f t="shared" si="2"/>
      </c>
      <c r="BX41" s="49">
        <f t="shared" si="3"/>
      </c>
    </row>
    <row r="42" ht="13.8" customHeight="1" spans="1:76" x14ac:dyDescent="0.25">
      <c r="A42" s="32"/>
      <c r="B42" s="33"/>
      <c r="C42" s="34"/>
      <c r="D42" s="37"/>
      <c r="E42" s="36"/>
      <c r="F42" s="37"/>
      <c r="G42" s="36"/>
      <c r="H42" s="37"/>
      <c r="I42" s="36"/>
      <c r="J42" s="37"/>
      <c r="K42" s="36"/>
      <c r="L42" s="37"/>
      <c r="M42" s="36"/>
      <c r="N42" s="37"/>
      <c r="O42" s="36"/>
      <c r="P42" s="37"/>
      <c r="Q42" s="36"/>
      <c r="R42" s="37"/>
      <c r="S42" s="36"/>
      <c r="T42" s="37"/>
      <c r="U42" s="36"/>
      <c r="V42" s="37"/>
      <c r="W42" s="36"/>
      <c r="X42" s="40"/>
      <c r="Y42" s="39"/>
      <c r="Z42" s="40"/>
      <c r="AA42" s="39"/>
      <c r="AB42" s="40"/>
      <c r="AC42" s="39"/>
      <c r="AD42" s="40"/>
      <c r="AE42" s="39"/>
      <c r="AF42" s="40"/>
      <c r="AG42" s="39"/>
      <c r="AH42" s="40"/>
      <c r="AI42" s="39"/>
      <c r="AJ42" s="40"/>
      <c r="AK42" s="39"/>
      <c r="AL42" s="40"/>
      <c r="AM42" s="39"/>
      <c r="AN42" s="40"/>
      <c r="AO42" s="39"/>
      <c r="AP42" s="40"/>
      <c r="AQ42" s="39"/>
      <c r="AR42" s="40"/>
      <c r="AS42" s="39"/>
      <c r="AT42" s="40"/>
      <c r="AU42" s="39"/>
      <c r="AV42" s="40"/>
      <c r="AW42" s="39"/>
      <c r="AX42" s="40"/>
      <c r="AY42" s="41"/>
      <c r="AZ42" s="42"/>
      <c r="BA42" s="43"/>
      <c r="BB42" s="42"/>
      <c r="BC42" s="43"/>
      <c r="BD42" s="42"/>
      <c r="BE42" s="43"/>
      <c r="BF42" s="42"/>
      <c r="BG42" s="43"/>
      <c r="BH42" s="42"/>
      <c r="BI42" s="43"/>
      <c r="BJ42" s="42"/>
      <c r="BK42" s="43"/>
      <c r="BL42" s="42"/>
      <c r="BM42" s="43"/>
      <c r="BN42" s="42"/>
      <c r="BO42" s="43"/>
      <c r="BP42" s="42"/>
      <c r="BQ42" s="43"/>
      <c r="BR42" s="44">
        <f t="shared" si="0"/>
        <v>0</v>
      </c>
      <c r="BS42" s="45">
        <f t="shared" si="1"/>
        <v>0</v>
      </c>
      <c r="BT42" s="46"/>
      <c r="BU42" s="46"/>
      <c r="BV42" s="47">
        <f t="shared" si="4"/>
      </c>
      <c r="BW42" s="48">
        <f t="shared" si="2"/>
      </c>
      <c r="BX42" s="49">
        <f t="shared" si="3"/>
      </c>
    </row>
    <row r="43" ht="13.8" customHeight="1" spans="1:76" x14ac:dyDescent="0.25">
      <c r="A43" s="32"/>
      <c r="B43" s="33"/>
      <c r="C43" s="34"/>
      <c r="D43" s="37"/>
      <c r="E43" s="36"/>
      <c r="F43" s="37"/>
      <c r="G43" s="36"/>
      <c r="H43" s="37"/>
      <c r="I43" s="36"/>
      <c r="J43" s="37"/>
      <c r="K43" s="36"/>
      <c r="L43" s="37"/>
      <c r="M43" s="36"/>
      <c r="N43" s="37"/>
      <c r="O43" s="36"/>
      <c r="P43" s="37"/>
      <c r="Q43" s="36"/>
      <c r="R43" s="37"/>
      <c r="S43" s="36"/>
      <c r="T43" s="37"/>
      <c r="U43" s="36"/>
      <c r="V43" s="37"/>
      <c r="W43" s="36"/>
      <c r="X43" s="40"/>
      <c r="Y43" s="39"/>
      <c r="Z43" s="40"/>
      <c r="AA43" s="39"/>
      <c r="AB43" s="40"/>
      <c r="AC43" s="39"/>
      <c r="AD43" s="40"/>
      <c r="AE43" s="39"/>
      <c r="AF43" s="40"/>
      <c r="AG43" s="39"/>
      <c r="AH43" s="40"/>
      <c r="AI43" s="39"/>
      <c r="AJ43" s="40"/>
      <c r="AK43" s="39"/>
      <c r="AL43" s="40"/>
      <c r="AM43" s="39"/>
      <c r="AN43" s="40"/>
      <c r="AO43" s="39"/>
      <c r="AP43" s="40"/>
      <c r="AQ43" s="39"/>
      <c r="AR43" s="40"/>
      <c r="AS43" s="39"/>
      <c r="AT43" s="40"/>
      <c r="AU43" s="39"/>
      <c r="AV43" s="40"/>
      <c r="AW43" s="39"/>
      <c r="AX43" s="40"/>
      <c r="AY43" s="41"/>
      <c r="AZ43" s="42"/>
      <c r="BA43" s="43"/>
      <c r="BB43" s="42"/>
      <c r="BC43" s="43"/>
      <c r="BD43" s="42"/>
      <c r="BE43" s="43"/>
      <c r="BF43" s="42"/>
      <c r="BG43" s="43"/>
      <c r="BH43" s="42"/>
      <c r="BI43" s="43"/>
      <c r="BJ43" s="42"/>
      <c r="BK43" s="43"/>
      <c r="BL43" s="42"/>
      <c r="BM43" s="43"/>
      <c r="BN43" s="42"/>
      <c r="BO43" s="43"/>
      <c r="BP43" s="42"/>
      <c r="BQ43" s="43"/>
      <c r="BR43" s="44">
        <f t="shared" si="0"/>
        <v>0</v>
      </c>
      <c r="BS43" s="45">
        <f t="shared" si="1"/>
        <v>0</v>
      </c>
      <c r="BT43" s="46"/>
      <c r="BU43" s="46"/>
      <c r="BV43" s="47">
        <f t="shared" si="4"/>
      </c>
      <c r="BW43" s="48">
        <f t="shared" si="2"/>
      </c>
      <c r="BX43" s="49">
        <f t="shared" si="3"/>
      </c>
    </row>
    <row r="44" ht="13.8" customHeight="1" spans="1:76" x14ac:dyDescent="0.25">
      <c r="A44" s="32"/>
      <c r="B44" s="33"/>
      <c r="C44" s="34"/>
      <c r="D44" s="37"/>
      <c r="E44" s="36"/>
      <c r="F44" s="37"/>
      <c r="G44" s="36"/>
      <c r="H44" s="37"/>
      <c r="I44" s="36"/>
      <c r="J44" s="37"/>
      <c r="K44" s="36"/>
      <c r="L44" s="37"/>
      <c r="M44" s="36"/>
      <c r="N44" s="37"/>
      <c r="O44" s="36"/>
      <c r="P44" s="37"/>
      <c r="Q44" s="36"/>
      <c r="R44" s="37"/>
      <c r="S44" s="36"/>
      <c r="T44" s="37"/>
      <c r="U44" s="36"/>
      <c r="V44" s="37"/>
      <c r="W44" s="36"/>
      <c r="X44" s="40"/>
      <c r="Y44" s="39"/>
      <c r="Z44" s="40"/>
      <c r="AA44" s="39"/>
      <c r="AB44" s="40"/>
      <c r="AC44" s="39"/>
      <c r="AD44" s="40"/>
      <c r="AE44" s="39"/>
      <c r="AF44" s="40"/>
      <c r="AG44" s="39"/>
      <c r="AH44" s="40"/>
      <c r="AI44" s="39"/>
      <c r="AJ44" s="40"/>
      <c r="AK44" s="39"/>
      <c r="AL44" s="40"/>
      <c r="AM44" s="39"/>
      <c r="AN44" s="40"/>
      <c r="AO44" s="39"/>
      <c r="AP44" s="40"/>
      <c r="AQ44" s="39"/>
      <c r="AR44" s="40"/>
      <c r="AS44" s="39"/>
      <c r="AT44" s="40"/>
      <c r="AU44" s="39"/>
      <c r="AV44" s="40"/>
      <c r="AW44" s="39"/>
      <c r="AX44" s="40"/>
      <c r="AY44" s="41"/>
      <c r="AZ44" s="42"/>
      <c r="BA44" s="43"/>
      <c r="BB44" s="42"/>
      <c r="BC44" s="43"/>
      <c r="BD44" s="42"/>
      <c r="BE44" s="43"/>
      <c r="BF44" s="42"/>
      <c r="BG44" s="43"/>
      <c r="BH44" s="42"/>
      <c r="BI44" s="43"/>
      <c r="BJ44" s="42"/>
      <c r="BK44" s="43"/>
      <c r="BL44" s="42"/>
      <c r="BM44" s="43"/>
      <c r="BN44" s="42"/>
      <c r="BO44" s="43"/>
      <c r="BP44" s="42"/>
      <c r="BQ44" s="43"/>
      <c r="BR44" s="44">
        <f t="shared" si="0"/>
        <v>0</v>
      </c>
      <c r="BS44" s="45">
        <f t="shared" si="1"/>
        <v>0</v>
      </c>
      <c r="BT44" s="46"/>
      <c r="BU44" s="46"/>
      <c r="BV44" s="47">
        <f t="shared" si="4"/>
      </c>
      <c r="BW44" s="48">
        <f t="shared" si="2"/>
      </c>
      <c r="BX44" s="49">
        <f t="shared" si="3"/>
      </c>
    </row>
    <row r="45" ht="13.8" customHeight="1" spans="1:76" x14ac:dyDescent="0.25">
      <c r="A45" s="32"/>
      <c r="B45" s="33"/>
      <c r="C45" s="34"/>
      <c r="D45" s="37"/>
      <c r="E45" s="36"/>
      <c r="F45" s="37"/>
      <c r="G45" s="36"/>
      <c r="H45" s="37"/>
      <c r="I45" s="36"/>
      <c r="J45" s="37"/>
      <c r="K45" s="36"/>
      <c r="L45" s="37"/>
      <c r="M45" s="36"/>
      <c r="N45" s="37"/>
      <c r="O45" s="36"/>
      <c r="P45" s="37"/>
      <c r="Q45" s="36"/>
      <c r="R45" s="37"/>
      <c r="S45" s="36"/>
      <c r="T45" s="37"/>
      <c r="U45" s="36"/>
      <c r="V45" s="37"/>
      <c r="W45" s="36"/>
      <c r="X45" s="40"/>
      <c r="Y45" s="39"/>
      <c r="Z45" s="40"/>
      <c r="AA45" s="39"/>
      <c r="AB45" s="40"/>
      <c r="AC45" s="39"/>
      <c r="AD45" s="40"/>
      <c r="AE45" s="39"/>
      <c r="AF45" s="40"/>
      <c r="AG45" s="39"/>
      <c r="AH45" s="40"/>
      <c r="AI45" s="39"/>
      <c r="AJ45" s="40"/>
      <c r="AK45" s="39"/>
      <c r="AL45" s="40"/>
      <c r="AM45" s="39"/>
      <c r="AN45" s="40"/>
      <c r="AO45" s="39"/>
      <c r="AP45" s="40"/>
      <c r="AQ45" s="39"/>
      <c r="AR45" s="40"/>
      <c r="AS45" s="39"/>
      <c r="AT45" s="40"/>
      <c r="AU45" s="39"/>
      <c r="AV45" s="40"/>
      <c r="AW45" s="39"/>
      <c r="AX45" s="40"/>
      <c r="AY45" s="41"/>
      <c r="AZ45" s="42"/>
      <c r="BA45" s="43"/>
      <c r="BB45" s="42"/>
      <c r="BC45" s="43"/>
      <c r="BD45" s="42"/>
      <c r="BE45" s="43"/>
      <c r="BF45" s="42"/>
      <c r="BG45" s="43"/>
      <c r="BH45" s="42"/>
      <c r="BI45" s="43"/>
      <c r="BJ45" s="42"/>
      <c r="BK45" s="43"/>
      <c r="BL45" s="42"/>
      <c r="BM45" s="43"/>
      <c r="BN45" s="42"/>
      <c r="BO45" s="43"/>
      <c r="BP45" s="42"/>
      <c r="BQ45" s="43"/>
      <c r="BR45" s="44">
        <f t="shared" si="0"/>
        <v>0</v>
      </c>
      <c r="BS45" s="45">
        <f t="shared" si="1"/>
        <v>0</v>
      </c>
      <c r="BT45" s="46"/>
      <c r="BU45" s="46"/>
      <c r="BV45" s="47">
        <f t="shared" si="4"/>
      </c>
      <c r="BW45" s="48">
        <f t="shared" si="2"/>
      </c>
      <c r="BX45" s="49">
        <f t="shared" si="3"/>
      </c>
    </row>
    <row r="46" ht="13.8" customHeight="1" spans="1:76" x14ac:dyDescent="0.25">
      <c r="A46" s="32"/>
      <c r="B46" s="33"/>
      <c r="C46" s="34"/>
      <c r="D46" s="37"/>
      <c r="E46" s="36"/>
      <c r="F46" s="37"/>
      <c r="G46" s="36"/>
      <c r="H46" s="37"/>
      <c r="I46" s="36"/>
      <c r="J46" s="37"/>
      <c r="K46" s="36"/>
      <c r="L46" s="37"/>
      <c r="M46" s="36"/>
      <c r="N46" s="37"/>
      <c r="O46" s="36"/>
      <c r="P46" s="37"/>
      <c r="Q46" s="36"/>
      <c r="R46" s="37"/>
      <c r="S46" s="36"/>
      <c r="T46" s="37"/>
      <c r="U46" s="36"/>
      <c r="V46" s="37"/>
      <c r="W46" s="36"/>
      <c r="X46" s="40"/>
      <c r="Y46" s="39"/>
      <c r="Z46" s="40"/>
      <c r="AA46" s="39"/>
      <c r="AB46" s="40"/>
      <c r="AC46" s="39"/>
      <c r="AD46" s="40"/>
      <c r="AE46" s="39"/>
      <c r="AF46" s="40"/>
      <c r="AG46" s="39"/>
      <c r="AH46" s="40"/>
      <c r="AI46" s="39"/>
      <c r="AJ46" s="40"/>
      <c r="AK46" s="39"/>
      <c r="AL46" s="40"/>
      <c r="AM46" s="39"/>
      <c r="AN46" s="40"/>
      <c r="AO46" s="39"/>
      <c r="AP46" s="40"/>
      <c r="AQ46" s="39"/>
      <c r="AR46" s="40"/>
      <c r="AS46" s="39"/>
      <c r="AT46" s="40"/>
      <c r="AU46" s="39"/>
      <c r="AV46" s="40"/>
      <c r="AW46" s="39"/>
      <c r="AX46" s="40"/>
      <c r="AY46" s="41"/>
      <c r="AZ46" s="42"/>
      <c r="BA46" s="43"/>
      <c r="BB46" s="42"/>
      <c r="BC46" s="43"/>
      <c r="BD46" s="42"/>
      <c r="BE46" s="43"/>
      <c r="BF46" s="42"/>
      <c r="BG46" s="43"/>
      <c r="BH46" s="42"/>
      <c r="BI46" s="43"/>
      <c r="BJ46" s="42"/>
      <c r="BK46" s="43"/>
      <c r="BL46" s="42"/>
      <c r="BM46" s="43"/>
      <c r="BN46" s="42"/>
      <c r="BO46" s="43"/>
      <c r="BP46" s="42"/>
      <c r="BQ46" s="43"/>
      <c r="BR46" s="44">
        <f t="shared" si="0"/>
        <v>0</v>
      </c>
      <c r="BS46" s="45">
        <f t="shared" si="1"/>
        <v>0</v>
      </c>
      <c r="BT46" s="46"/>
      <c r="BU46" s="46"/>
      <c r="BV46" s="47">
        <f t="shared" si="4"/>
      </c>
      <c r="BW46" s="48">
        <f t="shared" si="2"/>
      </c>
      <c r="BX46" s="49">
        <f t="shared" si="3"/>
      </c>
    </row>
    <row r="47" ht="13.8" customHeight="1" spans="1:76" x14ac:dyDescent="0.25">
      <c r="A47" s="32"/>
      <c r="B47" s="33"/>
      <c r="C47" s="34"/>
      <c r="D47" s="37"/>
      <c r="E47" s="36"/>
      <c r="F47" s="37"/>
      <c r="G47" s="36"/>
      <c r="H47" s="37"/>
      <c r="I47" s="36"/>
      <c r="J47" s="37"/>
      <c r="K47" s="36"/>
      <c r="L47" s="37"/>
      <c r="M47" s="36"/>
      <c r="N47" s="37"/>
      <c r="O47" s="36"/>
      <c r="P47" s="37"/>
      <c r="Q47" s="36"/>
      <c r="R47" s="37"/>
      <c r="S47" s="36"/>
      <c r="T47" s="37"/>
      <c r="U47" s="36"/>
      <c r="V47" s="37"/>
      <c r="W47" s="36"/>
      <c r="X47" s="40"/>
      <c r="Y47" s="39"/>
      <c r="Z47" s="40"/>
      <c r="AA47" s="39"/>
      <c r="AB47" s="40"/>
      <c r="AC47" s="39"/>
      <c r="AD47" s="40"/>
      <c r="AE47" s="39"/>
      <c r="AF47" s="40"/>
      <c r="AG47" s="39"/>
      <c r="AH47" s="40"/>
      <c r="AI47" s="39"/>
      <c r="AJ47" s="40"/>
      <c r="AK47" s="39"/>
      <c r="AL47" s="40"/>
      <c r="AM47" s="39"/>
      <c r="AN47" s="40"/>
      <c r="AO47" s="39"/>
      <c r="AP47" s="40"/>
      <c r="AQ47" s="39"/>
      <c r="AR47" s="40"/>
      <c r="AS47" s="39"/>
      <c r="AT47" s="40"/>
      <c r="AU47" s="39"/>
      <c r="AV47" s="40"/>
      <c r="AW47" s="39"/>
      <c r="AX47" s="40"/>
      <c r="AY47" s="41"/>
      <c r="AZ47" s="42"/>
      <c r="BA47" s="43"/>
      <c r="BB47" s="42"/>
      <c r="BC47" s="43"/>
      <c r="BD47" s="42"/>
      <c r="BE47" s="43"/>
      <c r="BF47" s="42"/>
      <c r="BG47" s="43"/>
      <c r="BH47" s="42"/>
      <c r="BI47" s="43"/>
      <c r="BJ47" s="42"/>
      <c r="BK47" s="43"/>
      <c r="BL47" s="42"/>
      <c r="BM47" s="43"/>
      <c r="BN47" s="42"/>
      <c r="BO47" s="43"/>
      <c r="BP47" s="42"/>
      <c r="BQ47" s="43"/>
      <c r="BR47" s="44">
        <f t="shared" si="0"/>
        <v>0</v>
      </c>
      <c r="BS47" s="45">
        <f t="shared" si="1"/>
        <v>0</v>
      </c>
      <c r="BT47" s="46"/>
      <c r="BU47" s="46"/>
      <c r="BV47" s="47">
        <f t="shared" si="4"/>
      </c>
      <c r="BW47" s="48">
        <f t="shared" si="2"/>
      </c>
      <c r="BX47" s="49">
        <f t="shared" si="3"/>
      </c>
    </row>
    <row r="48" ht="13.8" customHeight="1" spans="1:76" x14ac:dyDescent="0.25">
      <c r="A48" s="32"/>
      <c r="B48" s="33"/>
      <c r="C48" s="34"/>
      <c r="D48" s="37"/>
      <c r="E48" s="36"/>
      <c r="F48" s="37"/>
      <c r="G48" s="36"/>
      <c r="H48" s="37"/>
      <c r="I48" s="36"/>
      <c r="J48" s="37"/>
      <c r="K48" s="36"/>
      <c r="L48" s="37"/>
      <c r="M48" s="36"/>
      <c r="N48" s="37"/>
      <c r="O48" s="36"/>
      <c r="P48" s="37"/>
      <c r="Q48" s="36"/>
      <c r="R48" s="37"/>
      <c r="S48" s="36"/>
      <c r="T48" s="37"/>
      <c r="U48" s="36"/>
      <c r="V48" s="37"/>
      <c r="W48" s="36"/>
      <c r="X48" s="40"/>
      <c r="Y48" s="39"/>
      <c r="Z48" s="40"/>
      <c r="AA48" s="39"/>
      <c r="AB48" s="40"/>
      <c r="AC48" s="39"/>
      <c r="AD48" s="40"/>
      <c r="AE48" s="39"/>
      <c r="AF48" s="40"/>
      <c r="AG48" s="39"/>
      <c r="AH48" s="40"/>
      <c r="AI48" s="39"/>
      <c r="AJ48" s="40"/>
      <c r="AK48" s="39"/>
      <c r="AL48" s="40"/>
      <c r="AM48" s="39"/>
      <c r="AN48" s="40"/>
      <c r="AO48" s="39"/>
      <c r="AP48" s="40"/>
      <c r="AQ48" s="39"/>
      <c r="AR48" s="40"/>
      <c r="AS48" s="39"/>
      <c r="AT48" s="40"/>
      <c r="AU48" s="39"/>
      <c r="AV48" s="40"/>
      <c r="AW48" s="39"/>
      <c r="AX48" s="40"/>
      <c r="AY48" s="41"/>
      <c r="AZ48" s="42"/>
      <c r="BA48" s="43"/>
      <c r="BB48" s="42"/>
      <c r="BC48" s="43"/>
      <c r="BD48" s="42"/>
      <c r="BE48" s="43"/>
      <c r="BF48" s="42"/>
      <c r="BG48" s="43"/>
      <c r="BH48" s="42"/>
      <c r="BI48" s="43"/>
      <c r="BJ48" s="42"/>
      <c r="BK48" s="43"/>
      <c r="BL48" s="42"/>
      <c r="BM48" s="43"/>
      <c r="BN48" s="42"/>
      <c r="BO48" s="43"/>
      <c r="BP48" s="42"/>
      <c r="BQ48" s="43"/>
      <c r="BR48" s="44">
        <f t="shared" si="0"/>
        <v>0</v>
      </c>
      <c r="BS48" s="45">
        <f t="shared" si="1"/>
        <v>0</v>
      </c>
      <c r="BT48" s="46"/>
      <c r="BU48" s="46"/>
      <c r="BV48" s="47">
        <f t="shared" si="4"/>
      </c>
      <c r="BW48" s="48">
        <f t="shared" si="2"/>
      </c>
      <c r="BX48" s="49">
        <f t="shared" si="3"/>
      </c>
    </row>
    <row r="49" ht="13.8" customHeight="1" spans="1:76" x14ac:dyDescent="0.25">
      <c r="A49" s="32"/>
      <c r="B49" s="33"/>
      <c r="C49" s="34"/>
      <c r="D49" s="37"/>
      <c r="E49" s="36"/>
      <c r="F49" s="37"/>
      <c r="G49" s="36"/>
      <c r="H49" s="37"/>
      <c r="I49" s="36"/>
      <c r="J49" s="37"/>
      <c r="K49" s="36"/>
      <c r="L49" s="37"/>
      <c r="M49" s="36"/>
      <c r="N49" s="37"/>
      <c r="O49" s="36"/>
      <c r="P49" s="37"/>
      <c r="Q49" s="36"/>
      <c r="R49" s="37"/>
      <c r="S49" s="36"/>
      <c r="T49" s="37"/>
      <c r="U49" s="36"/>
      <c r="V49" s="37"/>
      <c r="W49" s="36"/>
      <c r="X49" s="40"/>
      <c r="Y49" s="39"/>
      <c r="Z49" s="40"/>
      <c r="AA49" s="39"/>
      <c r="AB49" s="40"/>
      <c r="AC49" s="39"/>
      <c r="AD49" s="40"/>
      <c r="AE49" s="39"/>
      <c r="AF49" s="40"/>
      <c r="AG49" s="39"/>
      <c r="AH49" s="40"/>
      <c r="AI49" s="39"/>
      <c r="AJ49" s="40"/>
      <c r="AK49" s="39"/>
      <c r="AL49" s="40"/>
      <c r="AM49" s="39"/>
      <c r="AN49" s="40"/>
      <c r="AO49" s="39"/>
      <c r="AP49" s="40"/>
      <c r="AQ49" s="39"/>
      <c r="AR49" s="40"/>
      <c r="AS49" s="39"/>
      <c r="AT49" s="40"/>
      <c r="AU49" s="39"/>
      <c r="AV49" s="40"/>
      <c r="AW49" s="39"/>
      <c r="AX49" s="40"/>
      <c r="AY49" s="41"/>
      <c r="AZ49" s="42"/>
      <c r="BA49" s="43"/>
      <c r="BB49" s="42"/>
      <c r="BC49" s="43"/>
      <c r="BD49" s="42"/>
      <c r="BE49" s="43"/>
      <c r="BF49" s="42"/>
      <c r="BG49" s="43"/>
      <c r="BH49" s="42"/>
      <c r="BI49" s="43"/>
      <c r="BJ49" s="42"/>
      <c r="BK49" s="43"/>
      <c r="BL49" s="42"/>
      <c r="BM49" s="43"/>
      <c r="BN49" s="42"/>
      <c r="BO49" s="43"/>
      <c r="BP49" s="42"/>
      <c r="BQ49" s="43"/>
      <c r="BR49" s="44">
        <f t="shared" si="0"/>
        <v>0</v>
      </c>
      <c r="BS49" s="45">
        <f t="shared" si="1"/>
        <v>0</v>
      </c>
      <c r="BT49" s="46"/>
      <c r="BU49" s="46"/>
      <c r="BV49" s="47">
        <f t="shared" si="4"/>
      </c>
      <c r="BW49" s="48">
        <f t="shared" si="2"/>
      </c>
      <c r="BX49" s="49">
        <f t="shared" si="3"/>
      </c>
    </row>
    <row r="50" ht="13.8" customHeight="1" spans="1:76" x14ac:dyDescent="0.25">
      <c r="A50" s="32"/>
      <c r="B50" s="33"/>
      <c r="C50" s="34"/>
      <c r="D50" s="37"/>
      <c r="E50" s="36"/>
      <c r="F50" s="37"/>
      <c r="G50" s="36"/>
      <c r="H50" s="37"/>
      <c r="I50" s="36"/>
      <c r="J50" s="37"/>
      <c r="K50" s="36"/>
      <c r="L50" s="37"/>
      <c r="M50" s="36"/>
      <c r="N50" s="37"/>
      <c r="O50" s="36"/>
      <c r="P50" s="37"/>
      <c r="Q50" s="36"/>
      <c r="R50" s="37"/>
      <c r="S50" s="36"/>
      <c r="T50" s="37"/>
      <c r="U50" s="36"/>
      <c r="V50" s="37"/>
      <c r="W50" s="36"/>
      <c r="X50" s="40"/>
      <c r="Y50" s="39"/>
      <c r="Z50" s="40"/>
      <c r="AA50" s="39"/>
      <c r="AB50" s="40"/>
      <c r="AC50" s="39"/>
      <c r="AD50" s="40"/>
      <c r="AE50" s="39"/>
      <c r="AF50" s="40"/>
      <c r="AG50" s="39"/>
      <c r="AH50" s="40"/>
      <c r="AI50" s="39"/>
      <c r="AJ50" s="40"/>
      <c r="AK50" s="39"/>
      <c r="AL50" s="40"/>
      <c r="AM50" s="39"/>
      <c r="AN50" s="40"/>
      <c r="AO50" s="39"/>
      <c r="AP50" s="40"/>
      <c r="AQ50" s="39"/>
      <c r="AR50" s="40"/>
      <c r="AS50" s="39"/>
      <c r="AT50" s="40"/>
      <c r="AU50" s="39"/>
      <c r="AV50" s="40"/>
      <c r="AW50" s="39"/>
      <c r="AX50" s="40"/>
      <c r="AY50" s="41"/>
      <c r="AZ50" s="42"/>
      <c r="BA50" s="43"/>
      <c r="BB50" s="42"/>
      <c r="BC50" s="43"/>
      <c r="BD50" s="42"/>
      <c r="BE50" s="43"/>
      <c r="BF50" s="42"/>
      <c r="BG50" s="43"/>
      <c r="BH50" s="42"/>
      <c r="BI50" s="43"/>
      <c r="BJ50" s="42"/>
      <c r="BK50" s="43"/>
      <c r="BL50" s="42"/>
      <c r="BM50" s="43"/>
      <c r="BN50" s="42"/>
      <c r="BO50" s="43"/>
      <c r="BP50" s="42"/>
      <c r="BQ50" s="43"/>
      <c r="BR50" s="44">
        <f t="shared" si="0"/>
        <v>0</v>
      </c>
      <c r="BS50" s="45">
        <f t="shared" si="1"/>
        <v>0</v>
      </c>
      <c r="BT50" s="46"/>
      <c r="BU50" s="46"/>
      <c r="BV50" s="47">
        <f t="shared" si="4"/>
      </c>
      <c r="BW50" s="48">
        <f t="shared" si="2"/>
      </c>
      <c r="BX50" s="49">
        <f t="shared" si="3"/>
      </c>
    </row>
    <row r="51" ht="13.8" customHeight="1" spans="1:76" x14ac:dyDescent="0.25">
      <c r="A51" s="32"/>
      <c r="B51" s="33"/>
      <c r="C51" s="34"/>
      <c r="D51" s="37"/>
      <c r="E51" s="36"/>
      <c r="F51" s="37"/>
      <c r="G51" s="36"/>
      <c r="H51" s="37"/>
      <c r="I51" s="36"/>
      <c r="J51" s="37"/>
      <c r="K51" s="36"/>
      <c r="L51" s="37"/>
      <c r="M51" s="36"/>
      <c r="N51" s="37"/>
      <c r="O51" s="36"/>
      <c r="P51" s="37"/>
      <c r="Q51" s="36"/>
      <c r="R51" s="37"/>
      <c r="S51" s="36"/>
      <c r="T51" s="37"/>
      <c r="U51" s="36"/>
      <c r="V51" s="37"/>
      <c r="W51" s="36"/>
      <c r="X51" s="40"/>
      <c r="Y51" s="39"/>
      <c r="Z51" s="40"/>
      <c r="AA51" s="39"/>
      <c r="AB51" s="40"/>
      <c r="AC51" s="39"/>
      <c r="AD51" s="40"/>
      <c r="AE51" s="39"/>
      <c r="AF51" s="40"/>
      <c r="AG51" s="39"/>
      <c r="AH51" s="40"/>
      <c r="AI51" s="39"/>
      <c r="AJ51" s="40"/>
      <c r="AK51" s="39"/>
      <c r="AL51" s="40"/>
      <c r="AM51" s="39"/>
      <c r="AN51" s="40"/>
      <c r="AO51" s="39"/>
      <c r="AP51" s="40"/>
      <c r="AQ51" s="39"/>
      <c r="AR51" s="40"/>
      <c r="AS51" s="39"/>
      <c r="AT51" s="40"/>
      <c r="AU51" s="39"/>
      <c r="AV51" s="40"/>
      <c r="AW51" s="39"/>
      <c r="AX51" s="40"/>
      <c r="AY51" s="41"/>
      <c r="AZ51" s="42"/>
      <c r="BA51" s="43"/>
      <c r="BB51" s="42"/>
      <c r="BC51" s="43"/>
      <c r="BD51" s="42"/>
      <c r="BE51" s="43"/>
      <c r="BF51" s="42"/>
      <c r="BG51" s="43"/>
      <c r="BH51" s="42"/>
      <c r="BI51" s="43"/>
      <c r="BJ51" s="42"/>
      <c r="BK51" s="43"/>
      <c r="BL51" s="42"/>
      <c r="BM51" s="43"/>
      <c r="BN51" s="42"/>
      <c r="BO51" s="43"/>
      <c r="BP51" s="42"/>
      <c r="BQ51" s="43"/>
      <c r="BR51" s="44">
        <f t="shared" si="0"/>
        <v>0</v>
      </c>
      <c r="BS51" s="45">
        <f t="shared" si="1"/>
        <v>0</v>
      </c>
      <c r="BT51" s="46"/>
      <c r="BU51" s="46"/>
      <c r="BV51" s="47">
        <f t="shared" si="4"/>
      </c>
      <c r="BW51" s="48">
        <f t="shared" si="2"/>
      </c>
      <c r="BX51" s="49">
        <f t="shared" si="3"/>
      </c>
    </row>
    <row r="52" ht="13.8" customHeight="1" spans="1:76" x14ac:dyDescent="0.25">
      <c r="A52" s="32"/>
      <c r="B52" s="33"/>
      <c r="C52" s="34"/>
      <c r="D52" s="37"/>
      <c r="E52" s="36"/>
      <c r="F52" s="37"/>
      <c r="G52" s="36"/>
      <c r="H52" s="37"/>
      <c r="I52" s="36"/>
      <c r="J52" s="37"/>
      <c r="K52" s="36"/>
      <c r="L52" s="37"/>
      <c r="M52" s="36"/>
      <c r="N52" s="37"/>
      <c r="O52" s="36"/>
      <c r="P52" s="37"/>
      <c r="Q52" s="36"/>
      <c r="R52" s="37"/>
      <c r="S52" s="36"/>
      <c r="T52" s="37"/>
      <c r="U52" s="36"/>
      <c r="V52" s="37"/>
      <c r="W52" s="36"/>
      <c r="X52" s="40"/>
      <c r="Y52" s="39"/>
      <c r="Z52" s="40"/>
      <c r="AA52" s="39"/>
      <c r="AB52" s="40"/>
      <c r="AC52" s="39"/>
      <c r="AD52" s="40"/>
      <c r="AE52" s="39"/>
      <c r="AF52" s="40"/>
      <c r="AG52" s="39"/>
      <c r="AH52" s="40"/>
      <c r="AI52" s="39"/>
      <c r="AJ52" s="40"/>
      <c r="AK52" s="39"/>
      <c r="AL52" s="40"/>
      <c r="AM52" s="39"/>
      <c r="AN52" s="40"/>
      <c r="AO52" s="39"/>
      <c r="AP52" s="40"/>
      <c r="AQ52" s="39"/>
      <c r="AR52" s="40"/>
      <c r="AS52" s="39"/>
      <c r="AT52" s="40"/>
      <c r="AU52" s="39"/>
      <c r="AV52" s="40"/>
      <c r="AW52" s="39"/>
      <c r="AX52" s="40"/>
      <c r="AY52" s="41"/>
      <c r="AZ52" s="42"/>
      <c r="BA52" s="43"/>
      <c r="BB52" s="42"/>
      <c r="BC52" s="43"/>
      <c r="BD52" s="42"/>
      <c r="BE52" s="43"/>
      <c r="BF52" s="42"/>
      <c r="BG52" s="43"/>
      <c r="BH52" s="42"/>
      <c r="BI52" s="43"/>
      <c r="BJ52" s="42"/>
      <c r="BK52" s="43"/>
      <c r="BL52" s="42"/>
      <c r="BM52" s="43"/>
      <c r="BN52" s="42"/>
      <c r="BO52" s="43"/>
      <c r="BP52" s="42"/>
      <c r="BQ52" s="43"/>
      <c r="BR52" s="44">
        <f t="shared" si="0"/>
        <v>0</v>
      </c>
      <c r="BS52" s="45">
        <f t="shared" si="1"/>
        <v>0</v>
      </c>
      <c r="BT52" s="46"/>
      <c r="BU52" s="46"/>
      <c r="BV52" s="47">
        <f t="shared" si="4"/>
      </c>
      <c r="BW52" s="48">
        <f t="shared" si="2"/>
      </c>
      <c r="BX52" s="49">
        <f t="shared" si="3"/>
      </c>
    </row>
    <row r="53" ht="13.8" customHeight="1" spans="1:76" x14ac:dyDescent="0.25">
      <c r="A53" s="32"/>
      <c r="B53" s="33"/>
      <c r="C53" s="34"/>
      <c r="D53" s="37"/>
      <c r="E53" s="36"/>
      <c r="F53" s="37"/>
      <c r="G53" s="36"/>
      <c r="H53" s="37"/>
      <c r="I53" s="36"/>
      <c r="J53" s="37"/>
      <c r="K53" s="36"/>
      <c r="L53" s="37"/>
      <c r="M53" s="36"/>
      <c r="N53" s="37"/>
      <c r="O53" s="36"/>
      <c r="P53" s="37"/>
      <c r="Q53" s="36"/>
      <c r="R53" s="37"/>
      <c r="S53" s="36"/>
      <c r="T53" s="37"/>
      <c r="U53" s="36"/>
      <c r="V53" s="37"/>
      <c r="W53" s="36"/>
      <c r="X53" s="40"/>
      <c r="Y53" s="39"/>
      <c r="Z53" s="40"/>
      <c r="AA53" s="39"/>
      <c r="AB53" s="40"/>
      <c r="AC53" s="39"/>
      <c r="AD53" s="40"/>
      <c r="AE53" s="39"/>
      <c r="AF53" s="40"/>
      <c r="AG53" s="39"/>
      <c r="AH53" s="40"/>
      <c r="AI53" s="39"/>
      <c r="AJ53" s="40"/>
      <c r="AK53" s="39"/>
      <c r="AL53" s="40"/>
      <c r="AM53" s="39"/>
      <c r="AN53" s="40"/>
      <c r="AO53" s="39"/>
      <c r="AP53" s="40"/>
      <c r="AQ53" s="39"/>
      <c r="AR53" s="40"/>
      <c r="AS53" s="39"/>
      <c r="AT53" s="40"/>
      <c r="AU53" s="39"/>
      <c r="AV53" s="40"/>
      <c r="AW53" s="39"/>
      <c r="AX53" s="40"/>
      <c r="AY53" s="41"/>
      <c r="AZ53" s="42"/>
      <c r="BA53" s="43"/>
      <c r="BB53" s="42"/>
      <c r="BC53" s="43"/>
      <c r="BD53" s="42"/>
      <c r="BE53" s="43"/>
      <c r="BF53" s="42"/>
      <c r="BG53" s="43"/>
      <c r="BH53" s="42"/>
      <c r="BI53" s="43"/>
      <c r="BJ53" s="42"/>
      <c r="BK53" s="43"/>
      <c r="BL53" s="42"/>
      <c r="BM53" s="43"/>
      <c r="BN53" s="42"/>
      <c r="BO53" s="43"/>
      <c r="BP53" s="42"/>
      <c r="BQ53" s="43"/>
      <c r="BR53" s="44">
        <f t="shared" si="0"/>
        <v>0</v>
      </c>
      <c r="BS53" s="45">
        <f>E53+G53+I53+K53+M53+O53+W53+Y53+AA53+AC53+AE53+AG53+BA53+BC53+BE53+BG53+BI53+AI53+Q53+S53+AK53+BK53+AM53+AO53+AQ53+AS53+AU53+AY53+AW53+BM53+U53+BO53+BQ53</f>
        <v>0</v>
      </c>
      <c r="BT53" s="46"/>
      <c r="BU53" s="46"/>
      <c r="BV53" s="47">
        <f t="shared" si="4"/>
      </c>
      <c r="BW53" s="48">
        <f t="shared" si="2"/>
      </c>
      <c r="BX53" s="49">
        <f t="shared" si="3"/>
      </c>
    </row>
    <row r="54" ht="13.8" customHeight="1" spans="1:76" x14ac:dyDescent="0.25">
      <c r="A54" s="32"/>
      <c r="B54" s="33"/>
      <c r="C54" s="34"/>
      <c r="D54" s="37"/>
      <c r="E54" s="36"/>
      <c r="F54" s="37"/>
      <c r="G54" s="36"/>
      <c r="H54" s="37"/>
      <c r="I54" s="36"/>
      <c r="J54" s="37"/>
      <c r="K54" s="36"/>
      <c r="L54" s="37"/>
      <c r="M54" s="36"/>
      <c r="N54" s="37"/>
      <c r="O54" s="36"/>
      <c r="P54" s="37"/>
      <c r="Q54" s="36"/>
      <c r="R54" s="37"/>
      <c r="S54" s="36"/>
      <c r="T54" s="37"/>
      <c r="U54" s="36"/>
      <c r="V54" s="37"/>
      <c r="W54" s="36"/>
      <c r="X54" s="40"/>
      <c r="Y54" s="39"/>
      <c r="Z54" s="40"/>
      <c r="AA54" s="39"/>
      <c r="AB54" s="40"/>
      <c r="AC54" s="39"/>
      <c r="AD54" s="40"/>
      <c r="AE54" s="39"/>
      <c r="AF54" s="40"/>
      <c r="AG54" s="39"/>
      <c r="AH54" s="40"/>
      <c r="AI54" s="39"/>
      <c r="AJ54" s="40"/>
      <c r="AK54" s="39"/>
      <c r="AL54" s="40"/>
      <c r="AM54" s="39"/>
      <c r="AN54" s="40"/>
      <c r="AO54" s="39"/>
      <c r="AP54" s="40"/>
      <c r="AQ54" s="39"/>
      <c r="AR54" s="40"/>
      <c r="AS54" s="39"/>
      <c r="AT54" s="40"/>
      <c r="AU54" s="39"/>
      <c r="AV54" s="40"/>
      <c r="AW54" s="39"/>
      <c r="AX54" s="40"/>
      <c r="AY54" s="41"/>
      <c r="AZ54" s="42"/>
      <c r="BA54" s="43"/>
      <c r="BB54" s="42"/>
      <c r="BC54" s="43"/>
      <c r="BD54" s="42"/>
      <c r="BE54" s="43"/>
      <c r="BF54" s="42"/>
      <c r="BG54" s="43"/>
      <c r="BH54" s="42"/>
      <c r="BI54" s="43"/>
      <c r="BJ54" s="42"/>
      <c r="BK54" s="43"/>
      <c r="BL54" s="42"/>
      <c r="BM54" s="43"/>
      <c r="BN54" s="42"/>
      <c r="BO54" s="43"/>
      <c r="BP54" s="42"/>
      <c r="BQ54" s="43"/>
      <c r="BR54" s="44">
        <f t="shared" si="0"/>
        <v>0</v>
      </c>
      <c r="BS54" s="45">
        <f t="shared" si="1"/>
        <v>0</v>
      </c>
      <c r="BT54" s="46"/>
      <c r="BU54" s="46"/>
      <c r="BV54" s="47">
        <f t="shared" si="4"/>
      </c>
      <c r="BW54" s="48">
        <f t="shared" si="2"/>
      </c>
      <c r="BX54" s="49">
        <f t="shared" si="3"/>
      </c>
    </row>
    <row r="55" ht="13.8" customHeight="1" spans="1:76" x14ac:dyDescent="0.25">
      <c r="A55" s="32"/>
      <c r="B55" s="33"/>
      <c r="C55" s="34"/>
      <c r="D55" s="37"/>
      <c r="E55" s="36"/>
      <c r="F55" s="37"/>
      <c r="G55" s="36"/>
      <c r="H55" s="37"/>
      <c r="I55" s="36"/>
      <c r="J55" s="37"/>
      <c r="K55" s="36"/>
      <c r="L55" s="37"/>
      <c r="M55" s="36"/>
      <c r="N55" s="37"/>
      <c r="O55" s="36"/>
      <c r="P55" s="37"/>
      <c r="Q55" s="36"/>
      <c r="R55" s="37"/>
      <c r="S55" s="36"/>
      <c r="T55" s="37"/>
      <c r="U55" s="36"/>
      <c r="V55" s="37"/>
      <c r="W55" s="36"/>
      <c r="X55" s="40"/>
      <c r="Y55" s="39"/>
      <c r="Z55" s="40"/>
      <c r="AA55" s="39"/>
      <c r="AB55" s="40"/>
      <c r="AC55" s="39"/>
      <c r="AD55" s="40"/>
      <c r="AE55" s="39"/>
      <c r="AF55" s="40"/>
      <c r="AG55" s="39"/>
      <c r="AH55" s="40"/>
      <c r="AI55" s="39"/>
      <c r="AJ55" s="40"/>
      <c r="AK55" s="39"/>
      <c r="AL55" s="40"/>
      <c r="AM55" s="39"/>
      <c r="AN55" s="40"/>
      <c r="AO55" s="39"/>
      <c r="AP55" s="40"/>
      <c r="AQ55" s="39"/>
      <c r="AR55" s="40"/>
      <c r="AS55" s="39"/>
      <c r="AT55" s="40"/>
      <c r="AU55" s="39"/>
      <c r="AV55" s="40"/>
      <c r="AW55" s="39"/>
      <c r="AX55" s="40"/>
      <c r="AY55" s="41"/>
      <c r="AZ55" s="42"/>
      <c r="BA55" s="43"/>
      <c r="BB55" s="42"/>
      <c r="BC55" s="43"/>
      <c r="BD55" s="42"/>
      <c r="BE55" s="43"/>
      <c r="BF55" s="42"/>
      <c r="BG55" s="43"/>
      <c r="BH55" s="42"/>
      <c r="BI55" s="43"/>
      <c r="BJ55" s="42"/>
      <c r="BK55" s="43"/>
      <c r="BL55" s="42"/>
      <c r="BM55" s="43"/>
      <c r="BN55" s="42"/>
      <c r="BO55" s="43"/>
      <c r="BP55" s="42"/>
      <c r="BQ55" s="43"/>
      <c r="BR55" s="44">
        <f t="shared" si="0"/>
        <v>0</v>
      </c>
      <c r="BS55" s="45">
        <f t="shared" si="1"/>
        <v>0</v>
      </c>
      <c r="BT55" s="46"/>
      <c r="BU55" s="46"/>
      <c r="BV55" s="47">
        <f t="shared" si="4"/>
      </c>
      <c r="BW55" s="48">
        <f t="shared" si="2"/>
      </c>
      <c r="BX55" s="49">
        <f t="shared" si="3"/>
      </c>
    </row>
    <row r="56" ht="13.8" customHeight="1" spans="1:76" x14ac:dyDescent="0.25">
      <c r="A56" s="32"/>
      <c r="B56" s="33"/>
      <c r="C56" s="34"/>
      <c r="D56" s="37"/>
      <c r="E56" s="36"/>
      <c r="F56" s="37"/>
      <c r="G56" s="36"/>
      <c r="H56" s="37"/>
      <c r="I56" s="36"/>
      <c r="J56" s="37"/>
      <c r="K56" s="36"/>
      <c r="L56" s="37"/>
      <c r="M56" s="36"/>
      <c r="N56" s="37"/>
      <c r="O56" s="36"/>
      <c r="P56" s="37"/>
      <c r="Q56" s="36"/>
      <c r="R56" s="37"/>
      <c r="S56" s="36"/>
      <c r="T56" s="37"/>
      <c r="U56" s="36"/>
      <c r="V56" s="37"/>
      <c r="W56" s="36"/>
      <c r="X56" s="40"/>
      <c r="Y56" s="39"/>
      <c r="Z56" s="40"/>
      <c r="AA56" s="39"/>
      <c r="AB56" s="40"/>
      <c r="AC56" s="39"/>
      <c r="AD56" s="40"/>
      <c r="AE56" s="39"/>
      <c r="AF56" s="40"/>
      <c r="AG56" s="39"/>
      <c r="AH56" s="40"/>
      <c r="AI56" s="39"/>
      <c r="AJ56" s="40"/>
      <c r="AK56" s="39"/>
      <c r="AL56" s="40"/>
      <c r="AM56" s="39"/>
      <c r="AN56" s="40"/>
      <c r="AO56" s="39"/>
      <c r="AP56" s="40"/>
      <c r="AQ56" s="39"/>
      <c r="AR56" s="40"/>
      <c r="AS56" s="39"/>
      <c r="AT56" s="40"/>
      <c r="AU56" s="39"/>
      <c r="AV56" s="40"/>
      <c r="AW56" s="39"/>
      <c r="AX56" s="40"/>
      <c r="AY56" s="41"/>
      <c r="AZ56" s="42"/>
      <c r="BA56" s="43"/>
      <c r="BB56" s="42"/>
      <c r="BC56" s="43"/>
      <c r="BD56" s="42"/>
      <c r="BE56" s="43"/>
      <c r="BF56" s="42"/>
      <c r="BG56" s="43"/>
      <c r="BH56" s="42"/>
      <c r="BI56" s="43"/>
      <c r="BJ56" s="42"/>
      <c r="BK56" s="43"/>
      <c r="BL56" s="42"/>
      <c r="BM56" s="43"/>
      <c r="BN56" s="42"/>
      <c r="BO56" s="43"/>
      <c r="BP56" s="42"/>
      <c r="BQ56" s="43"/>
      <c r="BR56" s="44">
        <f t="shared" si="0"/>
        <v>0</v>
      </c>
      <c r="BS56" s="45">
        <f t="shared" si="1"/>
        <v>0</v>
      </c>
      <c r="BT56" s="46"/>
      <c r="BU56" s="46"/>
      <c r="BV56" s="47">
        <f t="shared" si="4"/>
      </c>
      <c r="BW56" s="48">
        <f t="shared" si="2"/>
      </c>
      <c r="BX56" s="49">
        <f t="shared" si="3"/>
      </c>
    </row>
    <row r="57" ht="13.8" customHeight="1" spans="1:76" x14ac:dyDescent="0.25">
      <c r="A57" s="32"/>
      <c r="B57" s="33"/>
      <c r="C57" s="34"/>
      <c r="D57" s="37"/>
      <c r="E57" s="36"/>
      <c r="F57" s="37"/>
      <c r="G57" s="36"/>
      <c r="H57" s="37"/>
      <c r="I57" s="36"/>
      <c r="J57" s="37"/>
      <c r="K57" s="36"/>
      <c r="L57" s="37"/>
      <c r="M57" s="36"/>
      <c r="N57" s="37"/>
      <c r="O57" s="36"/>
      <c r="P57" s="37"/>
      <c r="Q57" s="36"/>
      <c r="R57" s="37"/>
      <c r="S57" s="36"/>
      <c r="T57" s="37"/>
      <c r="U57" s="36"/>
      <c r="V57" s="37"/>
      <c r="W57" s="36"/>
      <c r="X57" s="40"/>
      <c r="Y57" s="39"/>
      <c r="Z57" s="40"/>
      <c r="AA57" s="39"/>
      <c r="AB57" s="40"/>
      <c r="AC57" s="39"/>
      <c r="AD57" s="40"/>
      <c r="AE57" s="39"/>
      <c r="AF57" s="40"/>
      <c r="AG57" s="39"/>
      <c r="AH57" s="40"/>
      <c r="AI57" s="39"/>
      <c r="AJ57" s="40"/>
      <c r="AK57" s="39"/>
      <c r="AL57" s="40"/>
      <c r="AM57" s="39"/>
      <c r="AN57" s="40"/>
      <c r="AO57" s="39"/>
      <c r="AP57" s="40"/>
      <c r="AQ57" s="39"/>
      <c r="AR57" s="40"/>
      <c r="AS57" s="39"/>
      <c r="AT57" s="40"/>
      <c r="AU57" s="39"/>
      <c r="AV57" s="40"/>
      <c r="AW57" s="39"/>
      <c r="AX57" s="40"/>
      <c r="AY57" s="41"/>
      <c r="AZ57" s="42"/>
      <c r="BA57" s="43"/>
      <c r="BB57" s="42"/>
      <c r="BC57" s="43"/>
      <c r="BD57" s="42"/>
      <c r="BE57" s="43"/>
      <c r="BF57" s="42"/>
      <c r="BG57" s="43"/>
      <c r="BH57" s="42"/>
      <c r="BI57" s="43"/>
      <c r="BJ57" s="42"/>
      <c r="BK57" s="43"/>
      <c r="BL57" s="42"/>
      <c r="BM57" s="43"/>
      <c r="BN57" s="42"/>
      <c r="BO57" s="43"/>
      <c r="BP57" s="42"/>
      <c r="BQ57" s="43"/>
      <c r="BR57" s="44">
        <f t="shared" si="0"/>
        <v>0</v>
      </c>
      <c r="BS57" s="45">
        <f t="shared" si="1"/>
        <v>0</v>
      </c>
      <c r="BT57" s="46"/>
      <c r="BU57" s="46"/>
      <c r="BV57" s="47">
        <f t="shared" si="4"/>
      </c>
      <c r="BW57" s="48">
        <f t="shared" si="2"/>
      </c>
      <c r="BX57" s="49">
        <f t="shared" si="3"/>
      </c>
    </row>
    <row r="58" ht="13.8" customHeight="1" spans="1:76" x14ac:dyDescent="0.25">
      <c r="A58" s="32"/>
      <c r="B58" s="33"/>
      <c r="C58" s="34"/>
      <c r="D58" s="37"/>
      <c r="E58" s="36"/>
      <c r="F58" s="37"/>
      <c r="G58" s="36"/>
      <c r="H58" s="37"/>
      <c r="I58" s="36"/>
      <c r="J58" s="37"/>
      <c r="K58" s="36"/>
      <c r="L58" s="37"/>
      <c r="M58" s="36"/>
      <c r="N58" s="37"/>
      <c r="O58" s="36"/>
      <c r="P58" s="37"/>
      <c r="Q58" s="36"/>
      <c r="R58" s="37"/>
      <c r="S58" s="36"/>
      <c r="T58" s="37"/>
      <c r="U58" s="36"/>
      <c r="V58" s="37"/>
      <c r="W58" s="36"/>
      <c r="X58" s="40"/>
      <c r="Y58" s="39"/>
      <c r="Z58" s="40"/>
      <c r="AA58" s="39"/>
      <c r="AB58" s="40"/>
      <c r="AC58" s="39"/>
      <c r="AD58" s="40"/>
      <c r="AE58" s="39"/>
      <c r="AF58" s="40"/>
      <c r="AG58" s="39"/>
      <c r="AH58" s="40"/>
      <c r="AI58" s="39"/>
      <c r="AJ58" s="40"/>
      <c r="AK58" s="39"/>
      <c r="AL58" s="40"/>
      <c r="AM58" s="39"/>
      <c r="AN58" s="40"/>
      <c r="AO58" s="39"/>
      <c r="AP58" s="40"/>
      <c r="AQ58" s="39"/>
      <c r="AR58" s="40"/>
      <c r="AS58" s="39"/>
      <c r="AT58" s="40"/>
      <c r="AU58" s="39"/>
      <c r="AV58" s="40"/>
      <c r="AW58" s="39"/>
      <c r="AX58" s="40"/>
      <c r="AY58" s="41"/>
      <c r="AZ58" s="42"/>
      <c r="BA58" s="43"/>
      <c r="BB58" s="42"/>
      <c r="BC58" s="43"/>
      <c r="BD58" s="42"/>
      <c r="BE58" s="43"/>
      <c r="BF58" s="42"/>
      <c r="BG58" s="43"/>
      <c r="BH58" s="42"/>
      <c r="BI58" s="43"/>
      <c r="BJ58" s="42"/>
      <c r="BK58" s="43"/>
      <c r="BL58" s="42"/>
      <c r="BM58" s="43"/>
      <c r="BN58" s="42"/>
      <c r="BO58" s="43"/>
      <c r="BP58" s="42"/>
      <c r="BQ58" s="43"/>
      <c r="BR58" s="44">
        <f t="shared" si="0"/>
        <v>0</v>
      </c>
      <c r="BS58" s="45">
        <f t="shared" si="1"/>
        <v>0</v>
      </c>
      <c r="BT58" s="46"/>
      <c r="BU58" s="46"/>
      <c r="BV58" s="47">
        <f t="shared" si="4"/>
      </c>
      <c r="BW58" s="48">
        <f t="shared" si="2"/>
      </c>
      <c r="BX58" s="49">
        <f t="shared" si="3"/>
      </c>
    </row>
    <row r="59" ht="13.8" customHeight="1" spans="1:76" x14ac:dyDescent="0.25">
      <c r="A59" s="32"/>
      <c r="B59" s="33"/>
      <c r="C59" s="34"/>
      <c r="D59" s="37"/>
      <c r="E59" s="36"/>
      <c r="F59" s="37"/>
      <c r="G59" s="36"/>
      <c r="H59" s="37"/>
      <c r="I59" s="36"/>
      <c r="J59" s="37"/>
      <c r="K59" s="36"/>
      <c r="L59" s="37"/>
      <c r="M59" s="36"/>
      <c r="N59" s="37"/>
      <c r="O59" s="36"/>
      <c r="P59" s="37"/>
      <c r="Q59" s="36"/>
      <c r="R59" s="37"/>
      <c r="S59" s="36"/>
      <c r="T59" s="37"/>
      <c r="U59" s="36"/>
      <c r="V59" s="37"/>
      <c r="W59" s="36"/>
      <c r="X59" s="40"/>
      <c r="Y59" s="39"/>
      <c r="Z59" s="40"/>
      <c r="AA59" s="39"/>
      <c r="AB59" s="40"/>
      <c r="AC59" s="39"/>
      <c r="AD59" s="40"/>
      <c r="AE59" s="39"/>
      <c r="AF59" s="40"/>
      <c r="AG59" s="39"/>
      <c r="AH59" s="40"/>
      <c r="AI59" s="39"/>
      <c r="AJ59" s="40"/>
      <c r="AK59" s="39"/>
      <c r="AL59" s="40"/>
      <c r="AM59" s="39"/>
      <c r="AN59" s="40"/>
      <c r="AO59" s="39"/>
      <c r="AP59" s="40"/>
      <c r="AQ59" s="39"/>
      <c r="AR59" s="40"/>
      <c r="AS59" s="39"/>
      <c r="AT59" s="40"/>
      <c r="AU59" s="39"/>
      <c r="AV59" s="40"/>
      <c r="AW59" s="39"/>
      <c r="AX59" s="40"/>
      <c r="AY59" s="41"/>
      <c r="AZ59" s="42"/>
      <c r="BA59" s="43"/>
      <c r="BB59" s="42"/>
      <c r="BC59" s="43"/>
      <c r="BD59" s="42"/>
      <c r="BE59" s="43"/>
      <c r="BF59" s="42"/>
      <c r="BG59" s="43"/>
      <c r="BH59" s="42"/>
      <c r="BI59" s="43"/>
      <c r="BJ59" s="42"/>
      <c r="BK59" s="43"/>
      <c r="BL59" s="42"/>
      <c r="BM59" s="43"/>
      <c r="BN59" s="42"/>
      <c r="BO59" s="43"/>
      <c r="BP59" s="42"/>
      <c r="BQ59" s="43"/>
      <c r="BR59" s="44">
        <f t="shared" si="0"/>
        <v>0</v>
      </c>
      <c r="BS59" s="45">
        <f t="shared" si="1"/>
        <v>0</v>
      </c>
      <c r="BT59" s="46"/>
      <c r="BU59" s="46"/>
      <c r="BV59" s="47">
        <f t="shared" si="4"/>
      </c>
      <c r="BW59" s="48">
        <f t="shared" si="2"/>
      </c>
      <c r="BX59" s="49">
        <f t="shared" si="3"/>
      </c>
    </row>
    <row r="60" ht="13.8" customHeight="1" spans="1:76" x14ac:dyDescent="0.25">
      <c r="A60" s="32"/>
      <c r="B60" s="33"/>
      <c r="C60" s="34"/>
      <c r="D60" s="37"/>
      <c r="E60" s="36"/>
      <c r="F60" s="37"/>
      <c r="G60" s="36"/>
      <c r="H60" s="37"/>
      <c r="I60" s="36"/>
      <c r="J60" s="37"/>
      <c r="K60" s="36"/>
      <c r="L60" s="37"/>
      <c r="M60" s="36"/>
      <c r="N60" s="37"/>
      <c r="O60" s="36"/>
      <c r="P60" s="37"/>
      <c r="Q60" s="36"/>
      <c r="R60" s="37"/>
      <c r="S60" s="36"/>
      <c r="T60" s="37"/>
      <c r="U60" s="36"/>
      <c r="V60" s="37"/>
      <c r="W60" s="36"/>
      <c r="X60" s="40"/>
      <c r="Y60" s="39"/>
      <c r="Z60" s="40"/>
      <c r="AA60" s="39"/>
      <c r="AB60" s="40"/>
      <c r="AC60" s="39"/>
      <c r="AD60" s="40"/>
      <c r="AE60" s="39"/>
      <c r="AF60" s="40"/>
      <c r="AG60" s="39"/>
      <c r="AH60" s="40"/>
      <c r="AI60" s="39"/>
      <c r="AJ60" s="40"/>
      <c r="AK60" s="39"/>
      <c r="AL60" s="40"/>
      <c r="AM60" s="39"/>
      <c r="AN60" s="40"/>
      <c r="AO60" s="39"/>
      <c r="AP60" s="40"/>
      <c r="AQ60" s="39"/>
      <c r="AR60" s="40"/>
      <c r="AS60" s="39"/>
      <c r="AT60" s="40"/>
      <c r="AU60" s="39"/>
      <c r="AV60" s="40"/>
      <c r="AW60" s="39"/>
      <c r="AX60" s="40"/>
      <c r="AY60" s="41"/>
      <c r="AZ60" s="42"/>
      <c r="BA60" s="43"/>
      <c r="BB60" s="42"/>
      <c r="BC60" s="43"/>
      <c r="BD60" s="42"/>
      <c r="BE60" s="43"/>
      <c r="BF60" s="42"/>
      <c r="BG60" s="43"/>
      <c r="BH60" s="42"/>
      <c r="BI60" s="43"/>
      <c r="BJ60" s="42"/>
      <c r="BK60" s="43"/>
      <c r="BL60" s="42"/>
      <c r="BM60" s="43"/>
      <c r="BN60" s="42"/>
      <c r="BO60" s="43"/>
      <c r="BP60" s="42"/>
      <c r="BQ60" s="43"/>
      <c r="BR60" s="44">
        <f t="shared" si="0"/>
        <v>0</v>
      </c>
      <c r="BS60" s="45">
        <f t="shared" si="1"/>
        <v>0</v>
      </c>
      <c r="BT60" s="46"/>
      <c r="BU60" s="46"/>
      <c r="BV60" s="47">
        <f t="shared" si="4"/>
      </c>
      <c r="BW60" s="48">
        <f t="shared" si="2"/>
      </c>
      <c r="BX60" s="49">
        <f t="shared" si="3"/>
      </c>
    </row>
    <row r="61" ht="13.8" customHeight="1" spans="1:76" x14ac:dyDescent="0.25">
      <c r="A61" s="32"/>
      <c r="B61" s="33"/>
      <c r="C61" s="34"/>
      <c r="D61" s="37"/>
      <c r="E61" s="36"/>
      <c r="F61" s="37"/>
      <c r="G61" s="36"/>
      <c r="H61" s="37"/>
      <c r="I61" s="36"/>
      <c r="J61" s="37"/>
      <c r="K61" s="36"/>
      <c r="L61" s="37"/>
      <c r="M61" s="36"/>
      <c r="N61" s="37"/>
      <c r="O61" s="36"/>
      <c r="P61" s="37"/>
      <c r="Q61" s="36"/>
      <c r="R61" s="37"/>
      <c r="S61" s="36"/>
      <c r="T61" s="37"/>
      <c r="U61" s="36"/>
      <c r="V61" s="37"/>
      <c r="W61" s="36"/>
      <c r="X61" s="40"/>
      <c r="Y61" s="39"/>
      <c r="Z61" s="40"/>
      <c r="AA61" s="39"/>
      <c r="AB61" s="40"/>
      <c r="AC61" s="39"/>
      <c r="AD61" s="40"/>
      <c r="AE61" s="39"/>
      <c r="AF61" s="40"/>
      <c r="AG61" s="39"/>
      <c r="AH61" s="40"/>
      <c r="AI61" s="39"/>
      <c r="AJ61" s="40"/>
      <c r="AK61" s="39"/>
      <c r="AL61" s="40"/>
      <c r="AM61" s="39"/>
      <c r="AN61" s="40"/>
      <c r="AO61" s="39"/>
      <c r="AP61" s="40"/>
      <c r="AQ61" s="39"/>
      <c r="AR61" s="40"/>
      <c r="AS61" s="39"/>
      <c r="AT61" s="40"/>
      <c r="AU61" s="39"/>
      <c r="AV61" s="40"/>
      <c r="AW61" s="39"/>
      <c r="AX61" s="40"/>
      <c r="AY61" s="41"/>
      <c r="AZ61" s="42"/>
      <c r="BA61" s="43"/>
      <c r="BB61" s="42"/>
      <c r="BC61" s="43"/>
      <c r="BD61" s="42"/>
      <c r="BE61" s="43"/>
      <c r="BF61" s="42"/>
      <c r="BG61" s="43"/>
      <c r="BH61" s="42"/>
      <c r="BI61" s="43"/>
      <c r="BJ61" s="42"/>
      <c r="BK61" s="43"/>
      <c r="BL61" s="42"/>
      <c r="BM61" s="43"/>
      <c r="BN61" s="42"/>
      <c r="BO61" s="43"/>
      <c r="BP61" s="42"/>
      <c r="BQ61" s="43"/>
      <c r="BR61" s="44">
        <f t="shared" si="0"/>
        <v>0</v>
      </c>
      <c r="BS61" s="45">
        <f t="shared" si="1"/>
        <v>0</v>
      </c>
      <c r="BT61" s="46"/>
      <c r="BU61" s="46"/>
      <c r="BV61" s="47">
        <f t="shared" si="4"/>
      </c>
      <c r="BW61" s="48">
        <f t="shared" si="2"/>
      </c>
      <c r="BX61" s="49">
        <f t="shared" si="3"/>
      </c>
    </row>
    <row r="62" ht="13.8" customHeight="1" spans="1:76" x14ac:dyDescent="0.25">
      <c r="A62" s="32"/>
      <c r="B62" s="33"/>
      <c r="C62" s="34"/>
      <c r="D62" s="37"/>
      <c r="E62" s="36"/>
      <c r="F62" s="37"/>
      <c r="G62" s="36"/>
      <c r="H62" s="37"/>
      <c r="I62" s="36"/>
      <c r="J62" s="37"/>
      <c r="K62" s="36"/>
      <c r="L62" s="37"/>
      <c r="M62" s="36"/>
      <c r="N62" s="37"/>
      <c r="O62" s="36"/>
      <c r="P62" s="37"/>
      <c r="Q62" s="36"/>
      <c r="R62" s="37"/>
      <c r="S62" s="36"/>
      <c r="T62" s="37"/>
      <c r="U62" s="36"/>
      <c r="V62" s="37"/>
      <c r="W62" s="36"/>
      <c r="X62" s="40"/>
      <c r="Y62" s="39"/>
      <c r="Z62" s="40"/>
      <c r="AA62" s="39"/>
      <c r="AB62" s="40"/>
      <c r="AC62" s="39"/>
      <c r="AD62" s="40"/>
      <c r="AE62" s="39"/>
      <c r="AF62" s="40"/>
      <c r="AG62" s="39"/>
      <c r="AH62" s="40"/>
      <c r="AI62" s="39"/>
      <c r="AJ62" s="40"/>
      <c r="AK62" s="39"/>
      <c r="AL62" s="40"/>
      <c r="AM62" s="39"/>
      <c r="AN62" s="40"/>
      <c r="AO62" s="39"/>
      <c r="AP62" s="40"/>
      <c r="AQ62" s="39"/>
      <c r="AR62" s="40"/>
      <c r="AS62" s="39"/>
      <c r="AT62" s="40"/>
      <c r="AU62" s="39"/>
      <c r="AV62" s="40"/>
      <c r="AW62" s="39"/>
      <c r="AX62" s="40"/>
      <c r="AY62" s="41"/>
      <c r="AZ62" s="42"/>
      <c r="BA62" s="43"/>
      <c r="BB62" s="42"/>
      <c r="BC62" s="43"/>
      <c r="BD62" s="42"/>
      <c r="BE62" s="43"/>
      <c r="BF62" s="42"/>
      <c r="BG62" s="43"/>
      <c r="BH62" s="42"/>
      <c r="BI62" s="43"/>
      <c r="BJ62" s="42"/>
      <c r="BK62" s="43"/>
      <c r="BL62" s="42"/>
      <c r="BM62" s="43"/>
      <c r="BN62" s="42"/>
      <c r="BO62" s="43"/>
      <c r="BP62" s="42"/>
      <c r="BQ62" s="43"/>
      <c r="BR62" s="44">
        <f t="shared" si="0"/>
        <v>0</v>
      </c>
      <c r="BS62" s="45">
        <f t="shared" si="1"/>
        <v>0</v>
      </c>
      <c r="BT62" s="46"/>
      <c r="BU62" s="46"/>
      <c r="BV62" s="47">
        <f t="shared" si="4"/>
      </c>
      <c r="BW62" s="48">
        <f t="shared" si="2"/>
      </c>
      <c r="BX62" s="49">
        <f t="shared" si="3"/>
      </c>
    </row>
    <row r="63" ht="13.8" customHeight="1" spans="1:76" x14ac:dyDescent="0.25">
      <c r="A63" s="32"/>
      <c r="B63" s="33"/>
      <c r="C63" s="34"/>
      <c r="D63" s="37"/>
      <c r="E63" s="36"/>
      <c r="F63" s="37"/>
      <c r="G63" s="36"/>
      <c r="H63" s="37"/>
      <c r="I63" s="36"/>
      <c r="J63" s="37"/>
      <c r="K63" s="36"/>
      <c r="L63" s="37"/>
      <c r="M63" s="36"/>
      <c r="N63" s="37"/>
      <c r="O63" s="36"/>
      <c r="P63" s="37"/>
      <c r="Q63" s="36"/>
      <c r="R63" s="37"/>
      <c r="S63" s="36"/>
      <c r="T63" s="37"/>
      <c r="U63" s="36"/>
      <c r="V63" s="37"/>
      <c r="W63" s="36"/>
      <c r="X63" s="40"/>
      <c r="Y63" s="39"/>
      <c r="Z63" s="40"/>
      <c r="AA63" s="39"/>
      <c r="AB63" s="40"/>
      <c r="AC63" s="39"/>
      <c r="AD63" s="40"/>
      <c r="AE63" s="39"/>
      <c r="AF63" s="40"/>
      <c r="AG63" s="39"/>
      <c r="AH63" s="40"/>
      <c r="AI63" s="39"/>
      <c r="AJ63" s="40"/>
      <c r="AK63" s="39"/>
      <c r="AL63" s="40"/>
      <c r="AM63" s="39"/>
      <c r="AN63" s="40"/>
      <c r="AO63" s="39"/>
      <c r="AP63" s="40"/>
      <c r="AQ63" s="39"/>
      <c r="AR63" s="40"/>
      <c r="AS63" s="39"/>
      <c r="AT63" s="40"/>
      <c r="AU63" s="39"/>
      <c r="AV63" s="40"/>
      <c r="AW63" s="39"/>
      <c r="AX63" s="40"/>
      <c r="AY63" s="41"/>
      <c r="AZ63" s="42"/>
      <c r="BA63" s="43"/>
      <c r="BB63" s="42"/>
      <c r="BC63" s="43"/>
      <c r="BD63" s="42"/>
      <c r="BE63" s="43"/>
      <c r="BF63" s="42"/>
      <c r="BG63" s="43"/>
      <c r="BH63" s="42"/>
      <c r="BI63" s="43"/>
      <c r="BJ63" s="42"/>
      <c r="BK63" s="43"/>
      <c r="BL63" s="42"/>
      <c r="BM63" s="43"/>
      <c r="BN63" s="42"/>
      <c r="BO63" s="43"/>
      <c r="BP63" s="42"/>
      <c r="BQ63" s="43"/>
      <c r="BR63" s="44">
        <f t="shared" si="0"/>
        <v>0</v>
      </c>
      <c r="BS63" s="45">
        <f t="shared" si="1"/>
        <v>0</v>
      </c>
      <c r="BT63" s="46"/>
      <c r="BU63" s="46"/>
      <c r="BV63" s="47">
        <f t="shared" si="4"/>
      </c>
      <c r="BW63" s="48">
        <f t="shared" si="2"/>
      </c>
      <c r="BX63" s="49">
        <f t="shared" si="3"/>
      </c>
    </row>
    <row r="64" ht="13.8" customHeight="1" spans="1:76" x14ac:dyDescent="0.25">
      <c r="A64" s="32"/>
      <c r="B64" s="33"/>
      <c r="C64" s="34"/>
      <c r="D64" s="37"/>
      <c r="E64" s="36"/>
      <c r="F64" s="37"/>
      <c r="G64" s="36"/>
      <c r="H64" s="37"/>
      <c r="I64" s="36"/>
      <c r="J64" s="37"/>
      <c r="K64" s="36"/>
      <c r="L64" s="37"/>
      <c r="M64" s="36"/>
      <c r="N64" s="37"/>
      <c r="O64" s="36"/>
      <c r="P64" s="37"/>
      <c r="Q64" s="36"/>
      <c r="R64" s="37"/>
      <c r="S64" s="36"/>
      <c r="T64" s="37"/>
      <c r="U64" s="36"/>
      <c r="V64" s="37"/>
      <c r="W64" s="36"/>
      <c r="X64" s="40"/>
      <c r="Y64" s="39"/>
      <c r="Z64" s="40"/>
      <c r="AA64" s="39"/>
      <c r="AB64" s="40"/>
      <c r="AC64" s="39"/>
      <c r="AD64" s="40"/>
      <c r="AE64" s="39"/>
      <c r="AF64" s="40"/>
      <c r="AG64" s="39"/>
      <c r="AH64" s="40"/>
      <c r="AI64" s="39"/>
      <c r="AJ64" s="40"/>
      <c r="AK64" s="39"/>
      <c r="AL64" s="40"/>
      <c r="AM64" s="39"/>
      <c r="AN64" s="40"/>
      <c r="AO64" s="39"/>
      <c r="AP64" s="40"/>
      <c r="AQ64" s="39"/>
      <c r="AR64" s="40"/>
      <c r="AS64" s="39"/>
      <c r="AT64" s="40"/>
      <c r="AU64" s="39"/>
      <c r="AV64" s="40"/>
      <c r="AW64" s="39"/>
      <c r="AX64" s="40"/>
      <c r="AY64" s="41"/>
      <c r="AZ64" s="42"/>
      <c r="BA64" s="43"/>
      <c r="BB64" s="42"/>
      <c r="BC64" s="43"/>
      <c r="BD64" s="42"/>
      <c r="BE64" s="43"/>
      <c r="BF64" s="42"/>
      <c r="BG64" s="43"/>
      <c r="BH64" s="42"/>
      <c r="BI64" s="43"/>
      <c r="BJ64" s="42"/>
      <c r="BK64" s="43"/>
      <c r="BL64" s="42"/>
      <c r="BM64" s="43"/>
      <c r="BN64" s="42"/>
      <c r="BO64" s="43"/>
      <c r="BP64" s="42"/>
      <c r="BQ64" s="43"/>
      <c r="BR64" s="44">
        <f t="shared" si="0"/>
        <v>0</v>
      </c>
      <c r="BS64" s="45">
        <f t="shared" si="1"/>
        <v>0</v>
      </c>
      <c r="BT64" s="46"/>
      <c r="BU64" s="46"/>
      <c r="BV64" s="47">
        <f t="shared" si="4"/>
      </c>
      <c r="BW64" s="48">
        <f t="shared" si="2"/>
      </c>
      <c r="BX64" s="49">
        <f t="shared" si="3"/>
      </c>
    </row>
    <row r="65" ht="13.8" customHeight="1" spans="1:76" x14ac:dyDescent="0.25">
      <c r="A65" s="32"/>
      <c r="B65" s="33"/>
      <c r="C65" s="34"/>
      <c r="D65" s="37"/>
      <c r="E65" s="36"/>
      <c r="F65" s="37"/>
      <c r="G65" s="36"/>
      <c r="H65" s="37"/>
      <c r="I65" s="36"/>
      <c r="J65" s="37"/>
      <c r="K65" s="36"/>
      <c r="L65" s="37"/>
      <c r="M65" s="36"/>
      <c r="N65" s="37"/>
      <c r="O65" s="36"/>
      <c r="P65" s="37"/>
      <c r="Q65" s="36"/>
      <c r="R65" s="37"/>
      <c r="S65" s="36"/>
      <c r="T65" s="37"/>
      <c r="U65" s="36"/>
      <c r="V65" s="37"/>
      <c r="W65" s="36"/>
      <c r="X65" s="40"/>
      <c r="Y65" s="39"/>
      <c r="Z65" s="40"/>
      <c r="AA65" s="39"/>
      <c r="AB65" s="40"/>
      <c r="AC65" s="39"/>
      <c r="AD65" s="40"/>
      <c r="AE65" s="39"/>
      <c r="AF65" s="40"/>
      <c r="AG65" s="39"/>
      <c r="AH65" s="40"/>
      <c r="AI65" s="39"/>
      <c r="AJ65" s="40"/>
      <c r="AK65" s="39"/>
      <c r="AL65" s="40"/>
      <c r="AM65" s="39"/>
      <c r="AN65" s="40"/>
      <c r="AO65" s="39"/>
      <c r="AP65" s="40"/>
      <c r="AQ65" s="39"/>
      <c r="AR65" s="40"/>
      <c r="AS65" s="39"/>
      <c r="AT65" s="40"/>
      <c r="AU65" s="39"/>
      <c r="AV65" s="40"/>
      <c r="AW65" s="39"/>
      <c r="AX65" s="40"/>
      <c r="AY65" s="41"/>
      <c r="AZ65" s="42"/>
      <c r="BA65" s="43"/>
      <c r="BB65" s="42"/>
      <c r="BC65" s="43"/>
      <c r="BD65" s="42"/>
      <c r="BE65" s="43"/>
      <c r="BF65" s="42"/>
      <c r="BG65" s="43"/>
      <c r="BH65" s="42"/>
      <c r="BI65" s="43"/>
      <c r="BJ65" s="42"/>
      <c r="BK65" s="43"/>
      <c r="BL65" s="42"/>
      <c r="BM65" s="43"/>
      <c r="BN65" s="42"/>
      <c r="BO65" s="43"/>
      <c r="BP65" s="42"/>
      <c r="BQ65" s="43"/>
      <c r="BR65" s="44">
        <f t="shared" si="0"/>
        <v>0</v>
      </c>
      <c r="BS65" s="45">
        <f t="shared" si="1"/>
        <v>0</v>
      </c>
      <c r="BT65" s="46"/>
      <c r="BU65" s="46"/>
      <c r="BV65" s="47">
        <f t="shared" si="4"/>
      </c>
      <c r="BW65" s="48">
        <f t="shared" si="2"/>
      </c>
      <c r="BX65" s="49">
        <f t="shared" si="3"/>
      </c>
    </row>
    <row r="66" ht="13.8" customHeight="1" spans="1:76" x14ac:dyDescent="0.25">
      <c r="A66" s="32"/>
      <c r="B66" s="33"/>
      <c r="C66" s="34"/>
      <c r="D66" s="37"/>
      <c r="E66" s="36"/>
      <c r="F66" s="37"/>
      <c r="G66" s="36"/>
      <c r="H66" s="37"/>
      <c r="I66" s="36"/>
      <c r="J66" s="37"/>
      <c r="K66" s="36"/>
      <c r="L66" s="37"/>
      <c r="M66" s="36"/>
      <c r="N66" s="37"/>
      <c r="O66" s="36"/>
      <c r="P66" s="37"/>
      <c r="Q66" s="36"/>
      <c r="R66" s="37"/>
      <c r="S66" s="36"/>
      <c r="T66" s="37"/>
      <c r="U66" s="36"/>
      <c r="V66" s="37"/>
      <c r="W66" s="36"/>
      <c r="X66" s="40"/>
      <c r="Y66" s="39"/>
      <c r="Z66" s="40"/>
      <c r="AA66" s="39"/>
      <c r="AB66" s="40"/>
      <c r="AC66" s="39"/>
      <c r="AD66" s="40"/>
      <c r="AE66" s="39"/>
      <c r="AF66" s="40"/>
      <c r="AG66" s="39"/>
      <c r="AH66" s="40"/>
      <c r="AI66" s="39"/>
      <c r="AJ66" s="40"/>
      <c r="AK66" s="39"/>
      <c r="AL66" s="40"/>
      <c r="AM66" s="39"/>
      <c r="AN66" s="40"/>
      <c r="AO66" s="39"/>
      <c r="AP66" s="40"/>
      <c r="AQ66" s="39"/>
      <c r="AR66" s="40"/>
      <c r="AS66" s="39"/>
      <c r="AT66" s="40"/>
      <c r="AU66" s="39"/>
      <c r="AV66" s="40"/>
      <c r="AW66" s="39"/>
      <c r="AX66" s="40"/>
      <c r="AY66" s="41"/>
      <c r="AZ66" s="42"/>
      <c r="BA66" s="43"/>
      <c r="BB66" s="42"/>
      <c r="BC66" s="43"/>
      <c r="BD66" s="42"/>
      <c r="BE66" s="43"/>
      <c r="BF66" s="42"/>
      <c r="BG66" s="43"/>
      <c r="BH66" s="42"/>
      <c r="BI66" s="43"/>
      <c r="BJ66" s="42"/>
      <c r="BK66" s="43"/>
      <c r="BL66" s="42"/>
      <c r="BM66" s="43"/>
      <c r="BN66" s="42"/>
      <c r="BO66" s="43"/>
      <c r="BP66" s="42"/>
      <c r="BQ66" s="43"/>
      <c r="BR66" s="44">
        <f t="shared" si="0"/>
        <v>0</v>
      </c>
      <c r="BS66" s="45">
        <f t="shared" si="1"/>
        <v>0</v>
      </c>
      <c r="BT66" s="46"/>
      <c r="BU66" s="46"/>
      <c r="BV66" s="47">
        <f t="shared" si="4"/>
      </c>
      <c r="BW66" s="48">
        <f t="shared" si="2"/>
      </c>
      <c r="BX66" s="49">
        <f t="shared" si="3"/>
      </c>
    </row>
    <row r="67" ht="13.8" customHeight="1" spans="1:76" x14ac:dyDescent="0.25">
      <c r="A67" s="32"/>
      <c r="B67" s="33"/>
      <c r="C67" s="34"/>
      <c r="D67" s="37"/>
      <c r="E67" s="36"/>
      <c r="F67" s="37"/>
      <c r="G67" s="36"/>
      <c r="H67" s="37"/>
      <c r="I67" s="36"/>
      <c r="J67" s="37"/>
      <c r="K67" s="36"/>
      <c r="L67" s="37"/>
      <c r="M67" s="36"/>
      <c r="N67" s="37"/>
      <c r="O67" s="36"/>
      <c r="P67" s="37"/>
      <c r="Q67" s="36"/>
      <c r="R67" s="37"/>
      <c r="S67" s="36"/>
      <c r="T67" s="37"/>
      <c r="U67" s="36"/>
      <c r="V67" s="37"/>
      <c r="W67" s="36"/>
      <c r="X67" s="40"/>
      <c r="Y67" s="39"/>
      <c r="Z67" s="40"/>
      <c r="AA67" s="39"/>
      <c r="AB67" s="40"/>
      <c r="AC67" s="39"/>
      <c r="AD67" s="40"/>
      <c r="AE67" s="39"/>
      <c r="AF67" s="40"/>
      <c r="AG67" s="39"/>
      <c r="AH67" s="40"/>
      <c r="AI67" s="39"/>
      <c r="AJ67" s="40"/>
      <c r="AK67" s="39"/>
      <c r="AL67" s="40"/>
      <c r="AM67" s="39"/>
      <c r="AN67" s="40"/>
      <c r="AO67" s="39"/>
      <c r="AP67" s="40"/>
      <c r="AQ67" s="39"/>
      <c r="AR67" s="40"/>
      <c r="AS67" s="39"/>
      <c r="AT67" s="40"/>
      <c r="AU67" s="39"/>
      <c r="AV67" s="40"/>
      <c r="AW67" s="39"/>
      <c r="AX67" s="40"/>
      <c r="AY67" s="41"/>
      <c r="AZ67" s="42"/>
      <c r="BA67" s="43"/>
      <c r="BB67" s="42"/>
      <c r="BC67" s="43"/>
      <c r="BD67" s="42"/>
      <c r="BE67" s="43"/>
      <c r="BF67" s="42"/>
      <c r="BG67" s="43"/>
      <c r="BH67" s="42"/>
      <c r="BI67" s="43"/>
      <c r="BJ67" s="42"/>
      <c r="BK67" s="43"/>
      <c r="BL67" s="42"/>
      <c r="BM67" s="43"/>
      <c r="BN67" s="42"/>
      <c r="BO67" s="43"/>
      <c r="BP67" s="42"/>
      <c r="BQ67" s="43"/>
      <c r="BR67" s="44">
        <f t="shared" si="0"/>
        <v>0</v>
      </c>
      <c r="BS67" s="45">
        <f t="shared" si="1"/>
        <v>0</v>
      </c>
      <c r="BT67" s="46"/>
      <c r="BU67" s="46"/>
      <c r="BV67" s="47">
        <f t="shared" si="4"/>
      </c>
      <c r="BW67" s="48">
        <f t="shared" si="2"/>
      </c>
      <c r="BX67" s="49">
        <f t="shared" si="3"/>
      </c>
    </row>
    <row r="68" ht="13.8" customHeight="1" spans="1:76" x14ac:dyDescent="0.25">
      <c r="A68" s="32"/>
      <c r="B68" s="33"/>
      <c r="C68" s="34"/>
      <c r="D68" s="37"/>
      <c r="E68" s="36"/>
      <c r="F68" s="37"/>
      <c r="G68" s="36"/>
      <c r="H68" s="37"/>
      <c r="I68" s="36"/>
      <c r="J68" s="37"/>
      <c r="K68" s="36"/>
      <c r="L68" s="37"/>
      <c r="M68" s="36"/>
      <c r="N68" s="37"/>
      <c r="O68" s="36"/>
      <c r="P68" s="37"/>
      <c r="Q68" s="36"/>
      <c r="R68" s="37"/>
      <c r="S68" s="36"/>
      <c r="T68" s="37"/>
      <c r="U68" s="36"/>
      <c r="V68" s="37"/>
      <c r="W68" s="36"/>
      <c r="X68" s="40"/>
      <c r="Y68" s="39"/>
      <c r="Z68" s="40"/>
      <c r="AA68" s="39"/>
      <c r="AB68" s="40"/>
      <c r="AC68" s="39"/>
      <c r="AD68" s="40"/>
      <c r="AE68" s="39"/>
      <c r="AF68" s="40"/>
      <c r="AG68" s="39"/>
      <c r="AH68" s="40"/>
      <c r="AI68" s="39"/>
      <c r="AJ68" s="40"/>
      <c r="AK68" s="39"/>
      <c r="AL68" s="40"/>
      <c r="AM68" s="39"/>
      <c r="AN68" s="40"/>
      <c r="AO68" s="39"/>
      <c r="AP68" s="40"/>
      <c r="AQ68" s="39"/>
      <c r="AR68" s="40"/>
      <c r="AS68" s="39"/>
      <c r="AT68" s="40"/>
      <c r="AU68" s="39"/>
      <c r="AV68" s="40"/>
      <c r="AW68" s="39"/>
      <c r="AX68" s="40"/>
      <c r="AY68" s="41"/>
      <c r="AZ68" s="42"/>
      <c r="BA68" s="43"/>
      <c r="BB68" s="42"/>
      <c r="BC68" s="43"/>
      <c r="BD68" s="42"/>
      <c r="BE68" s="43"/>
      <c r="BF68" s="42"/>
      <c r="BG68" s="43"/>
      <c r="BH68" s="42"/>
      <c r="BI68" s="43"/>
      <c r="BJ68" s="42"/>
      <c r="BK68" s="43"/>
      <c r="BL68" s="42"/>
      <c r="BM68" s="43"/>
      <c r="BN68" s="42"/>
      <c r="BO68" s="43"/>
      <c r="BP68" s="42"/>
      <c r="BQ68" s="43"/>
      <c r="BR68" s="44">
        <f t="shared" si="0"/>
        <v>0</v>
      </c>
      <c r="BS68" s="45">
        <f t="shared" si="1"/>
        <v>0</v>
      </c>
      <c r="BT68" s="46"/>
      <c r="BU68" s="46"/>
      <c r="BV68" s="47">
        <f t="shared" si="4"/>
      </c>
      <c r="BW68" s="48">
        <f t="shared" si="2"/>
      </c>
      <c r="BX68" s="49">
        <f t="shared" si="3"/>
      </c>
    </row>
    <row r="69" ht="13.8" customHeight="1" spans="1:76" x14ac:dyDescent="0.25">
      <c r="A69" s="32"/>
      <c r="B69" s="33"/>
      <c r="C69" s="34"/>
      <c r="D69" s="37"/>
      <c r="E69" s="36"/>
      <c r="F69" s="37"/>
      <c r="G69" s="36"/>
      <c r="H69" s="37"/>
      <c r="I69" s="36"/>
      <c r="J69" s="37"/>
      <c r="K69" s="36"/>
      <c r="L69" s="37"/>
      <c r="M69" s="36"/>
      <c r="N69" s="37"/>
      <c r="O69" s="36"/>
      <c r="P69" s="37"/>
      <c r="Q69" s="36"/>
      <c r="R69" s="37"/>
      <c r="S69" s="36"/>
      <c r="T69" s="37"/>
      <c r="U69" s="36"/>
      <c r="V69" s="37"/>
      <c r="W69" s="36"/>
      <c r="X69" s="40"/>
      <c r="Y69" s="39"/>
      <c r="Z69" s="40"/>
      <c r="AA69" s="39"/>
      <c r="AB69" s="40"/>
      <c r="AC69" s="39"/>
      <c r="AD69" s="40"/>
      <c r="AE69" s="39"/>
      <c r="AF69" s="40"/>
      <c r="AG69" s="39"/>
      <c r="AH69" s="40"/>
      <c r="AI69" s="39"/>
      <c r="AJ69" s="40"/>
      <c r="AK69" s="39"/>
      <c r="AL69" s="40"/>
      <c r="AM69" s="39"/>
      <c r="AN69" s="40"/>
      <c r="AO69" s="39"/>
      <c r="AP69" s="40"/>
      <c r="AQ69" s="39"/>
      <c r="AR69" s="40"/>
      <c r="AS69" s="39"/>
      <c r="AT69" s="40"/>
      <c r="AU69" s="39"/>
      <c r="AV69" s="40"/>
      <c r="AW69" s="39"/>
      <c r="AX69" s="40"/>
      <c r="AY69" s="41"/>
      <c r="AZ69" s="42"/>
      <c r="BA69" s="43"/>
      <c r="BB69" s="42"/>
      <c r="BC69" s="43"/>
      <c r="BD69" s="42"/>
      <c r="BE69" s="43"/>
      <c r="BF69" s="42"/>
      <c r="BG69" s="43"/>
      <c r="BH69" s="42"/>
      <c r="BI69" s="43"/>
      <c r="BJ69" s="42"/>
      <c r="BK69" s="43"/>
      <c r="BL69" s="42"/>
      <c r="BM69" s="43"/>
      <c r="BN69" s="42"/>
      <c r="BO69" s="43"/>
      <c r="BP69" s="42"/>
      <c r="BQ69" s="43"/>
      <c r="BR69" s="44">
        <f t="shared" ref="BR69:BR70" si="5">D69+F69+H69+J69+L69+N69+V69+X69+Z69+AB69+AD69+AF69+AZ69+BB69+BD69+BF69+BH69+AH69+P69+R69+AJ69+BJ69+AL69+AN69+AP69+AR69+AT69+AX69+AV69+BL69+T69+BN69+BP69</f>
        <v>0</v>
      </c>
      <c r="BS69" s="45">
        <f t="shared" ref="BS69:BS70" si="6">E69+G69+I69+K69+M69+O69+W69+Y69+AA69+AC69+AE69+AG69+BA69+BC69+BE69+BG69+BI69+AI69+Q69+S69+AK69+BK69+AM69+AO69+AQ69+AS69+AU69+AY69+AW69+BM69+U69+BO69+BQ69</f>
        <v>0</v>
      </c>
      <c r="BT69" s="46"/>
      <c r="BU69" s="46"/>
      <c r="BV69" s="47">
        <f t="shared" si="4"/>
      </c>
      <c r="BW69" s="48">
        <f t="shared" si="2"/>
      </c>
      <c r="BX69" s="49">
        <f t="shared" si="3"/>
      </c>
    </row>
    <row r="70" ht="14.4" customHeight="1" spans="1:76" x14ac:dyDescent="0.25">
      <c r="A70" s="32"/>
      <c r="B70" s="33"/>
      <c r="C70" s="34"/>
      <c r="D70" s="37"/>
      <c r="E70" s="36"/>
      <c r="F70" s="37"/>
      <c r="G70" s="36"/>
      <c r="H70" s="37"/>
      <c r="I70" s="36"/>
      <c r="J70" s="37"/>
      <c r="K70" s="36"/>
      <c r="L70" s="37"/>
      <c r="M70" s="36"/>
      <c r="N70" s="37"/>
      <c r="O70" s="36"/>
      <c r="P70" s="37"/>
      <c r="Q70" s="36"/>
      <c r="R70" s="37"/>
      <c r="S70" s="36"/>
      <c r="T70" s="37"/>
      <c r="U70" s="36"/>
      <c r="V70" s="37"/>
      <c r="W70" s="36"/>
      <c r="X70" s="40"/>
      <c r="Y70" s="39"/>
      <c r="Z70" s="40"/>
      <c r="AA70" s="39"/>
      <c r="AB70" s="40"/>
      <c r="AC70" s="39"/>
      <c r="AD70" s="40"/>
      <c r="AE70" s="39"/>
      <c r="AF70" s="40"/>
      <c r="AG70" s="39"/>
      <c r="AH70" s="40"/>
      <c r="AI70" s="39"/>
      <c r="AJ70" s="40"/>
      <c r="AK70" s="39"/>
      <c r="AL70" s="40"/>
      <c r="AM70" s="39"/>
      <c r="AN70" s="40"/>
      <c r="AO70" s="39"/>
      <c r="AP70" s="40"/>
      <c r="AQ70" s="39"/>
      <c r="AR70" s="40"/>
      <c r="AS70" s="39"/>
      <c r="AT70" s="40"/>
      <c r="AU70" s="39"/>
      <c r="AV70" s="40"/>
      <c r="AW70" s="39"/>
      <c r="AX70" s="40"/>
      <c r="AY70" s="41"/>
      <c r="AZ70" s="42"/>
      <c r="BA70" s="43"/>
      <c r="BB70" s="42"/>
      <c r="BC70" s="43"/>
      <c r="BD70" s="42"/>
      <c r="BE70" s="43"/>
      <c r="BF70" s="42"/>
      <c r="BG70" s="43"/>
      <c r="BH70" s="42"/>
      <c r="BI70" s="43"/>
      <c r="BJ70" s="42"/>
      <c r="BK70" s="43"/>
      <c r="BL70" s="42"/>
      <c r="BM70" s="43"/>
      <c r="BN70" s="42"/>
      <c r="BO70" s="43"/>
      <c r="BP70" s="42"/>
      <c r="BQ70" s="43"/>
      <c r="BR70" s="44">
        <f t="shared" si="5"/>
        <v>0</v>
      </c>
      <c r="BS70" s="45">
        <f t="shared" si="6"/>
        <v>0</v>
      </c>
      <c r="BT70" s="46"/>
      <c r="BU70" s="46"/>
      <c r="BV70" s="47">
        <f t="shared" ref="BV70" si="7">IF(BR70=0, "", BR70/BT70)</f>
      </c>
      <c r="BW70" s="48">
        <f t="shared" ref="BW70" si="8">IF(BR70=0, "", BR70/BS70)</f>
      </c>
      <c r="BX70" s="49">
        <f t="shared" ref="BX70" si="9">IF(BR70=0, "", BR70/BU70)</f>
      </c>
    </row>
    <row r="71" ht="16.5" customHeight="1" spans="1:76" x14ac:dyDescent="0.25">
      <c r="A71" s="50"/>
      <c r="B71" s="51" t="s">
        <v>19</v>
      </c>
      <c r="C71" s="52"/>
      <c r="D71" s="53">
        <f t="shared" ref="D71:BG71" si="10">SUM(D4:D70)</f>
        <v>0</v>
      </c>
      <c r="E71" s="54">
        <f t="shared" si="10"/>
        <v>0</v>
      </c>
      <c r="F71" s="53">
        <f t="shared" si="10"/>
        <v>0</v>
      </c>
      <c r="G71" s="54">
        <f t="shared" si="10"/>
        <v>0</v>
      </c>
      <c r="H71" s="53">
        <f t="shared" si="10"/>
        <v>0</v>
      </c>
      <c r="I71" s="54">
        <f t="shared" si="10"/>
        <v>0</v>
      </c>
      <c r="J71" s="53">
        <f t="shared" si="10"/>
        <v>0</v>
      </c>
      <c r="K71" s="54">
        <f t="shared" si="10"/>
        <v>0</v>
      </c>
      <c r="L71" s="53">
        <f t="shared" si="10"/>
        <v>0</v>
      </c>
      <c r="M71" s="54">
        <f t="shared" si="10"/>
        <v>0</v>
      </c>
      <c r="N71" s="53">
        <f t="shared" si="10"/>
        <v>0</v>
      </c>
      <c r="O71" s="54">
        <f t="shared" si="10"/>
        <v>0</v>
      </c>
      <c r="P71" s="53">
        <f t="shared" ref="P71:V71" si="11">SUM(P4:P70)</f>
        <v>0</v>
      </c>
      <c r="Q71" s="54">
        <f t="shared" si="11"/>
        <v>0</v>
      </c>
      <c r="R71" s="53">
        <f t="shared" si="11"/>
        <v>0</v>
      </c>
      <c r="S71" s="54">
        <f t="shared" si="11"/>
        <v>0</v>
      </c>
      <c r="T71" s="53">
        <f t="shared" si="11"/>
        <v>0</v>
      </c>
      <c r="U71" s="55">
        <f t="shared" si="11"/>
        <v>0</v>
      </c>
      <c r="V71" s="53">
        <f t="shared" si="11"/>
        <v>0</v>
      </c>
      <c r="W71" s="54">
        <f t="shared" si="10"/>
        <v>0</v>
      </c>
      <c r="X71" s="56">
        <f t="shared" si="10"/>
        <v>0</v>
      </c>
      <c r="Y71" s="57">
        <f t="shared" si="10"/>
        <v>0</v>
      </c>
      <c r="Z71" s="56">
        <f t="shared" si="10"/>
        <v>0</v>
      </c>
      <c r="AA71" s="57">
        <f t="shared" si="10"/>
        <v>0</v>
      </c>
      <c r="AB71" s="56">
        <f t="shared" si="10"/>
        <v>0</v>
      </c>
      <c r="AC71" s="57">
        <f t="shared" si="10"/>
        <v>0</v>
      </c>
      <c r="AD71" s="56">
        <f t="shared" si="10"/>
        <v>0</v>
      </c>
      <c r="AE71" s="57">
        <f t="shared" si="10"/>
        <v>0</v>
      </c>
      <c r="AF71" s="56">
        <f t="shared" si="10"/>
        <v>0</v>
      </c>
      <c r="AG71" s="57">
        <f t="shared" si="10"/>
        <v>0</v>
      </c>
      <c r="AH71" s="56">
        <f t="shared" ref="AH71:AY71" si="12">SUM(AH4:AH70)</f>
        <v>0</v>
      </c>
      <c r="AI71" s="57">
        <f t="shared" si="12"/>
        <v>0</v>
      </c>
      <c r="AJ71" s="56">
        <f t="shared" si="12"/>
        <v>0</v>
      </c>
      <c r="AK71" s="57">
        <f t="shared" si="12"/>
        <v>0</v>
      </c>
      <c r="AL71" s="56">
        <f t="shared" si="12"/>
        <v>0</v>
      </c>
      <c r="AM71" s="57">
        <f t="shared" si="12"/>
        <v>0</v>
      </c>
      <c r="AN71" s="56">
        <f t="shared" si="12"/>
        <v>0</v>
      </c>
      <c r="AO71" s="57">
        <f t="shared" si="12"/>
        <v>0</v>
      </c>
      <c r="AP71" s="56">
        <f t="shared" si="12"/>
        <v>0</v>
      </c>
      <c r="AQ71" s="57">
        <f t="shared" si="12"/>
        <v>0</v>
      </c>
      <c r="AR71" s="56">
        <f t="shared" si="12"/>
        <v>0</v>
      </c>
      <c r="AS71" s="57">
        <f t="shared" si="12"/>
        <v>0</v>
      </c>
      <c r="AT71" s="56">
        <f t="shared" si="12"/>
        <v>0</v>
      </c>
      <c r="AU71" s="57">
        <f t="shared" si="12"/>
        <v>0</v>
      </c>
      <c r="AV71" s="56">
        <f t="shared" si="12"/>
        <v>0</v>
      </c>
      <c r="AW71" s="57">
        <f t="shared" si="12"/>
        <v>0</v>
      </c>
      <c r="AX71" s="56">
        <f t="shared" si="12"/>
        <v>0</v>
      </c>
      <c r="AY71" s="58">
        <f t="shared" si="12"/>
        <v>0</v>
      </c>
      <c r="AZ71" s="59">
        <f t="shared" si="10"/>
        <v>0</v>
      </c>
      <c r="BA71" s="60">
        <f t="shared" si="10"/>
        <v>0</v>
      </c>
      <c r="BB71" s="59">
        <f t="shared" si="10"/>
        <v>0</v>
      </c>
      <c r="BC71" s="60">
        <f t="shared" si="10"/>
        <v>0</v>
      </c>
      <c r="BD71" s="59">
        <f t="shared" si="10"/>
        <v>0</v>
      </c>
      <c r="BE71" s="60">
        <f t="shared" si="10"/>
        <v>0</v>
      </c>
      <c r="BF71" s="59">
        <f t="shared" si="10"/>
        <v>0</v>
      </c>
      <c r="BG71" s="60">
        <f t="shared" si="10"/>
        <v>0</v>
      </c>
      <c r="BH71" s="59">
        <f t="shared" ref="BH71:BS71" si="13">SUM(BH4:BH70)</f>
        <v>0</v>
      </c>
      <c r="BI71" s="60">
        <f t="shared" si="13"/>
        <v>0</v>
      </c>
      <c r="BJ71" s="59">
        <f t="shared" si="13"/>
        <v>0</v>
      </c>
      <c r="BK71" s="60">
        <f t="shared" si="13"/>
        <v>0</v>
      </c>
      <c r="BL71" s="59">
        <f t="shared" si="13"/>
        <v>0</v>
      </c>
      <c r="BM71" s="60">
        <f t="shared" si="13"/>
        <v>0</v>
      </c>
      <c r="BN71" s="59">
        <f t="shared" ref="BN71:BQ71" si="14">SUM(BN4:BN70)</f>
        <v>0</v>
      </c>
      <c r="BO71" s="60">
        <f t="shared" si="14"/>
        <v>0</v>
      </c>
      <c r="BP71" s="59">
        <f t="shared" si="14"/>
        <v>0</v>
      </c>
      <c r="BQ71" s="60">
        <f t="shared" si="14"/>
        <v>0</v>
      </c>
      <c r="BR71" s="61" t="e">
        <f t="shared" si="13"/>
        <v>#VALUE!</v>
      </c>
      <c r="BS71" s="62" t="e">
        <f t="shared" si="13"/>
        <v>#VALUE!</v>
      </c>
      <c r="BT71" s="63">
        <f t="shared" ref="BT71:BU71" si="15">SUM(BT4:BT70)</f>
        <v>0</v>
      </c>
      <c r="BU71" s="63">
        <f t="shared" si="15"/>
        <v>0</v>
      </c>
      <c r="BV71" s="64" t="e">
        <f t="shared" ref="BV71" si="16">BR71/BT71</f>
        <v>#VALUE!</v>
      </c>
      <c r="BW71" s="64" t="e">
        <f t="shared" ref="BW71" si="17">BR71/BS71</f>
        <v>#VALUE!</v>
      </c>
      <c r="BX71" s="64" t="e">
        <f t="shared" ref="BX71" si="18">BR71/BU71</f>
        <v>#VALUE!</v>
      </c>
    </row>
    <row r="72" ht="13.2" customHeight="1" spans="5:5" x14ac:dyDescent="0.25">
      <c r="E72" s="65"/>
    </row>
    <row r="74" ht="25.2" customHeight="1" spans="1:9" x14ac:dyDescent="0.25">
      <c r="A74" s="66"/>
      <c r="B74" s="67" t="s">
        <v>20</v>
      </c>
      <c r="C74" s="67" t="s">
        <v>21</v>
      </c>
      <c r="D74" s="68" t="s">
        <v>22</v>
      </c>
      <c r="E74" s="69" t="s">
        <v>23</v>
      </c>
      <c r="F74" s="70" t="s">
        <v>11</v>
      </c>
      <c r="G74" s="69" t="s">
        <v>13</v>
      </c>
      <c r="H74" s="70" t="s">
        <v>14</v>
      </c>
      <c r="I74" s="69" t="s">
        <v>24</v>
      </c>
    </row>
    <row r="75" ht="13.2" customHeight="1" spans="1:9" x14ac:dyDescent="0.25">
      <c r="A75" s="71" t="s">
        <v>25</v>
      </c>
      <c r="B75" s="65">
        <f>COUNTIF(B4:B70,"*RCL*")</f>
        <v>0</v>
      </c>
      <c r="C75" s="3" t="s">
        <v>26</v>
      </c>
      <c r="D75" s="72">
        <f>SUMIF($B$4:$B$70,"RCL",BR4:BR70)</f>
        <v>0</v>
      </c>
      <c r="E75" s="73">
        <f>SUMIF($B$4:$B$70,"RCL",BS4:BS70)</f>
        <v>0</v>
      </c>
      <c r="F75" s="72">
        <f>SUMIF($B$4:$B$70,"RCL",BT4:BT70)</f>
        <v>0</v>
      </c>
      <c r="G75" s="74">
        <f>IF(D75=0, "", D75/F75)</f>
      </c>
      <c r="H75" s="75">
        <f>IF(D75=0, "",D75/E75)</f>
      </c>
      <c r="I75" s="76">
        <f>IF(D75=0, "",D75/B75)</f>
      </c>
    </row>
    <row r="76" ht="13.2" customHeight="1" spans="1:9" x14ac:dyDescent="0.25">
      <c r="A76" s="71" t="s">
        <v>27</v>
      </c>
      <c r="B76" s="65">
        <f>COUNTIF(B4:B70,"*NCL*")</f>
        <v>0</v>
      </c>
      <c r="C76" s="3" t="s">
        <v>28</v>
      </c>
      <c r="D76" s="77">
        <f>SUMIF($B$4:$B$70,"NCL",BR4:BR70)</f>
        <v>0</v>
      </c>
      <c r="E76" s="78">
        <f>SUMIF($B$4:$B$70,"NCL",BS4:BS70)</f>
        <v>0</v>
      </c>
      <c r="F76" s="77">
        <f>SUMIF($B$4:$B$70,"NCL",BT4:BT70)</f>
        <v>0</v>
      </c>
      <c r="G76" s="79">
        <f t="shared" ref="G76:G81" si="19">IF(D76=0, "", D76/F76)</f>
      </c>
      <c r="H76" s="80">
        <f t="shared" ref="H76:H81" si="20">IF(D76=0, "",D76/E76)</f>
      </c>
      <c r="I76" s="76">
        <f t="shared" ref="I76:I91" si="21">IF(D76=0, "",D76/B76)</f>
      </c>
    </row>
    <row r="77" ht="13.2" customHeight="1" spans="1:9" x14ac:dyDescent="0.25">
      <c r="A77" s="71" t="s">
        <v>29</v>
      </c>
      <c r="B77" s="65">
        <f>COUNTIF(B4:B70,"*DCL*")</f>
        <v>0</v>
      </c>
      <c r="C77" s="3" t="s">
        <v>30</v>
      </c>
      <c r="D77" s="77">
        <f>SUMIF($B$4:$B$70,"DCL",BR4:BR70)</f>
        <v>0</v>
      </c>
      <c r="E77" s="78">
        <f>SUMIF($B$4:$B$70,"DCL",BS4:BS70)</f>
        <v>0</v>
      </c>
      <c r="F77" s="77">
        <f>SUMIF($B$4:$B$70,"DCL",BT4:BT70)</f>
        <v>0</v>
      </c>
      <c r="G77" s="79">
        <f t="shared" si="19"/>
      </c>
      <c r="H77" s="80">
        <f t="shared" si="20"/>
      </c>
      <c r="I77" s="76">
        <f t="shared" si="21"/>
      </c>
    </row>
    <row r="78" ht="13.2" customHeight="1" spans="1:9" x14ac:dyDescent="0.25">
      <c r="A78" s="71" t="s">
        <v>31</v>
      </c>
      <c r="B78" s="65">
        <f>COUNTIF(B4:B70,"*CEL*")</f>
        <v>0</v>
      </c>
      <c r="C78" s="3" t="s">
        <v>32</v>
      </c>
      <c r="D78" s="77">
        <f>SUMIF($B$4:$B$70,"CEL",BR4:BR70)</f>
        <v>0</v>
      </c>
      <c r="E78" s="78">
        <f>SUMIF($B$4:$B$70,"CEL",BS4:BS70)</f>
        <v>0</v>
      </c>
      <c r="F78" s="77">
        <f>SUMIF($B$4:$B$70,"CEL",BT4:BT70)</f>
        <v>0</v>
      </c>
      <c r="G78" s="79">
        <f t="shared" si="19"/>
      </c>
      <c r="H78" s="80">
        <f t="shared" si="20"/>
      </c>
      <c r="I78" s="76">
        <f t="shared" si="21"/>
      </c>
    </row>
    <row r="79" ht="13.2" customHeight="1" spans="1:9" x14ac:dyDescent="0.25">
      <c r="A79" s="71" t="s">
        <v>33</v>
      </c>
      <c r="B79" s="65">
        <f>COUNTIF(B4:B70,"*CCL*")</f>
        <v>0</v>
      </c>
      <c r="C79" s="3" t="s">
        <v>17</v>
      </c>
      <c r="D79" s="77">
        <f>SUMIF($B$4:$B$70,"CCL",BR4:BR70)</f>
        <v>0</v>
      </c>
      <c r="E79" s="78">
        <f>SUMIF($B$4:$B$70,"CCL",BS4:BS70)</f>
        <v>0</v>
      </c>
      <c r="F79" s="77">
        <f>SUMIF($B$4:$B$70,"CCL",BT4:BT70)</f>
        <v>0</v>
      </c>
      <c r="G79" s="79">
        <f t="shared" si="19"/>
      </c>
      <c r="H79" s="80">
        <f t="shared" si="20"/>
      </c>
      <c r="I79" s="76">
        <f t="shared" si="21"/>
      </c>
    </row>
    <row r="80" ht="13.2" customHeight="1" spans="1:9" x14ac:dyDescent="0.25">
      <c r="A80" s="71" t="s">
        <v>34</v>
      </c>
      <c r="B80" s="65">
        <f>COUNTIF(B4:B70,"*PCL*")</f>
        <v>0</v>
      </c>
      <c r="C80" s="3" t="s">
        <v>35</v>
      </c>
      <c r="D80" s="77">
        <f>SUMIF($B$4:$B$70,"PCL",BR4:BR70)</f>
        <v>0</v>
      </c>
      <c r="E80" s="78">
        <f>SUMIF($B$4:$B$70,"PCL",BS4:BS70)</f>
        <v>0</v>
      </c>
      <c r="F80" s="77">
        <f>SUMIF($B$4:$B$70,"PCL",BT4:BT70)</f>
        <v>0</v>
      </c>
      <c r="G80" s="79">
        <f t="shared" si="19"/>
      </c>
      <c r="H80" s="80">
        <f t="shared" si="20"/>
      </c>
      <c r="I80" s="76">
        <f t="shared" si="21"/>
      </c>
    </row>
    <row r="81" ht="13.2" customHeight="1" spans="1:9" x14ac:dyDescent="0.25">
      <c r="A81" s="71" t="s">
        <v>36</v>
      </c>
      <c r="B81" s="65">
        <f>COUNTIF(B4:B70,"*HAL*")</f>
        <v>0</v>
      </c>
      <c r="C81" s="3" t="s">
        <v>37</v>
      </c>
      <c r="D81" s="77">
        <f>SUMIF($B$4:$B$70,"HAL",BR4:BR70)</f>
        <v>0</v>
      </c>
      <c r="E81" s="78">
        <f>SUMIF($B$4:$B$70,"HAL",BS4:BS70)</f>
        <v>0</v>
      </c>
      <c r="F81" s="77">
        <f>SUMIF($B$4:$B$70,"HAL",BT4:BT70)</f>
        <v>0</v>
      </c>
      <c r="G81" s="79">
        <f t="shared" si="19"/>
      </c>
      <c r="H81" s="80">
        <f t="shared" si="20"/>
      </c>
      <c r="I81" s="76">
        <f t="shared" si="21"/>
      </c>
    </row>
    <row r="82" ht="13.2" customHeight="1" spans="1:9" x14ac:dyDescent="0.25">
      <c r="A82" s="71" t="s">
        <v>38</v>
      </c>
      <c r="B82" s="65">
        <f>COUNTIF(B4:B70,"*Silver*")</f>
        <v>0</v>
      </c>
      <c r="C82" s="3" t="s">
        <v>39</v>
      </c>
      <c r="D82" s="77">
        <f>SUMIF($B$4:$B$70,"Silver",BR4:BR70)</f>
        <v>0</v>
      </c>
      <c r="E82" s="78">
        <f>SUMIF($B$4:$B$70,"Silver",BS4:BS70)</f>
        <v>0</v>
      </c>
      <c r="F82" s="77">
        <f>SUMIF($B$4:$B$70,"Silver",BT4:BT70)</f>
        <v>0</v>
      </c>
      <c r="G82" s="79">
        <f>IF(D82=0, "", D82/F82)</f>
      </c>
      <c r="H82" s="80">
        <f>IF(D82=0, "",D82/E82)</f>
      </c>
      <c r="I82" s="76">
        <f t="shared" si="21"/>
      </c>
    </row>
    <row r="83" ht="13.2" customHeight="1" spans="1:9" x14ac:dyDescent="0.25">
      <c r="A83" s="71" t="s">
        <v>40</v>
      </c>
      <c r="B83" s="65">
        <f>COUNTIF(B4:B70,"*Viking*")</f>
        <v>0</v>
      </c>
      <c r="C83" s="3" t="s">
        <v>40</v>
      </c>
      <c r="D83" s="77">
        <f>SUMIF($B$4:$B$70,"Viking",BR4:BR70)</f>
        <v>0</v>
      </c>
      <c r="E83" s="78">
        <f>SUMIF($B$4:$B$70,"Viking",BS4:BS70)</f>
        <v>0</v>
      </c>
      <c r="F83" s="77">
        <f>SUMIF($B$4:$B$70,"Viking",BT4:BT70)</f>
        <v>0</v>
      </c>
      <c r="G83" s="79">
        <f t="shared" ref="G83:G91" si="22">IF(D83=0, "", D83/F83)</f>
      </c>
      <c r="H83" s="80">
        <f t="shared" ref="H83:H91" si="23">IF(D83=0, "",D83/E83)</f>
      </c>
      <c r="I83" s="76">
        <f t="shared" si="21"/>
      </c>
    </row>
    <row r="84" ht="13.2" customHeight="1" spans="1:9" x14ac:dyDescent="0.25">
      <c r="A84" s="71" t="s">
        <v>41</v>
      </c>
      <c r="B84" s="65">
        <f>COUNTIF(B4:B70,"*Azamara*")</f>
        <v>0</v>
      </c>
      <c r="C84" s="3" t="s">
        <v>41</v>
      </c>
      <c r="D84" s="77">
        <f>SUMIF($B$4:$B$70,"Azamara",BR4:BR70)</f>
        <v>0</v>
      </c>
      <c r="E84" s="78">
        <f>SUMIF($B$4:$B$70,"Azamara",BS4:BS70)</f>
        <v>0</v>
      </c>
      <c r="F84" s="77">
        <f>SUMIF($B$4:$B$70,"Azamara",BT4:BT70)</f>
        <v>0</v>
      </c>
      <c r="G84" s="79">
        <f t="shared" si="22"/>
      </c>
      <c r="H84" s="80">
        <f t="shared" si="23"/>
      </c>
      <c r="I84" s="76">
        <f t="shared" si="21"/>
      </c>
    </row>
    <row r="85" ht="13.2" customHeight="1" spans="1:9" x14ac:dyDescent="0.25">
      <c r="A85" s="71" t="s">
        <v>42</v>
      </c>
      <c r="B85" s="65">
        <f>COUNTIF(B4:B70,"*TUI*")</f>
        <v>0</v>
      </c>
      <c r="C85" s="3" t="s">
        <v>42</v>
      </c>
      <c r="D85" s="77">
        <f>SUMIF($B$4:$B$70,"TUI",BR4:BR70)</f>
        <v>0</v>
      </c>
      <c r="E85" s="78">
        <f>SUMIF($B$4:$B$70,"TUI",BS4:BS70)</f>
        <v>0</v>
      </c>
      <c r="F85" s="77">
        <f>SUMIF($B$4:$B$70,"TUI",BT4:BT70)</f>
        <v>0</v>
      </c>
      <c r="G85" s="79">
        <f t="shared" si="22"/>
      </c>
      <c r="H85" s="80">
        <f t="shared" si="23"/>
      </c>
      <c r="I85" s="76">
        <f t="shared" si="21"/>
      </c>
    </row>
    <row r="86" ht="13.2" customHeight="1" spans="1:9" x14ac:dyDescent="0.25">
      <c r="A86" s="71" t="s">
        <v>43</v>
      </c>
      <c r="B86" s="65">
        <f>COUNTIF(B4:B70,"*Marella*")</f>
        <v>0</v>
      </c>
      <c r="C86" s="3" t="s">
        <v>43</v>
      </c>
      <c r="D86" s="77">
        <f>SUMIF($B$4:$B$70,"Marella",BR4:BR70)</f>
        <v>0</v>
      </c>
      <c r="E86" s="78">
        <f>SUMIF($B$4:$B$70,"Marella",BS4:BS70)</f>
        <v>0</v>
      </c>
      <c r="F86" s="77">
        <f>SUMIF($B$4:$B$70,"Marella",BT4:BT70)</f>
        <v>0</v>
      </c>
      <c r="G86" s="79">
        <f t="shared" si="22"/>
      </c>
      <c r="H86" s="80">
        <f t="shared" si="23"/>
      </c>
      <c r="I86" s="76">
        <f t="shared" si="21"/>
      </c>
    </row>
    <row r="87" ht="13.2" customHeight="1" spans="1:9" x14ac:dyDescent="0.25">
      <c r="A87" s="71" t="s">
        <v>44</v>
      </c>
      <c r="B87" s="65">
        <f>COUNTIF(B4:B70,"*MSC*")</f>
        <v>0</v>
      </c>
      <c r="C87" s="3" t="s">
        <v>44</v>
      </c>
      <c r="D87" s="77">
        <f>SUMIF($B$4:$B$70,"MSC",BR4:BR70)</f>
        <v>0</v>
      </c>
      <c r="E87" s="78">
        <f>SUMIF($B$4:$B$70,"MSC",BS4:BS70)</f>
        <v>0</v>
      </c>
      <c r="F87" s="77">
        <f>SUMIF($B$4:$B$70,"MSC",BT4:BT70)</f>
        <v>0</v>
      </c>
      <c r="G87" s="79">
        <f t="shared" si="22"/>
      </c>
      <c r="H87" s="80">
        <f t="shared" si="23"/>
      </c>
      <c r="I87" s="76">
        <f t="shared" si="21"/>
      </c>
    </row>
    <row r="88" ht="13.2" customHeight="1" spans="1:9" x14ac:dyDescent="0.25">
      <c r="A88" s="71" t="s">
        <v>45</v>
      </c>
      <c r="B88" s="65">
        <f>COUNTIF(B4:B70,"*Regent*")</f>
        <v>0</v>
      </c>
      <c r="C88" s="3" t="s">
        <v>45</v>
      </c>
      <c r="D88" s="77">
        <f>SUMIF($B$4:$B$70,"Regent",BR4:BR70)</f>
        <v>0</v>
      </c>
      <c r="E88" s="78">
        <f>SUMIF($B$4:$B$70,"Regent",BS4:BS70)</f>
        <v>0</v>
      </c>
      <c r="F88" s="77">
        <f>SUMIF($B$4:$B$70,"Regent",BT4:BT70)</f>
        <v>0</v>
      </c>
      <c r="G88" s="79">
        <f t="shared" si="22"/>
      </c>
      <c r="H88" s="80">
        <f t="shared" si="23"/>
      </c>
      <c r="I88" s="76">
        <f t="shared" si="21"/>
      </c>
    </row>
    <row r="89" ht="13.2" customHeight="1" spans="1:9" x14ac:dyDescent="0.25">
      <c r="A89" s="71" t="s">
        <v>46</v>
      </c>
      <c r="B89" s="65">
        <f>COUNTIF(B5:B71,"*Windstar*")</f>
        <v>0</v>
      </c>
      <c r="C89" s="3" t="s">
        <v>46</v>
      </c>
      <c r="D89" s="77">
        <f>SUMIF($B$4:$B$70,"Windstar",BR4:BR70)</f>
        <v>0</v>
      </c>
      <c r="E89" s="78">
        <f>SUMIF($B$4:$B$70,"Windstar",BS4:BS70)</f>
        <v>0</v>
      </c>
      <c r="F89" s="77">
        <f>SUMIF($B$4:$B$70,"Windstar",BT4:BT70)</f>
        <v>0</v>
      </c>
      <c r="G89" s="79">
        <f t="shared" si="22"/>
      </c>
      <c r="H89" s="80">
        <f t="shared" si="23"/>
      </c>
      <c r="I89" s="76">
        <f t="shared" si="21"/>
      </c>
    </row>
    <row r="90" ht="13.2" customHeight="1" spans="1:9" x14ac:dyDescent="0.25">
      <c r="A90" s="71" t="s">
        <v>47</v>
      </c>
      <c r="B90" s="65">
        <f>COUNTIF(B6:B72,"*Explora*")</f>
        <v>0</v>
      </c>
      <c r="C90" s="3" t="s">
        <v>47</v>
      </c>
      <c r="D90" s="77">
        <f>SUMIF($B$4:$B$70,"Explora",BR4:BR70)</f>
        <v>0</v>
      </c>
      <c r="E90" s="78">
        <f>SUMIF($B$4:$B$70,"Explora",BS4:BS70)</f>
        <v>0</v>
      </c>
      <c r="F90" s="77">
        <f>SUMIF($B$4:$B$70,"Explora",BT4:BT70)</f>
        <v>0</v>
      </c>
      <c r="G90" s="79">
        <f t="shared" si="22"/>
      </c>
      <c r="H90" s="80">
        <f t="shared" si="23"/>
      </c>
      <c r="I90" s="76">
        <f t="shared" si="21"/>
      </c>
    </row>
    <row r="91" ht="13.2" customHeight="1" spans="1:9" x14ac:dyDescent="0.25">
      <c r="A91" s="81" t="s">
        <v>48</v>
      </c>
      <c r="B91" s="82">
        <f>COUNTIF(B7:B73,"*Cunard*")</f>
        <v>0</v>
      </c>
      <c r="C91" s="83" t="s">
        <v>48</v>
      </c>
      <c r="D91" s="84">
        <f>SUMIF($B$4:$B$70,"Cunard",BR4:BR70)</f>
        <v>0</v>
      </c>
      <c r="E91" s="85">
        <f>SUMIF($B$4:$B$70,"Cunard",BS4:BS70)</f>
        <v>0</v>
      </c>
      <c r="F91" s="84">
        <f>SUMIF($B$4:$B$70,"Cunard",BT4:BT70)</f>
        <v>0</v>
      </c>
      <c r="G91" s="86">
        <f t="shared" si="22"/>
      </c>
      <c r="H91" s="87">
        <f t="shared" si="23"/>
      </c>
      <c r="I91" s="88">
        <f t="shared" si="21"/>
      </c>
    </row>
    <row r="92" spans="2:2" x14ac:dyDescent="0.25">
      <c r="B92" s="89"/>
    </row>
    <row r="94" ht="25.2" customHeight="1" spans="1:9" x14ac:dyDescent="0.25">
      <c r="A94" s="66"/>
      <c r="B94" s="67" t="s">
        <v>20</v>
      </c>
      <c r="C94" s="90"/>
      <c r="D94" s="91" t="s">
        <v>22</v>
      </c>
      <c r="E94" s="69" t="s">
        <v>23</v>
      </c>
      <c r="F94" s="92" t="s">
        <v>11</v>
      </c>
      <c r="G94" s="69" t="s">
        <v>13</v>
      </c>
      <c r="H94" s="92" t="s">
        <v>14</v>
      </c>
      <c r="I94" s="69" t="s">
        <v>24</v>
      </c>
    </row>
    <row r="95" ht="13.2" customHeight="1" spans="1:9" x14ac:dyDescent="0.25">
      <c r="A95" s="93" t="s">
        <v>49</v>
      </c>
      <c r="B95" s="65">
        <f>COUNTIF(C4:C70,"*Vista*")</f>
        <v>0</v>
      </c>
      <c r="D95" s="94">
        <f>SUMIF($C$4:$C$70,"Vista",$BR$4:$BR$70)</f>
        <v>0</v>
      </c>
      <c r="E95" s="78">
        <f>SUMIF($C$4:$C$70,"Vista",$BS$4:$BS$70)</f>
        <v>0</v>
      </c>
      <c r="F95" s="95">
        <f>SUMIF($C$4:$C$70,"Vista",$BT$4:$BT$70)</f>
        <v>0</v>
      </c>
      <c r="G95" s="96">
        <f>IF(D95=0, "", D95/F95)</f>
      </c>
      <c r="H95" s="97">
        <f>IF(D95=0, "",D95/E95)</f>
      </c>
      <c r="I95" s="98">
        <f>IF(D95=0, "",D95/B95)</f>
      </c>
    </row>
    <row r="96" ht="13.2" customHeight="1" spans="1:9" x14ac:dyDescent="0.25">
      <c r="A96" s="93" t="s">
        <v>50</v>
      </c>
      <c r="B96" s="89">
        <f>COUNTIF(C4:C70,"*Conquest*")</f>
        <v>0</v>
      </c>
      <c r="D96" s="94">
        <f>SUMIF($C$4:$C$70,"Conquest",$BR$4:$BR$70)</f>
        <v>0</v>
      </c>
      <c r="E96" s="78">
        <f>SUMIF($C$4:$C$70,"Conquest",$BS$4:$BS$70)</f>
        <v>0</v>
      </c>
      <c r="F96" s="95">
        <f>SUMIF($C$4:$C$70,"Conquest",$BT$4:$BT$70)</f>
        <v>0</v>
      </c>
      <c r="G96" s="96">
        <f t="shared" ref="G96:G118" si="24">IF(D96=0, "", D96/F96)</f>
      </c>
      <c r="H96" s="97">
        <f t="shared" ref="H96:H118" si="25">IF(D96=0, "",D96/E96)</f>
      </c>
      <c r="I96" s="98">
        <f t="shared" ref="I96:I118" si="26">IF(D96=0, "",D96/B96)</f>
      </c>
    </row>
    <row r="97" ht="13.2" customHeight="1" spans="1:9" x14ac:dyDescent="0.25">
      <c r="A97" s="93" t="s">
        <v>51</v>
      </c>
      <c r="B97" s="89">
        <f>COUNTIF(C4:C70,"*Glory*")</f>
        <v>0</v>
      </c>
      <c r="D97" s="94">
        <f>SUMIF($C$4:$C$70,"Glory",$BR$4:$BR$70)</f>
        <v>0</v>
      </c>
      <c r="E97" s="78">
        <f>SUMIF($C$4:$C$70,"Glory",$BS$4:$BS$70)</f>
        <v>0</v>
      </c>
      <c r="F97" s="95">
        <f>SUMIF($C$4:$C$70,"Glory",$BT$4:$BT$70)</f>
        <v>0</v>
      </c>
      <c r="G97" s="96">
        <f t="shared" si="24"/>
      </c>
      <c r="H97" s="97">
        <f t="shared" si="25"/>
      </c>
      <c r="I97" s="98">
        <f t="shared" si="26"/>
      </c>
    </row>
    <row r="98" ht="13.2" customHeight="1" spans="1:9" x14ac:dyDescent="0.25">
      <c r="A98" s="93" t="s">
        <v>52</v>
      </c>
      <c r="B98" s="89">
        <f>COUNTIF(C4:C70,"*Liberty*")</f>
        <v>0</v>
      </c>
      <c r="D98" s="94">
        <f>SUMIF($C$4:$C$70,"Liberty",$BR$4:$BR$70)</f>
        <v>0</v>
      </c>
      <c r="E98" s="78">
        <f>SUMIF($C$4:$C$70,"Liberty",$BS$4:$BS$70)</f>
        <v>0</v>
      </c>
      <c r="F98" s="95">
        <f>SUMIF($C$4:$C$70,"Liberty",$BT$4:$BT$70)</f>
        <v>0</v>
      </c>
      <c r="G98" s="96">
        <f t="shared" si="24"/>
      </c>
      <c r="H98" s="97">
        <f t="shared" si="25"/>
      </c>
      <c r="I98" s="98">
        <f t="shared" si="26"/>
      </c>
    </row>
    <row r="99" ht="13.2" customHeight="1" spans="1:9" x14ac:dyDescent="0.25">
      <c r="A99" s="93" t="s">
        <v>53</v>
      </c>
      <c r="B99" s="89">
        <f>COUNTIF(C4:C70,"*Freedom*")</f>
        <v>0</v>
      </c>
      <c r="D99" s="94">
        <f>SUMIF($C$4:$C$70,"Freedom",$BR$4:$BR$70)</f>
        <v>0</v>
      </c>
      <c r="E99" s="78">
        <f>SUMIF($C$4:$C$70,"Freedom",$BS$4:$BS$70)</f>
        <v>0</v>
      </c>
      <c r="F99" s="95">
        <f>SUMIF($C$4:$C$70,"Freedom",$BT$4:$BT$70)</f>
        <v>0</v>
      </c>
      <c r="G99" s="96">
        <f t="shared" si="24"/>
      </c>
      <c r="H99" s="97">
        <f t="shared" si="25"/>
      </c>
      <c r="I99" s="98">
        <f t="shared" si="26"/>
      </c>
    </row>
    <row r="100" ht="13.2" customHeight="1" spans="1:9" x14ac:dyDescent="0.25">
      <c r="A100" s="93" t="s">
        <v>54</v>
      </c>
      <c r="B100" s="89">
        <f>COUNTIF(C4:C70,"*Elation*")</f>
        <v>0</v>
      </c>
      <c r="D100" s="94">
        <f>SUMIF($C$4:$C$70,"Elation",$BR$4:$BR$70)</f>
        <v>0</v>
      </c>
      <c r="E100" s="78">
        <f>SUMIF($C$4:$C$70,"Elation",$BS$4:$BS$70)</f>
        <v>0</v>
      </c>
      <c r="F100" s="95">
        <f>SUMIF($C$4:$C$70,"Elation",$BT$4:$BT$70)</f>
        <v>0</v>
      </c>
      <c r="G100" s="96">
        <f t="shared" si="24"/>
      </c>
      <c r="H100" s="97">
        <f t="shared" si="25"/>
      </c>
      <c r="I100" s="98">
        <f t="shared" si="26"/>
      </c>
    </row>
    <row r="101" ht="13.2" customHeight="1" spans="1:9" x14ac:dyDescent="0.25">
      <c r="A101" s="93" t="s">
        <v>55</v>
      </c>
      <c r="B101" s="89">
        <f>COUNTIF(C4:C70,"*Pride*")</f>
        <v>0</v>
      </c>
      <c r="D101" s="94">
        <f>SUMIF($C$4:$C$70,"Pride",$BR$4:$BR$70)</f>
        <v>0</v>
      </c>
      <c r="E101" s="78">
        <f>SUMIF($C$4:$C$70,"Pride",$BS$4:$BS$70)</f>
        <v>0</v>
      </c>
      <c r="F101" s="95">
        <f>SUMIF($C$4:$C$70,"Pride",$BT$4:$BT$70)</f>
        <v>0</v>
      </c>
      <c r="G101" s="96">
        <f t="shared" si="24"/>
      </c>
      <c r="H101" s="97">
        <f t="shared" si="25"/>
      </c>
      <c r="I101" s="98">
        <f t="shared" si="26"/>
      </c>
    </row>
    <row r="102" ht="13.2" customHeight="1" spans="1:9" x14ac:dyDescent="0.25">
      <c r="A102" s="93" t="s">
        <v>56</v>
      </c>
      <c r="B102" s="89">
        <f>COUNTIF(C4:C70,"*Mardi Gras*")</f>
        <v>0</v>
      </c>
      <c r="D102" s="94">
        <f>SUMIF($C$4:$C$70,"Mardi Gras",$BR$4:$BR$70)</f>
        <v>0</v>
      </c>
      <c r="E102" s="78">
        <f>SUMIF($C$4:$C$70,"Mardi Gras",$BS$4:$BS$70)</f>
        <v>0</v>
      </c>
      <c r="F102" s="95">
        <f>SUMIF($C$4:$C$70,"Mardi Gras",$BT$4:$BT$70)</f>
        <v>0</v>
      </c>
      <c r="G102" s="96">
        <f t="shared" si="24"/>
      </c>
      <c r="H102" s="97">
        <f t="shared" si="25"/>
      </c>
      <c r="I102" s="98">
        <f t="shared" si="26"/>
      </c>
    </row>
    <row r="103" ht="13.2" customHeight="1" spans="1:9" x14ac:dyDescent="0.25">
      <c r="A103" s="93" t="s">
        <v>57</v>
      </c>
      <c r="B103" s="89">
        <f>COUNTIF(C4:C70,"*Celebration*")</f>
        <v>0</v>
      </c>
      <c r="D103" s="94">
        <f>SUMIF($C$4:$C$70,"Celebration",$BR$4:$BR$70)</f>
        <v>0</v>
      </c>
      <c r="E103" s="78">
        <f>SUMIF($C$4:$C$70,"Celebration",$BS$4:$BS$70)</f>
        <v>0</v>
      </c>
      <c r="F103" s="95">
        <f>SUMIF($C$4:$C$70,"Celebration",$BT$4:$BT$70)</f>
        <v>0</v>
      </c>
      <c r="G103" s="96">
        <f t="shared" si="24"/>
      </c>
      <c r="H103" s="97">
        <f t="shared" si="25"/>
      </c>
      <c r="I103" s="98">
        <f t="shared" si="26"/>
      </c>
    </row>
    <row r="104" ht="13.2" customHeight="1" spans="1:9" x14ac:dyDescent="0.25">
      <c r="A104" s="93" t="s">
        <v>58</v>
      </c>
      <c r="B104" s="89">
        <f>COUNTIF(C4:C70,"*Horizon*")</f>
        <v>0</v>
      </c>
      <c r="D104" s="94">
        <f>SUMIF($C$4:$C$70,"Horizon",$BR$4:$BR$70)</f>
        <v>0</v>
      </c>
      <c r="E104" s="78">
        <f>SUMIF($C$4:$C$70,"Horizon",$BS$4:$BS$70)</f>
        <v>0</v>
      </c>
      <c r="F104" s="95">
        <f>SUMIF($C$4:$C$70,"Horizon",$BT$4:$BT$70)</f>
        <v>0</v>
      </c>
      <c r="G104" s="96">
        <f t="shared" si="24"/>
      </c>
      <c r="H104" s="97">
        <f t="shared" si="25"/>
      </c>
      <c r="I104" s="98">
        <f t="shared" si="26"/>
      </c>
    </row>
    <row r="105" ht="13.2" customHeight="1" spans="1:9" x14ac:dyDescent="0.25">
      <c r="A105" s="93" t="s">
        <v>59</v>
      </c>
      <c r="B105" s="89">
        <f>COUNTIF(C4:C70,"*Dream*")</f>
        <v>0</v>
      </c>
      <c r="D105" s="94">
        <f>SUMIF($C$4:$C$70,"Dream",$BR$4:$BR$70)</f>
        <v>0</v>
      </c>
      <c r="E105" s="78">
        <f>SUMIF($C$4:$C$70,"Dream",$BS$4:$BS$70)</f>
        <v>0</v>
      </c>
      <c r="F105" s="95">
        <f>SUMIF($C$4:$C$70,"Dream",$BT$4:$BT$70)</f>
        <v>0</v>
      </c>
      <c r="G105" s="96">
        <f t="shared" si="24"/>
      </c>
      <c r="H105" s="97">
        <f t="shared" si="25"/>
      </c>
      <c r="I105" s="98">
        <f t="shared" si="26"/>
      </c>
    </row>
    <row r="106" ht="13.2" customHeight="1" spans="1:9" x14ac:dyDescent="0.25">
      <c r="A106" s="93" t="s">
        <v>60</v>
      </c>
      <c r="B106" s="89">
        <f>COUNTIF(C4:C70,"*Sunrise*")</f>
        <v>0</v>
      </c>
      <c r="D106" s="94">
        <f>SUMIF($C$4:$C$70,"Sunrise",$BR$4:$BR$70)</f>
        <v>0</v>
      </c>
      <c r="E106" s="78">
        <f>SUMIF($C$4:$C$70,"Sunrise",$BS$4:$BS$70)</f>
        <v>0</v>
      </c>
      <c r="F106" s="95">
        <f>SUMIF($C$4:$C$70,"Sunrise",$BT$4:$BT$70)</f>
        <v>0</v>
      </c>
      <c r="G106" s="96">
        <f t="shared" si="24"/>
      </c>
      <c r="H106" s="97">
        <f t="shared" si="25"/>
      </c>
      <c r="I106" s="98">
        <f t="shared" si="26"/>
      </c>
    </row>
    <row r="107" ht="13.2" customHeight="1" spans="1:9" x14ac:dyDescent="0.25">
      <c r="A107" s="93" t="s">
        <v>61</v>
      </c>
      <c r="B107" s="89">
        <f>COUNTIF(C4:C70,"*Venezia*")</f>
        <v>0</v>
      </c>
      <c r="D107" s="94">
        <f>SUMIF($C$4:$C$70,"Venezia",$BR$4:$BR$70)</f>
        <v>0</v>
      </c>
      <c r="E107" s="78">
        <f>SUMIF($C$4:$C$70,"Venezia",$BS$4:$BS$70)</f>
        <v>0</v>
      </c>
      <c r="F107" s="95">
        <f>SUMIF($C$4:$C$70,"Venezia",$BT$4:$BT$70)</f>
        <v>0</v>
      </c>
      <c r="G107" s="96">
        <f t="shared" si="24"/>
      </c>
      <c r="H107" s="97">
        <f t="shared" si="25"/>
      </c>
      <c r="I107" s="98">
        <f t="shared" si="26"/>
      </c>
    </row>
    <row r="108" ht="13.2" customHeight="1" spans="1:9" x14ac:dyDescent="0.25">
      <c r="A108" s="93" t="s">
        <v>62</v>
      </c>
      <c r="B108" s="89">
        <f>COUNTIF(C4:C70,"*Magic*")</f>
        <v>0</v>
      </c>
      <c r="D108" s="94">
        <f>SUMIF($C$4:$C$70,"Magic",$BR$4:$BR$70)</f>
        <v>0</v>
      </c>
      <c r="E108" s="78">
        <f>SUMIF($C$4:$C$70,"Magic",$BS$4:$BS$70)</f>
        <v>0</v>
      </c>
      <c r="F108" s="95">
        <f>SUMIF($C$4:$C$70,"Magic",$BT$4:$BT$70)</f>
        <v>0</v>
      </c>
      <c r="G108" s="96">
        <f t="shared" si="24"/>
      </c>
      <c r="H108" s="97">
        <f t="shared" si="25"/>
      </c>
      <c r="I108" s="98">
        <f t="shared" si="26"/>
      </c>
    </row>
    <row r="109" ht="13.2" customHeight="1" spans="1:9" x14ac:dyDescent="0.25">
      <c r="A109" s="93" t="s">
        <v>63</v>
      </c>
      <c r="B109" s="89">
        <f>COUNTIF(C4:C70,"*Panorama*")</f>
        <v>0</v>
      </c>
      <c r="D109" s="94">
        <f>SUMIF($C$4:$C$70,"Panorama",$BR$4:$BR$70)</f>
        <v>0</v>
      </c>
      <c r="E109" s="78">
        <f>SUMIF($C$4:$C$70,"Panorama",$BS$4:$BS$70)</f>
        <v>0</v>
      </c>
      <c r="F109" s="95">
        <f>SUMIF($C$4:$C$70,"Panorama",$BT$4:$BT$70)</f>
        <v>0</v>
      </c>
      <c r="G109" s="96">
        <f t="shared" si="24"/>
      </c>
      <c r="H109" s="97">
        <f t="shared" si="25"/>
      </c>
      <c r="I109" s="98">
        <f t="shared" si="26"/>
      </c>
    </row>
    <row r="110" ht="13.2" customHeight="1" spans="1:9" x14ac:dyDescent="0.25">
      <c r="A110" s="93" t="s">
        <v>64</v>
      </c>
      <c r="B110" s="89">
        <f>COUNTIF(C4:C70,"*Sunshine*")</f>
        <v>0</v>
      </c>
      <c r="D110" s="94">
        <f>SUMIF($C$4:$C$70,"Sunshine",$BR$4:$BR$70)</f>
        <v>0</v>
      </c>
      <c r="E110" s="78">
        <f>SUMIF($C$4:$C$70,"Sunshine",$BS$4:$BS$70)</f>
        <v>0</v>
      </c>
      <c r="F110" s="95">
        <f>SUMIF($C$4:$C$70,"Sunshine",$BT$4:$BT$70)</f>
        <v>0</v>
      </c>
      <c r="G110" s="96">
        <f t="shared" si="24"/>
      </c>
      <c r="H110" s="97">
        <f t="shared" si="25"/>
      </c>
      <c r="I110" s="98">
        <f t="shared" si="26"/>
      </c>
    </row>
    <row r="111" ht="13.2" customHeight="1" spans="1:9" x14ac:dyDescent="0.25">
      <c r="A111" s="93" t="s">
        <v>65</v>
      </c>
      <c r="B111" s="89">
        <f>COUNTIF(C4:C70,"*Splendor*")</f>
        <v>0</v>
      </c>
      <c r="D111" s="94">
        <f>SUMIF($C$4:$C$70,"Splendor",$BR$4:$BR$70)</f>
        <v>0</v>
      </c>
      <c r="E111" s="78">
        <f>SUMIF($C$4:$C$70,"Splendor",$BS$4:$BS$70)</f>
        <v>0</v>
      </c>
      <c r="F111" s="95">
        <f>SUMIF($C$4:$C$70,"Splendor",$BT$4:$BT$70)</f>
        <v>0</v>
      </c>
      <c r="G111" s="96">
        <f t="shared" si="24"/>
      </c>
      <c r="H111" s="97">
        <f t="shared" si="25"/>
      </c>
      <c r="I111" s="98">
        <f t="shared" si="26"/>
      </c>
    </row>
    <row r="112" ht="13.2" customHeight="1" spans="1:9" x14ac:dyDescent="0.25">
      <c r="A112" s="93" t="s">
        <v>66</v>
      </c>
      <c r="B112" s="89">
        <f>COUNTIF(C4:C70,"*Legend*")</f>
        <v>0</v>
      </c>
      <c r="D112" s="94">
        <f>SUMIF($C$4:$C$70,"Legend",$BR$4:$BR$70)</f>
        <v>0</v>
      </c>
      <c r="E112" s="78">
        <f>SUMIF($C$4:$C$70,"Legend",$BS$4:$BS$70)</f>
        <v>0</v>
      </c>
      <c r="F112" s="95">
        <f>SUMIF($C$4:$C$70,"Legend",$BT$4:$BT$70)</f>
        <v>0</v>
      </c>
      <c r="G112" s="96">
        <f t="shared" si="24"/>
      </c>
      <c r="H112" s="97">
        <f t="shared" si="25"/>
      </c>
      <c r="I112" s="98">
        <f t="shared" si="26"/>
      </c>
    </row>
    <row r="113" ht="13.2" customHeight="1" spans="1:9" x14ac:dyDescent="0.25">
      <c r="A113" s="93" t="s">
        <v>67</v>
      </c>
      <c r="B113" s="89">
        <f>COUNTIF(C4:C70,"*Jubilee*")</f>
        <v>0</v>
      </c>
      <c r="D113" s="94">
        <f>SUMIF($C$4:$C$70,"Jubilee",$BR$4:$BR$70)</f>
        <v>0</v>
      </c>
      <c r="E113" s="78">
        <f>SUMIF($C$4:$C$70,"Jubilee",$BS$4:$BS$70)</f>
        <v>0</v>
      </c>
      <c r="F113" s="95">
        <f>SUMIF($C$4:$C$70,"Jubilee",$BT$4:$BT$70)</f>
        <v>0</v>
      </c>
      <c r="G113" s="96">
        <f t="shared" si="24"/>
      </c>
      <c r="H113" s="97">
        <f t="shared" si="25"/>
      </c>
      <c r="I113" s="98">
        <f t="shared" si="26"/>
      </c>
    </row>
    <row r="114" ht="13.2" customHeight="1" spans="1:9" x14ac:dyDescent="0.25">
      <c r="A114" s="93" t="s">
        <v>68</v>
      </c>
      <c r="B114" s="89">
        <f>COUNTIF(C4:C70,"*Miracle*")</f>
        <v>0</v>
      </c>
      <c r="D114" s="94">
        <f>SUMIF($C$4:$C$70,"Miracle",$BR$4:$BR$70)</f>
        <v>0</v>
      </c>
      <c r="E114" s="78">
        <f>SUMIF($C$4:$C$70,"Miracle",$BS$4:$BS$70)</f>
        <v>0</v>
      </c>
      <c r="F114" s="95">
        <f>SUMIF($C$4:$C$70,"Miracle",$BT$4:$BT$70)</f>
        <v>0</v>
      </c>
      <c r="G114" s="96">
        <f t="shared" si="24"/>
      </c>
      <c r="H114" s="97">
        <f t="shared" si="25"/>
      </c>
      <c r="I114" s="98">
        <f t="shared" si="26"/>
      </c>
    </row>
    <row r="115" ht="13.2" customHeight="1" spans="1:9" x14ac:dyDescent="0.25">
      <c r="A115" s="93" t="s">
        <v>69</v>
      </c>
      <c r="B115" s="89">
        <f>COUNTIF(C4:C70,"*Firenze*")</f>
        <v>0</v>
      </c>
      <c r="D115" s="94">
        <f>SUMIF($C$4:$C$70,"Firenze",$BR$4:$BR$70)</f>
        <v>0</v>
      </c>
      <c r="E115" s="78">
        <f>SUMIF($C$4:$C$70,"Firenze",$BS$4:$BS$70)</f>
        <v>0</v>
      </c>
      <c r="F115" s="95">
        <f>SUMIF($C$4:$C$70,"Firenze",$BT$4:$BT$70)</f>
        <v>0</v>
      </c>
      <c r="G115" s="96">
        <f t="shared" si="24"/>
      </c>
      <c r="H115" s="97">
        <f t="shared" si="25"/>
      </c>
      <c r="I115" s="98">
        <f t="shared" si="26"/>
      </c>
    </row>
    <row r="116" ht="13.2" customHeight="1" spans="1:9" x14ac:dyDescent="0.25">
      <c r="A116" s="93" t="s">
        <v>70</v>
      </c>
      <c r="B116" s="89">
        <f>COUNTIF(C4:C70,"*Luminosa*")</f>
        <v>0</v>
      </c>
      <c r="D116" s="94">
        <f>SUMIF($C$4:$C$70,"Luminosa",$BR$4:$BR$70)</f>
        <v>0</v>
      </c>
      <c r="E116" s="78">
        <f>SUMIF($C$4:$C$70,"Luminosa",$BS$4:$BS$70)</f>
        <v>0</v>
      </c>
      <c r="F116" s="95">
        <f>SUMIF($C$4:$C$70,"Luminosa",$BT$4:$BT$70)</f>
        <v>0</v>
      </c>
      <c r="G116" s="96">
        <f t="shared" si="24"/>
      </c>
      <c r="H116" s="97">
        <f t="shared" si="25"/>
      </c>
      <c r="I116" s="98">
        <f t="shared" si="26"/>
      </c>
    </row>
    <row r="117" ht="13.2" customHeight="1" spans="1:9" x14ac:dyDescent="0.25">
      <c r="A117" s="93" t="s">
        <v>71</v>
      </c>
      <c r="B117" s="89">
        <f>COUNTIF(C4:C70,"*Radiance*")</f>
        <v>0</v>
      </c>
      <c r="D117" s="94">
        <f>SUMIF($C$4:$C$70,"Radiance",$BR$4:$BR$70)</f>
        <v>0</v>
      </c>
      <c r="E117" s="78">
        <f>SUMIF($C$4:$C$70,"Radiance",$BS$4:$BS$70)</f>
        <v>0</v>
      </c>
      <c r="F117" s="95">
        <f>SUMIF($C$4:$C$70,"Radiance",$BT$4:$BT$70)</f>
        <v>0</v>
      </c>
      <c r="G117" s="96">
        <f t="shared" si="24"/>
      </c>
      <c r="H117" s="97">
        <f t="shared" si="25"/>
      </c>
      <c r="I117" s="98">
        <f t="shared" si="26"/>
      </c>
    </row>
    <row r="118" ht="13.2" customHeight="1" spans="1:9" x14ac:dyDescent="0.25">
      <c r="A118" s="99" t="s">
        <v>72</v>
      </c>
      <c r="B118" s="100">
        <f>COUNTIF(C4:C70,"*Sensation*")</f>
        <v>0</v>
      </c>
      <c r="C118" s="101"/>
      <c r="D118" s="102">
        <f>SUMIF($C$4:$C$70,"Sensation",$BR$4:$BR$70)</f>
        <v>0</v>
      </c>
      <c r="E118" s="85">
        <f>SUMIF($C$4:$C$70,"Sensation",$BS$4:$BS$70)</f>
        <v>0</v>
      </c>
      <c r="F118" s="103">
        <f>SUMIF($C$4:$C$70,"Sensation",$BT$4:$BT$70)</f>
        <v>0</v>
      </c>
      <c r="G118" s="104">
        <f t="shared" si="24"/>
      </c>
      <c r="H118" s="105">
        <f t="shared" si="25"/>
      </c>
      <c r="I118" s="106">
        <f t="shared" si="26"/>
      </c>
    </row>
  </sheetData>
  <mergeCells count="35"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BP2:BQ2"/>
    <mergeCell ref="BR2:BX2"/>
    <mergeCell ref="B71:C71"/>
  </mergeCells>
  <pageMargins left="0.75" right="0.75" top="1" bottom="1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18"/>
  <sheetViews>
    <sheetView workbookViewId="0" zoomScale="80" zoomScaleNormal="80">
      <pane xSplit="3" ySplit="3" topLeftCell="D4" activePane="bottomRight" state="frozen"/>
      <selection pane="bottomRight" activeCell="B29" sqref="B29"/>
    </sheetView>
  </sheetViews>
  <sheetFormatPr defaultRowHeight="12.6" outlineLevelRow="0" outlineLevelCol="0" x14ac:dyDescent="0.2" defaultColWidth="8.6328125" customHeight="1"/>
  <cols>
    <col min="1" max="1" width="20.6328125" style="1" customWidth="1"/>
    <col min="2" max="2" width="13.08984375" customWidth="1"/>
    <col min="3" max="3" width="19.90625" customWidth="1"/>
    <col min="4" max="8" width="10.08984375" style="2" customWidth="1"/>
    <col min="9" max="9" width="10.453125" customWidth="1"/>
    <col min="10" max="10" width="8.453125" customWidth="1"/>
    <col min="11" max="11" width="10.453125" customWidth="1"/>
    <col min="12" max="12" width="8.453125" customWidth="1"/>
    <col min="13" max="13" width="10.453125" customWidth="1"/>
    <col min="14" max="14" width="8.453125" customWidth="1"/>
    <col min="15" max="15" width="10.453125" customWidth="1"/>
    <col min="16" max="16" width="7.36328125" customWidth="1"/>
    <col min="17" max="17" width="10.453125" customWidth="1"/>
    <col min="18" max="18" width="8.453125" customWidth="1"/>
    <col min="19" max="19" width="10.453125" customWidth="1"/>
    <col min="20" max="20" width="8.453125" customWidth="1"/>
    <col min="21" max="21" width="10.453125" customWidth="1"/>
    <col min="22" max="22" width="10.6328125" customWidth="1"/>
    <col min="23" max="23" width="10.453125" customWidth="1"/>
    <col min="24" max="24" width="8.453125" hidden="1" customWidth="1"/>
    <col min="25" max="25" width="10.453125" hidden="1" customWidth="1"/>
    <col min="26" max="26" width="7.36328125" hidden="1" customWidth="1"/>
    <col min="27" max="27" width="10.453125" hidden="1" customWidth="1"/>
    <col min="28" max="28" width="8.453125" hidden="1" customWidth="1"/>
    <col min="29" max="29" width="10.453125" hidden="1" customWidth="1"/>
    <col min="30" max="30" width="7.36328125" hidden="1" customWidth="1"/>
    <col min="31" max="31" width="10.453125" hidden="1" customWidth="1"/>
    <col min="32" max="32" width="8.453125" hidden="1" customWidth="1"/>
    <col min="33" max="33" width="10.453125" hidden="1" customWidth="1"/>
    <col min="34" max="34" width="8.453125" hidden="1" customWidth="1"/>
    <col min="35" max="35" width="10.453125" hidden="1" customWidth="1"/>
    <col min="36" max="36" width="7.36328125" hidden="1" customWidth="1"/>
    <col min="37" max="37" width="10.453125" hidden="1" customWidth="1"/>
    <col min="38" max="38" width="7.36328125" hidden="1" customWidth="1"/>
    <col min="39" max="39" width="10.453125" hidden="1" customWidth="1"/>
    <col min="40" max="40" width="8.453125" hidden="1" customWidth="1"/>
    <col min="41" max="41" width="10.453125" hidden="1" customWidth="1"/>
    <col min="42" max="42" width="7.36328125" hidden="1" customWidth="1"/>
    <col min="43" max="43" width="10.453125" hidden="1" customWidth="1"/>
    <col min="44" max="44" width="8.453125" hidden="1" customWidth="1"/>
    <col min="45" max="45" width="10.453125" hidden="1" customWidth="1"/>
    <col min="46" max="46" width="7.36328125" hidden="1" customWidth="1"/>
    <col min="47" max="47" width="10.453125" hidden="1" customWidth="1"/>
    <col min="48" max="48" width="8.453125" hidden="1" customWidth="1"/>
    <col min="49" max="49" width="10.453125" hidden="1" customWidth="1"/>
    <col min="50" max="50" width="8.453125" hidden="1" customWidth="1"/>
    <col min="51" max="51" width="10.453125" hidden="1" customWidth="1"/>
    <col min="52" max="52" width="7.36328125" hidden="1" customWidth="1"/>
    <col min="53" max="53" width="10.453125" hidden="1" customWidth="1"/>
    <col min="54" max="54" width="8.453125" hidden="1" customWidth="1"/>
    <col min="55" max="55" width="10.453125" hidden="1" customWidth="1"/>
    <col min="56" max="56" width="7.36328125" hidden="1" customWidth="1"/>
    <col min="57" max="57" width="10.453125" hidden="1" customWidth="1"/>
    <col min="58" max="58" width="8.453125" hidden="1" customWidth="1"/>
    <col min="59" max="59" width="10.453125" hidden="1" customWidth="1"/>
    <col min="60" max="60" width="7.36328125" hidden="1" customWidth="1"/>
    <col min="61" max="61" width="10.453125" hidden="1" customWidth="1"/>
    <col min="62" max="62" width="8.453125" hidden="1" customWidth="1"/>
    <col min="63" max="63" width="10.453125" hidden="1" customWidth="1"/>
    <col min="64" max="64" width="7.36328125" hidden="1" customWidth="1"/>
    <col min="65" max="65" width="10.453125" hidden="1" customWidth="1"/>
    <col min="66" max="66" width="8.453125" hidden="1" customWidth="1"/>
    <col min="67" max="67" width="10.453125" hidden="1" customWidth="1"/>
    <col min="68" max="68" width="7.36328125" hidden="1" customWidth="1"/>
    <col min="69" max="69" width="10.453125" hidden="1" customWidth="1"/>
    <col min="70" max="70" width="10.6328125" style="3" customWidth="1"/>
    <col min="71" max="71" width="13" style="3" customWidth="1"/>
    <col min="72" max="72" width="11.6328125" customWidth="1"/>
    <col min="73" max="73" width="10.6328125" customWidth="1"/>
    <col min="74" max="74" width="9.36328125" customWidth="1"/>
    <col min="75" max="75" width="11.08984375" customWidth="1"/>
    <col min="76" max="76" width="10.08984375" customWidth="1"/>
    <col min="77" max="77" width="4.08984375" customWidth="1"/>
  </cols>
  <sheetData>
    <row r="1" ht="13.2" customHeight="1" x14ac:dyDescent="0.25"/>
    <row r="2" ht="13.5" customHeight="1" spans="1:76" s="4" customFormat="1" x14ac:dyDescent="0.25">
      <c r="A2" s="5" t="s">
        <v>0</v>
      </c>
      <c r="B2" s="6" t="s">
        <v>1</v>
      </c>
      <c r="C2" s="7" t="s">
        <v>2</v>
      </c>
      <c r="D2" s="8" t="s">
        <v>3</v>
      </c>
      <c r="E2" s="9"/>
      <c r="F2" s="8" t="s">
        <v>4</v>
      </c>
      <c r="G2" s="9"/>
      <c r="H2" s="8" t="s">
        <v>5</v>
      </c>
      <c r="I2" s="9"/>
      <c r="J2" s="8"/>
      <c r="K2" s="9"/>
      <c r="L2" s="8"/>
      <c r="M2" s="9"/>
      <c r="N2" s="8"/>
      <c r="O2" s="9"/>
      <c r="P2" s="8"/>
      <c r="Q2" s="9"/>
      <c r="R2" s="8"/>
      <c r="S2" s="9"/>
      <c r="T2" s="8"/>
      <c r="U2" s="9"/>
      <c r="V2" s="8"/>
      <c r="W2" s="9"/>
      <c r="X2" s="10"/>
      <c r="Y2" s="11"/>
      <c r="Z2" s="10"/>
      <c r="AA2" s="11"/>
      <c r="AB2" s="10"/>
      <c r="AC2" s="11"/>
      <c r="AD2" s="10"/>
      <c r="AE2" s="11"/>
      <c r="AF2" s="10"/>
      <c r="AG2" s="11"/>
      <c r="AH2" s="10"/>
      <c r="AI2" s="11"/>
      <c r="AJ2" s="10"/>
      <c r="AK2" s="11"/>
      <c r="AL2" s="10"/>
      <c r="AM2" s="11"/>
      <c r="AN2" s="10"/>
      <c r="AO2" s="11"/>
      <c r="AP2" s="10"/>
      <c r="AQ2" s="11"/>
      <c r="AR2" s="10"/>
      <c r="AS2" s="11"/>
      <c r="AT2" s="10"/>
      <c r="AU2" s="11"/>
      <c r="AV2" s="10"/>
      <c r="AW2" s="11"/>
      <c r="AX2" s="10"/>
      <c r="AY2" s="12"/>
      <c r="AZ2" s="13"/>
      <c r="BA2" s="14"/>
      <c r="BB2" s="13"/>
      <c r="BC2" s="14"/>
      <c r="BD2" s="13"/>
      <c r="BE2" s="14"/>
      <c r="BF2" s="13"/>
      <c r="BG2" s="14"/>
      <c r="BH2" s="13"/>
      <c r="BI2" s="14"/>
      <c r="BJ2" s="13"/>
      <c r="BK2" s="14"/>
      <c r="BL2" s="13"/>
      <c r="BM2" s="14"/>
      <c r="BN2" s="13"/>
      <c r="BO2" s="14"/>
      <c r="BP2" s="13"/>
      <c r="BQ2" s="14"/>
      <c r="BR2" s="10" t="s">
        <v>6</v>
      </c>
      <c r="BS2" s="12"/>
      <c r="BT2" s="12"/>
      <c r="BU2" s="12"/>
      <c r="BV2" s="12"/>
      <c r="BW2" s="12"/>
      <c r="BX2" s="11"/>
    </row>
    <row r="3" ht="24.75" customHeight="1" spans="1:76" s="15" customFormat="1" x14ac:dyDescent="0.25">
      <c r="A3" s="16"/>
      <c r="B3" s="17"/>
      <c r="C3" s="18"/>
      <c r="D3" s="19" t="s">
        <v>7</v>
      </c>
      <c r="E3" s="20" t="s">
        <v>8</v>
      </c>
      <c r="F3" s="19" t="s">
        <v>7</v>
      </c>
      <c r="G3" s="20" t="s">
        <v>8</v>
      </c>
      <c r="H3" s="19" t="s">
        <v>7</v>
      </c>
      <c r="I3" s="20" t="s">
        <v>8</v>
      </c>
      <c r="J3" s="19" t="s">
        <v>7</v>
      </c>
      <c r="K3" s="20" t="s">
        <v>8</v>
      </c>
      <c r="L3" s="19" t="s">
        <v>7</v>
      </c>
      <c r="M3" s="20" t="s">
        <v>8</v>
      </c>
      <c r="N3" s="19" t="s">
        <v>7</v>
      </c>
      <c r="O3" s="20" t="s">
        <v>8</v>
      </c>
      <c r="P3" s="19" t="s">
        <v>7</v>
      </c>
      <c r="Q3" s="20" t="s">
        <v>8</v>
      </c>
      <c r="R3" s="19" t="s">
        <v>7</v>
      </c>
      <c r="S3" s="20" t="s">
        <v>8</v>
      </c>
      <c r="T3" s="19" t="s">
        <v>7</v>
      </c>
      <c r="U3" s="20" t="s">
        <v>8</v>
      </c>
      <c r="V3" s="19" t="s">
        <v>7</v>
      </c>
      <c r="W3" s="20" t="s">
        <v>8</v>
      </c>
      <c r="X3" s="21" t="s">
        <v>7</v>
      </c>
      <c r="Y3" s="22" t="s">
        <v>8</v>
      </c>
      <c r="Z3" s="21" t="s">
        <v>7</v>
      </c>
      <c r="AA3" s="22" t="s">
        <v>8</v>
      </c>
      <c r="AB3" s="21" t="s">
        <v>7</v>
      </c>
      <c r="AC3" s="22" t="s">
        <v>8</v>
      </c>
      <c r="AD3" s="21" t="s">
        <v>7</v>
      </c>
      <c r="AE3" s="22" t="s">
        <v>8</v>
      </c>
      <c r="AF3" s="21" t="s">
        <v>7</v>
      </c>
      <c r="AG3" s="22" t="s">
        <v>8</v>
      </c>
      <c r="AH3" s="21" t="s">
        <v>7</v>
      </c>
      <c r="AI3" s="22" t="s">
        <v>8</v>
      </c>
      <c r="AJ3" s="21" t="s">
        <v>7</v>
      </c>
      <c r="AK3" s="22" t="s">
        <v>8</v>
      </c>
      <c r="AL3" s="21" t="s">
        <v>7</v>
      </c>
      <c r="AM3" s="22" t="s">
        <v>8</v>
      </c>
      <c r="AN3" s="21" t="s">
        <v>7</v>
      </c>
      <c r="AO3" s="22" t="s">
        <v>8</v>
      </c>
      <c r="AP3" s="21" t="s">
        <v>7</v>
      </c>
      <c r="AQ3" s="22" t="s">
        <v>8</v>
      </c>
      <c r="AR3" s="21" t="s">
        <v>7</v>
      </c>
      <c r="AS3" s="22" t="s">
        <v>8</v>
      </c>
      <c r="AT3" s="21" t="s">
        <v>7</v>
      </c>
      <c r="AU3" s="22" t="s">
        <v>8</v>
      </c>
      <c r="AV3" s="21" t="s">
        <v>7</v>
      </c>
      <c r="AW3" s="22" t="s">
        <v>8</v>
      </c>
      <c r="AX3" s="21" t="s">
        <v>7</v>
      </c>
      <c r="AY3" s="23" t="s">
        <v>8</v>
      </c>
      <c r="AZ3" s="24" t="s">
        <v>7</v>
      </c>
      <c r="BA3" s="25" t="s">
        <v>8</v>
      </c>
      <c r="BB3" s="24" t="s">
        <v>7</v>
      </c>
      <c r="BC3" s="25" t="s">
        <v>8</v>
      </c>
      <c r="BD3" s="24" t="s">
        <v>7</v>
      </c>
      <c r="BE3" s="25" t="s">
        <v>8</v>
      </c>
      <c r="BF3" s="24" t="s">
        <v>7</v>
      </c>
      <c r="BG3" s="25" t="s">
        <v>8</v>
      </c>
      <c r="BH3" s="24" t="s">
        <v>7</v>
      </c>
      <c r="BI3" s="25" t="s">
        <v>8</v>
      </c>
      <c r="BJ3" s="24" t="s">
        <v>7</v>
      </c>
      <c r="BK3" s="25" t="s">
        <v>8</v>
      </c>
      <c r="BL3" s="24" t="s">
        <v>7</v>
      </c>
      <c r="BM3" s="25" t="s">
        <v>8</v>
      </c>
      <c r="BN3" s="24" t="s">
        <v>7</v>
      </c>
      <c r="BO3" s="25" t="s">
        <v>8</v>
      </c>
      <c r="BP3" s="24" t="s">
        <v>7</v>
      </c>
      <c r="BQ3" s="25" t="s">
        <v>8</v>
      </c>
      <c r="BR3" s="26" t="s">
        <v>9</v>
      </c>
      <c r="BS3" s="27" t="s">
        <v>10</v>
      </c>
      <c r="BT3" s="28" t="s">
        <v>11</v>
      </c>
      <c r="BU3" s="28" t="s">
        <v>12</v>
      </c>
      <c r="BV3" s="29" t="s">
        <v>13</v>
      </c>
      <c r="BW3" s="30" t="s">
        <v>14</v>
      </c>
      <c r="BX3" s="31" t="s">
        <v>15</v>
      </c>
    </row>
    <row r="4" ht="13.8" customHeight="1" spans="1:76" x14ac:dyDescent="0.25">
      <c r="A4" s="107"/>
      <c r="B4" s="33"/>
      <c r="C4" s="34"/>
      <c r="D4" s="35"/>
      <c r="E4" s="36"/>
      <c r="F4" s="35"/>
      <c r="G4" s="36"/>
      <c r="H4" s="35"/>
      <c r="I4" s="36"/>
      <c r="J4" s="35"/>
      <c r="K4" s="36"/>
      <c r="L4" s="35"/>
      <c r="M4" s="36"/>
      <c r="N4" s="35"/>
      <c r="O4" s="36"/>
      <c r="P4" s="35"/>
      <c r="Q4" s="36"/>
      <c r="R4" s="35"/>
      <c r="S4" s="36"/>
      <c r="T4" s="35"/>
      <c r="U4" s="36"/>
      <c r="V4" s="35"/>
      <c r="W4" s="36"/>
      <c r="X4" s="38"/>
      <c r="Y4" s="39"/>
      <c r="Z4" s="38"/>
      <c r="AA4" s="39"/>
      <c r="AB4" s="38"/>
      <c r="AC4" s="39"/>
      <c r="AD4" s="38"/>
      <c r="AE4" s="39"/>
      <c r="AF4" s="38"/>
      <c r="AG4" s="39"/>
      <c r="AH4" s="38"/>
      <c r="AI4" s="39"/>
      <c r="AJ4" s="38"/>
      <c r="AK4" s="39"/>
      <c r="AL4" s="38"/>
      <c r="AM4" s="39"/>
      <c r="AN4" s="38"/>
      <c r="AO4" s="39"/>
      <c r="AP4" s="38"/>
      <c r="AQ4" s="39"/>
      <c r="AR4" s="38"/>
      <c r="AS4" s="39"/>
      <c r="AT4" s="38"/>
      <c r="AU4" s="39"/>
      <c r="AV4" s="38"/>
      <c r="AW4" s="39"/>
      <c r="AX4" s="38"/>
      <c r="AY4" s="41"/>
      <c r="AZ4" s="108"/>
      <c r="BA4" s="43"/>
      <c r="BB4" s="108"/>
      <c r="BC4" s="43"/>
      <c r="BD4" s="108"/>
      <c r="BE4" s="43"/>
      <c r="BF4" s="108"/>
      <c r="BG4" s="43"/>
      <c r="BH4" s="108"/>
      <c r="BI4" s="43"/>
      <c r="BJ4" s="108"/>
      <c r="BK4" s="43"/>
      <c r="BL4" s="108"/>
      <c r="BM4" s="43"/>
      <c r="BN4" s="108"/>
      <c r="BO4" s="43"/>
      <c r="BP4" s="108"/>
      <c r="BQ4" s="43"/>
      <c r="BR4" s="44">
        <f>D4+F4+H4+J4+L4+N4+V4+X4+Z4+AB4+AD4+AF4+AZ4+BB4+BD4+BF4+BH4+AH4+P4+R4+AJ4+BJ4+AL4+AN4+AP4+AR4+AT4+AX4+AV4+BL4+T4+BN4+BP4</f>
        <v>0</v>
      </c>
      <c r="BS4" s="45">
        <f>E4+G4+I4+K4+M4+O4+W4+Y4+AA4+AC4+AE4+AG4+BA4+BC4+BE4+BG4+BI4+AI4+Q4+S4+AK4+BK4+AM4+AO4+AQ4+AS4+AU4+AY4+AW4+BM4+U4+BO4+BQ4</f>
        <v>0</v>
      </c>
      <c r="BT4" s="46"/>
      <c r="BU4" s="46"/>
      <c r="BV4" s="47">
        <f>IF(BR4=0, "", BR4/BT4)</f>
      </c>
      <c r="BW4" s="48">
        <f>IF(BR4=0, "", BR4/BS4)</f>
      </c>
      <c r="BX4" s="49">
        <f>IF(BR4=0, "", BR4/BU4)</f>
      </c>
    </row>
    <row r="5" ht="13.8" customHeight="1" spans="1:76" x14ac:dyDescent="0.25">
      <c r="A5" s="107"/>
      <c r="B5" s="33"/>
      <c r="C5" s="34"/>
      <c r="D5" s="35"/>
      <c r="E5" s="36"/>
      <c r="F5" s="35"/>
      <c r="G5" s="36"/>
      <c r="H5" s="35"/>
      <c r="I5" s="36"/>
      <c r="J5" s="35"/>
      <c r="K5" s="36"/>
      <c r="L5" s="35"/>
      <c r="M5" s="36"/>
      <c r="N5" s="35"/>
      <c r="O5" s="36"/>
      <c r="P5" s="35"/>
      <c r="Q5" s="36"/>
      <c r="R5" s="35"/>
      <c r="S5" s="36"/>
      <c r="T5" s="35"/>
      <c r="U5" s="36"/>
      <c r="V5" s="35"/>
      <c r="W5" s="36"/>
      <c r="X5" s="38"/>
      <c r="Y5" s="39"/>
      <c r="Z5" s="38"/>
      <c r="AA5" s="39"/>
      <c r="AB5" s="38"/>
      <c r="AC5" s="39"/>
      <c r="AD5" s="38"/>
      <c r="AE5" s="39"/>
      <c r="AF5" s="38"/>
      <c r="AG5" s="39"/>
      <c r="AH5" s="38"/>
      <c r="AI5" s="39"/>
      <c r="AJ5" s="38"/>
      <c r="AK5" s="39"/>
      <c r="AL5" s="38"/>
      <c r="AM5" s="39"/>
      <c r="AN5" s="38"/>
      <c r="AO5" s="39"/>
      <c r="AP5" s="38"/>
      <c r="AQ5" s="39"/>
      <c r="AR5" s="38"/>
      <c r="AS5" s="39"/>
      <c r="AT5" s="38"/>
      <c r="AU5" s="39"/>
      <c r="AV5" s="38"/>
      <c r="AW5" s="39"/>
      <c r="AX5" s="38"/>
      <c r="AY5" s="41"/>
      <c r="AZ5" s="108"/>
      <c r="BA5" s="43"/>
      <c r="BB5" s="108"/>
      <c r="BC5" s="43"/>
      <c r="BD5" s="108"/>
      <c r="BE5" s="43"/>
      <c r="BF5" s="108"/>
      <c r="BG5" s="43"/>
      <c r="BH5" s="108"/>
      <c r="BI5" s="43"/>
      <c r="BJ5" s="108"/>
      <c r="BK5" s="43"/>
      <c r="BL5" s="108"/>
      <c r="BM5" s="43"/>
      <c r="BN5" s="108"/>
      <c r="BO5" s="43"/>
      <c r="BP5" s="108"/>
      <c r="BQ5" s="43"/>
      <c r="BR5" s="44">
        <f t="shared" ref="BR5:BR68" si="0">D5+F5+H5+J5+L5+N5+V5+X5+Z5+AB5+AD5+AF5+AZ5+BB5+BD5+BF5+BH5+AH5+P5+R5+AJ5+BJ5+AL5+AN5+AP5+AR5+AT5+AX5+AV5+BL5+T5+BN5+BP5</f>
        <v>0</v>
      </c>
      <c r="BS5" s="45">
        <f t="shared" ref="BS5:BS68" si="1">E5+G5+I5+K5+M5+O5+W5+Y5+AA5+AC5+AE5+AG5+BA5+BC5+BE5+BG5+BI5+AI5+Q5+S5+AK5+BK5+AM5+AO5+AQ5+AS5+AU5+AY5+AW5+BM5+U5+BO5+BQ5</f>
        <v>0</v>
      </c>
      <c r="BT5" s="46"/>
      <c r="BU5" s="46"/>
      <c r="BV5" s="47">
        <f>IF(BR5=0, "", BR5/BT5)</f>
      </c>
      <c r="BW5" s="48">
        <f>IF(BR5=0, "", BR5/BS5)</f>
      </c>
      <c r="BX5" s="49">
        <f>IF(BR5=0, "", BR5/BU5)</f>
      </c>
    </row>
    <row r="6" ht="13.8" customHeight="1" spans="1:76" x14ac:dyDescent="0.25">
      <c r="A6" s="107"/>
      <c r="B6" s="33"/>
      <c r="C6" s="34"/>
      <c r="D6" s="37"/>
      <c r="E6" s="36"/>
      <c r="F6" s="37"/>
      <c r="G6" s="36"/>
      <c r="H6" s="37"/>
      <c r="I6" s="36"/>
      <c r="J6" s="37"/>
      <c r="K6" s="36"/>
      <c r="L6" s="37"/>
      <c r="M6" s="36"/>
      <c r="N6" s="37"/>
      <c r="O6" s="36"/>
      <c r="P6" s="37"/>
      <c r="Q6" s="36"/>
      <c r="R6" s="37"/>
      <c r="S6" s="36"/>
      <c r="T6" s="37"/>
      <c r="U6" s="36"/>
      <c r="V6" s="37"/>
      <c r="W6" s="36"/>
      <c r="X6" s="40"/>
      <c r="Y6" s="39"/>
      <c r="Z6" s="40"/>
      <c r="AA6" s="39"/>
      <c r="AB6" s="40"/>
      <c r="AC6" s="39"/>
      <c r="AD6" s="40"/>
      <c r="AE6" s="39"/>
      <c r="AF6" s="40"/>
      <c r="AG6" s="39"/>
      <c r="AH6" s="40"/>
      <c r="AI6" s="39"/>
      <c r="AJ6" s="40"/>
      <c r="AK6" s="39"/>
      <c r="AL6" s="40"/>
      <c r="AM6" s="39"/>
      <c r="AN6" s="40"/>
      <c r="AO6" s="39"/>
      <c r="AP6" s="40"/>
      <c r="AQ6" s="39"/>
      <c r="AR6" s="40"/>
      <c r="AS6" s="39"/>
      <c r="AT6" s="40"/>
      <c r="AU6" s="39"/>
      <c r="AV6" s="40"/>
      <c r="AW6" s="39"/>
      <c r="AX6" s="40"/>
      <c r="AY6" s="41"/>
      <c r="AZ6" s="42"/>
      <c r="BA6" s="43"/>
      <c r="BB6" s="42"/>
      <c r="BC6" s="43"/>
      <c r="BD6" s="42"/>
      <c r="BE6" s="43"/>
      <c r="BF6" s="42"/>
      <c r="BG6" s="43"/>
      <c r="BH6" s="42"/>
      <c r="BI6" s="43"/>
      <c r="BJ6" s="42"/>
      <c r="BK6" s="43"/>
      <c r="BL6" s="42"/>
      <c r="BM6" s="43"/>
      <c r="BN6" s="42"/>
      <c r="BO6" s="43"/>
      <c r="BP6" s="42"/>
      <c r="BQ6" s="43"/>
      <c r="BR6" s="44">
        <f t="shared" si="0"/>
        <v>0</v>
      </c>
      <c r="BS6" s="45">
        <f t="shared" si="1"/>
        <v>0</v>
      </c>
      <c r="BT6" s="46"/>
      <c r="BU6" s="46"/>
      <c r="BV6" s="47">
        <f>IF(BR6=0, "", BR6/BT6)</f>
      </c>
      <c r="BW6" s="48">
        <f t="shared" ref="BW6:BW69" si="2">IF(BR6=0, "", BR6/BS6)</f>
      </c>
      <c r="BX6" s="49">
        <f t="shared" ref="BX6:BX69" si="3">IF(BR6=0, "", BR6/BU6)</f>
      </c>
    </row>
    <row r="7" ht="13.8" customHeight="1" spans="1:76" x14ac:dyDescent="0.25">
      <c r="A7" s="107"/>
      <c r="B7" s="33"/>
      <c r="C7" s="34"/>
      <c r="D7" s="37"/>
      <c r="E7" s="36"/>
      <c r="F7" s="37"/>
      <c r="G7" s="36"/>
      <c r="H7" s="37"/>
      <c r="I7" s="36"/>
      <c r="J7" s="37"/>
      <c r="K7" s="36"/>
      <c r="L7" s="37"/>
      <c r="M7" s="36"/>
      <c r="N7" s="37"/>
      <c r="O7" s="36"/>
      <c r="P7" s="37"/>
      <c r="Q7" s="36"/>
      <c r="R7" s="37"/>
      <c r="S7" s="36"/>
      <c r="T7" s="37"/>
      <c r="U7" s="36"/>
      <c r="V7" s="37"/>
      <c r="W7" s="36"/>
      <c r="X7" s="40"/>
      <c r="Y7" s="39"/>
      <c r="Z7" s="40"/>
      <c r="AA7" s="39"/>
      <c r="AB7" s="40"/>
      <c r="AC7" s="39"/>
      <c r="AD7" s="40"/>
      <c r="AE7" s="39"/>
      <c r="AF7" s="40"/>
      <c r="AG7" s="39"/>
      <c r="AH7" s="40"/>
      <c r="AI7" s="39"/>
      <c r="AJ7" s="40"/>
      <c r="AK7" s="39"/>
      <c r="AL7" s="40"/>
      <c r="AM7" s="39"/>
      <c r="AN7" s="40"/>
      <c r="AO7" s="39"/>
      <c r="AP7" s="40"/>
      <c r="AQ7" s="39"/>
      <c r="AR7" s="40"/>
      <c r="AS7" s="39"/>
      <c r="AT7" s="40"/>
      <c r="AU7" s="39"/>
      <c r="AV7" s="40"/>
      <c r="AW7" s="39"/>
      <c r="AX7" s="40"/>
      <c r="AY7" s="41"/>
      <c r="AZ7" s="42"/>
      <c r="BA7" s="43"/>
      <c r="BB7" s="42"/>
      <c r="BC7" s="43"/>
      <c r="BD7" s="42"/>
      <c r="BE7" s="43"/>
      <c r="BF7" s="42"/>
      <c r="BG7" s="43"/>
      <c r="BH7" s="42"/>
      <c r="BI7" s="43"/>
      <c r="BJ7" s="42"/>
      <c r="BK7" s="43"/>
      <c r="BL7" s="42"/>
      <c r="BM7" s="43"/>
      <c r="BN7" s="42"/>
      <c r="BO7" s="43"/>
      <c r="BP7" s="42"/>
      <c r="BQ7" s="43"/>
      <c r="BR7" s="44">
        <f t="shared" si="0"/>
        <v>0</v>
      </c>
      <c r="BS7" s="45">
        <f t="shared" si="1"/>
        <v>0</v>
      </c>
      <c r="BT7" s="46"/>
      <c r="BU7" s="46"/>
      <c r="BV7" s="47">
        <f t="shared" ref="BV7:BV69" si="4">IF(BR7=0, "", BR7/BT7)</f>
      </c>
      <c r="BW7" s="48">
        <f t="shared" si="2"/>
      </c>
      <c r="BX7" s="49">
        <f t="shared" si="3"/>
      </c>
    </row>
    <row r="8" ht="13.8" customHeight="1" spans="1:76" x14ac:dyDescent="0.25">
      <c r="A8" s="107"/>
      <c r="B8" s="33"/>
      <c r="C8" s="34"/>
      <c r="D8" s="37"/>
      <c r="E8" s="36"/>
      <c r="F8" s="37"/>
      <c r="G8" s="36"/>
      <c r="H8" s="37"/>
      <c r="I8" s="36"/>
      <c r="J8" s="37"/>
      <c r="K8" s="36"/>
      <c r="L8" s="37"/>
      <c r="M8" s="36"/>
      <c r="N8" s="37"/>
      <c r="O8" s="36"/>
      <c r="P8" s="37"/>
      <c r="Q8" s="36"/>
      <c r="R8" s="37"/>
      <c r="S8" s="36"/>
      <c r="T8" s="37"/>
      <c r="U8" s="36"/>
      <c r="V8" s="37"/>
      <c r="W8" s="36"/>
      <c r="X8" s="40"/>
      <c r="Y8" s="39"/>
      <c r="Z8" s="40"/>
      <c r="AA8" s="39"/>
      <c r="AB8" s="40"/>
      <c r="AC8" s="39"/>
      <c r="AD8" s="40"/>
      <c r="AE8" s="39"/>
      <c r="AF8" s="40"/>
      <c r="AG8" s="39"/>
      <c r="AH8" s="40"/>
      <c r="AI8" s="39"/>
      <c r="AJ8" s="40"/>
      <c r="AK8" s="39"/>
      <c r="AL8" s="40"/>
      <c r="AM8" s="39"/>
      <c r="AN8" s="40"/>
      <c r="AO8" s="39"/>
      <c r="AP8" s="40"/>
      <c r="AQ8" s="39"/>
      <c r="AR8" s="40"/>
      <c r="AS8" s="39"/>
      <c r="AT8" s="40"/>
      <c r="AU8" s="39"/>
      <c r="AV8" s="40"/>
      <c r="AW8" s="39"/>
      <c r="AX8" s="40"/>
      <c r="AY8" s="41"/>
      <c r="AZ8" s="42"/>
      <c r="BA8" s="43"/>
      <c r="BB8" s="42"/>
      <c r="BC8" s="43"/>
      <c r="BD8" s="42"/>
      <c r="BE8" s="43"/>
      <c r="BF8" s="42"/>
      <c r="BG8" s="43"/>
      <c r="BH8" s="42"/>
      <c r="BI8" s="43"/>
      <c r="BJ8" s="42"/>
      <c r="BK8" s="43"/>
      <c r="BL8" s="42"/>
      <c r="BM8" s="43"/>
      <c r="BN8" s="42"/>
      <c r="BO8" s="43"/>
      <c r="BP8" s="42"/>
      <c r="BQ8" s="43"/>
      <c r="BR8" s="44">
        <f t="shared" si="0"/>
        <v>0</v>
      </c>
      <c r="BS8" s="45">
        <f t="shared" si="1"/>
        <v>0</v>
      </c>
      <c r="BT8" s="46"/>
      <c r="BU8" s="46"/>
      <c r="BV8" s="47">
        <f t="shared" si="4"/>
      </c>
      <c r="BW8" s="48">
        <f t="shared" si="2"/>
      </c>
      <c r="BX8" s="49">
        <f t="shared" si="3"/>
      </c>
    </row>
    <row r="9" ht="13.8" customHeight="1" spans="1:76" x14ac:dyDescent="0.25">
      <c r="A9" s="107"/>
      <c r="B9" s="33"/>
      <c r="C9" s="34"/>
      <c r="D9" s="37"/>
      <c r="E9" s="36"/>
      <c r="F9" s="37"/>
      <c r="G9" s="36"/>
      <c r="H9" s="37"/>
      <c r="I9" s="36"/>
      <c r="J9" s="37"/>
      <c r="K9" s="36"/>
      <c r="L9" s="37"/>
      <c r="M9" s="36"/>
      <c r="N9" s="37"/>
      <c r="O9" s="36"/>
      <c r="P9" s="37"/>
      <c r="Q9" s="36"/>
      <c r="R9" s="37"/>
      <c r="S9" s="36"/>
      <c r="T9" s="37"/>
      <c r="U9" s="36"/>
      <c r="V9" s="37"/>
      <c r="W9" s="36"/>
      <c r="X9" s="40"/>
      <c r="Y9" s="39"/>
      <c r="Z9" s="40"/>
      <c r="AA9" s="39"/>
      <c r="AB9" s="40"/>
      <c r="AC9" s="39"/>
      <c r="AD9" s="40"/>
      <c r="AE9" s="39"/>
      <c r="AF9" s="40"/>
      <c r="AG9" s="39"/>
      <c r="AH9" s="40"/>
      <c r="AI9" s="39"/>
      <c r="AJ9" s="40"/>
      <c r="AK9" s="39"/>
      <c r="AL9" s="40"/>
      <c r="AM9" s="39"/>
      <c r="AN9" s="40"/>
      <c r="AO9" s="39"/>
      <c r="AP9" s="40"/>
      <c r="AQ9" s="39"/>
      <c r="AR9" s="40"/>
      <c r="AS9" s="39"/>
      <c r="AT9" s="40"/>
      <c r="AU9" s="39"/>
      <c r="AV9" s="40"/>
      <c r="AW9" s="39"/>
      <c r="AX9" s="40"/>
      <c r="AY9" s="41"/>
      <c r="AZ9" s="42"/>
      <c r="BA9" s="43"/>
      <c r="BB9" s="42"/>
      <c r="BC9" s="43"/>
      <c r="BD9" s="42"/>
      <c r="BE9" s="43"/>
      <c r="BF9" s="42"/>
      <c r="BG9" s="43"/>
      <c r="BH9" s="42"/>
      <c r="BI9" s="43"/>
      <c r="BJ9" s="42"/>
      <c r="BK9" s="43"/>
      <c r="BL9" s="42"/>
      <c r="BM9" s="43"/>
      <c r="BN9" s="42"/>
      <c r="BO9" s="43"/>
      <c r="BP9" s="42"/>
      <c r="BQ9" s="43"/>
      <c r="BR9" s="44">
        <f t="shared" si="0"/>
        <v>0</v>
      </c>
      <c r="BS9" s="45">
        <f t="shared" si="1"/>
        <v>0</v>
      </c>
      <c r="BT9" s="46"/>
      <c r="BU9" s="46"/>
      <c r="BV9" s="47">
        <f t="shared" si="4"/>
      </c>
      <c r="BW9" s="48">
        <f t="shared" si="2"/>
      </c>
      <c r="BX9" s="49">
        <f t="shared" si="3"/>
      </c>
    </row>
    <row r="10" ht="13.8" customHeight="1" spans="1:76" x14ac:dyDescent="0.25">
      <c r="A10" s="107"/>
      <c r="B10" s="33"/>
      <c r="C10" s="34"/>
      <c r="D10" s="37"/>
      <c r="E10" s="36"/>
      <c r="F10" s="37"/>
      <c r="G10" s="36"/>
      <c r="H10" s="37"/>
      <c r="I10" s="36"/>
      <c r="J10" s="37"/>
      <c r="K10" s="36"/>
      <c r="L10" s="37"/>
      <c r="M10" s="36"/>
      <c r="N10" s="37"/>
      <c r="O10" s="36"/>
      <c r="P10" s="37"/>
      <c r="Q10" s="36"/>
      <c r="R10" s="37"/>
      <c r="S10" s="36"/>
      <c r="T10" s="37"/>
      <c r="U10" s="36"/>
      <c r="V10" s="37"/>
      <c r="W10" s="36"/>
      <c r="X10" s="40"/>
      <c r="Y10" s="39"/>
      <c r="Z10" s="40"/>
      <c r="AA10" s="39"/>
      <c r="AB10" s="40"/>
      <c r="AC10" s="39"/>
      <c r="AD10" s="40"/>
      <c r="AE10" s="39"/>
      <c r="AF10" s="40"/>
      <c r="AG10" s="39"/>
      <c r="AH10" s="40"/>
      <c r="AI10" s="39"/>
      <c r="AJ10" s="40"/>
      <c r="AK10" s="39"/>
      <c r="AL10" s="40"/>
      <c r="AM10" s="39"/>
      <c r="AN10" s="40"/>
      <c r="AO10" s="39"/>
      <c r="AP10" s="40"/>
      <c r="AQ10" s="39"/>
      <c r="AR10" s="40"/>
      <c r="AS10" s="39"/>
      <c r="AT10" s="40"/>
      <c r="AU10" s="39"/>
      <c r="AV10" s="40"/>
      <c r="AW10" s="39"/>
      <c r="AX10" s="40"/>
      <c r="AY10" s="41"/>
      <c r="AZ10" s="42"/>
      <c r="BA10" s="43"/>
      <c r="BB10" s="42"/>
      <c r="BC10" s="43"/>
      <c r="BD10" s="42"/>
      <c r="BE10" s="43"/>
      <c r="BF10" s="42"/>
      <c r="BG10" s="43"/>
      <c r="BH10" s="42"/>
      <c r="BI10" s="43"/>
      <c r="BJ10" s="42"/>
      <c r="BK10" s="43"/>
      <c r="BL10" s="42"/>
      <c r="BM10" s="43"/>
      <c r="BN10" s="42"/>
      <c r="BO10" s="43"/>
      <c r="BP10" s="42"/>
      <c r="BQ10" s="43"/>
      <c r="BR10" s="44">
        <f t="shared" si="0"/>
        <v>0</v>
      </c>
      <c r="BS10" s="45">
        <f t="shared" si="1"/>
        <v>0</v>
      </c>
      <c r="BT10" s="46"/>
      <c r="BU10" s="46"/>
      <c r="BV10" s="47">
        <f t="shared" si="4"/>
      </c>
      <c r="BW10" s="48">
        <f t="shared" si="2"/>
      </c>
      <c r="BX10" s="49">
        <f t="shared" si="3"/>
      </c>
    </row>
    <row r="11" ht="13.8" customHeight="1" spans="1:76" x14ac:dyDescent="0.25">
      <c r="A11" s="107"/>
      <c r="B11" s="33"/>
      <c r="C11" s="34"/>
      <c r="D11" s="37"/>
      <c r="E11" s="36"/>
      <c r="F11" s="37"/>
      <c r="G11" s="36"/>
      <c r="H11" s="37"/>
      <c r="I11" s="36"/>
      <c r="J11" s="37"/>
      <c r="K11" s="36"/>
      <c r="L11" s="37"/>
      <c r="M11" s="36"/>
      <c r="N11" s="37"/>
      <c r="O11" s="36"/>
      <c r="P11" s="37"/>
      <c r="Q11" s="36"/>
      <c r="R11" s="37"/>
      <c r="S11" s="36"/>
      <c r="T11" s="37"/>
      <c r="U11" s="36"/>
      <c r="V11" s="37"/>
      <c r="W11" s="36"/>
      <c r="X11" s="40"/>
      <c r="Y11" s="39"/>
      <c r="Z11" s="40"/>
      <c r="AA11" s="39"/>
      <c r="AB11" s="40"/>
      <c r="AC11" s="39"/>
      <c r="AD11" s="40"/>
      <c r="AE11" s="39"/>
      <c r="AF11" s="40"/>
      <c r="AG11" s="39"/>
      <c r="AH11" s="40"/>
      <c r="AI11" s="39"/>
      <c r="AJ11" s="40"/>
      <c r="AK11" s="39"/>
      <c r="AL11" s="40"/>
      <c r="AM11" s="39"/>
      <c r="AN11" s="40"/>
      <c r="AO11" s="39"/>
      <c r="AP11" s="40"/>
      <c r="AQ11" s="39"/>
      <c r="AR11" s="40"/>
      <c r="AS11" s="39"/>
      <c r="AT11" s="40"/>
      <c r="AU11" s="39"/>
      <c r="AV11" s="40"/>
      <c r="AW11" s="39"/>
      <c r="AX11" s="40"/>
      <c r="AY11" s="41"/>
      <c r="AZ11" s="42"/>
      <c r="BA11" s="43"/>
      <c r="BB11" s="42"/>
      <c r="BC11" s="43"/>
      <c r="BD11" s="42"/>
      <c r="BE11" s="43"/>
      <c r="BF11" s="42"/>
      <c r="BG11" s="43"/>
      <c r="BH11" s="42"/>
      <c r="BI11" s="43"/>
      <c r="BJ11" s="42"/>
      <c r="BK11" s="43"/>
      <c r="BL11" s="42"/>
      <c r="BM11" s="43"/>
      <c r="BN11" s="42"/>
      <c r="BO11" s="43"/>
      <c r="BP11" s="42"/>
      <c r="BQ11" s="43"/>
      <c r="BR11" s="44">
        <f t="shared" si="0"/>
        <v>0</v>
      </c>
      <c r="BS11" s="45">
        <f t="shared" si="1"/>
        <v>0</v>
      </c>
      <c r="BT11" s="46"/>
      <c r="BU11" s="46"/>
      <c r="BV11" s="47">
        <f t="shared" si="4"/>
      </c>
      <c r="BW11" s="48">
        <f t="shared" si="2"/>
      </c>
      <c r="BX11" s="49">
        <f t="shared" si="3"/>
      </c>
    </row>
    <row r="12" ht="13.8" customHeight="1" spans="1:76" x14ac:dyDescent="0.25">
      <c r="A12" s="107"/>
      <c r="B12" s="33"/>
      <c r="C12" s="34"/>
      <c r="D12" s="37"/>
      <c r="E12" s="36"/>
      <c r="F12" s="37"/>
      <c r="G12" s="36"/>
      <c r="H12" s="37"/>
      <c r="I12" s="36"/>
      <c r="J12" s="37"/>
      <c r="K12" s="36"/>
      <c r="L12" s="37"/>
      <c r="M12" s="36"/>
      <c r="N12" s="37"/>
      <c r="O12" s="36"/>
      <c r="P12" s="37"/>
      <c r="Q12" s="36"/>
      <c r="R12" s="37"/>
      <c r="S12" s="36"/>
      <c r="T12" s="37"/>
      <c r="U12" s="36"/>
      <c r="V12" s="37"/>
      <c r="W12" s="36"/>
      <c r="X12" s="40"/>
      <c r="Y12" s="39"/>
      <c r="Z12" s="40"/>
      <c r="AA12" s="39"/>
      <c r="AB12" s="40"/>
      <c r="AC12" s="39"/>
      <c r="AD12" s="40"/>
      <c r="AE12" s="39"/>
      <c r="AF12" s="40"/>
      <c r="AG12" s="39"/>
      <c r="AH12" s="40"/>
      <c r="AI12" s="39"/>
      <c r="AJ12" s="40"/>
      <c r="AK12" s="39"/>
      <c r="AL12" s="40"/>
      <c r="AM12" s="39"/>
      <c r="AN12" s="40"/>
      <c r="AO12" s="39"/>
      <c r="AP12" s="40"/>
      <c r="AQ12" s="39"/>
      <c r="AR12" s="40"/>
      <c r="AS12" s="39"/>
      <c r="AT12" s="40"/>
      <c r="AU12" s="39"/>
      <c r="AV12" s="40"/>
      <c r="AW12" s="39"/>
      <c r="AX12" s="40"/>
      <c r="AY12" s="41"/>
      <c r="AZ12" s="42"/>
      <c r="BA12" s="43"/>
      <c r="BB12" s="42"/>
      <c r="BC12" s="43"/>
      <c r="BD12" s="42"/>
      <c r="BE12" s="43"/>
      <c r="BF12" s="42"/>
      <c r="BG12" s="43"/>
      <c r="BH12" s="42"/>
      <c r="BI12" s="43"/>
      <c r="BJ12" s="42"/>
      <c r="BK12" s="43"/>
      <c r="BL12" s="42"/>
      <c r="BM12" s="43"/>
      <c r="BN12" s="42"/>
      <c r="BO12" s="43"/>
      <c r="BP12" s="42"/>
      <c r="BQ12" s="43"/>
      <c r="BR12" s="44">
        <f t="shared" si="0"/>
        <v>0</v>
      </c>
      <c r="BS12" s="45">
        <f t="shared" si="1"/>
        <v>0</v>
      </c>
      <c r="BT12" s="46"/>
      <c r="BU12" s="46"/>
      <c r="BV12" s="47">
        <f t="shared" si="4"/>
      </c>
      <c r="BW12" s="48">
        <f t="shared" si="2"/>
      </c>
      <c r="BX12" s="49">
        <f t="shared" si="3"/>
      </c>
    </row>
    <row r="13" ht="13.8" customHeight="1" spans="1:76" x14ac:dyDescent="0.25">
      <c r="A13" s="107"/>
      <c r="B13" s="33"/>
      <c r="C13" s="34"/>
      <c r="D13" s="37"/>
      <c r="E13" s="36"/>
      <c r="F13" s="37"/>
      <c r="G13" s="36"/>
      <c r="H13" s="37"/>
      <c r="I13" s="36"/>
      <c r="J13" s="37"/>
      <c r="K13" s="36"/>
      <c r="L13" s="37"/>
      <c r="M13" s="36"/>
      <c r="N13" s="37"/>
      <c r="O13" s="36"/>
      <c r="P13" s="37"/>
      <c r="Q13" s="36"/>
      <c r="R13" s="37"/>
      <c r="S13" s="36"/>
      <c r="T13" s="37"/>
      <c r="U13" s="36"/>
      <c r="V13" s="37"/>
      <c r="W13" s="36"/>
      <c r="X13" s="40"/>
      <c r="Y13" s="39"/>
      <c r="Z13" s="40"/>
      <c r="AA13" s="39"/>
      <c r="AB13" s="40"/>
      <c r="AC13" s="39"/>
      <c r="AD13" s="40"/>
      <c r="AE13" s="39"/>
      <c r="AF13" s="40"/>
      <c r="AG13" s="39"/>
      <c r="AH13" s="40"/>
      <c r="AI13" s="39"/>
      <c r="AJ13" s="40"/>
      <c r="AK13" s="39"/>
      <c r="AL13" s="40"/>
      <c r="AM13" s="39"/>
      <c r="AN13" s="40"/>
      <c r="AO13" s="39"/>
      <c r="AP13" s="40"/>
      <c r="AQ13" s="39"/>
      <c r="AR13" s="40"/>
      <c r="AS13" s="39"/>
      <c r="AT13" s="40"/>
      <c r="AU13" s="39"/>
      <c r="AV13" s="40"/>
      <c r="AW13" s="39"/>
      <c r="AX13" s="40"/>
      <c r="AY13" s="41"/>
      <c r="AZ13" s="42"/>
      <c r="BA13" s="43"/>
      <c r="BB13" s="42"/>
      <c r="BC13" s="43"/>
      <c r="BD13" s="42"/>
      <c r="BE13" s="43"/>
      <c r="BF13" s="42"/>
      <c r="BG13" s="43"/>
      <c r="BH13" s="42"/>
      <c r="BI13" s="43"/>
      <c r="BJ13" s="42"/>
      <c r="BK13" s="43"/>
      <c r="BL13" s="42"/>
      <c r="BM13" s="43"/>
      <c r="BN13" s="42"/>
      <c r="BO13" s="43"/>
      <c r="BP13" s="42"/>
      <c r="BQ13" s="43"/>
      <c r="BR13" s="44">
        <f t="shared" si="0"/>
        <v>0</v>
      </c>
      <c r="BS13" s="45">
        <f t="shared" si="1"/>
        <v>0</v>
      </c>
      <c r="BT13" s="46"/>
      <c r="BU13" s="46"/>
      <c r="BV13" s="47">
        <f t="shared" si="4"/>
      </c>
      <c r="BW13" s="48">
        <f t="shared" si="2"/>
      </c>
      <c r="BX13" s="49">
        <f t="shared" si="3"/>
      </c>
    </row>
    <row r="14" ht="13.8" customHeight="1" spans="1:76" x14ac:dyDescent="0.25">
      <c r="A14" s="107"/>
      <c r="B14" s="33"/>
      <c r="C14" s="34"/>
      <c r="D14" s="37"/>
      <c r="E14" s="36"/>
      <c r="F14" s="37"/>
      <c r="G14" s="36"/>
      <c r="H14" s="37"/>
      <c r="I14" s="36"/>
      <c r="J14" s="37"/>
      <c r="K14" s="36"/>
      <c r="L14" s="37"/>
      <c r="M14" s="36"/>
      <c r="N14" s="37"/>
      <c r="O14" s="36"/>
      <c r="P14" s="37"/>
      <c r="Q14" s="36"/>
      <c r="R14" s="37"/>
      <c r="S14" s="36"/>
      <c r="T14" s="37"/>
      <c r="U14" s="36"/>
      <c r="V14" s="37"/>
      <c r="W14" s="36"/>
      <c r="X14" s="40"/>
      <c r="Y14" s="39"/>
      <c r="Z14" s="40"/>
      <c r="AA14" s="39"/>
      <c r="AB14" s="40"/>
      <c r="AC14" s="39"/>
      <c r="AD14" s="40"/>
      <c r="AE14" s="39"/>
      <c r="AF14" s="40"/>
      <c r="AG14" s="39"/>
      <c r="AH14" s="40"/>
      <c r="AI14" s="39"/>
      <c r="AJ14" s="40"/>
      <c r="AK14" s="39"/>
      <c r="AL14" s="40"/>
      <c r="AM14" s="39"/>
      <c r="AN14" s="40"/>
      <c r="AO14" s="39"/>
      <c r="AP14" s="40"/>
      <c r="AQ14" s="39"/>
      <c r="AR14" s="40"/>
      <c r="AS14" s="39"/>
      <c r="AT14" s="40"/>
      <c r="AU14" s="39"/>
      <c r="AV14" s="40"/>
      <c r="AW14" s="39"/>
      <c r="AX14" s="40"/>
      <c r="AY14" s="41"/>
      <c r="AZ14" s="42"/>
      <c r="BA14" s="43"/>
      <c r="BB14" s="42"/>
      <c r="BC14" s="43"/>
      <c r="BD14" s="42"/>
      <c r="BE14" s="43"/>
      <c r="BF14" s="42"/>
      <c r="BG14" s="43"/>
      <c r="BH14" s="42"/>
      <c r="BI14" s="43"/>
      <c r="BJ14" s="42"/>
      <c r="BK14" s="43"/>
      <c r="BL14" s="42"/>
      <c r="BM14" s="43"/>
      <c r="BN14" s="42"/>
      <c r="BO14" s="43"/>
      <c r="BP14" s="42"/>
      <c r="BQ14" s="43"/>
      <c r="BR14" s="44">
        <f t="shared" si="0"/>
        <v>0</v>
      </c>
      <c r="BS14" s="45">
        <f t="shared" si="1"/>
        <v>0</v>
      </c>
      <c r="BT14" s="46"/>
      <c r="BU14" s="46"/>
      <c r="BV14" s="47">
        <f t="shared" si="4"/>
      </c>
      <c r="BW14" s="48">
        <f t="shared" si="2"/>
      </c>
      <c r="BX14" s="49">
        <f t="shared" si="3"/>
      </c>
    </row>
    <row r="15" ht="13.8" customHeight="1" spans="1:76" x14ac:dyDescent="0.25">
      <c r="A15" s="107"/>
      <c r="B15" s="33"/>
      <c r="C15" s="34"/>
      <c r="D15" s="37"/>
      <c r="E15" s="36"/>
      <c r="F15" s="37"/>
      <c r="G15" s="36"/>
      <c r="H15" s="37"/>
      <c r="I15" s="36"/>
      <c r="J15" s="37"/>
      <c r="K15" s="36"/>
      <c r="L15" s="37"/>
      <c r="M15" s="36"/>
      <c r="N15" s="37"/>
      <c r="O15" s="36"/>
      <c r="P15" s="37"/>
      <c r="Q15" s="36"/>
      <c r="R15" s="37"/>
      <c r="S15" s="36"/>
      <c r="T15" s="37"/>
      <c r="U15" s="36"/>
      <c r="V15" s="37"/>
      <c r="W15" s="36"/>
      <c r="X15" s="40"/>
      <c r="Y15" s="39"/>
      <c r="Z15" s="40"/>
      <c r="AA15" s="39"/>
      <c r="AB15" s="40"/>
      <c r="AC15" s="39"/>
      <c r="AD15" s="40"/>
      <c r="AE15" s="39"/>
      <c r="AF15" s="40"/>
      <c r="AG15" s="39"/>
      <c r="AH15" s="40"/>
      <c r="AI15" s="39"/>
      <c r="AJ15" s="40"/>
      <c r="AK15" s="39"/>
      <c r="AL15" s="40"/>
      <c r="AM15" s="39"/>
      <c r="AN15" s="40"/>
      <c r="AO15" s="39"/>
      <c r="AP15" s="40"/>
      <c r="AQ15" s="39"/>
      <c r="AR15" s="40"/>
      <c r="AS15" s="39"/>
      <c r="AT15" s="40"/>
      <c r="AU15" s="39"/>
      <c r="AV15" s="40"/>
      <c r="AW15" s="39"/>
      <c r="AX15" s="40"/>
      <c r="AY15" s="41"/>
      <c r="AZ15" s="42"/>
      <c r="BA15" s="43"/>
      <c r="BB15" s="42"/>
      <c r="BC15" s="43"/>
      <c r="BD15" s="42"/>
      <c r="BE15" s="43"/>
      <c r="BF15" s="42"/>
      <c r="BG15" s="43"/>
      <c r="BH15" s="42"/>
      <c r="BI15" s="43"/>
      <c r="BJ15" s="42"/>
      <c r="BK15" s="43"/>
      <c r="BL15" s="42"/>
      <c r="BM15" s="43"/>
      <c r="BN15" s="42"/>
      <c r="BO15" s="43"/>
      <c r="BP15" s="42"/>
      <c r="BQ15" s="43"/>
      <c r="BR15" s="44">
        <f t="shared" si="0"/>
        <v>0</v>
      </c>
      <c r="BS15" s="45">
        <f t="shared" si="1"/>
        <v>0</v>
      </c>
      <c r="BT15" s="46"/>
      <c r="BU15" s="46"/>
      <c r="BV15" s="47">
        <f t="shared" si="4"/>
      </c>
      <c r="BW15" s="48">
        <f t="shared" si="2"/>
      </c>
      <c r="BX15" s="49">
        <f t="shared" si="3"/>
      </c>
    </row>
    <row r="16" ht="13.8" customHeight="1" spans="1:76" x14ac:dyDescent="0.25">
      <c r="A16" s="107"/>
      <c r="B16" s="33"/>
      <c r="C16" s="34"/>
      <c r="D16" s="37"/>
      <c r="E16" s="36"/>
      <c r="F16" s="37"/>
      <c r="G16" s="36"/>
      <c r="H16" s="37"/>
      <c r="I16" s="36"/>
      <c r="J16" s="37"/>
      <c r="K16" s="36"/>
      <c r="L16" s="37"/>
      <c r="M16" s="36"/>
      <c r="N16" s="37"/>
      <c r="O16" s="36"/>
      <c r="P16" s="37"/>
      <c r="Q16" s="36"/>
      <c r="R16" s="37"/>
      <c r="S16" s="36"/>
      <c r="T16" s="37"/>
      <c r="U16" s="36"/>
      <c r="V16" s="37"/>
      <c r="W16" s="36"/>
      <c r="X16" s="40"/>
      <c r="Y16" s="39"/>
      <c r="Z16" s="40"/>
      <c r="AA16" s="39"/>
      <c r="AB16" s="40"/>
      <c r="AC16" s="39"/>
      <c r="AD16" s="40"/>
      <c r="AE16" s="39"/>
      <c r="AF16" s="40"/>
      <c r="AG16" s="39"/>
      <c r="AH16" s="40"/>
      <c r="AI16" s="39"/>
      <c r="AJ16" s="40"/>
      <c r="AK16" s="39"/>
      <c r="AL16" s="40"/>
      <c r="AM16" s="39"/>
      <c r="AN16" s="40"/>
      <c r="AO16" s="39"/>
      <c r="AP16" s="40"/>
      <c r="AQ16" s="39"/>
      <c r="AR16" s="40"/>
      <c r="AS16" s="39"/>
      <c r="AT16" s="40"/>
      <c r="AU16" s="39"/>
      <c r="AV16" s="40"/>
      <c r="AW16" s="39"/>
      <c r="AX16" s="40"/>
      <c r="AY16" s="41"/>
      <c r="AZ16" s="42"/>
      <c r="BA16" s="43"/>
      <c r="BB16" s="42"/>
      <c r="BC16" s="43"/>
      <c r="BD16" s="42"/>
      <c r="BE16" s="43"/>
      <c r="BF16" s="42"/>
      <c r="BG16" s="43"/>
      <c r="BH16" s="42"/>
      <c r="BI16" s="43"/>
      <c r="BJ16" s="42"/>
      <c r="BK16" s="43"/>
      <c r="BL16" s="42"/>
      <c r="BM16" s="43"/>
      <c r="BN16" s="42"/>
      <c r="BO16" s="43"/>
      <c r="BP16" s="42"/>
      <c r="BQ16" s="43"/>
      <c r="BR16" s="44">
        <f t="shared" si="0"/>
        <v>0</v>
      </c>
      <c r="BS16" s="45">
        <f t="shared" si="1"/>
        <v>0</v>
      </c>
      <c r="BT16" s="46"/>
      <c r="BU16" s="46"/>
      <c r="BV16" s="47">
        <f t="shared" si="4"/>
      </c>
      <c r="BW16" s="48">
        <f t="shared" si="2"/>
      </c>
      <c r="BX16" s="49">
        <f t="shared" si="3"/>
      </c>
    </row>
    <row r="17" ht="13.8" customHeight="1" spans="1:76" x14ac:dyDescent="0.25">
      <c r="A17" s="107"/>
      <c r="B17" s="33"/>
      <c r="C17" s="34"/>
      <c r="D17" s="37"/>
      <c r="E17" s="36"/>
      <c r="F17" s="37"/>
      <c r="G17" s="36"/>
      <c r="H17" s="37"/>
      <c r="I17" s="36"/>
      <c r="J17" s="37"/>
      <c r="K17" s="36"/>
      <c r="L17" s="37"/>
      <c r="M17" s="36"/>
      <c r="N17" s="37"/>
      <c r="O17" s="36"/>
      <c r="P17" s="37"/>
      <c r="Q17" s="36"/>
      <c r="R17" s="37"/>
      <c r="S17" s="36"/>
      <c r="T17" s="37"/>
      <c r="U17" s="36"/>
      <c r="V17" s="37"/>
      <c r="W17" s="36"/>
      <c r="X17" s="40"/>
      <c r="Y17" s="39"/>
      <c r="Z17" s="40"/>
      <c r="AA17" s="39"/>
      <c r="AB17" s="40"/>
      <c r="AC17" s="39"/>
      <c r="AD17" s="40"/>
      <c r="AE17" s="39"/>
      <c r="AF17" s="40"/>
      <c r="AG17" s="39"/>
      <c r="AH17" s="40"/>
      <c r="AI17" s="39"/>
      <c r="AJ17" s="40"/>
      <c r="AK17" s="39"/>
      <c r="AL17" s="40"/>
      <c r="AM17" s="39"/>
      <c r="AN17" s="40"/>
      <c r="AO17" s="39"/>
      <c r="AP17" s="40"/>
      <c r="AQ17" s="39"/>
      <c r="AR17" s="40"/>
      <c r="AS17" s="39"/>
      <c r="AT17" s="40"/>
      <c r="AU17" s="39"/>
      <c r="AV17" s="40"/>
      <c r="AW17" s="39"/>
      <c r="AX17" s="40"/>
      <c r="AY17" s="41"/>
      <c r="AZ17" s="42"/>
      <c r="BA17" s="43"/>
      <c r="BB17" s="42"/>
      <c r="BC17" s="43"/>
      <c r="BD17" s="42"/>
      <c r="BE17" s="43"/>
      <c r="BF17" s="42"/>
      <c r="BG17" s="43"/>
      <c r="BH17" s="42"/>
      <c r="BI17" s="43"/>
      <c r="BJ17" s="42"/>
      <c r="BK17" s="43"/>
      <c r="BL17" s="42"/>
      <c r="BM17" s="43"/>
      <c r="BN17" s="42"/>
      <c r="BO17" s="43"/>
      <c r="BP17" s="42"/>
      <c r="BQ17" s="43"/>
      <c r="BR17" s="44">
        <f t="shared" si="0"/>
        <v>0</v>
      </c>
      <c r="BS17" s="45">
        <f t="shared" si="1"/>
        <v>0</v>
      </c>
      <c r="BT17" s="46"/>
      <c r="BU17" s="46"/>
      <c r="BV17" s="47">
        <f t="shared" si="4"/>
      </c>
      <c r="BW17" s="48">
        <f t="shared" si="2"/>
      </c>
      <c r="BX17" s="49">
        <f t="shared" si="3"/>
      </c>
    </row>
    <row r="18" ht="13.8" customHeight="1" spans="1:76" x14ac:dyDescent="0.25">
      <c r="A18" s="107"/>
      <c r="B18" s="33"/>
      <c r="C18" s="34"/>
      <c r="D18" s="37"/>
      <c r="E18" s="36"/>
      <c r="F18" s="37"/>
      <c r="G18" s="36"/>
      <c r="H18" s="37"/>
      <c r="I18" s="36"/>
      <c r="J18" s="37"/>
      <c r="K18" s="36"/>
      <c r="L18" s="37"/>
      <c r="M18" s="36"/>
      <c r="N18" s="37"/>
      <c r="O18" s="36"/>
      <c r="P18" s="37"/>
      <c r="Q18" s="36"/>
      <c r="R18" s="37"/>
      <c r="S18" s="36"/>
      <c r="T18" s="37"/>
      <c r="U18" s="36"/>
      <c r="V18" s="37"/>
      <c r="W18" s="36"/>
      <c r="X18" s="40"/>
      <c r="Y18" s="39"/>
      <c r="Z18" s="40"/>
      <c r="AA18" s="39"/>
      <c r="AB18" s="40"/>
      <c r="AC18" s="39"/>
      <c r="AD18" s="40"/>
      <c r="AE18" s="39"/>
      <c r="AF18" s="40"/>
      <c r="AG18" s="39"/>
      <c r="AH18" s="40"/>
      <c r="AI18" s="39"/>
      <c r="AJ18" s="40"/>
      <c r="AK18" s="39"/>
      <c r="AL18" s="40"/>
      <c r="AM18" s="39"/>
      <c r="AN18" s="40"/>
      <c r="AO18" s="39"/>
      <c r="AP18" s="40"/>
      <c r="AQ18" s="39"/>
      <c r="AR18" s="40"/>
      <c r="AS18" s="39"/>
      <c r="AT18" s="40"/>
      <c r="AU18" s="39"/>
      <c r="AV18" s="40"/>
      <c r="AW18" s="39"/>
      <c r="AX18" s="40"/>
      <c r="AY18" s="41"/>
      <c r="AZ18" s="42"/>
      <c r="BA18" s="43"/>
      <c r="BB18" s="42"/>
      <c r="BC18" s="43"/>
      <c r="BD18" s="42"/>
      <c r="BE18" s="43"/>
      <c r="BF18" s="42"/>
      <c r="BG18" s="43"/>
      <c r="BH18" s="42"/>
      <c r="BI18" s="43"/>
      <c r="BJ18" s="42"/>
      <c r="BK18" s="43"/>
      <c r="BL18" s="42"/>
      <c r="BM18" s="43"/>
      <c r="BN18" s="42"/>
      <c r="BO18" s="43"/>
      <c r="BP18" s="42"/>
      <c r="BQ18" s="43"/>
      <c r="BR18" s="44">
        <f t="shared" si="0"/>
        <v>0</v>
      </c>
      <c r="BS18" s="45">
        <f t="shared" si="1"/>
        <v>0</v>
      </c>
      <c r="BT18" s="46"/>
      <c r="BU18" s="46"/>
      <c r="BV18" s="47">
        <f t="shared" si="4"/>
      </c>
      <c r="BW18" s="48">
        <f t="shared" si="2"/>
      </c>
      <c r="BX18" s="49">
        <f t="shared" si="3"/>
      </c>
    </row>
    <row r="19" ht="13.8" customHeight="1" spans="1:76" x14ac:dyDescent="0.25">
      <c r="A19" s="107"/>
      <c r="B19" s="33"/>
      <c r="C19" s="34"/>
      <c r="D19" s="37"/>
      <c r="E19" s="36"/>
      <c r="F19" s="37"/>
      <c r="G19" s="36"/>
      <c r="H19" s="37"/>
      <c r="I19" s="36"/>
      <c r="J19" s="37"/>
      <c r="K19" s="36"/>
      <c r="L19" s="37"/>
      <c r="M19" s="36"/>
      <c r="N19" s="37"/>
      <c r="O19" s="36"/>
      <c r="P19" s="37"/>
      <c r="Q19" s="36"/>
      <c r="R19" s="37"/>
      <c r="S19" s="36"/>
      <c r="T19" s="37"/>
      <c r="U19" s="36"/>
      <c r="V19" s="37"/>
      <c r="W19" s="36"/>
      <c r="X19" s="40"/>
      <c r="Y19" s="39"/>
      <c r="Z19" s="40"/>
      <c r="AA19" s="39"/>
      <c r="AB19" s="40"/>
      <c r="AC19" s="39"/>
      <c r="AD19" s="40"/>
      <c r="AE19" s="39"/>
      <c r="AF19" s="40"/>
      <c r="AG19" s="39"/>
      <c r="AH19" s="40"/>
      <c r="AI19" s="39"/>
      <c r="AJ19" s="40"/>
      <c r="AK19" s="39"/>
      <c r="AL19" s="40"/>
      <c r="AM19" s="39"/>
      <c r="AN19" s="40"/>
      <c r="AO19" s="39"/>
      <c r="AP19" s="40"/>
      <c r="AQ19" s="39"/>
      <c r="AR19" s="40"/>
      <c r="AS19" s="39"/>
      <c r="AT19" s="40"/>
      <c r="AU19" s="39"/>
      <c r="AV19" s="40"/>
      <c r="AW19" s="39"/>
      <c r="AX19" s="40"/>
      <c r="AY19" s="41"/>
      <c r="AZ19" s="42"/>
      <c r="BA19" s="43"/>
      <c r="BB19" s="42"/>
      <c r="BC19" s="43"/>
      <c r="BD19" s="42"/>
      <c r="BE19" s="43"/>
      <c r="BF19" s="42"/>
      <c r="BG19" s="43"/>
      <c r="BH19" s="42"/>
      <c r="BI19" s="43"/>
      <c r="BJ19" s="42"/>
      <c r="BK19" s="43"/>
      <c r="BL19" s="42"/>
      <c r="BM19" s="43"/>
      <c r="BN19" s="42"/>
      <c r="BO19" s="43"/>
      <c r="BP19" s="42"/>
      <c r="BQ19" s="43"/>
      <c r="BR19" s="44">
        <f t="shared" si="0"/>
        <v>0</v>
      </c>
      <c r="BS19" s="45">
        <f t="shared" si="1"/>
        <v>0</v>
      </c>
      <c r="BT19" s="46"/>
      <c r="BU19" s="46"/>
      <c r="BV19" s="47">
        <f t="shared" si="4"/>
      </c>
      <c r="BW19" s="48">
        <f t="shared" si="2"/>
      </c>
      <c r="BX19" s="49">
        <f t="shared" si="3"/>
      </c>
    </row>
    <row r="20" ht="13.8" customHeight="1" spans="1:76" x14ac:dyDescent="0.25">
      <c r="A20" s="107"/>
      <c r="B20" s="33"/>
      <c r="C20" s="34"/>
      <c r="D20" s="37"/>
      <c r="E20" s="36"/>
      <c r="F20" s="37"/>
      <c r="G20" s="36"/>
      <c r="H20" s="37"/>
      <c r="I20" s="36"/>
      <c r="J20" s="37"/>
      <c r="K20" s="36"/>
      <c r="L20" s="37"/>
      <c r="M20" s="36"/>
      <c r="N20" s="37"/>
      <c r="O20" s="36"/>
      <c r="P20" s="37"/>
      <c r="Q20" s="36"/>
      <c r="R20" s="37"/>
      <c r="S20" s="36"/>
      <c r="T20" s="37"/>
      <c r="U20" s="36"/>
      <c r="V20" s="37"/>
      <c r="W20" s="36"/>
      <c r="X20" s="40"/>
      <c r="Y20" s="39"/>
      <c r="Z20" s="40"/>
      <c r="AA20" s="39"/>
      <c r="AB20" s="40"/>
      <c r="AC20" s="39"/>
      <c r="AD20" s="40"/>
      <c r="AE20" s="39"/>
      <c r="AF20" s="40"/>
      <c r="AG20" s="39"/>
      <c r="AH20" s="40"/>
      <c r="AI20" s="39"/>
      <c r="AJ20" s="40"/>
      <c r="AK20" s="39"/>
      <c r="AL20" s="40"/>
      <c r="AM20" s="39"/>
      <c r="AN20" s="40"/>
      <c r="AO20" s="39"/>
      <c r="AP20" s="40"/>
      <c r="AQ20" s="39"/>
      <c r="AR20" s="40"/>
      <c r="AS20" s="39"/>
      <c r="AT20" s="40"/>
      <c r="AU20" s="39"/>
      <c r="AV20" s="40"/>
      <c r="AW20" s="39"/>
      <c r="AX20" s="40"/>
      <c r="AY20" s="41"/>
      <c r="AZ20" s="42"/>
      <c r="BA20" s="43"/>
      <c r="BB20" s="42"/>
      <c r="BC20" s="43"/>
      <c r="BD20" s="42"/>
      <c r="BE20" s="43"/>
      <c r="BF20" s="42"/>
      <c r="BG20" s="43"/>
      <c r="BH20" s="42"/>
      <c r="BI20" s="43"/>
      <c r="BJ20" s="42"/>
      <c r="BK20" s="43"/>
      <c r="BL20" s="42"/>
      <c r="BM20" s="43"/>
      <c r="BN20" s="42"/>
      <c r="BO20" s="43"/>
      <c r="BP20" s="42"/>
      <c r="BQ20" s="43"/>
      <c r="BR20" s="44">
        <f t="shared" si="0"/>
        <v>0</v>
      </c>
      <c r="BS20" s="45">
        <f t="shared" si="1"/>
        <v>0</v>
      </c>
      <c r="BT20" s="46"/>
      <c r="BU20" s="46"/>
      <c r="BV20" s="47">
        <f t="shared" si="4"/>
      </c>
      <c r="BW20" s="48">
        <f t="shared" si="2"/>
      </c>
      <c r="BX20" s="49">
        <f t="shared" si="3"/>
      </c>
    </row>
    <row r="21" ht="13.8" customHeight="1" spans="1:76" x14ac:dyDescent="0.25">
      <c r="A21" s="107"/>
      <c r="B21" s="33"/>
      <c r="C21" s="34"/>
      <c r="D21" s="37"/>
      <c r="E21" s="36"/>
      <c r="F21" s="37"/>
      <c r="G21" s="36"/>
      <c r="H21" s="37"/>
      <c r="I21" s="36"/>
      <c r="J21" s="37"/>
      <c r="K21" s="36"/>
      <c r="L21" s="37"/>
      <c r="M21" s="36"/>
      <c r="N21" s="37"/>
      <c r="O21" s="36"/>
      <c r="P21" s="37"/>
      <c r="Q21" s="36"/>
      <c r="R21" s="37"/>
      <c r="S21" s="36"/>
      <c r="T21" s="37"/>
      <c r="U21" s="36"/>
      <c r="V21" s="37"/>
      <c r="W21" s="36"/>
      <c r="X21" s="40"/>
      <c r="Y21" s="39"/>
      <c r="Z21" s="40"/>
      <c r="AA21" s="39"/>
      <c r="AB21" s="40"/>
      <c r="AC21" s="39"/>
      <c r="AD21" s="40"/>
      <c r="AE21" s="39"/>
      <c r="AF21" s="40"/>
      <c r="AG21" s="39"/>
      <c r="AH21" s="40"/>
      <c r="AI21" s="39"/>
      <c r="AJ21" s="40"/>
      <c r="AK21" s="39"/>
      <c r="AL21" s="40"/>
      <c r="AM21" s="39"/>
      <c r="AN21" s="40"/>
      <c r="AO21" s="39"/>
      <c r="AP21" s="40"/>
      <c r="AQ21" s="39"/>
      <c r="AR21" s="40"/>
      <c r="AS21" s="39"/>
      <c r="AT21" s="40"/>
      <c r="AU21" s="39"/>
      <c r="AV21" s="40"/>
      <c r="AW21" s="39"/>
      <c r="AX21" s="40"/>
      <c r="AY21" s="41"/>
      <c r="AZ21" s="42"/>
      <c r="BA21" s="43"/>
      <c r="BB21" s="42"/>
      <c r="BC21" s="43"/>
      <c r="BD21" s="42"/>
      <c r="BE21" s="43"/>
      <c r="BF21" s="42"/>
      <c r="BG21" s="43"/>
      <c r="BH21" s="42"/>
      <c r="BI21" s="43"/>
      <c r="BJ21" s="42"/>
      <c r="BK21" s="43"/>
      <c r="BL21" s="42"/>
      <c r="BM21" s="43"/>
      <c r="BN21" s="42"/>
      <c r="BO21" s="43"/>
      <c r="BP21" s="42"/>
      <c r="BQ21" s="43"/>
      <c r="BR21" s="44">
        <f t="shared" si="0"/>
        <v>0</v>
      </c>
      <c r="BS21" s="45">
        <f t="shared" si="1"/>
        <v>0</v>
      </c>
      <c r="BT21" s="46"/>
      <c r="BU21" s="46"/>
      <c r="BV21" s="47">
        <f t="shared" si="4"/>
      </c>
      <c r="BW21" s="48">
        <f t="shared" si="2"/>
      </c>
      <c r="BX21" s="49">
        <f t="shared" si="3"/>
      </c>
    </row>
    <row r="22" ht="13.8" customHeight="1" spans="1:76" x14ac:dyDescent="0.25">
      <c r="A22" s="107"/>
      <c r="B22" s="33"/>
      <c r="C22" s="34"/>
      <c r="D22" s="37"/>
      <c r="E22" s="36"/>
      <c r="F22" s="37"/>
      <c r="G22" s="36"/>
      <c r="H22" s="37"/>
      <c r="I22" s="36"/>
      <c r="J22" s="37"/>
      <c r="K22" s="36"/>
      <c r="L22" s="37"/>
      <c r="M22" s="36"/>
      <c r="N22" s="37"/>
      <c r="O22" s="36"/>
      <c r="P22" s="37"/>
      <c r="Q22" s="36"/>
      <c r="R22" s="37"/>
      <c r="S22" s="36"/>
      <c r="T22" s="37"/>
      <c r="U22" s="36"/>
      <c r="V22" s="37"/>
      <c r="W22" s="36"/>
      <c r="X22" s="40"/>
      <c r="Y22" s="39"/>
      <c r="Z22" s="40"/>
      <c r="AA22" s="39"/>
      <c r="AB22" s="40"/>
      <c r="AC22" s="39"/>
      <c r="AD22" s="40"/>
      <c r="AE22" s="39"/>
      <c r="AF22" s="40"/>
      <c r="AG22" s="39"/>
      <c r="AH22" s="40"/>
      <c r="AI22" s="39"/>
      <c r="AJ22" s="40"/>
      <c r="AK22" s="39"/>
      <c r="AL22" s="40"/>
      <c r="AM22" s="39"/>
      <c r="AN22" s="40"/>
      <c r="AO22" s="39"/>
      <c r="AP22" s="40"/>
      <c r="AQ22" s="39"/>
      <c r="AR22" s="40"/>
      <c r="AS22" s="39"/>
      <c r="AT22" s="40"/>
      <c r="AU22" s="39"/>
      <c r="AV22" s="40"/>
      <c r="AW22" s="39"/>
      <c r="AX22" s="40"/>
      <c r="AY22" s="41"/>
      <c r="AZ22" s="42"/>
      <c r="BA22" s="43"/>
      <c r="BB22" s="42"/>
      <c r="BC22" s="43"/>
      <c r="BD22" s="42"/>
      <c r="BE22" s="43"/>
      <c r="BF22" s="42"/>
      <c r="BG22" s="43"/>
      <c r="BH22" s="42"/>
      <c r="BI22" s="43"/>
      <c r="BJ22" s="42"/>
      <c r="BK22" s="43"/>
      <c r="BL22" s="42"/>
      <c r="BM22" s="43"/>
      <c r="BN22" s="42"/>
      <c r="BO22" s="43"/>
      <c r="BP22" s="42"/>
      <c r="BQ22" s="43"/>
      <c r="BR22" s="44">
        <f t="shared" si="0"/>
        <v>0</v>
      </c>
      <c r="BS22" s="45">
        <f t="shared" si="1"/>
        <v>0</v>
      </c>
      <c r="BT22" s="46"/>
      <c r="BU22" s="46"/>
      <c r="BV22" s="47">
        <f t="shared" si="4"/>
      </c>
      <c r="BW22" s="48">
        <f t="shared" si="2"/>
      </c>
      <c r="BX22" s="49">
        <f t="shared" si="3"/>
      </c>
    </row>
    <row r="23" ht="13.8" customHeight="1" spans="1:76" x14ac:dyDescent="0.25">
      <c r="A23" s="107"/>
      <c r="B23" s="33"/>
      <c r="C23" s="34"/>
      <c r="D23" s="37"/>
      <c r="E23" s="36"/>
      <c r="F23" s="37"/>
      <c r="G23" s="36"/>
      <c r="H23" s="37"/>
      <c r="I23" s="36"/>
      <c r="J23" s="37"/>
      <c r="K23" s="36"/>
      <c r="L23" s="37"/>
      <c r="M23" s="36"/>
      <c r="N23" s="37"/>
      <c r="O23" s="36"/>
      <c r="P23" s="37"/>
      <c r="Q23" s="36"/>
      <c r="R23" s="37"/>
      <c r="S23" s="36"/>
      <c r="T23" s="37"/>
      <c r="U23" s="36"/>
      <c r="V23" s="37"/>
      <c r="W23" s="36"/>
      <c r="X23" s="40"/>
      <c r="Y23" s="39"/>
      <c r="Z23" s="40"/>
      <c r="AA23" s="39"/>
      <c r="AB23" s="40"/>
      <c r="AC23" s="39"/>
      <c r="AD23" s="40"/>
      <c r="AE23" s="39"/>
      <c r="AF23" s="40"/>
      <c r="AG23" s="39"/>
      <c r="AH23" s="40"/>
      <c r="AI23" s="39"/>
      <c r="AJ23" s="40"/>
      <c r="AK23" s="39"/>
      <c r="AL23" s="40"/>
      <c r="AM23" s="39"/>
      <c r="AN23" s="40"/>
      <c r="AO23" s="39"/>
      <c r="AP23" s="40"/>
      <c r="AQ23" s="39"/>
      <c r="AR23" s="40"/>
      <c r="AS23" s="39"/>
      <c r="AT23" s="40"/>
      <c r="AU23" s="39"/>
      <c r="AV23" s="40"/>
      <c r="AW23" s="39"/>
      <c r="AX23" s="40"/>
      <c r="AY23" s="41"/>
      <c r="AZ23" s="42"/>
      <c r="BA23" s="43"/>
      <c r="BB23" s="42"/>
      <c r="BC23" s="43"/>
      <c r="BD23" s="42"/>
      <c r="BE23" s="43"/>
      <c r="BF23" s="42"/>
      <c r="BG23" s="43"/>
      <c r="BH23" s="42"/>
      <c r="BI23" s="43"/>
      <c r="BJ23" s="42"/>
      <c r="BK23" s="43"/>
      <c r="BL23" s="42"/>
      <c r="BM23" s="43"/>
      <c r="BN23" s="42"/>
      <c r="BO23" s="43"/>
      <c r="BP23" s="42"/>
      <c r="BQ23" s="43"/>
      <c r="BR23" s="44">
        <f t="shared" si="0"/>
        <v>0</v>
      </c>
      <c r="BS23" s="45">
        <f t="shared" si="1"/>
        <v>0</v>
      </c>
      <c r="BT23" s="46"/>
      <c r="BU23" s="46"/>
      <c r="BV23" s="47">
        <f t="shared" si="4"/>
      </c>
      <c r="BW23" s="48">
        <f t="shared" si="2"/>
      </c>
      <c r="BX23" s="49">
        <f t="shared" si="3"/>
      </c>
    </row>
    <row r="24" ht="13.8" customHeight="1" spans="1:76" x14ac:dyDescent="0.25">
      <c r="A24" s="107"/>
      <c r="B24" s="33"/>
      <c r="C24" s="34"/>
      <c r="D24" s="37"/>
      <c r="E24" s="36"/>
      <c r="F24" s="37"/>
      <c r="G24" s="36"/>
      <c r="H24" s="37"/>
      <c r="I24" s="36"/>
      <c r="J24" s="37"/>
      <c r="K24" s="36"/>
      <c r="L24" s="37"/>
      <c r="M24" s="36"/>
      <c r="N24" s="37"/>
      <c r="O24" s="36"/>
      <c r="P24" s="37"/>
      <c r="Q24" s="36"/>
      <c r="R24" s="37"/>
      <c r="S24" s="36"/>
      <c r="T24" s="37"/>
      <c r="U24" s="36"/>
      <c r="V24" s="37"/>
      <c r="W24" s="36"/>
      <c r="X24" s="40"/>
      <c r="Y24" s="39"/>
      <c r="Z24" s="40"/>
      <c r="AA24" s="39"/>
      <c r="AB24" s="40"/>
      <c r="AC24" s="39"/>
      <c r="AD24" s="40"/>
      <c r="AE24" s="39"/>
      <c r="AF24" s="40"/>
      <c r="AG24" s="39"/>
      <c r="AH24" s="40"/>
      <c r="AI24" s="39"/>
      <c r="AJ24" s="40"/>
      <c r="AK24" s="39"/>
      <c r="AL24" s="40"/>
      <c r="AM24" s="39"/>
      <c r="AN24" s="40"/>
      <c r="AO24" s="39"/>
      <c r="AP24" s="40"/>
      <c r="AQ24" s="39"/>
      <c r="AR24" s="40"/>
      <c r="AS24" s="39"/>
      <c r="AT24" s="40"/>
      <c r="AU24" s="39"/>
      <c r="AV24" s="40"/>
      <c r="AW24" s="39"/>
      <c r="AX24" s="40"/>
      <c r="AY24" s="41"/>
      <c r="AZ24" s="42"/>
      <c r="BA24" s="43"/>
      <c r="BB24" s="42"/>
      <c r="BC24" s="43"/>
      <c r="BD24" s="42"/>
      <c r="BE24" s="43"/>
      <c r="BF24" s="42"/>
      <c r="BG24" s="43"/>
      <c r="BH24" s="42"/>
      <c r="BI24" s="43"/>
      <c r="BJ24" s="42"/>
      <c r="BK24" s="43"/>
      <c r="BL24" s="42"/>
      <c r="BM24" s="43"/>
      <c r="BN24" s="42"/>
      <c r="BO24" s="43"/>
      <c r="BP24" s="42"/>
      <c r="BQ24" s="43"/>
      <c r="BR24" s="44">
        <f t="shared" si="0"/>
        <v>0</v>
      </c>
      <c r="BS24" s="45">
        <f t="shared" si="1"/>
        <v>0</v>
      </c>
      <c r="BT24" s="46"/>
      <c r="BU24" s="46"/>
      <c r="BV24" s="47">
        <f t="shared" si="4"/>
      </c>
      <c r="BW24" s="48">
        <f t="shared" si="2"/>
      </c>
      <c r="BX24" s="49">
        <f t="shared" si="3"/>
      </c>
    </row>
    <row r="25" ht="13.8" customHeight="1" spans="1:76" x14ac:dyDescent="0.25">
      <c r="A25" s="107"/>
      <c r="B25" s="33"/>
      <c r="C25" s="34"/>
      <c r="D25" s="37"/>
      <c r="E25" s="36"/>
      <c r="F25" s="37"/>
      <c r="G25" s="36"/>
      <c r="H25" s="37"/>
      <c r="I25" s="36"/>
      <c r="J25" s="37"/>
      <c r="K25" s="36"/>
      <c r="L25" s="37"/>
      <c r="M25" s="36"/>
      <c r="N25" s="37"/>
      <c r="O25" s="36"/>
      <c r="P25" s="37"/>
      <c r="Q25" s="36"/>
      <c r="R25" s="37"/>
      <c r="S25" s="36"/>
      <c r="T25" s="37"/>
      <c r="U25" s="36"/>
      <c r="V25" s="37"/>
      <c r="W25" s="36"/>
      <c r="X25" s="40"/>
      <c r="Y25" s="39"/>
      <c r="Z25" s="40"/>
      <c r="AA25" s="39"/>
      <c r="AB25" s="40"/>
      <c r="AC25" s="39"/>
      <c r="AD25" s="40"/>
      <c r="AE25" s="39"/>
      <c r="AF25" s="40"/>
      <c r="AG25" s="39"/>
      <c r="AH25" s="40"/>
      <c r="AI25" s="39"/>
      <c r="AJ25" s="40"/>
      <c r="AK25" s="39"/>
      <c r="AL25" s="40"/>
      <c r="AM25" s="39"/>
      <c r="AN25" s="40"/>
      <c r="AO25" s="39"/>
      <c r="AP25" s="40"/>
      <c r="AQ25" s="39"/>
      <c r="AR25" s="40"/>
      <c r="AS25" s="39"/>
      <c r="AT25" s="40"/>
      <c r="AU25" s="39"/>
      <c r="AV25" s="40"/>
      <c r="AW25" s="39"/>
      <c r="AX25" s="40"/>
      <c r="AY25" s="41"/>
      <c r="AZ25" s="42"/>
      <c r="BA25" s="43"/>
      <c r="BB25" s="42"/>
      <c r="BC25" s="43"/>
      <c r="BD25" s="42"/>
      <c r="BE25" s="43"/>
      <c r="BF25" s="42"/>
      <c r="BG25" s="43"/>
      <c r="BH25" s="42"/>
      <c r="BI25" s="43"/>
      <c r="BJ25" s="42"/>
      <c r="BK25" s="43"/>
      <c r="BL25" s="42"/>
      <c r="BM25" s="43"/>
      <c r="BN25" s="42"/>
      <c r="BO25" s="43"/>
      <c r="BP25" s="42"/>
      <c r="BQ25" s="43"/>
      <c r="BR25" s="44">
        <f t="shared" si="0"/>
        <v>0</v>
      </c>
      <c r="BS25" s="45">
        <f t="shared" si="1"/>
        <v>0</v>
      </c>
      <c r="BT25" s="46"/>
      <c r="BU25" s="46"/>
      <c r="BV25" s="47">
        <f t="shared" si="4"/>
      </c>
      <c r="BW25" s="48">
        <f t="shared" si="2"/>
      </c>
      <c r="BX25" s="49">
        <f t="shared" si="3"/>
      </c>
    </row>
    <row r="26" ht="13.8" customHeight="1" spans="1:76" x14ac:dyDescent="0.25">
      <c r="A26" s="107"/>
      <c r="B26" s="33"/>
      <c r="C26" s="34"/>
      <c r="D26" s="37"/>
      <c r="E26" s="36"/>
      <c r="F26" s="37"/>
      <c r="G26" s="36"/>
      <c r="H26" s="37"/>
      <c r="I26" s="36"/>
      <c r="J26" s="37"/>
      <c r="K26" s="36"/>
      <c r="L26" s="37"/>
      <c r="M26" s="36"/>
      <c r="N26" s="37"/>
      <c r="O26" s="36"/>
      <c r="P26" s="37"/>
      <c r="Q26" s="36"/>
      <c r="R26" s="37"/>
      <c r="S26" s="36"/>
      <c r="T26" s="37"/>
      <c r="U26" s="36"/>
      <c r="V26" s="37"/>
      <c r="W26" s="36"/>
      <c r="X26" s="40"/>
      <c r="Y26" s="39"/>
      <c r="Z26" s="40"/>
      <c r="AA26" s="39"/>
      <c r="AB26" s="40"/>
      <c r="AC26" s="39"/>
      <c r="AD26" s="40"/>
      <c r="AE26" s="39"/>
      <c r="AF26" s="40"/>
      <c r="AG26" s="39"/>
      <c r="AH26" s="40"/>
      <c r="AI26" s="39"/>
      <c r="AJ26" s="40"/>
      <c r="AK26" s="39"/>
      <c r="AL26" s="40"/>
      <c r="AM26" s="39"/>
      <c r="AN26" s="40"/>
      <c r="AO26" s="39"/>
      <c r="AP26" s="40"/>
      <c r="AQ26" s="39"/>
      <c r="AR26" s="40"/>
      <c r="AS26" s="39"/>
      <c r="AT26" s="40"/>
      <c r="AU26" s="39"/>
      <c r="AV26" s="40"/>
      <c r="AW26" s="39"/>
      <c r="AX26" s="40"/>
      <c r="AY26" s="41"/>
      <c r="AZ26" s="42"/>
      <c r="BA26" s="43"/>
      <c r="BB26" s="42"/>
      <c r="BC26" s="43"/>
      <c r="BD26" s="42"/>
      <c r="BE26" s="43"/>
      <c r="BF26" s="42"/>
      <c r="BG26" s="43"/>
      <c r="BH26" s="42"/>
      <c r="BI26" s="43"/>
      <c r="BJ26" s="42"/>
      <c r="BK26" s="43"/>
      <c r="BL26" s="42"/>
      <c r="BM26" s="43"/>
      <c r="BN26" s="42"/>
      <c r="BO26" s="43"/>
      <c r="BP26" s="42"/>
      <c r="BQ26" s="43"/>
      <c r="BR26" s="44">
        <f t="shared" si="0"/>
        <v>0</v>
      </c>
      <c r="BS26" s="45">
        <f t="shared" si="1"/>
        <v>0</v>
      </c>
      <c r="BT26" s="46"/>
      <c r="BU26" s="46"/>
      <c r="BV26" s="47">
        <f t="shared" si="4"/>
      </c>
      <c r="BW26" s="48">
        <f t="shared" si="2"/>
      </c>
      <c r="BX26" s="49">
        <f t="shared" si="3"/>
      </c>
    </row>
    <row r="27" ht="13.8" customHeight="1" spans="1:76" x14ac:dyDescent="0.25">
      <c r="A27" s="107"/>
      <c r="B27" s="33"/>
      <c r="C27" s="34"/>
      <c r="D27" s="37"/>
      <c r="E27" s="36"/>
      <c r="F27" s="37"/>
      <c r="G27" s="36"/>
      <c r="H27" s="37"/>
      <c r="I27" s="36"/>
      <c r="J27" s="37"/>
      <c r="K27" s="36"/>
      <c r="L27" s="37"/>
      <c r="M27" s="36"/>
      <c r="N27" s="37"/>
      <c r="O27" s="36"/>
      <c r="P27" s="37"/>
      <c r="Q27" s="36"/>
      <c r="R27" s="37"/>
      <c r="S27" s="36"/>
      <c r="T27" s="37"/>
      <c r="U27" s="36"/>
      <c r="V27" s="37"/>
      <c r="W27" s="36"/>
      <c r="X27" s="40"/>
      <c r="Y27" s="39"/>
      <c r="Z27" s="40"/>
      <c r="AA27" s="39"/>
      <c r="AB27" s="40"/>
      <c r="AC27" s="39"/>
      <c r="AD27" s="40"/>
      <c r="AE27" s="39"/>
      <c r="AF27" s="40"/>
      <c r="AG27" s="39"/>
      <c r="AH27" s="40"/>
      <c r="AI27" s="39"/>
      <c r="AJ27" s="40"/>
      <c r="AK27" s="39"/>
      <c r="AL27" s="40"/>
      <c r="AM27" s="39"/>
      <c r="AN27" s="40"/>
      <c r="AO27" s="39"/>
      <c r="AP27" s="40"/>
      <c r="AQ27" s="39"/>
      <c r="AR27" s="40"/>
      <c r="AS27" s="39"/>
      <c r="AT27" s="40"/>
      <c r="AU27" s="39"/>
      <c r="AV27" s="40"/>
      <c r="AW27" s="39"/>
      <c r="AX27" s="40"/>
      <c r="AY27" s="41"/>
      <c r="AZ27" s="42"/>
      <c r="BA27" s="43"/>
      <c r="BB27" s="42"/>
      <c r="BC27" s="43"/>
      <c r="BD27" s="42"/>
      <c r="BE27" s="43"/>
      <c r="BF27" s="42"/>
      <c r="BG27" s="43"/>
      <c r="BH27" s="42"/>
      <c r="BI27" s="43"/>
      <c r="BJ27" s="42"/>
      <c r="BK27" s="43"/>
      <c r="BL27" s="42"/>
      <c r="BM27" s="43"/>
      <c r="BN27" s="42"/>
      <c r="BO27" s="43"/>
      <c r="BP27" s="42"/>
      <c r="BQ27" s="43"/>
      <c r="BR27" s="44">
        <f t="shared" si="0"/>
        <v>0</v>
      </c>
      <c r="BS27" s="45">
        <f t="shared" si="1"/>
        <v>0</v>
      </c>
      <c r="BT27" s="46"/>
      <c r="BU27" s="46"/>
      <c r="BV27" s="47">
        <f t="shared" si="4"/>
      </c>
      <c r="BW27" s="48">
        <f t="shared" si="2"/>
      </c>
      <c r="BX27" s="49">
        <f t="shared" si="3"/>
      </c>
    </row>
    <row r="28" ht="13.8" customHeight="1" spans="1:76" x14ac:dyDescent="0.25">
      <c r="A28" s="107"/>
      <c r="B28" s="33"/>
      <c r="C28" s="34"/>
      <c r="D28" s="37"/>
      <c r="E28" s="36"/>
      <c r="F28" s="37"/>
      <c r="G28" s="36"/>
      <c r="H28" s="37"/>
      <c r="I28" s="36"/>
      <c r="J28" s="37"/>
      <c r="K28" s="36"/>
      <c r="L28" s="37"/>
      <c r="M28" s="36"/>
      <c r="N28" s="37"/>
      <c r="O28" s="36"/>
      <c r="P28" s="37"/>
      <c r="Q28" s="36"/>
      <c r="R28" s="37"/>
      <c r="S28" s="36"/>
      <c r="T28" s="37"/>
      <c r="U28" s="36"/>
      <c r="V28" s="37"/>
      <c r="W28" s="36"/>
      <c r="X28" s="40"/>
      <c r="Y28" s="39"/>
      <c r="Z28" s="40"/>
      <c r="AA28" s="39"/>
      <c r="AB28" s="40"/>
      <c r="AC28" s="39"/>
      <c r="AD28" s="40"/>
      <c r="AE28" s="39"/>
      <c r="AF28" s="40"/>
      <c r="AG28" s="39"/>
      <c r="AH28" s="40"/>
      <c r="AI28" s="39"/>
      <c r="AJ28" s="40"/>
      <c r="AK28" s="39"/>
      <c r="AL28" s="40"/>
      <c r="AM28" s="39"/>
      <c r="AN28" s="40"/>
      <c r="AO28" s="39"/>
      <c r="AP28" s="40"/>
      <c r="AQ28" s="39"/>
      <c r="AR28" s="40"/>
      <c r="AS28" s="39"/>
      <c r="AT28" s="40"/>
      <c r="AU28" s="39"/>
      <c r="AV28" s="40"/>
      <c r="AW28" s="39"/>
      <c r="AX28" s="40"/>
      <c r="AY28" s="41"/>
      <c r="AZ28" s="42"/>
      <c r="BA28" s="43"/>
      <c r="BB28" s="42"/>
      <c r="BC28" s="43"/>
      <c r="BD28" s="42"/>
      <c r="BE28" s="43"/>
      <c r="BF28" s="42"/>
      <c r="BG28" s="43"/>
      <c r="BH28" s="42"/>
      <c r="BI28" s="43"/>
      <c r="BJ28" s="42"/>
      <c r="BK28" s="43"/>
      <c r="BL28" s="42"/>
      <c r="BM28" s="43"/>
      <c r="BN28" s="42"/>
      <c r="BO28" s="43"/>
      <c r="BP28" s="42"/>
      <c r="BQ28" s="43"/>
      <c r="BR28" s="44">
        <f t="shared" si="0"/>
        <v>0</v>
      </c>
      <c r="BS28" s="45">
        <f t="shared" si="1"/>
        <v>0</v>
      </c>
      <c r="BT28" s="46"/>
      <c r="BU28" s="46"/>
      <c r="BV28" s="47">
        <f t="shared" si="4"/>
      </c>
      <c r="BW28" s="48">
        <f t="shared" si="2"/>
      </c>
      <c r="BX28" s="49">
        <f t="shared" si="3"/>
      </c>
    </row>
    <row r="29" ht="13.8" customHeight="1" spans="1:76" x14ac:dyDescent="0.25">
      <c r="A29" s="107"/>
      <c r="B29" s="33"/>
      <c r="C29" s="34"/>
      <c r="D29" s="37"/>
      <c r="E29" s="36"/>
      <c r="F29" s="37"/>
      <c r="G29" s="36"/>
      <c r="H29" s="37"/>
      <c r="I29" s="36"/>
      <c r="J29" s="37"/>
      <c r="K29" s="36"/>
      <c r="L29" s="37"/>
      <c r="M29" s="36"/>
      <c r="N29" s="37"/>
      <c r="O29" s="36"/>
      <c r="P29" s="37"/>
      <c r="Q29" s="36"/>
      <c r="R29" s="37"/>
      <c r="S29" s="36"/>
      <c r="T29" s="37"/>
      <c r="U29" s="36"/>
      <c r="V29" s="37"/>
      <c r="W29" s="36"/>
      <c r="X29" s="40"/>
      <c r="Y29" s="39"/>
      <c r="Z29" s="40"/>
      <c r="AA29" s="39"/>
      <c r="AB29" s="40"/>
      <c r="AC29" s="39"/>
      <c r="AD29" s="40"/>
      <c r="AE29" s="39"/>
      <c r="AF29" s="40"/>
      <c r="AG29" s="39"/>
      <c r="AH29" s="40"/>
      <c r="AI29" s="39"/>
      <c r="AJ29" s="40"/>
      <c r="AK29" s="39"/>
      <c r="AL29" s="40"/>
      <c r="AM29" s="39"/>
      <c r="AN29" s="40"/>
      <c r="AO29" s="39"/>
      <c r="AP29" s="40"/>
      <c r="AQ29" s="39"/>
      <c r="AR29" s="40"/>
      <c r="AS29" s="39"/>
      <c r="AT29" s="40"/>
      <c r="AU29" s="39"/>
      <c r="AV29" s="40"/>
      <c r="AW29" s="39"/>
      <c r="AX29" s="40"/>
      <c r="AY29" s="41"/>
      <c r="AZ29" s="42"/>
      <c r="BA29" s="43"/>
      <c r="BB29" s="42"/>
      <c r="BC29" s="43"/>
      <c r="BD29" s="42"/>
      <c r="BE29" s="43"/>
      <c r="BF29" s="42"/>
      <c r="BG29" s="43"/>
      <c r="BH29" s="42"/>
      <c r="BI29" s="43"/>
      <c r="BJ29" s="42"/>
      <c r="BK29" s="43"/>
      <c r="BL29" s="42"/>
      <c r="BM29" s="43"/>
      <c r="BN29" s="42"/>
      <c r="BO29" s="43"/>
      <c r="BP29" s="42"/>
      <c r="BQ29" s="43"/>
      <c r="BR29" s="44">
        <f t="shared" si="0"/>
        <v>0</v>
      </c>
      <c r="BS29" s="45">
        <f t="shared" si="1"/>
        <v>0</v>
      </c>
      <c r="BT29" s="46"/>
      <c r="BU29" s="46"/>
      <c r="BV29" s="47">
        <f t="shared" si="4"/>
      </c>
      <c r="BW29" s="48">
        <f t="shared" si="2"/>
      </c>
      <c r="BX29" s="49">
        <f t="shared" si="3"/>
      </c>
    </row>
    <row r="30" ht="13.8" customHeight="1" spans="1:76" x14ac:dyDescent="0.25">
      <c r="A30" s="107"/>
      <c r="B30" s="33"/>
      <c r="C30" s="34"/>
      <c r="D30" s="37"/>
      <c r="E30" s="36"/>
      <c r="F30" s="37"/>
      <c r="G30" s="36"/>
      <c r="H30" s="37"/>
      <c r="I30" s="36"/>
      <c r="J30" s="37"/>
      <c r="K30" s="36"/>
      <c r="L30" s="37"/>
      <c r="M30" s="36"/>
      <c r="N30" s="37"/>
      <c r="O30" s="36"/>
      <c r="P30" s="37"/>
      <c r="Q30" s="36"/>
      <c r="R30" s="37"/>
      <c r="S30" s="36"/>
      <c r="T30" s="37"/>
      <c r="U30" s="36"/>
      <c r="V30" s="37"/>
      <c r="W30" s="36"/>
      <c r="X30" s="40"/>
      <c r="Y30" s="39"/>
      <c r="Z30" s="40"/>
      <c r="AA30" s="39"/>
      <c r="AB30" s="40"/>
      <c r="AC30" s="39"/>
      <c r="AD30" s="40"/>
      <c r="AE30" s="39"/>
      <c r="AF30" s="40"/>
      <c r="AG30" s="39"/>
      <c r="AH30" s="40"/>
      <c r="AI30" s="39"/>
      <c r="AJ30" s="40"/>
      <c r="AK30" s="39"/>
      <c r="AL30" s="40"/>
      <c r="AM30" s="39"/>
      <c r="AN30" s="40"/>
      <c r="AO30" s="39"/>
      <c r="AP30" s="40"/>
      <c r="AQ30" s="39"/>
      <c r="AR30" s="40"/>
      <c r="AS30" s="39"/>
      <c r="AT30" s="40"/>
      <c r="AU30" s="39"/>
      <c r="AV30" s="40"/>
      <c r="AW30" s="39"/>
      <c r="AX30" s="40"/>
      <c r="AY30" s="41"/>
      <c r="AZ30" s="42"/>
      <c r="BA30" s="43"/>
      <c r="BB30" s="42"/>
      <c r="BC30" s="43"/>
      <c r="BD30" s="42"/>
      <c r="BE30" s="43"/>
      <c r="BF30" s="42"/>
      <c r="BG30" s="43"/>
      <c r="BH30" s="42"/>
      <c r="BI30" s="43"/>
      <c r="BJ30" s="42"/>
      <c r="BK30" s="43"/>
      <c r="BL30" s="42"/>
      <c r="BM30" s="43"/>
      <c r="BN30" s="42"/>
      <c r="BO30" s="43"/>
      <c r="BP30" s="42"/>
      <c r="BQ30" s="43"/>
      <c r="BR30" s="44">
        <f t="shared" si="0"/>
        <v>0</v>
      </c>
      <c r="BS30" s="45">
        <f t="shared" si="1"/>
        <v>0</v>
      </c>
      <c r="BT30" s="46"/>
      <c r="BU30" s="46"/>
      <c r="BV30" s="47">
        <f t="shared" si="4"/>
      </c>
      <c r="BW30" s="48">
        <f t="shared" si="2"/>
      </c>
      <c r="BX30" s="49">
        <f t="shared" si="3"/>
      </c>
    </row>
    <row r="31" ht="13.8" customHeight="1" spans="1:76" x14ac:dyDescent="0.25">
      <c r="A31" s="107"/>
      <c r="B31" s="33"/>
      <c r="C31" s="34"/>
      <c r="D31" s="37"/>
      <c r="E31" s="36"/>
      <c r="F31" s="37"/>
      <c r="G31" s="36"/>
      <c r="H31" s="37"/>
      <c r="I31" s="36"/>
      <c r="J31" s="37"/>
      <c r="K31" s="36"/>
      <c r="L31" s="37"/>
      <c r="M31" s="36"/>
      <c r="N31" s="37"/>
      <c r="O31" s="36"/>
      <c r="P31" s="37"/>
      <c r="Q31" s="36"/>
      <c r="R31" s="37"/>
      <c r="S31" s="36"/>
      <c r="T31" s="37"/>
      <c r="U31" s="36"/>
      <c r="V31" s="37"/>
      <c r="W31" s="36"/>
      <c r="X31" s="40"/>
      <c r="Y31" s="39"/>
      <c r="Z31" s="40"/>
      <c r="AA31" s="39"/>
      <c r="AB31" s="40"/>
      <c r="AC31" s="39"/>
      <c r="AD31" s="40"/>
      <c r="AE31" s="39"/>
      <c r="AF31" s="40"/>
      <c r="AG31" s="39"/>
      <c r="AH31" s="40"/>
      <c r="AI31" s="39"/>
      <c r="AJ31" s="40"/>
      <c r="AK31" s="39"/>
      <c r="AL31" s="40"/>
      <c r="AM31" s="39"/>
      <c r="AN31" s="40"/>
      <c r="AO31" s="39"/>
      <c r="AP31" s="40"/>
      <c r="AQ31" s="39"/>
      <c r="AR31" s="40"/>
      <c r="AS31" s="39"/>
      <c r="AT31" s="40"/>
      <c r="AU31" s="39"/>
      <c r="AV31" s="40"/>
      <c r="AW31" s="39"/>
      <c r="AX31" s="40"/>
      <c r="AY31" s="41"/>
      <c r="AZ31" s="42"/>
      <c r="BA31" s="43"/>
      <c r="BB31" s="42"/>
      <c r="BC31" s="43"/>
      <c r="BD31" s="42"/>
      <c r="BE31" s="43"/>
      <c r="BF31" s="42"/>
      <c r="BG31" s="43"/>
      <c r="BH31" s="42"/>
      <c r="BI31" s="43"/>
      <c r="BJ31" s="42"/>
      <c r="BK31" s="43"/>
      <c r="BL31" s="42"/>
      <c r="BM31" s="43"/>
      <c r="BN31" s="42"/>
      <c r="BO31" s="43"/>
      <c r="BP31" s="42"/>
      <c r="BQ31" s="43"/>
      <c r="BR31" s="44">
        <f t="shared" si="0"/>
        <v>0</v>
      </c>
      <c r="BS31" s="45">
        <f t="shared" si="1"/>
        <v>0</v>
      </c>
      <c r="BT31" s="46"/>
      <c r="BU31" s="46"/>
      <c r="BV31" s="47">
        <f t="shared" si="4"/>
      </c>
      <c r="BW31" s="48">
        <f t="shared" si="2"/>
      </c>
      <c r="BX31" s="49">
        <f t="shared" si="3"/>
      </c>
    </row>
    <row r="32" ht="13.8" customHeight="1" spans="1:76" x14ac:dyDescent="0.25">
      <c r="A32" s="107"/>
      <c r="B32" s="33"/>
      <c r="C32" s="34"/>
      <c r="D32" s="37"/>
      <c r="E32" s="36"/>
      <c r="F32" s="37"/>
      <c r="G32" s="36"/>
      <c r="H32" s="37"/>
      <c r="I32" s="36"/>
      <c r="J32" s="37"/>
      <c r="K32" s="36"/>
      <c r="L32" s="37"/>
      <c r="M32" s="36"/>
      <c r="N32" s="37"/>
      <c r="O32" s="36"/>
      <c r="P32" s="37"/>
      <c r="Q32" s="36"/>
      <c r="R32" s="37"/>
      <c r="S32" s="36"/>
      <c r="T32" s="37"/>
      <c r="U32" s="36"/>
      <c r="V32" s="37"/>
      <c r="W32" s="36"/>
      <c r="X32" s="40"/>
      <c r="Y32" s="39"/>
      <c r="Z32" s="40"/>
      <c r="AA32" s="39"/>
      <c r="AB32" s="40"/>
      <c r="AC32" s="39"/>
      <c r="AD32" s="40"/>
      <c r="AE32" s="39"/>
      <c r="AF32" s="40"/>
      <c r="AG32" s="39"/>
      <c r="AH32" s="40"/>
      <c r="AI32" s="39"/>
      <c r="AJ32" s="40"/>
      <c r="AK32" s="39"/>
      <c r="AL32" s="40"/>
      <c r="AM32" s="39"/>
      <c r="AN32" s="40"/>
      <c r="AO32" s="39"/>
      <c r="AP32" s="40"/>
      <c r="AQ32" s="39"/>
      <c r="AR32" s="40"/>
      <c r="AS32" s="39"/>
      <c r="AT32" s="40"/>
      <c r="AU32" s="39"/>
      <c r="AV32" s="40"/>
      <c r="AW32" s="39"/>
      <c r="AX32" s="40"/>
      <c r="AY32" s="41"/>
      <c r="AZ32" s="42"/>
      <c r="BA32" s="43"/>
      <c r="BB32" s="42"/>
      <c r="BC32" s="43"/>
      <c r="BD32" s="42"/>
      <c r="BE32" s="43"/>
      <c r="BF32" s="42"/>
      <c r="BG32" s="43"/>
      <c r="BH32" s="42"/>
      <c r="BI32" s="43"/>
      <c r="BJ32" s="42"/>
      <c r="BK32" s="43"/>
      <c r="BL32" s="42"/>
      <c r="BM32" s="43"/>
      <c r="BN32" s="42"/>
      <c r="BO32" s="43"/>
      <c r="BP32" s="42"/>
      <c r="BQ32" s="43"/>
      <c r="BR32" s="44">
        <f t="shared" si="0"/>
        <v>0</v>
      </c>
      <c r="BS32" s="45">
        <f t="shared" si="1"/>
        <v>0</v>
      </c>
      <c r="BT32" s="46"/>
      <c r="BU32" s="46"/>
      <c r="BV32" s="47">
        <f t="shared" si="4"/>
      </c>
      <c r="BW32" s="48">
        <f t="shared" si="2"/>
      </c>
      <c r="BX32" s="49">
        <f t="shared" si="3"/>
      </c>
    </row>
    <row r="33" ht="13.8" customHeight="1" spans="1:76" x14ac:dyDescent="0.25">
      <c r="A33" s="107"/>
      <c r="B33" s="33"/>
      <c r="C33" s="34"/>
      <c r="D33" s="37"/>
      <c r="E33" s="36"/>
      <c r="F33" s="37"/>
      <c r="G33" s="36"/>
      <c r="H33" s="37"/>
      <c r="I33" s="36"/>
      <c r="J33" s="37"/>
      <c r="K33" s="36"/>
      <c r="L33" s="37"/>
      <c r="M33" s="36"/>
      <c r="N33" s="37"/>
      <c r="O33" s="36"/>
      <c r="P33" s="37"/>
      <c r="Q33" s="36"/>
      <c r="R33" s="37"/>
      <c r="S33" s="36"/>
      <c r="T33" s="37"/>
      <c r="U33" s="36"/>
      <c r="V33" s="37"/>
      <c r="W33" s="36"/>
      <c r="X33" s="40"/>
      <c r="Y33" s="39"/>
      <c r="Z33" s="40"/>
      <c r="AA33" s="39"/>
      <c r="AB33" s="40"/>
      <c r="AC33" s="39"/>
      <c r="AD33" s="40"/>
      <c r="AE33" s="39"/>
      <c r="AF33" s="40"/>
      <c r="AG33" s="39"/>
      <c r="AH33" s="40"/>
      <c r="AI33" s="39"/>
      <c r="AJ33" s="40"/>
      <c r="AK33" s="39"/>
      <c r="AL33" s="40"/>
      <c r="AM33" s="39"/>
      <c r="AN33" s="40"/>
      <c r="AO33" s="39"/>
      <c r="AP33" s="40"/>
      <c r="AQ33" s="39"/>
      <c r="AR33" s="40"/>
      <c r="AS33" s="39"/>
      <c r="AT33" s="40"/>
      <c r="AU33" s="39"/>
      <c r="AV33" s="40"/>
      <c r="AW33" s="39"/>
      <c r="AX33" s="40"/>
      <c r="AY33" s="41"/>
      <c r="AZ33" s="42"/>
      <c r="BA33" s="43"/>
      <c r="BB33" s="42"/>
      <c r="BC33" s="43"/>
      <c r="BD33" s="42"/>
      <c r="BE33" s="43"/>
      <c r="BF33" s="42"/>
      <c r="BG33" s="43"/>
      <c r="BH33" s="42"/>
      <c r="BI33" s="43"/>
      <c r="BJ33" s="42"/>
      <c r="BK33" s="43"/>
      <c r="BL33" s="42"/>
      <c r="BM33" s="43"/>
      <c r="BN33" s="42"/>
      <c r="BO33" s="43"/>
      <c r="BP33" s="42"/>
      <c r="BQ33" s="43"/>
      <c r="BR33" s="44">
        <f t="shared" si="0"/>
        <v>0</v>
      </c>
      <c r="BS33" s="45">
        <f t="shared" si="1"/>
        <v>0</v>
      </c>
      <c r="BT33" s="46"/>
      <c r="BU33" s="46"/>
      <c r="BV33" s="47">
        <f t="shared" si="4"/>
      </c>
      <c r="BW33" s="48">
        <f t="shared" si="2"/>
      </c>
      <c r="BX33" s="49">
        <f t="shared" si="3"/>
      </c>
    </row>
    <row r="34" ht="13.8" customHeight="1" spans="1:76" x14ac:dyDescent="0.25">
      <c r="A34" s="107"/>
      <c r="B34" s="33"/>
      <c r="C34" s="34"/>
      <c r="D34" s="37"/>
      <c r="E34" s="36"/>
      <c r="F34" s="37"/>
      <c r="G34" s="36"/>
      <c r="H34" s="37"/>
      <c r="I34" s="36"/>
      <c r="J34" s="37"/>
      <c r="K34" s="36"/>
      <c r="L34" s="37"/>
      <c r="M34" s="36"/>
      <c r="N34" s="37"/>
      <c r="O34" s="36"/>
      <c r="P34" s="37"/>
      <c r="Q34" s="36"/>
      <c r="R34" s="37"/>
      <c r="S34" s="36"/>
      <c r="T34" s="37"/>
      <c r="U34" s="36"/>
      <c r="V34" s="37"/>
      <c r="W34" s="36"/>
      <c r="X34" s="40"/>
      <c r="Y34" s="39"/>
      <c r="Z34" s="40"/>
      <c r="AA34" s="39"/>
      <c r="AB34" s="40"/>
      <c r="AC34" s="39"/>
      <c r="AD34" s="40"/>
      <c r="AE34" s="39"/>
      <c r="AF34" s="40"/>
      <c r="AG34" s="39"/>
      <c r="AH34" s="40"/>
      <c r="AI34" s="39"/>
      <c r="AJ34" s="40"/>
      <c r="AK34" s="39"/>
      <c r="AL34" s="40"/>
      <c r="AM34" s="39"/>
      <c r="AN34" s="40"/>
      <c r="AO34" s="39"/>
      <c r="AP34" s="40"/>
      <c r="AQ34" s="39"/>
      <c r="AR34" s="40"/>
      <c r="AS34" s="39"/>
      <c r="AT34" s="40"/>
      <c r="AU34" s="39"/>
      <c r="AV34" s="40"/>
      <c r="AW34" s="39"/>
      <c r="AX34" s="40"/>
      <c r="AY34" s="41"/>
      <c r="AZ34" s="42"/>
      <c r="BA34" s="43"/>
      <c r="BB34" s="42"/>
      <c r="BC34" s="43"/>
      <c r="BD34" s="42"/>
      <c r="BE34" s="43"/>
      <c r="BF34" s="42"/>
      <c r="BG34" s="43"/>
      <c r="BH34" s="42"/>
      <c r="BI34" s="43"/>
      <c r="BJ34" s="42"/>
      <c r="BK34" s="43"/>
      <c r="BL34" s="42"/>
      <c r="BM34" s="43"/>
      <c r="BN34" s="42"/>
      <c r="BO34" s="43"/>
      <c r="BP34" s="42"/>
      <c r="BQ34" s="43"/>
      <c r="BR34" s="44">
        <f t="shared" si="0"/>
        <v>0</v>
      </c>
      <c r="BS34" s="45">
        <f t="shared" si="1"/>
        <v>0</v>
      </c>
      <c r="BT34" s="46"/>
      <c r="BU34" s="46"/>
      <c r="BV34" s="47">
        <f t="shared" si="4"/>
      </c>
      <c r="BW34" s="48">
        <f t="shared" si="2"/>
      </c>
      <c r="BX34" s="49">
        <f t="shared" si="3"/>
      </c>
    </row>
    <row r="35" ht="13.8" customHeight="1" spans="1:76" x14ac:dyDescent="0.25">
      <c r="A35" s="107"/>
      <c r="B35" s="33"/>
      <c r="C35" s="34"/>
      <c r="D35" s="37"/>
      <c r="E35" s="36"/>
      <c r="F35" s="37"/>
      <c r="G35" s="36"/>
      <c r="H35" s="37"/>
      <c r="I35" s="36"/>
      <c r="J35" s="37"/>
      <c r="K35" s="36"/>
      <c r="L35" s="37"/>
      <c r="M35" s="36"/>
      <c r="N35" s="37"/>
      <c r="O35" s="36"/>
      <c r="P35" s="37"/>
      <c r="Q35" s="36"/>
      <c r="R35" s="37"/>
      <c r="S35" s="36"/>
      <c r="T35" s="37"/>
      <c r="U35" s="36"/>
      <c r="V35" s="37"/>
      <c r="W35" s="36"/>
      <c r="X35" s="40"/>
      <c r="Y35" s="39"/>
      <c r="Z35" s="40"/>
      <c r="AA35" s="39"/>
      <c r="AB35" s="40"/>
      <c r="AC35" s="39"/>
      <c r="AD35" s="40"/>
      <c r="AE35" s="39"/>
      <c r="AF35" s="40"/>
      <c r="AG35" s="39"/>
      <c r="AH35" s="40"/>
      <c r="AI35" s="39"/>
      <c r="AJ35" s="40"/>
      <c r="AK35" s="39"/>
      <c r="AL35" s="40"/>
      <c r="AM35" s="39"/>
      <c r="AN35" s="40"/>
      <c r="AO35" s="39"/>
      <c r="AP35" s="40"/>
      <c r="AQ35" s="39"/>
      <c r="AR35" s="40"/>
      <c r="AS35" s="39"/>
      <c r="AT35" s="40"/>
      <c r="AU35" s="39"/>
      <c r="AV35" s="40"/>
      <c r="AW35" s="39"/>
      <c r="AX35" s="40"/>
      <c r="AY35" s="41"/>
      <c r="AZ35" s="42"/>
      <c r="BA35" s="43"/>
      <c r="BB35" s="42"/>
      <c r="BC35" s="43"/>
      <c r="BD35" s="42"/>
      <c r="BE35" s="43"/>
      <c r="BF35" s="42"/>
      <c r="BG35" s="43"/>
      <c r="BH35" s="42"/>
      <c r="BI35" s="43"/>
      <c r="BJ35" s="42"/>
      <c r="BK35" s="43"/>
      <c r="BL35" s="42"/>
      <c r="BM35" s="43"/>
      <c r="BN35" s="42"/>
      <c r="BO35" s="43"/>
      <c r="BP35" s="42"/>
      <c r="BQ35" s="43"/>
      <c r="BR35" s="44">
        <f t="shared" si="0"/>
        <v>0</v>
      </c>
      <c r="BS35" s="45">
        <f t="shared" si="1"/>
        <v>0</v>
      </c>
      <c r="BT35" s="46"/>
      <c r="BU35" s="46"/>
      <c r="BV35" s="47">
        <f t="shared" si="4"/>
      </c>
      <c r="BW35" s="48">
        <f t="shared" si="2"/>
      </c>
      <c r="BX35" s="49">
        <f t="shared" si="3"/>
      </c>
    </row>
    <row r="36" ht="13.8" customHeight="1" spans="1:76" x14ac:dyDescent="0.25">
      <c r="A36" s="107"/>
      <c r="B36" s="33"/>
      <c r="C36" s="34"/>
      <c r="D36" s="37"/>
      <c r="E36" s="36"/>
      <c r="F36" s="37"/>
      <c r="G36" s="36"/>
      <c r="H36" s="37"/>
      <c r="I36" s="36"/>
      <c r="J36" s="37"/>
      <c r="K36" s="36"/>
      <c r="L36" s="37"/>
      <c r="M36" s="36"/>
      <c r="N36" s="37"/>
      <c r="O36" s="36"/>
      <c r="P36" s="37"/>
      <c r="Q36" s="36"/>
      <c r="R36" s="37"/>
      <c r="S36" s="36"/>
      <c r="T36" s="37"/>
      <c r="U36" s="36"/>
      <c r="V36" s="37"/>
      <c r="W36" s="36"/>
      <c r="X36" s="40"/>
      <c r="Y36" s="39"/>
      <c r="Z36" s="40"/>
      <c r="AA36" s="39"/>
      <c r="AB36" s="40"/>
      <c r="AC36" s="39"/>
      <c r="AD36" s="40"/>
      <c r="AE36" s="39"/>
      <c r="AF36" s="40"/>
      <c r="AG36" s="39"/>
      <c r="AH36" s="40"/>
      <c r="AI36" s="39"/>
      <c r="AJ36" s="40"/>
      <c r="AK36" s="39"/>
      <c r="AL36" s="40"/>
      <c r="AM36" s="39"/>
      <c r="AN36" s="40"/>
      <c r="AO36" s="39"/>
      <c r="AP36" s="40"/>
      <c r="AQ36" s="39"/>
      <c r="AR36" s="40"/>
      <c r="AS36" s="39"/>
      <c r="AT36" s="40"/>
      <c r="AU36" s="39"/>
      <c r="AV36" s="40"/>
      <c r="AW36" s="39"/>
      <c r="AX36" s="40"/>
      <c r="AY36" s="41"/>
      <c r="AZ36" s="42"/>
      <c r="BA36" s="43"/>
      <c r="BB36" s="42"/>
      <c r="BC36" s="43"/>
      <c r="BD36" s="42"/>
      <c r="BE36" s="43"/>
      <c r="BF36" s="42"/>
      <c r="BG36" s="43"/>
      <c r="BH36" s="42"/>
      <c r="BI36" s="43"/>
      <c r="BJ36" s="42"/>
      <c r="BK36" s="43"/>
      <c r="BL36" s="42"/>
      <c r="BM36" s="43"/>
      <c r="BN36" s="42"/>
      <c r="BO36" s="43"/>
      <c r="BP36" s="42"/>
      <c r="BQ36" s="43"/>
      <c r="BR36" s="44">
        <f t="shared" si="0"/>
        <v>0</v>
      </c>
      <c r="BS36" s="45">
        <f t="shared" si="1"/>
        <v>0</v>
      </c>
      <c r="BT36" s="46"/>
      <c r="BU36" s="46"/>
      <c r="BV36" s="47">
        <f t="shared" si="4"/>
      </c>
      <c r="BW36" s="48">
        <f t="shared" si="2"/>
      </c>
      <c r="BX36" s="49">
        <f t="shared" si="3"/>
      </c>
    </row>
    <row r="37" ht="13.8" customHeight="1" spans="1:76" x14ac:dyDescent="0.25">
      <c r="A37" s="107"/>
      <c r="B37" s="33"/>
      <c r="C37" s="34"/>
      <c r="D37" s="37"/>
      <c r="E37" s="36"/>
      <c r="F37" s="37"/>
      <c r="G37" s="36"/>
      <c r="H37" s="37"/>
      <c r="I37" s="36"/>
      <c r="J37" s="37"/>
      <c r="K37" s="36"/>
      <c r="L37" s="37"/>
      <c r="M37" s="36"/>
      <c r="N37" s="37"/>
      <c r="O37" s="36"/>
      <c r="P37" s="37"/>
      <c r="Q37" s="36"/>
      <c r="R37" s="37"/>
      <c r="S37" s="36"/>
      <c r="T37" s="37"/>
      <c r="U37" s="36"/>
      <c r="V37" s="37"/>
      <c r="W37" s="36"/>
      <c r="X37" s="40"/>
      <c r="Y37" s="39"/>
      <c r="Z37" s="40"/>
      <c r="AA37" s="39"/>
      <c r="AB37" s="40"/>
      <c r="AC37" s="39"/>
      <c r="AD37" s="40"/>
      <c r="AE37" s="39"/>
      <c r="AF37" s="40"/>
      <c r="AG37" s="39"/>
      <c r="AH37" s="40"/>
      <c r="AI37" s="39"/>
      <c r="AJ37" s="40"/>
      <c r="AK37" s="39"/>
      <c r="AL37" s="40"/>
      <c r="AM37" s="39"/>
      <c r="AN37" s="40"/>
      <c r="AO37" s="39"/>
      <c r="AP37" s="40"/>
      <c r="AQ37" s="39"/>
      <c r="AR37" s="40"/>
      <c r="AS37" s="39"/>
      <c r="AT37" s="40"/>
      <c r="AU37" s="39"/>
      <c r="AV37" s="40"/>
      <c r="AW37" s="39"/>
      <c r="AX37" s="40"/>
      <c r="AY37" s="41"/>
      <c r="AZ37" s="42"/>
      <c r="BA37" s="43"/>
      <c r="BB37" s="42"/>
      <c r="BC37" s="43"/>
      <c r="BD37" s="42"/>
      <c r="BE37" s="43"/>
      <c r="BF37" s="42"/>
      <c r="BG37" s="43"/>
      <c r="BH37" s="42"/>
      <c r="BI37" s="43"/>
      <c r="BJ37" s="42"/>
      <c r="BK37" s="43"/>
      <c r="BL37" s="42"/>
      <c r="BM37" s="43"/>
      <c r="BN37" s="42"/>
      <c r="BO37" s="43"/>
      <c r="BP37" s="42"/>
      <c r="BQ37" s="43"/>
      <c r="BR37" s="44">
        <f t="shared" si="0"/>
        <v>0</v>
      </c>
      <c r="BS37" s="45">
        <f t="shared" si="1"/>
        <v>0</v>
      </c>
      <c r="BT37" s="46"/>
      <c r="BU37" s="46"/>
      <c r="BV37" s="47">
        <f t="shared" si="4"/>
      </c>
      <c r="BW37" s="48">
        <f t="shared" si="2"/>
      </c>
      <c r="BX37" s="49">
        <f t="shared" si="3"/>
      </c>
    </row>
    <row r="38" ht="13.8" customHeight="1" spans="1:76" x14ac:dyDescent="0.25">
      <c r="A38" s="107"/>
      <c r="B38" s="33"/>
      <c r="C38" s="34"/>
      <c r="D38" s="37"/>
      <c r="E38" s="36"/>
      <c r="F38" s="37"/>
      <c r="G38" s="36"/>
      <c r="H38" s="37"/>
      <c r="I38" s="36"/>
      <c r="J38" s="37"/>
      <c r="K38" s="36"/>
      <c r="L38" s="37"/>
      <c r="M38" s="36"/>
      <c r="N38" s="37"/>
      <c r="O38" s="36"/>
      <c r="P38" s="37"/>
      <c r="Q38" s="36"/>
      <c r="R38" s="37"/>
      <c r="S38" s="36"/>
      <c r="T38" s="37"/>
      <c r="U38" s="36"/>
      <c r="V38" s="37"/>
      <c r="W38" s="36"/>
      <c r="X38" s="40"/>
      <c r="Y38" s="39"/>
      <c r="Z38" s="40"/>
      <c r="AA38" s="39"/>
      <c r="AB38" s="40"/>
      <c r="AC38" s="39"/>
      <c r="AD38" s="40"/>
      <c r="AE38" s="39"/>
      <c r="AF38" s="40"/>
      <c r="AG38" s="39"/>
      <c r="AH38" s="40"/>
      <c r="AI38" s="39"/>
      <c r="AJ38" s="40"/>
      <c r="AK38" s="39"/>
      <c r="AL38" s="40"/>
      <c r="AM38" s="39"/>
      <c r="AN38" s="40"/>
      <c r="AO38" s="39"/>
      <c r="AP38" s="40"/>
      <c r="AQ38" s="39"/>
      <c r="AR38" s="40"/>
      <c r="AS38" s="39"/>
      <c r="AT38" s="40"/>
      <c r="AU38" s="39"/>
      <c r="AV38" s="40"/>
      <c r="AW38" s="39"/>
      <c r="AX38" s="40"/>
      <c r="AY38" s="41"/>
      <c r="AZ38" s="42"/>
      <c r="BA38" s="43"/>
      <c r="BB38" s="42"/>
      <c r="BC38" s="43"/>
      <c r="BD38" s="42"/>
      <c r="BE38" s="43"/>
      <c r="BF38" s="42"/>
      <c r="BG38" s="43"/>
      <c r="BH38" s="42"/>
      <c r="BI38" s="43"/>
      <c r="BJ38" s="42"/>
      <c r="BK38" s="43"/>
      <c r="BL38" s="42"/>
      <c r="BM38" s="43"/>
      <c r="BN38" s="42"/>
      <c r="BO38" s="43"/>
      <c r="BP38" s="42"/>
      <c r="BQ38" s="43"/>
      <c r="BR38" s="44">
        <f t="shared" si="0"/>
        <v>0</v>
      </c>
      <c r="BS38" s="45">
        <f t="shared" si="1"/>
        <v>0</v>
      </c>
      <c r="BT38" s="46"/>
      <c r="BU38" s="46"/>
      <c r="BV38" s="47">
        <f t="shared" si="4"/>
      </c>
      <c r="BW38" s="48">
        <f t="shared" si="2"/>
      </c>
      <c r="BX38" s="49">
        <f t="shared" si="3"/>
      </c>
    </row>
    <row r="39" ht="13.8" customHeight="1" spans="1:76" x14ac:dyDescent="0.25">
      <c r="A39" s="107"/>
      <c r="B39" s="33"/>
      <c r="C39" s="34"/>
      <c r="D39" s="37"/>
      <c r="E39" s="36"/>
      <c r="F39" s="37"/>
      <c r="G39" s="36"/>
      <c r="H39" s="37"/>
      <c r="I39" s="36"/>
      <c r="J39" s="37"/>
      <c r="K39" s="36"/>
      <c r="L39" s="37"/>
      <c r="M39" s="36"/>
      <c r="N39" s="37"/>
      <c r="O39" s="36"/>
      <c r="P39" s="37"/>
      <c r="Q39" s="36"/>
      <c r="R39" s="37"/>
      <c r="S39" s="36"/>
      <c r="T39" s="37"/>
      <c r="U39" s="36"/>
      <c r="V39" s="37"/>
      <c r="W39" s="36"/>
      <c r="X39" s="40"/>
      <c r="Y39" s="39"/>
      <c r="Z39" s="40"/>
      <c r="AA39" s="39"/>
      <c r="AB39" s="40"/>
      <c r="AC39" s="39"/>
      <c r="AD39" s="40"/>
      <c r="AE39" s="39"/>
      <c r="AF39" s="40"/>
      <c r="AG39" s="39"/>
      <c r="AH39" s="40"/>
      <c r="AI39" s="39"/>
      <c r="AJ39" s="40"/>
      <c r="AK39" s="39"/>
      <c r="AL39" s="40"/>
      <c r="AM39" s="39"/>
      <c r="AN39" s="40"/>
      <c r="AO39" s="39"/>
      <c r="AP39" s="40"/>
      <c r="AQ39" s="39"/>
      <c r="AR39" s="40"/>
      <c r="AS39" s="39"/>
      <c r="AT39" s="40"/>
      <c r="AU39" s="39"/>
      <c r="AV39" s="40"/>
      <c r="AW39" s="39"/>
      <c r="AX39" s="40"/>
      <c r="AY39" s="41"/>
      <c r="AZ39" s="42"/>
      <c r="BA39" s="43"/>
      <c r="BB39" s="42"/>
      <c r="BC39" s="43"/>
      <c r="BD39" s="42"/>
      <c r="BE39" s="43"/>
      <c r="BF39" s="42"/>
      <c r="BG39" s="43"/>
      <c r="BH39" s="42"/>
      <c r="BI39" s="43"/>
      <c r="BJ39" s="42"/>
      <c r="BK39" s="43"/>
      <c r="BL39" s="42"/>
      <c r="BM39" s="43"/>
      <c r="BN39" s="42"/>
      <c r="BO39" s="43"/>
      <c r="BP39" s="42"/>
      <c r="BQ39" s="43"/>
      <c r="BR39" s="44">
        <f t="shared" si="0"/>
        <v>0</v>
      </c>
      <c r="BS39" s="45">
        <f t="shared" si="1"/>
        <v>0</v>
      </c>
      <c r="BT39" s="46"/>
      <c r="BU39" s="46"/>
      <c r="BV39" s="47">
        <f t="shared" si="4"/>
      </c>
      <c r="BW39" s="48">
        <f t="shared" si="2"/>
      </c>
      <c r="BX39" s="49">
        <f t="shared" si="3"/>
      </c>
    </row>
    <row r="40" ht="13.8" customHeight="1" spans="1:76" x14ac:dyDescent="0.25">
      <c r="A40" s="107"/>
      <c r="B40" s="33"/>
      <c r="C40" s="34"/>
      <c r="D40" s="37"/>
      <c r="E40" s="36"/>
      <c r="F40" s="37"/>
      <c r="G40" s="36"/>
      <c r="H40" s="37"/>
      <c r="I40" s="36"/>
      <c r="J40" s="37"/>
      <c r="K40" s="36"/>
      <c r="L40" s="37"/>
      <c r="M40" s="36"/>
      <c r="N40" s="37"/>
      <c r="O40" s="36"/>
      <c r="P40" s="37"/>
      <c r="Q40" s="36"/>
      <c r="R40" s="37"/>
      <c r="S40" s="36"/>
      <c r="T40" s="37"/>
      <c r="U40" s="36"/>
      <c r="V40" s="37"/>
      <c r="W40" s="36"/>
      <c r="X40" s="40"/>
      <c r="Y40" s="39"/>
      <c r="Z40" s="40"/>
      <c r="AA40" s="39"/>
      <c r="AB40" s="40"/>
      <c r="AC40" s="39"/>
      <c r="AD40" s="40"/>
      <c r="AE40" s="39"/>
      <c r="AF40" s="40"/>
      <c r="AG40" s="39"/>
      <c r="AH40" s="40"/>
      <c r="AI40" s="39"/>
      <c r="AJ40" s="40"/>
      <c r="AK40" s="39"/>
      <c r="AL40" s="40"/>
      <c r="AM40" s="39"/>
      <c r="AN40" s="40"/>
      <c r="AO40" s="39"/>
      <c r="AP40" s="40"/>
      <c r="AQ40" s="39"/>
      <c r="AR40" s="40"/>
      <c r="AS40" s="39"/>
      <c r="AT40" s="40"/>
      <c r="AU40" s="39"/>
      <c r="AV40" s="40"/>
      <c r="AW40" s="39"/>
      <c r="AX40" s="40"/>
      <c r="AY40" s="41"/>
      <c r="AZ40" s="42"/>
      <c r="BA40" s="43"/>
      <c r="BB40" s="42"/>
      <c r="BC40" s="43"/>
      <c r="BD40" s="42"/>
      <c r="BE40" s="43"/>
      <c r="BF40" s="42"/>
      <c r="BG40" s="43"/>
      <c r="BH40" s="42"/>
      <c r="BI40" s="43"/>
      <c r="BJ40" s="42"/>
      <c r="BK40" s="43"/>
      <c r="BL40" s="42"/>
      <c r="BM40" s="43"/>
      <c r="BN40" s="42"/>
      <c r="BO40" s="43"/>
      <c r="BP40" s="42"/>
      <c r="BQ40" s="43"/>
      <c r="BR40" s="44">
        <f t="shared" si="0"/>
        <v>0</v>
      </c>
      <c r="BS40" s="45">
        <f t="shared" si="1"/>
        <v>0</v>
      </c>
      <c r="BT40" s="46"/>
      <c r="BU40" s="46"/>
      <c r="BV40" s="47">
        <f t="shared" si="4"/>
      </c>
      <c r="BW40" s="48">
        <f t="shared" si="2"/>
      </c>
      <c r="BX40" s="49">
        <f t="shared" si="3"/>
      </c>
    </row>
    <row r="41" ht="13.8" customHeight="1" spans="1:76" x14ac:dyDescent="0.25">
      <c r="A41" s="107"/>
      <c r="B41" s="33"/>
      <c r="C41" s="34"/>
      <c r="D41" s="37"/>
      <c r="E41" s="36"/>
      <c r="F41" s="37"/>
      <c r="G41" s="36"/>
      <c r="H41" s="37"/>
      <c r="I41" s="36"/>
      <c r="J41" s="37"/>
      <c r="K41" s="36"/>
      <c r="L41" s="37"/>
      <c r="M41" s="36"/>
      <c r="N41" s="37"/>
      <c r="O41" s="36"/>
      <c r="P41" s="37"/>
      <c r="Q41" s="36"/>
      <c r="R41" s="37"/>
      <c r="S41" s="36"/>
      <c r="T41" s="37"/>
      <c r="U41" s="36"/>
      <c r="V41" s="37"/>
      <c r="W41" s="36"/>
      <c r="X41" s="40"/>
      <c r="Y41" s="39"/>
      <c r="Z41" s="40"/>
      <c r="AA41" s="39"/>
      <c r="AB41" s="40"/>
      <c r="AC41" s="39"/>
      <c r="AD41" s="40"/>
      <c r="AE41" s="39"/>
      <c r="AF41" s="40"/>
      <c r="AG41" s="39"/>
      <c r="AH41" s="40"/>
      <c r="AI41" s="39"/>
      <c r="AJ41" s="40"/>
      <c r="AK41" s="39"/>
      <c r="AL41" s="40"/>
      <c r="AM41" s="39"/>
      <c r="AN41" s="40"/>
      <c r="AO41" s="39"/>
      <c r="AP41" s="40"/>
      <c r="AQ41" s="39"/>
      <c r="AR41" s="40"/>
      <c r="AS41" s="39"/>
      <c r="AT41" s="40"/>
      <c r="AU41" s="39"/>
      <c r="AV41" s="40"/>
      <c r="AW41" s="39"/>
      <c r="AX41" s="40"/>
      <c r="AY41" s="41"/>
      <c r="AZ41" s="42"/>
      <c r="BA41" s="43"/>
      <c r="BB41" s="42"/>
      <c r="BC41" s="43"/>
      <c r="BD41" s="42"/>
      <c r="BE41" s="43"/>
      <c r="BF41" s="42"/>
      <c r="BG41" s="43"/>
      <c r="BH41" s="42"/>
      <c r="BI41" s="43"/>
      <c r="BJ41" s="42"/>
      <c r="BK41" s="43"/>
      <c r="BL41" s="42"/>
      <c r="BM41" s="43"/>
      <c r="BN41" s="42"/>
      <c r="BO41" s="43"/>
      <c r="BP41" s="42"/>
      <c r="BQ41" s="43"/>
      <c r="BR41" s="44">
        <f t="shared" si="0"/>
        <v>0</v>
      </c>
      <c r="BS41" s="45">
        <f t="shared" si="1"/>
        <v>0</v>
      </c>
      <c r="BT41" s="46"/>
      <c r="BU41" s="46"/>
      <c r="BV41" s="47">
        <f t="shared" si="4"/>
      </c>
      <c r="BW41" s="48">
        <f t="shared" si="2"/>
      </c>
      <c r="BX41" s="49">
        <f t="shared" si="3"/>
      </c>
    </row>
    <row r="42" ht="13.8" customHeight="1" spans="1:76" x14ac:dyDescent="0.25">
      <c r="A42" s="107"/>
      <c r="B42" s="33"/>
      <c r="C42" s="34"/>
      <c r="D42" s="37"/>
      <c r="E42" s="36"/>
      <c r="F42" s="37"/>
      <c r="G42" s="36"/>
      <c r="H42" s="37"/>
      <c r="I42" s="36"/>
      <c r="J42" s="37"/>
      <c r="K42" s="36"/>
      <c r="L42" s="37"/>
      <c r="M42" s="36"/>
      <c r="N42" s="37"/>
      <c r="O42" s="36"/>
      <c r="P42" s="37"/>
      <c r="Q42" s="36"/>
      <c r="R42" s="37"/>
      <c r="S42" s="36"/>
      <c r="T42" s="37"/>
      <c r="U42" s="36"/>
      <c r="V42" s="37"/>
      <c r="W42" s="36"/>
      <c r="X42" s="40"/>
      <c r="Y42" s="39"/>
      <c r="Z42" s="40"/>
      <c r="AA42" s="39"/>
      <c r="AB42" s="40"/>
      <c r="AC42" s="39"/>
      <c r="AD42" s="40"/>
      <c r="AE42" s="39"/>
      <c r="AF42" s="40"/>
      <c r="AG42" s="39"/>
      <c r="AH42" s="40"/>
      <c r="AI42" s="39"/>
      <c r="AJ42" s="40"/>
      <c r="AK42" s="39"/>
      <c r="AL42" s="40"/>
      <c r="AM42" s="39"/>
      <c r="AN42" s="40"/>
      <c r="AO42" s="39"/>
      <c r="AP42" s="40"/>
      <c r="AQ42" s="39"/>
      <c r="AR42" s="40"/>
      <c r="AS42" s="39"/>
      <c r="AT42" s="40"/>
      <c r="AU42" s="39"/>
      <c r="AV42" s="40"/>
      <c r="AW42" s="39"/>
      <c r="AX42" s="40"/>
      <c r="AY42" s="41"/>
      <c r="AZ42" s="42"/>
      <c r="BA42" s="43"/>
      <c r="BB42" s="42"/>
      <c r="BC42" s="43"/>
      <c r="BD42" s="42"/>
      <c r="BE42" s="43"/>
      <c r="BF42" s="42"/>
      <c r="BG42" s="43"/>
      <c r="BH42" s="42"/>
      <c r="BI42" s="43"/>
      <c r="BJ42" s="42"/>
      <c r="BK42" s="43"/>
      <c r="BL42" s="42"/>
      <c r="BM42" s="43"/>
      <c r="BN42" s="42"/>
      <c r="BO42" s="43"/>
      <c r="BP42" s="42"/>
      <c r="BQ42" s="43"/>
      <c r="BR42" s="44">
        <f t="shared" si="0"/>
        <v>0</v>
      </c>
      <c r="BS42" s="45">
        <f t="shared" si="1"/>
        <v>0</v>
      </c>
      <c r="BT42" s="46"/>
      <c r="BU42" s="46"/>
      <c r="BV42" s="47">
        <f t="shared" si="4"/>
      </c>
      <c r="BW42" s="48">
        <f t="shared" si="2"/>
      </c>
      <c r="BX42" s="49">
        <f t="shared" si="3"/>
      </c>
    </row>
    <row r="43" ht="13.8" customHeight="1" spans="1:76" x14ac:dyDescent="0.25">
      <c r="A43" s="107"/>
      <c r="B43" s="33"/>
      <c r="C43" s="34"/>
      <c r="D43" s="37"/>
      <c r="E43" s="36"/>
      <c r="F43" s="37"/>
      <c r="G43" s="36"/>
      <c r="H43" s="37"/>
      <c r="I43" s="36"/>
      <c r="J43" s="37"/>
      <c r="K43" s="36"/>
      <c r="L43" s="37"/>
      <c r="M43" s="36"/>
      <c r="N43" s="37"/>
      <c r="O43" s="36"/>
      <c r="P43" s="37"/>
      <c r="Q43" s="36"/>
      <c r="R43" s="37"/>
      <c r="S43" s="36"/>
      <c r="T43" s="37"/>
      <c r="U43" s="36"/>
      <c r="V43" s="37"/>
      <c r="W43" s="36"/>
      <c r="X43" s="40"/>
      <c r="Y43" s="39"/>
      <c r="Z43" s="40"/>
      <c r="AA43" s="39"/>
      <c r="AB43" s="40"/>
      <c r="AC43" s="39"/>
      <c r="AD43" s="40"/>
      <c r="AE43" s="39"/>
      <c r="AF43" s="40"/>
      <c r="AG43" s="39"/>
      <c r="AH43" s="40"/>
      <c r="AI43" s="39"/>
      <c r="AJ43" s="40"/>
      <c r="AK43" s="39"/>
      <c r="AL43" s="40"/>
      <c r="AM43" s="39"/>
      <c r="AN43" s="40"/>
      <c r="AO43" s="39"/>
      <c r="AP43" s="40"/>
      <c r="AQ43" s="39"/>
      <c r="AR43" s="40"/>
      <c r="AS43" s="39"/>
      <c r="AT43" s="40"/>
      <c r="AU43" s="39"/>
      <c r="AV43" s="40"/>
      <c r="AW43" s="39"/>
      <c r="AX43" s="40"/>
      <c r="AY43" s="41"/>
      <c r="AZ43" s="42"/>
      <c r="BA43" s="43"/>
      <c r="BB43" s="42"/>
      <c r="BC43" s="43"/>
      <c r="BD43" s="42"/>
      <c r="BE43" s="43"/>
      <c r="BF43" s="42"/>
      <c r="BG43" s="43"/>
      <c r="BH43" s="42"/>
      <c r="BI43" s="43"/>
      <c r="BJ43" s="42"/>
      <c r="BK43" s="43"/>
      <c r="BL43" s="42"/>
      <c r="BM43" s="43"/>
      <c r="BN43" s="42"/>
      <c r="BO43" s="43"/>
      <c r="BP43" s="42"/>
      <c r="BQ43" s="43"/>
      <c r="BR43" s="44">
        <f t="shared" si="0"/>
        <v>0</v>
      </c>
      <c r="BS43" s="45">
        <f t="shared" si="1"/>
        <v>0</v>
      </c>
      <c r="BT43" s="46"/>
      <c r="BU43" s="46"/>
      <c r="BV43" s="47">
        <f t="shared" si="4"/>
      </c>
      <c r="BW43" s="48">
        <f t="shared" si="2"/>
      </c>
      <c r="BX43" s="49">
        <f t="shared" si="3"/>
      </c>
    </row>
    <row r="44" ht="13.8" customHeight="1" spans="1:76" x14ac:dyDescent="0.25">
      <c r="A44" s="107"/>
      <c r="B44" s="33"/>
      <c r="C44" s="34"/>
      <c r="D44" s="37"/>
      <c r="E44" s="36"/>
      <c r="F44" s="37"/>
      <c r="G44" s="36"/>
      <c r="H44" s="37"/>
      <c r="I44" s="36"/>
      <c r="J44" s="37"/>
      <c r="K44" s="36"/>
      <c r="L44" s="37"/>
      <c r="M44" s="36"/>
      <c r="N44" s="37"/>
      <c r="O44" s="36"/>
      <c r="P44" s="37"/>
      <c r="Q44" s="36"/>
      <c r="R44" s="37"/>
      <c r="S44" s="36"/>
      <c r="T44" s="37"/>
      <c r="U44" s="36"/>
      <c r="V44" s="37"/>
      <c r="W44" s="36"/>
      <c r="X44" s="40"/>
      <c r="Y44" s="39"/>
      <c r="Z44" s="40"/>
      <c r="AA44" s="39"/>
      <c r="AB44" s="40"/>
      <c r="AC44" s="39"/>
      <c r="AD44" s="40"/>
      <c r="AE44" s="39"/>
      <c r="AF44" s="40"/>
      <c r="AG44" s="39"/>
      <c r="AH44" s="40"/>
      <c r="AI44" s="39"/>
      <c r="AJ44" s="40"/>
      <c r="AK44" s="39"/>
      <c r="AL44" s="40"/>
      <c r="AM44" s="39"/>
      <c r="AN44" s="40"/>
      <c r="AO44" s="39"/>
      <c r="AP44" s="40"/>
      <c r="AQ44" s="39"/>
      <c r="AR44" s="40"/>
      <c r="AS44" s="39"/>
      <c r="AT44" s="40"/>
      <c r="AU44" s="39"/>
      <c r="AV44" s="40"/>
      <c r="AW44" s="39"/>
      <c r="AX44" s="40"/>
      <c r="AY44" s="41"/>
      <c r="AZ44" s="42"/>
      <c r="BA44" s="43"/>
      <c r="BB44" s="42"/>
      <c r="BC44" s="43"/>
      <c r="BD44" s="42"/>
      <c r="BE44" s="43"/>
      <c r="BF44" s="42"/>
      <c r="BG44" s="43"/>
      <c r="BH44" s="42"/>
      <c r="BI44" s="43"/>
      <c r="BJ44" s="42"/>
      <c r="BK44" s="43"/>
      <c r="BL44" s="42"/>
      <c r="BM44" s="43"/>
      <c r="BN44" s="42"/>
      <c r="BO44" s="43"/>
      <c r="BP44" s="42"/>
      <c r="BQ44" s="43"/>
      <c r="BR44" s="44">
        <f t="shared" si="0"/>
        <v>0</v>
      </c>
      <c r="BS44" s="45">
        <f t="shared" si="1"/>
        <v>0</v>
      </c>
      <c r="BT44" s="46"/>
      <c r="BU44" s="46"/>
      <c r="BV44" s="47">
        <f t="shared" si="4"/>
      </c>
      <c r="BW44" s="48">
        <f t="shared" si="2"/>
      </c>
      <c r="BX44" s="49">
        <f t="shared" si="3"/>
      </c>
    </row>
    <row r="45" ht="13.8" customHeight="1" spans="1:76" x14ac:dyDescent="0.25">
      <c r="A45" s="107"/>
      <c r="B45" s="33"/>
      <c r="C45" s="34"/>
      <c r="D45" s="37"/>
      <c r="E45" s="36"/>
      <c r="F45" s="37"/>
      <c r="G45" s="36"/>
      <c r="H45" s="37"/>
      <c r="I45" s="36"/>
      <c r="J45" s="37"/>
      <c r="K45" s="36"/>
      <c r="L45" s="37"/>
      <c r="M45" s="36"/>
      <c r="N45" s="37"/>
      <c r="O45" s="36"/>
      <c r="P45" s="37"/>
      <c r="Q45" s="36"/>
      <c r="R45" s="37"/>
      <c r="S45" s="36"/>
      <c r="T45" s="37"/>
      <c r="U45" s="36"/>
      <c r="V45" s="37"/>
      <c r="W45" s="36"/>
      <c r="X45" s="40"/>
      <c r="Y45" s="39"/>
      <c r="Z45" s="40"/>
      <c r="AA45" s="39"/>
      <c r="AB45" s="40"/>
      <c r="AC45" s="39"/>
      <c r="AD45" s="40"/>
      <c r="AE45" s="39"/>
      <c r="AF45" s="40"/>
      <c r="AG45" s="39"/>
      <c r="AH45" s="40"/>
      <c r="AI45" s="39"/>
      <c r="AJ45" s="40"/>
      <c r="AK45" s="39"/>
      <c r="AL45" s="40"/>
      <c r="AM45" s="39"/>
      <c r="AN45" s="40"/>
      <c r="AO45" s="39"/>
      <c r="AP45" s="40"/>
      <c r="AQ45" s="39"/>
      <c r="AR45" s="40"/>
      <c r="AS45" s="39"/>
      <c r="AT45" s="40"/>
      <c r="AU45" s="39"/>
      <c r="AV45" s="40"/>
      <c r="AW45" s="39"/>
      <c r="AX45" s="40"/>
      <c r="AY45" s="41"/>
      <c r="AZ45" s="42"/>
      <c r="BA45" s="43"/>
      <c r="BB45" s="42"/>
      <c r="BC45" s="43"/>
      <c r="BD45" s="42"/>
      <c r="BE45" s="43"/>
      <c r="BF45" s="42"/>
      <c r="BG45" s="43"/>
      <c r="BH45" s="42"/>
      <c r="BI45" s="43"/>
      <c r="BJ45" s="42"/>
      <c r="BK45" s="43"/>
      <c r="BL45" s="42"/>
      <c r="BM45" s="43"/>
      <c r="BN45" s="42"/>
      <c r="BO45" s="43"/>
      <c r="BP45" s="42"/>
      <c r="BQ45" s="43"/>
      <c r="BR45" s="44">
        <f t="shared" si="0"/>
        <v>0</v>
      </c>
      <c r="BS45" s="45">
        <f t="shared" si="1"/>
        <v>0</v>
      </c>
      <c r="BT45" s="46"/>
      <c r="BU45" s="46"/>
      <c r="BV45" s="47">
        <f t="shared" si="4"/>
      </c>
      <c r="BW45" s="48">
        <f t="shared" si="2"/>
      </c>
      <c r="BX45" s="49">
        <f t="shared" si="3"/>
      </c>
    </row>
    <row r="46" ht="13.8" customHeight="1" spans="1:76" x14ac:dyDescent="0.25">
      <c r="A46" s="107"/>
      <c r="B46" s="33"/>
      <c r="C46" s="34"/>
      <c r="D46" s="37"/>
      <c r="E46" s="36"/>
      <c r="F46" s="37"/>
      <c r="G46" s="36"/>
      <c r="H46" s="37"/>
      <c r="I46" s="36"/>
      <c r="J46" s="37"/>
      <c r="K46" s="36"/>
      <c r="L46" s="37"/>
      <c r="M46" s="36"/>
      <c r="N46" s="37"/>
      <c r="O46" s="36"/>
      <c r="P46" s="37"/>
      <c r="Q46" s="36"/>
      <c r="R46" s="37"/>
      <c r="S46" s="36"/>
      <c r="T46" s="37"/>
      <c r="U46" s="36"/>
      <c r="V46" s="37"/>
      <c r="W46" s="36"/>
      <c r="X46" s="40"/>
      <c r="Y46" s="39"/>
      <c r="Z46" s="40"/>
      <c r="AA46" s="39"/>
      <c r="AB46" s="40"/>
      <c r="AC46" s="39"/>
      <c r="AD46" s="40"/>
      <c r="AE46" s="39"/>
      <c r="AF46" s="40"/>
      <c r="AG46" s="39"/>
      <c r="AH46" s="40"/>
      <c r="AI46" s="39"/>
      <c r="AJ46" s="40"/>
      <c r="AK46" s="39"/>
      <c r="AL46" s="40"/>
      <c r="AM46" s="39"/>
      <c r="AN46" s="40"/>
      <c r="AO46" s="39"/>
      <c r="AP46" s="40"/>
      <c r="AQ46" s="39"/>
      <c r="AR46" s="40"/>
      <c r="AS46" s="39"/>
      <c r="AT46" s="40"/>
      <c r="AU46" s="39"/>
      <c r="AV46" s="40"/>
      <c r="AW46" s="39"/>
      <c r="AX46" s="40"/>
      <c r="AY46" s="41"/>
      <c r="AZ46" s="42"/>
      <c r="BA46" s="43"/>
      <c r="BB46" s="42"/>
      <c r="BC46" s="43"/>
      <c r="BD46" s="42"/>
      <c r="BE46" s="43"/>
      <c r="BF46" s="42"/>
      <c r="BG46" s="43"/>
      <c r="BH46" s="42"/>
      <c r="BI46" s="43"/>
      <c r="BJ46" s="42"/>
      <c r="BK46" s="43"/>
      <c r="BL46" s="42"/>
      <c r="BM46" s="43"/>
      <c r="BN46" s="42"/>
      <c r="BO46" s="43"/>
      <c r="BP46" s="42"/>
      <c r="BQ46" s="43"/>
      <c r="BR46" s="44">
        <f t="shared" si="0"/>
        <v>0</v>
      </c>
      <c r="BS46" s="45">
        <f t="shared" si="1"/>
        <v>0</v>
      </c>
      <c r="BT46" s="46"/>
      <c r="BU46" s="46"/>
      <c r="BV46" s="47">
        <f t="shared" si="4"/>
      </c>
      <c r="BW46" s="48">
        <f t="shared" si="2"/>
      </c>
      <c r="BX46" s="49">
        <f t="shared" si="3"/>
      </c>
    </row>
    <row r="47" ht="13.8" customHeight="1" spans="1:76" x14ac:dyDescent="0.25">
      <c r="A47" s="107"/>
      <c r="B47" s="33"/>
      <c r="C47" s="34"/>
      <c r="D47" s="37"/>
      <c r="E47" s="36"/>
      <c r="F47" s="37"/>
      <c r="G47" s="36"/>
      <c r="H47" s="37"/>
      <c r="I47" s="36"/>
      <c r="J47" s="37"/>
      <c r="K47" s="36"/>
      <c r="L47" s="37"/>
      <c r="M47" s="36"/>
      <c r="N47" s="37"/>
      <c r="O47" s="36"/>
      <c r="P47" s="37"/>
      <c r="Q47" s="36"/>
      <c r="R47" s="37"/>
      <c r="S47" s="36"/>
      <c r="T47" s="37"/>
      <c r="U47" s="36"/>
      <c r="V47" s="37"/>
      <c r="W47" s="36"/>
      <c r="X47" s="40"/>
      <c r="Y47" s="39"/>
      <c r="Z47" s="40"/>
      <c r="AA47" s="39"/>
      <c r="AB47" s="40"/>
      <c r="AC47" s="39"/>
      <c r="AD47" s="40"/>
      <c r="AE47" s="39"/>
      <c r="AF47" s="40"/>
      <c r="AG47" s="39"/>
      <c r="AH47" s="40"/>
      <c r="AI47" s="39"/>
      <c r="AJ47" s="40"/>
      <c r="AK47" s="39"/>
      <c r="AL47" s="40"/>
      <c r="AM47" s="39"/>
      <c r="AN47" s="40"/>
      <c r="AO47" s="39"/>
      <c r="AP47" s="40"/>
      <c r="AQ47" s="39"/>
      <c r="AR47" s="40"/>
      <c r="AS47" s="39"/>
      <c r="AT47" s="40"/>
      <c r="AU47" s="39"/>
      <c r="AV47" s="40"/>
      <c r="AW47" s="39"/>
      <c r="AX47" s="40"/>
      <c r="AY47" s="41"/>
      <c r="AZ47" s="42"/>
      <c r="BA47" s="43"/>
      <c r="BB47" s="42"/>
      <c r="BC47" s="43"/>
      <c r="BD47" s="42"/>
      <c r="BE47" s="43"/>
      <c r="BF47" s="42"/>
      <c r="BG47" s="43"/>
      <c r="BH47" s="42"/>
      <c r="BI47" s="43"/>
      <c r="BJ47" s="42"/>
      <c r="BK47" s="43"/>
      <c r="BL47" s="42"/>
      <c r="BM47" s="43"/>
      <c r="BN47" s="42"/>
      <c r="BO47" s="43"/>
      <c r="BP47" s="42"/>
      <c r="BQ47" s="43"/>
      <c r="BR47" s="44">
        <f t="shared" si="0"/>
        <v>0</v>
      </c>
      <c r="BS47" s="45">
        <f t="shared" si="1"/>
        <v>0</v>
      </c>
      <c r="BT47" s="46"/>
      <c r="BU47" s="46"/>
      <c r="BV47" s="47">
        <f t="shared" si="4"/>
      </c>
      <c r="BW47" s="48">
        <f t="shared" si="2"/>
      </c>
      <c r="BX47" s="49">
        <f t="shared" si="3"/>
      </c>
    </row>
    <row r="48" ht="13.8" customHeight="1" spans="1:76" x14ac:dyDescent="0.25">
      <c r="A48" s="107"/>
      <c r="B48" s="33"/>
      <c r="C48" s="34"/>
      <c r="D48" s="37"/>
      <c r="E48" s="36"/>
      <c r="F48" s="37"/>
      <c r="G48" s="36"/>
      <c r="H48" s="37"/>
      <c r="I48" s="36"/>
      <c r="J48" s="109"/>
      <c r="K48" s="36"/>
      <c r="L48" s="37"/>
      <c r="M48" s="36"/>
      <c r="N48" s="37"/>
      <c r="O48" s="36"/>
      <c r="P48" s="37"/>
      <c r="Q48" s="36"/>
      <c r="R48" s="37"/>
      <c r="S48" s="36"/>
      <c r="T48" s="37"/>
      <c r="U48" s="36"/>
      <c r="V48" s="37"/>
      <c r="W48" s="36"/>
      <c r="X48" s="40"/>
      <c r="Y48" s="39"/>
      <c r="Z48" s="40"/>
      <c r="AA48" s="39"/>
      <c r="AB48" s="40"/>
      <c r="AC48" s="39"/>
      <c r="AD48" s="40"/>
      <c r="AE48" s="39"/>
      <c r="AF48" s="40"/>
      <c r="AG48" s="39"/>
      <c r="AH48" s="40"/>
      <c r="AI48" s="39"/>
      <c r="AJ48" s="40"/>
      <c r="AK48" s="39"/>
      <c r="AL48" s="40"/>
      <c r="AM48" s="39"/>
      <c r="AN48" s="40"/>
      <c r="AO48" s="39"/>
      <c r="AP48" s="40"/>
      <c r="AQ48" s="39"/>
      <c r="AR48" s="40"/>
      <c r="AS48" s="39"/>
      <c r="AT48" s="40"/>
      <c r="AU48" s="39"/>
      <c r="AV48" s="40"/>
      <c r="AW48" s="39"/>
      <c r="AX48" s="40"/>
      <c r="AY48" s="41"/>
      <c r="AZ48" s="42"/>
      <c r="BA48" s="43"/>
      <c r="BB48" s="42"/>
      <c r="BC48" s="43"/>
      <c r="BD48" s="42"/>
      <c r="BE48" s="43"/>
      <c r="BF48" s="42"/>
      <c r="BG48" s="43"/>
      <c r="BH48" s="42"/>
      <c r="BI48" s="43"/>
      <c r="BJ48" s="42"/>
      <c r="BK48" s="43"/>
      <c r="BL48" s="42"/>
      <c r="BM48" s="43"/>
      <c r="BN48" s="42"/>
      <c r="BO48" s="43"/>
      <c r="BP48" s="42"/>
      <c r="BQ48" s="43"/>
      <c r="BR48" s="44">
        <f t="shared" si="0"/>
        <v>0</v>
      </c>
      <c r="BS48" s="45">
        <f t="shared" si="1"/>
        <v>0</v>
      </c>
      <c r="BT48" s="46"/>
      <c r="BU48" s="46"/>
      <c r="BV48" s="47">
        <f t="shared" si="4"/>
      </c>
      <c r="BW48" s="48">
        <f t="shared" si="2"/>
      </c>
      <c r="BX48" s="49">
        <f t="shared" si="3"/>
      </c>
    </row>
    <row r="49" ht="13.8" customHeight="1" spans="1:76" x14ac:dyDescent="0.25">
      <c r="A49" s="107"/>
      <c r="B49" s="33"/>
      <c r="C49" s="34"/>
      <c r="D49" s="37"/>
      <c r="E49" s="36"/>
      <c r="F49" s="37"/>
      <c r="G49" s="36"/>
      <c r="H49" s="37"/>
      <c r="I49" s="36"/>
      <c r="J49" s="37"/>
      <c r="K49" s="36"/>
      <c r="L49" s="37"/>
      <c r="M49" s="36"/>
      <c r="N49" s="37"/>
      <c r="O49" s="36"/>
      <c r="P49" s="37"/>
      <c r="Q49" s="36"/>
      <c r="R49" s="37"/>
      <c r="S49" s="36"/>
      <c r="T49" s="37"/>
      <c r="U49" s="36"/>
      <c r="V49" s="37"/>
      <c r="W49" s="36"/>
      <c r="X49" s="40"/>
      <c r="Y49" s="39"/>
      <c r="Z49" s="40"/>
      <c r="AA49" s="39"/>
      <c r="AB49" s="40"/>
      <c r="AC49" s="39"/>
      <c r="AD49" s="40"/>
      <c r="AE49" s="39"/>
      <c r="AF49" s="40"/>
      <c r="AG49" s="39"/>
      <c r="AH49" s="40"/>
      <c r="AI49" s="39"/>
      <c r="AJ49" s="40"/>
      <c r="AK49" s="39"/>
      <c r="AL49" s="40"/>
      <c r="AM49" s="39"/>
      <c r="AN49" s="40"/>
      <c r="AO49" s="39"/>
      <c r="AP49" s="40"/>
      <c r="AQ49" s="39"/>
      <c r="AR49" s="40"/>
      <c r="AS49" s="39"/>
      <c r="AT49" s="40"/>
      <c r="AU49" s="39"/>
      <c r="AV49" s="40"/>
      <c r="AW49" s="39"/>
      <c r="AX49" s="40"/>
      <c r="AY49" s="41"/>
      <c r="AZ49" s="42"/>
      <c r="BA49" s="43"/>
      <c r="BB49" s="42"/>
      <c r="BC49" s="43"/>
      <c r="BD49" s="42"/>
      <c r="BE49" s="43"/>
      <c r="BF49" s="42"/>
      <c r="BG49" s="43"/>
      <c r="BH49" s="42"/>
      <c r="BI49" s="43"/>
      <c r="BJ49" s="42"/>
      <c r="BK49" s="43"/>
      <c r="BL49" s="42"/>
      <c r="BM49" s="43"/>
      <c r="BN49" s="42"/>
      <c r="BO49" s="43"/>
      <c r="BP49" s="42"/>
      <c r="BQ49" s="43"/>
      <c r="BR49" s="44">
        <f t="shared" si="0"/>
        <v>0</v>
      </c>
      <c r="BS49" s="45">
        <f t="shared" si="1"/>
        <v>0</v>
      </c>
      <c r="BT49" s="46"/>
      <c r="BU49" s="46"/>
      <c r="BV49" s="47">
        <f t="shared" si="4"/>
      </c>
      <c r="BW49" s="48">
        <f t="shared" si="2"/>
      </c>
      <c r="BX49" s="49">
        <f t="shared" si="3"/>
      </c>
    </row>
    <row r="50" ht="13.8" customHeight="1" spans="1:76" x14ac:dyDescent="0.25">
      <c r="A50" s="107"/>
      <c r="B50" s="33"/>
      <c r="C50" s="34"/>
      <c r="D50" s="37"/>
      <c r="E50" s="36"/>
      <c r="F50" s="37"/>
      <c r="G50" s="36"/>
      <c r="H50" s="37"/>
      <c r="I50" s="36"/>
      <c r="J50" s="37"/>
      <c r="K50" s="36"/>
      <c r="L50" s="37"/>
      <c r="M50" s="36"/>
      <c r="N50" s="37"/>
      <c r="O50" s="36"/>
      <c r="P50" s="37"/>
      <c r="Q50" s="36"/>
      <c r="R50" s="37"/>
      <c r="S50" s="36"/>
      <c r="T50" s="37"/>
      <c r="U50" s="36"/>
      <c r="V50" s="37"/>
      <c r="W50" s="36"/>
      <c r="X50" s="40"/>
      <c r="Y50" s="39"/>
      <c r="Z50" s="40"/>
      <c r="AA50" s="39"/>
      <c r="AB50" s="40"/>
      <c r="AC50" s="39"/>
      <c r="AD50" s="40"/>
      <c r="AE50" s="39"/>
      <c r="AF50" s="40"/>
      <c r="AG50" s="39"/>
      <c r="AH50" s="40"/>
      <c r="AI50" s="39"/>
      <c r="AJ50" s="40"/>
      <c r="AK50" s="39"/>
      <c r="AL50" s="40"/>
      <c r="AM50" s="39"/>
      <c r="AN50" s="40"/>
      <c r="AO50" s="39"/>
      <c r="AP50" s="40"/>
      <c r="AQ50" s="39"/>
      <c r="AR50" s="40"/>
      <c r="AS50" s="39"/>
      <c r="AT50" s="40"/>
      <c r="AU50" s="39"/>
      <c r="AV50" s="40"/>
      <c r="AW50" s="39"/>
      <c r="AX50" s="40"/>
      <c r="AY50" s="41"/>
      <c r="AZ50" s="42"/>
      <c r="BA50" s="43"/>
      <c r="BB50" s="42"/>
      <c r="BC50" s="43"/>
      <c r="BD50" s="42"/>
      <c r="BE50" s="43"/>
      <c r="BF50" s="42"/>
      <c r="BG50" s="43"/>
      <c r="BH50" s="42"/>
      <c r="BI50" s="43"/>
      <c r="BJ50" s="42"/>
      <c r="BK50" s="43"/>
      <c r="BL50" s="42"/>
      <c r="BM50" s="43"/>
      <c r="BN50" s="42"/>
      <c r="BO50" s="43"/>
      <c r="BP50" s="42"/>
      <c r="BQ50" s="43"/>
      <c r="BR50" s="44">
        <f t="shared" si="0"/>
        <v>0</v>
      </c>
      <c r="BS50" s="45">
        <f t="shared" si="1"/>
        <v>0</v>
      </c>
      <c r="BT50" s="46"/>
      <c r="BU50" s="46"/>
      <c r="BV50" s="47">
        <f t="shared" si="4"/>
      </c>
      <c r="BW50" s="48">
        <f t="shared" si="2"/>
      </c>
      <c r="BX50" s="49">
        <f t="shared" si="3"/>
      </c>
    </row>
    <row r="51" ht="13.8" customHeight="1" spans="1:76" x14ac:dyDescent="0.25">
      <c r="A51" s="107"/>
      <c r="B51" s="33"/>
      <c r="C51" s="34"/>
      <c r="D51" s="37"/>
      <c r="E51" s="36"/>
      <c r="F51" s="37"/>
      <c r="G51" s="36"/>
      <c r="H51" s="37"/>
      <c r="I51" s="36"/>
      <c r="J51" s="37"/>
      <c r="K51" s="36"/>
      <c r="L51" s="37"/>
      <c r="M51" s="36"/>
      <c r="N51" s="37"/>
      <c r="O51" s="36"/>
      <c r="P51" s="37"/>
      <c r="Q51" s="36"/>
      <c r="R51" s="37"/>
      <c r="S51" s="36"/>
      <c r="T51" s="37"/>
      <c r="U51" s="36"/>
      <c r="V51" s="37"/>
      <c r="W51" s="36"/>
      <c r="X51" s="40"/>
      <c r="Y51" s="39"/>
      <c r="Z51" s="40"/>
      <c r="AA51" s="39"/>
      <c r="AB51" s="40"/>
      <c r="AC51" s="39"/>
      <c r="AD51" s="40"/>
      <c r="AE51" s="39"/>
      <c r="AF51" s="40"/>
      <c r="AG51" s="39"/>
      <c r="AH51" s="40"/>
      <c r="AI51" s="39"/>
      <c r="AJ51" s="40"/>
      <c r="AK51" s="39"/>
      <c r="AL51" s="40"/>
      <c r="AM51" s="39"/>
      <c r="AN51" s="40"/>
      <c r="AO51" s="39"/>
      <c r="AP51" s="40"/>
      <c r="AQ51" s="39"/>
      <c r="AR51" s="40"/>
      <c r="AS51" s="39"/>
      <c r="AT51" s="40"/>
      <c r="AU51" s="39"/>
      <c r="AV51" s="40"/>
      <c r="AW51" s="39"/>
      <c r="AX51" s="40"/>
      <c r="AY51" s="41"/>
      <c r="AZ51" s="42"/>
      <c r="BA51" s="43"/>
      <c r="BB51" s="42"/>
      <c r="BC51" s="43"/>
      <c r="BD51" s="42"/>
      <c r="BE51" s="43"/>
      <c r="BF51" s="42"/>
      <c r="BG51" s="43"/>
      <c r="BH51" s="42"/>
      <c r="BI51" s="43"/>
      <c r="BJ51" s="42"/>
      <c r="BK51" s="43"/>
      <c r="BL51" s="42"/>
      <c r="BM51" s="43"/>
      <c r="BN51" s="42"/>
      <c r="BO51" s="43"/>
      <c r="BP51" s="42"/>
      <c r="BQ51" s="43"/>
      <c r="BR51" s="44">
        <f t="shared" si="0"/>
        <v>0</v>
      </c>
      <c r="BS51" s="45">
        <f t="shared" si="1"/>
        <v>0</v>
      </c>
      <c r="BT51" s="46"/>
      <c r="BU51" s="46"/>
      <c r="BV51" s="47">
        <f t="shared" si="4"/>
      </c>
      <c r="BW51" s="48">
        <f t="shared" si="2"/>
      </c>
      <c r="BX51" s="49">
        <f t="shared" si="3"/>
      </c>
    </row>
    <row r="52" ht="13.8" customHeight="1" spans="1:76" x14ac:dyDescent="0.25">
      <c r="A52" s="107"/>
      <c r="B52" s="33"/>
      <c r="C52" s="34"/>
      <c r="D52" s="37"/>
      <c r="E52" s="36"/>
      <c r="F52" s="37"/>
      <c r="G52" s="36"/>
      <c r="H52" s="37"/>
      <c r="I52" s="36"/>
      <c r="J52" s="37"/>
      <c r="K52" s="36"/>
      <c r="L52" s="37"/>
      <c r="M52" s="36"/>
      <c r="N52" s="37"/>
      <c r="O52" s="36"/>
      <c r="P52" s="37"/>
      <c r="Q52" s="36"/>
      <c r="R52" s="37"/>
      <c r="S52" s="36"/>
      <c r="T52" s="37"/>
      <c r="U52" s="36"/>
      <c r="V52" s="37"/>
      <c r="W52" s="36"/>
      <c r="X52" s="40"/>
      <c r="Y52" s="39"/>
      <c r="Z52" s="40"/>
      <c r="AA52" s="39"/>
      <c r="AB52" s="40"/>
      <c r="AC52" s="39"/>
      <c r="AD52" s="40"/>
      <c r="AE52" s="39"/>
      <c r="AF52" s="40"/>
      <c r="AG52" s="39"/>
      <c r="AH52" s="40"/>
      <c r="AI52" s="39"/>
      <c r="AJ52" s="40"/>
      <c r="AK52" s="39"/>
      <c r="AL52" s="40"/>
      <c r="AM52" s="39"/>
      <c r="AN52" s="40"/>
      <c r="AO52" s="39"/>
      <c r="AP52" s="40"/>
      <c r="AQ52" s="39"/>
      <c r="AR52" s="40"/>
      <c r="AS52" s="39"/>
      <c r="AT52" s="40"/>
      <c r="AU52" s="39"/>
      <c r="AV52" s="40"/>
      <c r="AW52" s="39"/>
      <c r="AX52" s="40"/>
      <c r="AY52" s="41"/>
      <c r="AZ52" s="42"/>
      <c r="BA52" s="43"/>
      <c r="BB52" s="42"/>
      <c r="BC52" s="43"/>
      <c r="BD52" s="42"/>
      <c r="BE52" s="43"/>
      <c r="BF52" s="42"/>
      <c r="BG52" s="43"/>
      <c r="BH52" s="42"/>
      <c r="BI52" s="43"/>
      <c r="BJ52" s="42"/>
      <c r="BK52" s="43"/>
      <c r="BL52" s="42"/>
      <c r="BM52" s="43"/>
      <c r="BN52" s="42"/>
      <c r="BO52" s="43"/>
      <c r="BP52" s="42"/>
      <c r="BQ52" s="43"/>
      <c r="BR52" s="44">
        <f t="shared" si="0"/>
        <v>0</v>
      </c>
      <c r="BS52" s="45">
        <f t="shared" si="1"/>
        <v>0</v>
      </c>
      <c r="BT52" s="46"/>
      <c r="BU52" s="46"/>
      <c r="BV52" s="47">
        <f t="shared" si="4"/>
      </c>
      <c r="BW52" s="48">
        <f t="shared" si="2"/>
      </c>
      <c r="BX52" s="49">
        <f t="shared" si="3"/>
      </c>
    </row>
    <row r="53" ht="13.8" customHeight="1" spans="1:76" x14ac:dyDescent="0.25">
      <c r="A53" s="107"/>
      <c r="B53" s="33"/>
      <c r="C53" s="34"/>
      <c r="D53" s="37"/>
      <c r="E53" s="36"/>
      <c r="F53" s="37"/>
      <c r="G53" s="36"/>
      <c r="H53" s="37"/>
      <c r="I53" s="36"/>
      <c r="J53" s="37"/>
      <c r="K53" s="36"/>
      <c r="L53" s="37"/>
      <c r="M53" s="36"/>
      <c r="N53" s="37"/>
      <c r="O53" s="36"/>
      <c r="P53" s="37"/>
      <c r="Q53" s="36"/>
      <c r="R53" s="37"/>
      <c r="S53" s="36"/>
      <c r="T53" s="37"/>
      <c r="U53" s="36"/>
      <c r="V53" s="37"/>
      <c r="W53" s="36"/>
      <c r="X53" s="40"/>
      <c r="Y53" s="39"/>
      <c r="Z53" s="40"/>
      <c r="AA53" s="39"/>
      <c r="AB53" s="40"/>
      <c r="AC53" s="39"/>
      <c r="AD53" s="40"/>
      <c r="AE53" s="39"/>
      <c r="AF53" s="40"/>
      <c r="AG53" s="39"/>
      <c r="AH53" s="40"/>
      <c r="AI53" s="39"/>
      <c r="AJ53" s="40"/>
      <c r="AK53" s="39"/>
      <c r="AL53" s="40"/>
      <c r="AM53" s="39"/>
      <c r="AN53" s="40"/>
      <c r="AO53" s="39"/>
      <c r="AP53" s="40"/>
      <c r="AQ53" s="39"/>
      <c r="AR53" s="40"/>
      <c r="AS53" s="39"/>
      <c r="AT53" s="40"/>
      <c r="AU53" s="39"/>
      <c r="AV53" s="40"/>
      <c r="AW53" s="39"/>
      <c r="AX53" s="40"/>
      <c r="AY53" s="41"/>
      <c r="AZ53" s="42"/>
      <c r="BA53" s="43"/>
      <c r="BB53" s="42"/>
      <c r="BC53" s="43"/>
      <c r="BD53" s="42"/>
      <c r="BE53" s="43"/>
      <c r="BF53" s="42"/>
      <c r="BG53" s="43"/>
      <c r="BH53" s="42"/>
      <c r="BI53" s="43"/>
      <c r="BJ53" s="42"/>
      <c r="BK53" s="43"/>
      <c r="BL53" s="42"/>
      <c r="BM53" s="43"/>
      <c r="BN53" s="42"/>
      <c r="BO53" s="43"/>
      <c r="BP53" s="42"/>
      <c r="BQ53" s="43"/>
      <c r="BR53" s="44">
        <f t="shared" si="0"/>
        <v>0</v>
      </c>
      <c r="BS53" s="45">
        <f>E53+G53+I53+K53+M53+O53+W53+Y53+AA53+AC53+AE53+AG53+BA53+BC53+BE53+BG53+BI53+AI53+Q53+S53+AK53+BK53+AM53+AO53+AQ53+AS53+AU53+AY53+AW53+BM53+U53+BO53+BQ53</f>
        <v>0</v>
      </c>
      <c r="BT53" s="46"/>
      <c r="BU53" s="46"/>
      <c r="BV53" s="47">
        <f t="shared" si="4"/>
      </c>
      <c r="BW53" s="48">
        <f t="shared" si="2"/>
      </c>
      <c r="BX53" s="49">
        <f t="shared" si="3"/>
      </c>
    </row>
    <row r="54" ht="13.8" customHeight="1" spans="1:76" x14ac:dyDescent="0.25">
      <c r="A54" s="107"/>
      <c r="B54" s="33"/>
      <c r="C54" s="34"/>
      <c r="D54" s="37"/>
      <c r="E54" s="36"/>
      <c r="F54" s="37"/>
      <c r="G54" s="36"/>
      <c r="H54" s="37"/>
      <c r="I54" s="36"/>
      <c r="J54" s="37"/>
      <c r="K54" s="36"/>
      <c r="L54" s="37"/>
      <c r="M54" s="36"/>
      <c r="N54" s="37"/>
      <c r="O54" s="36"/>
      <c r="P54" s="37"/>
      <c r="Q54" s="36"/>
      <c r="R54" s="37"/>
      <c r="S54" s="36"/>
      <c r="T54" s="37"/>
      <c r="U54" s="36"/>
      <c r="V54" s="37"/>
      <c r="W54" s="36"/>
      <c r="X54" s="40"/>
      <c r="Y54" s="39"/>
      <c r="Z54" s="40"/>
      <c r="AA54" s="39"/>
      <c r="AB54" s="40"/>
      <c r="AC54" s="39"/>
      <c r="AD54" s="40"/>
      <c r="AE54" s="39"/>
      <c r="AF54" s="40"/>
      <c r="AG54" s="39"/>
      <c r="AH54" s="40"/>
      <c r="AI54" s="39"/>
      <c r="AJ54" s="40"/>
      <c r="AK54" s="39"/>
      <c r="AL54" s="40"/>
      <c r="AM54" s="39"/>
      <c r="AN54" s="40"/>
      <c r="AO54" s="39"/>
      <c r="AP54" s="40"/>
      <c r="AQ54" s="39"/>
      <c r="AR54" s="40"/>
      <c r="AS54" s="39"/>
      <c r="AT54" s="40"/>
      <c r="AU54" s="39"/>
      <c r="AV54" s="40"/>
      <c r="AW54" s="39"/>
      <c r="AX54" s="40"/>
      <c r="AY54" s="41"/>
      <c r="AZ54" s="42"/>
      <c r="BA54" s="43"/>
      <c r="BB54" s="42"/>
      <c r="BC54" s="43"/>
      <c r="BD54" s="42"/>
      <c r="BE54" s="43"/>
      <c r="BF54" s="42"/>
      <c r="BG54" s="43"/>
      <c r="BH54" s="42"/>
      <c r="BI54" s="43"/>
      <c r="BJ54" s="42"/>
      <c r="BK54" s="43"/>
      <c r="BL54" s="42"/>
      <c r="BM54" s="43"/>
      <c r="BN54" s="42"/>
      <c r="BO54" s="43"/>
      <c r="BP54" s="42"/>
      <c r="BQ54" s="43"/>
      <c r="BR54" s="44">
        <f t="shared" si="0"/>
        <v>0</v>
      </c>
      <c r="BS54" s="45">
        <f t="shared" si="1"/>
        <v>0</v>
      </c>
      <c r="BT54" s="46"/>
      <c r="BU54" s="46"/>
      <c r="BV54" s="47">
        <f t="shared" si="4"/>
      </c>
      <c r="BW54" s="48">
        <f t="shared" si="2"/>
      </c>
      <c r="BX54" s="49">
        <f t="shared" si="3"/>
      </c>
    </row>
    <row r="55" ht="13.8" customHeight="1" spans="1:76" x14ac:dyDescent="0.25">
      <c r="A55" s="107"/>
      <c r="B55" s="33"/>
      <c r="C55" s="34"/>
      <c r="D55" s="37"/>
      <c r="E55" s="36"/>
      <c r="F55" s="37"/>
      <c r="G55" s="36"/>
      <c r="H55" s="37"/>
      <c r="I55" s="36"/>
      <c r="J55" s="37"/>
      <c r="K55" s="36"/>
      <c r="L55" s="37"/>
      <c r="M55" s="36"/>
      <c r="N55" s="37"/>
      <c r="O55" s="36"/>
      <c r="P55" s="37"/>
      <c r="Q55" s="36"/>
      <c r="R55" s="37"/>
      <c r="S55" s="36"/>
      <c r="T55" s="37"/>
      <c r="U55" s="36"/>
      <c r="V55" s="37"/>
      <c r="W55" s="36"/>
      <c r="X55" s="40"/>
      <c r="Y55" s="39"/>
      <c r="Z55" s="40"/>
      <c r="AA55" s="39"/>
      <c r="AB55" s="40"/>
      <c r="AC55" s="39"/>
      <c r="AD55" s="40"/>
      <c r="AE55" s="39"/>
      <c r="AF55" s="40"/>
      <c r="AG55" s="39"/>
      <c r="AH55" s="40"/>
      <c r="AI55" s="39"/>
      <c r="AJ55" s="40"/>
      <c r="AK55" s="39"/>
      <c r="AL55" s="40"/>
      <c r="AM55" s="39"/>
      <c r="AN55" s="40"/>
      <c r="AO55" s="39"/>
      <c r="AP55" s="40"/>
      <c r="AQ55" s="39"/>
      <c r="AR55" s="40"/>
      <c r="AS55" s="39"/>
      <c r="AT55" s="40"/>
      <c r="AU55" s="39"/>
      <c r="AV55" s="40"/>
      <c r="AW55" s="39"/>
      <c r="AX55" s="40"/>
      <c r="AY55" s="41"/>
      <c r="AZ55" s="42"/>
      <c r="BA55" s="43"/>
      <c r="BB55" s="42"/>
      <c r="BC55" s="43"/>
      <c r="BD55" s="42"/>
      <c r="BE55" s="43"/>
      <c r="BF55" s="42"/>
      <c r="BG55" s="43"/>
      <c r="BH55" s="42"/>
      <c r="BI55" s="43"/>
      <c r="BJ55" s="42"/>
      <c r="BK55" s="43"/>
      <c r="BL55" s="42"/>
      <c r="BM55" s="43"/>
      <c r="BN55" s="42"/>
      <c r="BO55" s="43"/>
      <c r="BP55" s="42"/>
      <c r="BQ55" s="43"/>
      <c r="BR55" s="44">
        <f t="shared" si="0"/>
        <v>0</v>
      </c>
      <c r="BS55" s="45">
        <f t="shared" si="1"/>
        <v>0</v>
      </c>
      <c r="BT55" s="46"/>
      <c r="BU55" s="46"/>
      <c r="BV55" s="47">
        <f t="shared" si="4"/>
      </c>
      <c r="BW55" s="48">
        <f t="shared" si="2"/>
      </c>
      <c r="BX55" s="49">
        <f t="shared" si="3"/>
      </c>
    </row>
    <row r="56" ht="13.8" customHeight="1" spans="1:76" x14ac:dyDescent="0.25">
      <c r="A56" s="107"/>
      <c r="B56" s="33"/>
      <c r="C56" s="34"/>
      <c r="D56" s="37"/>
      <c r="E56" s="36"/>
      <c r="F56" s="37"/>
      <c r="G56" s="36"/>
      <c r="H56" s="37"/>
      <c r="I56" s="36"/>
      <c r="J56" s="37"/>
      <c r="K56" s="36"/>
      <c r="L56" s="37"/>
      <c r="M56" s="36"/>
      <c r="N56" s="37"/>
      <c r="O56" s="36"/>
      <c r="P56" s="37"/>
      <c r="Q56" s="36"/>
      <c r="R56" s="37"/>
      <c r="S56" s="36"/>
      <c r="T56" s="37"/>
      <c r="U56" s="36"/>
      <c r="V56" s="37"/>
      <c r="W56" s="36"/>
      <c r="X56" s="40"/>
      <c r="Y56" s="39"/>
      <c r="Z56" s="40"/>
      <c r="AA56" s="39"/>
      <c r="AB56" s="40"/>
      <c r="AC56" s="39"/>
      <c r="AD56" s="40"/>
      <c r="AE56" s="39"/>
      <c r="AF56" s="40"/>
      <c r="AG56" s="39"/>
      <c r="AH56" s="40"/>
      <c r="AI56" s="39"/>
      <c r="AJ56" s="40"/>
      <c r="AK56" s="39"/>
      <c r="AL56" s="40"/>
      <c r="AM56" s="39"/>
      <c r="AN56" s="40"/>
      <c r="AO56" s="39"/>
      <c r="AP56" s="40"/>
      <c r="AQ56" s="39"/>
      <c r="AR56" s="40"/>
      <c r="AS56" s="39"/>
      <c r="AT56" s="40"/>
      <c r="AU56" s="39"/>
      <c r="AV56" s="40"/>
      <c r="AW56" s="39"/>
      <c r="AX56" s="40"/>
      <c r="AY56" s="41"/>
      <c r="AZ56" s="42"/>
      <c r="BA56" s="43"/>
      <c r="BB56" s="42"/>
      <c r="BC56" s="43"/>
      <c r="BD56" s="42"/>
      <c r="BE56" s="43"/>
      <c r="BF56" s="42"/>
      <c r="BG56" s="43"/>
      <c r="BH56" s="42"/>
      <c r="BI56" s="43"/>
      <c r="BJ56" s="42"/>
      <c r="BK56" s="43"/>
      <c r="BL56" s="42"/>
      <c r="BM56" s="43"/>
      <c r="BN56" s="42"/>
      <c r="BO56" s="43"/>
      <c r="BP56" s="42"/>
      <c r="BQ56" s="43"/>
      <c r="BR56" s="44">
        <f t="shared" si="0"/>
        <v>0</v>
      </c>
      <c r="BS56" s="45">
        <f t="shared" si="1"/>
        <v>0</v>
      </c>
      <c r="BT56" s="46"/>
      <c r="BU56" s="46"/>
      <c r="BV56" s="47">
        <f t="shared" si="4"/>
      </c>
      <c r="BW56" s="48">
        <f t="shared" si="2"/>
      </c>
      <c r="BX56" s="49">
        <f t="shared" si="3"/>
      </c>
    </row>
    <row r="57" ht="13.8" customHeight="1" spans="1:76" x14ac:dyDescent="0.25">
      <c r="A57" s="107"/>
      <c r="B57" s="33"/>
      <c r="C57" s="34"/>
      <c r="D57" s="37"/>
      <c r="E57" s="36"/>
      <c r="F57" s="37"/>
      <c r="G57" s="36"/>
      <c r="H57" s="37"/>
      <c r="I57" s="36"/>
      <c r="J57" s="37"/>
      <c r="K57" s="36"/>
      <c r="L57" s="37"/>
      <c r="M57" s="36"/>
      <c r="N57" s="37"/>
      <c r="O57" s="36"/>
      <c r="P57" s="37"/>
      <c r="Q57" s="36"/>
      <c r="R57" s="37"/>
      <c r="S57" s="36"/>
      <c r="T57" s="37"/>
      <c r="U57" s="36"/>
      <c r="V57" s="37"/>
      <c r="W57" s="36"/>
      <c r="X57" s="40"/>
      <c r="Y57" s="39"/>
      <c r="Z57" s="40"/>
      <c r="AA57" s="39"/>
      <c r="AB57" s="40"/>
      <c r="AC57" s="39"/>
      <c r="AD57" s="40"/>
      <c r="AE57" s="39"/>
      <c r="AF57" s="40"/>
      <c r="AG57" s="39"/>
      <c r="AH57" s="40"/>
      <c r="AI57" s="39"/>
      <c r="AJ57" s="40"/>
      <c r="AK57" s="39"/>
      <c r="AL57" s="40"/>
      <c r="AM57" s="39"/>
      <c r="AN57" s="40"/>
      <c r="AO57" s="39"/>
      <c r="AP57" s="40"/>
      <c r="AQ57" s="39"/>
      <c r="AR57" s="40"/>
      <c r="AS57" s="39"/>
      <c r="AT57" s="40"/>
      <c r="AU57" s="39"/>
      <c r="AV57" s="40"/>
      <c r="AW57" s="39"/>
      <c r="AX57" s="40"/>
      <c r="AY57" s="41"/>
      <c r="AZ57" s="42"/>
      <c r="BA57" s="43"/>
      <c r="BB57" s="42"/>
      <c r="BC57" s="43"/>
      <c r="BD57" s="42"/>
      <c r="BE57" s="43"/>
      <c r="BF57" s="42"/>
      <c r="BG57" s="43"/>
      <c r="BH57" s="42"/>
      <c r="BI57" s="43"/>
      <c r="BJ57" s="42"/>
      <c r="BK57" s="43"/>
      <c r="BL57" s="42"/>
      <c r="BM57" s="43"/>
      <c r="BN57" s="42"/>
      <c r="BO57" s="43"/>
      <c r="BP57" s="42"/>
      <c r="BQ57" s="43"/>
      <c r="BR57" s="44">
        <f t="shared" si="0"/>
        <v>0</v>
      </c>
      <c r="BS57" s="45">
        <f t="shared" si="1"/>
        <v>0</v>
      </c>
      <c r="BT57" s="46"/>
      <c r="BU57" s="46"/>
      <c r="BV57" s="47">
        <f t="shared" si="4"/>
      </c>
      <c r="BW57" s="48">
        <f t="shared" si="2"/>
      </c>
      <c r="BX57" s="49">
        <f t="shared" si="3"/>
      </c>
    </row>
    <row r="58" ht="13.8" customHeight="1" spans="1:76" x14ac:dyDescent="0.25">
      <c r="A58" s="107"/>
      <c r="B58" s="33"/>
      <c r="C58" s="34"/>
      <c r="D58" s="37"/>
      <c r="E58" s="36"/>
      <c r="F58" s="37"/>
      <c r="G58" s="36"/>
      <c r="H58" s="37"/>
      <c r="I58" s="36"/>
      <c r="J58" s="37"/>
      <c r="K58" s="36"/>
      <c r="L58" s="37"/>
      <c r="M58" s="36"/>
      <c r="N58" s="37"/>
      <c r="O58" s="36"/>
      <c r="P58" s="37"/>
      <c r="Q58" s="36"/>
      <c r="R58" s="37"/>
      <c r="S58" s="36"/>
      <c r="T58" s="37"/>
      <c r="U58" s="36"/>
      <c r="V58" s="37"/>
      <c r="W58" s="36"/>
      <c r="X58" s="40"/>
      <c r="Y58" s="39"/>
      <c r="Z58" s="40"/>
      <c r="AA58" s="39"/>
      <c r="AB58" s="40"/>
      <c r="AC58" s="39"/>
      <c r="AD58" s="40"/>
      <c r="AE58" s="39"/>
      <c r="AF58" s="40"/>
      <c r="AG58" s="39"/>
      <c r="AH58" s="40"/>
      <c r="AI58" s="39"/>
      <c r="AJ58" s="40"/>
      <c r="AK58" s="39"/>
      <c r="AL58" s="40"/>
      <c r="AM58" s="39"/>
      <c r="AN58" s="40"/>
      <c r="AO58" s="39"/>
      <c r="AP58" s="40"/>
      <c r="AQ58" s="39"/>
      <c r="AR58" s="40"/>
      <c r="AS58" s="39"/>
      <c r="AT58" s="40"/>
      <c r="AU58" s="39"/>
      <c r="AV58" s="40"/>
      <c r="AW58" s="39"/>
      <c r="AX58" s="40"/>
      <c r="AY58" s="41"/>
      <c r="AZ58" s="42"/>
      <c r="BA58" s="43"/>
      <c r="BB58" s="42"/>
      <c r="BC58" s="43"/>
      <c r="BD58" s="42"/>
      <c r="BE58" s="43"/>
      <c r="BF58" s="42"/>
      <c r="BG58" s="43"/>
      <c r="BH58" s="42"/>
      <c r="BI58" s="43"/>
      <c r="BJ58" s="42"/>
      <c r="BK58" s="43"/>
      <c r="BL58" s="42"/>
      <c r="BM58" s="43"/>
      <c r="BN58" s="42"/>
      <c r="BO58" s="43"/>
      <c r="BP58" s="42"/>
      <c r="BQ58" s="43"/>
      <c r="BR58" s="44">
        <f t="shared" si="0"/>
        <v>0</v>
      </c>
      <c r="BS58" s="45">
        <f t="shared" si="1"/>
        <v>0</v>
      </c>
      <c r="BT58" s="46"/>
      <c r="BU58" s="46"/>
      <c r="BV58" s="47">
        <f t="shared" si="4"/>
      </c>
      <c r="BW58" s="48">
        <f t="shared" si="2"/>
      </c>
      <c r="BX58" s="49">
        <f t="shared" si="3"/>
      </c>
    </row>
    <row r="59" ht="13.8" customHeight="1" spans="1:76" x14ac:dyDescent="0.25">
      <c r="A59" s="107"/>
      <c r="B59" s="33"/>
      <c r="C59" s="34"/>
      <c r="D59" s="37"/>
      <c r="E59" s="36"/>
      <c r="F59" s="37"/>
      <c r="G59" s="36"/>
      <c r="H59" s="37"/>
      <c r="I59" s="36"/>
      <c r="J59" s="37"/>
      <c r="K59" s="36"/>
      <c r="L59" s="37"/>
      <c r="M59" s="36"/>
      <c r="N59" s="37"/>
      <c r="O59" s="36"/>
      <c r="P59" s="37"/>
      <c r="Q59" s="36"/>
      <c r="R59" s="37"/>
      <c r="S59" s="36"/>
      <c r="T59" s="37"/>
      <c r="U59" s="36"/>
      <c r="V59" s="37"/>
      <c r="W59" s="36"/>
      <c r="X59" s="40"/>
      <c r="Y59" s="39"/>
      <c r="Z59" s="40"/>
      <c r="AA59" s="39"/>
      <c r="AB59" s="40"/>
      <c r="AC59" s="39"/>
      <c r="AD59" s="40"/>
      <c r="AE59" s="39"/>
      <c r="AF59" s="40"/>
      <c r="AG59" s="39"/>
      <c r="AH59" s="40"/>
      <c r="AI59" s="39"/>
      <c r="AJ59" s="40"/>
      <c r="AK59" s="39"/>
      <c r="AL59" s="40"/>
      <c r="AM59" s="39"/>
      <c r="AN59" s="40"/>
      <c r="AO59" s="39"/>
      <c r="AP59" s="40"/>
      <c r="AQ59" s="39"/>
      <c r="AR59" s="40"/>
      <c r="AS59" s="39"/>
      <c r="AT59" s="40"/>
      <c r="AU59" s="39"/>
      <c r="AV59" s="40"/>
      <c r="AW59" s="39"/>
      <c r="AX59" s="40"/>
      <c r="AY59" s="41"/>
      <c r="AZ59" s="42"/>
      <c r="BA59" s="43"/>
      <c r="BB59" s="42"/>
      <c r="BC59" s="43"/>
      <c r="BD59" s="42"/>
      <c r="BE59" s="43"/>
      <c r="BF59" s="42"/>
      <c r="BG59" s="43"/>
      <c r="BH59" s="42"/>
      <c r="BI59" s="43"/>
      <c r="BJ59" s="42"/>
      <c r="BK59" s="43"/>
      <c r="BL59" s="42"/>
      <c r="BM59" s="43"/>
      <c r="BN59" s="42"/>
      <c r="BO59" s="43"/>
      <c r="BP59" s="42"/>
      <c r="BQ59" s="43"/>
      <c r="BR59" s="44">
        <f t="shared" si="0"/>
        <v>0</v>
      </c>
      <c r="BS59" s="45">
        <f t="shared" si="1"/>
        <v>0</v>
      </c>
      <c r="BT59" s="46"/>
      <c r="BU59" s="46"/>
      <c r="BV59" s="47">
        <f t="shared" si="4"/>
      </c>
      <c r="BW59" s="48">
        <f t="shared" si="2"/>
      </c>
      <c r="BX59" s="49">
        <f t="shared" si="3"/>
      </c>
    </row>
    <row r="60" ht="13.8" customHeight="1" spans="1:76" x14ac:dyDescent="0.25">
      <c r="A60" s="107"/>
      <c r="B60" s="33"/>
      <c r="C60" s="34"/>
      <c r="D60" s="37"/>
      <c r="E60" s="36"/>
      <c r="F60" s="37"/>
      <c r="G60" s="36"/>
      <c r="H60" s="37"/>
      <c r="I60" s="36"/>
      <c r="J60" s="37"/>
      <c r="K60" s="36"/>
      <c r="L60" s="37"/>
      <c r="M60" s="36"/>
      <c r="N60" s="37"/>
      <c r="O60" s="36"/>
      <c r="P60" s="37"/>
      <c r="Q60" s="36"/>
      <c r="R60" s="37"/>
      <c r="S60" s="36"/>
      <c r="T60" s="37"/>
      <c r="U60" s="36"/>
      <c r="V60" s="37"/>
      <c r="W60" s="36"/>
      <c r="X60" s="40"/>
      <c r="Y60" s="39"/>
      <c r="Z60" s="40"/>
      <c r="AA60" s="39"/>
      <c r="AB60" s="40"/>
      <c r="AC60" s="39"/>
      <c r="AD60" s="40"/>
      <c r="AE60" s="39"/>
      <c r="AF60" s="40"/>
      <c r="AG60" s="39"/>
      <c r="AH60" s="40"/>
      <c r="AI60" s="39"/>
      <c r="AJ60" s="40"/>
      <c r="AK60" s="39"/>
      <c r="AL60" s="40"/>
      <c r="AM60" s="39"/>
      <c r="AN60" s="40"/>
      <c r="AO60" s="39"/>
      <c r="AP60" s="40"/>
      <c r="AQ60" s="39"/>
      <c r="AR60" s="40"/>
      <c r="AS60" s="39"/>
      <c r="AT60" s="40"/>
      <c r="AU60" s="39"/>
      <c r="AV60" s="40"/>
      <c r="AW60" s="39"/>
      <c r="AX60" s="40"/>
      <c r="AY60" s="41"/>
      <c r="AZ60" s="42"/>
      <c r="BA60" s="43"/>
      <c r="BB60" s="42"/>
      <c r="BC60" s="43"/>
      <c r="BD60" s="42"/>
      <c r="BE60" s="43"/>
      <c r="BF60" s="42"/>
      <c r="BG60" s="43"/>
      <c r="BH60" s="42"/>
      <c r="BI60" s="43"/>
      <c r="BJ60" s="42"/>
      <c r="BK60" s="43"/>
      <c r="BL60" s="42"/>
      <c r="BM60" s="43"/>
      <c r="BN60" s="42"/>
      <c r="BO60" s="43"/>
      <c r="BP60" s="42"/>
      <c r="BQ60" s="43"/>
      <c r="BR60" s="44">
        <f t="shared" si="0"/>
        <v>0</v>
      </c>
      <c r="BS60" s="45">
        <f t="shared" si="1"/>
        <v>0</v>
      </c>
      <c r="BT60" s="46"/>
      <c r="BU60" s="46"/>
      <c r="BV60" s="47">
        <f t="shared" si="4"/>
      </c>
      <c r="BW60" s="48">
        <f t="shared" si="2"/>
      </c>
      <c r="BX60" s="49">
        <f t="shared" si="3"/>
      </c>
    </row>
    <row r="61" ht="13.8" customHeight="1" spans="1:76" x14ac:dyDescent="0.25">
      <c r="A61" s="107"/>
      <c r="B61" s="33"/>
      <c r="C61" s="34"/>
      <c r="D61" s="37"/>
      <c r="E61" s="36"/>
      <c r="F61" s="37"/>
      <c r="G61" s="36"/>
      <c r="H61" s="37"/>
      <c r="I61" s="36"/>
      <c r="J61" s="37"/>
      <c r="K61" s="36"/>
      <c r="L61" s="37"/>
      <c r="M61" s="36"/>
      <c r="N61" s="37"/>
      <c r="O61" s="36"/>
      <c r="P61" s="37"/>
      <c r="Q61" s="36"/>
      <c r="R61" s="37"/>
      <c r="S61" s="36"/>
      <c r="T61" s="37"/>
      <c r="U61" s="36"/>
      <c r="V61" s="37"/>
      <c r="W61" s="36"/>
      <c r="X61" s="40"/>
      <c r="Y61" s="39"/>
      <c r="Z61" s="40"/>
      <c r="AA61" s="39"/>
      <c r="AB61" s="40"/>
      <c r="AC61" s="39"/>
      <c r="AD61" s="40"/>
      <c r="AE61" s="39"/>
      <c r="AF61" s="40"/>
      <c r="AG61" s="39"/>
      <c r="AH61" s="40"/>
      <c r="AI61" s="39"/>
      <c r="AJ61" s="40"/>
      <c r="AK61" s="39"/>
      <c r="AL61" s="40"/>
      <c r="AM61" s="39"/>
      <c r="AN61" s="40"/>
      <c r="AO61" s="39"/>
      <c r="AP61" s="40"/>
      <c r="AQ61" s="39"/>
      <c r="AR61" s="40"/>
      <c r="AS61" s="39"/>
      <c r="AT61" s="40"/>
      <c r="AU61" s="39"/>
      <c r="AV61" s="40"/>
      <c r="AW61" s="39"/>
      <c r="AX61" s="40"/>
      <c r="AY61" s="41"/>
      <c r="AZ61" s="42"/>
      <c r="BA61" s="43"/>
      <c r="BB61" s="42"/>
      <c r="BC61" s="43"/>
      <c r="BD61" s="42"/>
      <c r="BE61" s="43"/>
      <c r="BF61" s="42"/>
      <c r="BG61" s="43"/>
      <c r="BH61" s="42"/>
      <c r="BI61" s="43"/>
      <c r="BJ61" s="42"/>
      <c r="BK61" s="43"/>
      <c r="BL61" s="42"/>
      <c r="BM61" s="43"/>
      <c r="BN61" s="42"/>
      <c r="BO61" s="43"/>
      <c r="BP61" s="42"/>
      <c r="BQ61" s="43"/>
      <c r="BR61" s="44">
        <f t="shared" si="0"/>
        <v>0</v>
      </c>
      <c r="BS61" s="45">
        <f t="shared" si="1"/>
        <v>0</v>
      </c>
      <c r="BT61" s="46"/>
      <c r="BU61" s="46"/>
      <c r="BV61" s="47">
        <f t="shared" si="4"/>
      </c>
      <c r="BW61" s="48">
        <f t="shared" si="2"/>
      </c>
      <c r="BX61" s="49">
        <f t="shared" si="3"/>
      </c>
    </row>
    <row r="62" ht="13.8" customHeight="1" spans="1:76" x14ac:dyDescent="0.25">
      <c r="A62" s="107"/>
      <c r="B62" s="33"/>
      <c r="C62" s="34"/>
      <c r="D62" s="37"/>
      <c r="E62" s="36"/>
      <c r="F62" s="37"/>
      <c r="G62" s="36"/>
      <c r="H62" s="37"/>
      <c r="I62" s="36"/>
      <c r="J62" s="37"/>
      <c r="K62" s="36"/>
      <c r="L62" s="37"/>
      <c r="M62" s="36"/>
      <c r="N62" s="37"/>
      <c r="O62" s="36"/>
      <c r="P62" s="37"/>
      <c r="Q62" s="36"/>
      <c r="R62" s="37"/>
      <c r="S62" s="36"/>
      <c r="T62" s="37"/>
      <c r="U62" s="36"/>
      <c r="V62" s="37"/>
      <c r="W62" s="36"/>
      <c r="X62" s="40"/>
      <c r="Y62" s="39"/>
      <c r="Z62" s="40"/>
      <c r="AA62" s="39"/>
      <c r="AB62" s="40"/>
      <c r="AC62" s="39"/>
      <c r="AD62" s="40"/>
      <c r="AE62" s="39"/>
      <c r="AF62" s="40"/>
      <c r="AG62" s="39"/>
      <c r="AH62" s="40"/>
      <c r="AI62" s="39"/>
      <c r="AJ62" s="40"/>
      <c r="AK62" s="39"/>
      <c r="AL62" s="40"/>
      <c r="AM62" s="39"/>
      <c r="AN62" s="40"/>
      <c r="AO62" s="39"/>
      <c r="AP62" s="40"/>
      <c r="AQ62" s="39"/>
      <c r="AR62" s="40"/>
      <c r="AS62" s="39"/>
      <c r="AT62" s="40"/>
      <c r="AU62" s="39"/>
      <c r="AV62" s="40"/>
      <c r="AW62" s="39"/>
      <c r="AX62" s="40"/>
      <c r="AY62" s="41"/>
      <c r="AZ62" s="42"/>
      <c r="BA62" s="43"/>
      <c r="BB62" s="42"/>
      <c r="BC62" s="43"/>
      <c r="BD62" s="42"/>
      <c r="BE62" s="43"/>
      <c r="BF62" s="42"/>
      <c r="BG62" s="43"/>
      <c r="BH62" s="42"/>
      <c r="BI62" s="43"/>
      <c r="BJ62" s="42"/>
      <c r="BK62" s="43"/>
      <c r="BL62" s="42"/>
      <c r="BM62" s="43"/>
      <c r="BN62" s="42"/>
      <c r="BO62" s="43"/>
      <c r="BP62" s="42"/>
      <c r="BQ62" s="43"/>
      <c r="BR62" s="44">
        <f t="shared" si="0"/>
        <v>0</v>
      </c>
      <c r="BS62" s="45">
        <f t="shared" si="1"/>
        <v>0</v>
      </c>
      <c r="BT62" s="46"/>
      <c r="BU62" s="46"/>
      <c r="BV62" s="47">
        <f t="shared" si="4"/>
      </c>
      <c r="BW62" s="48">
        <f t="shared" si="2"/>
      </c>
      <c r="BX62" s="49">
        <f t="shared" si="3"/>
      </c>
    </row>
    <row r="63" ht="13.8" customHeight="1" spans="1:76" x14ac:dyDescent="0.25">
      <c r="A63" s="107"/>
      <c r="B63" s="33"/>
      <c r="C63" s="34"/>
      <c r="D63" s="37"/>
      <c r="E63" s="36"/>
      <c r="F63" s="37"/>
      <c r="G63" s="36"/>
      <c r="H63" s="37"/>
      <c r="I63" s="36"/>
      <c r="J63" s="37"/>
      <c r="K63" s="36"/>
      <c r="L63" s="37"/>
      <c r="M63" s="36"/>
      <c r="N63" s="37"/>
      <c r="O63" s="36"/>
      <c r="P63" s="37"/>
      <c r="Q63" s="36"/>
      <c r="R63" s="37"/>
      <c r="S63" s="36"/>
      <c r="T63" s="37"/>
      <c r="U63" s="36"/>
      <c r="V63" s="37"/>
      <c r="W63" s="36"/>
      <c r="X63" s="40"/>
      <c r="Y63" s="39"/>
      <c r="Z63" s="40"/>
      <c r="AA63" s="39"/>
      <c r="AB63" s="40"/>
      <c r="AC63" s="39"/>
      <c r="AD63" s="40"/>
      <c r="AE63" s="39"/>
      <c r="AF63" s="40"/>
      <c r="AG63" s="39"/>
      <c r="AH63" s="40"/>
      <c r="AI63" s="39"/>
      <c r="AJ63" s="40"/>
      <c r="AK63" s="39"/>
      <c r="AL63" s="40"/>
      <c r="AM63" s="39"/>
      <c r="AN63" s="40"/>
      <c r="AO63" s="39"/>
      <c r="AP63" s="40"/>
      <c r="AQ63" s="39"/>
      <c r="AR63" s="40"/>
      <c r="AS63" s="39"/>
      <c r="AT63" s="40"/>
      <c r="AU63" s="39"/>
      <c r="AV63" s="40"/>
      <c r="AW63" s="39"/>
      <c r="AX63" s="40"/>
      <c r="AY63" s="41"/>
      <c r="AZ63" s="42"/>
      <c r="BA63" s="43"/>
      <c r="BB63" s="42"/>
      <c r="BC63" s="43"/>
      <c r="BD63" s="42"/>
      <c r="BE63" s="43"/>
      <c r="BF63" s="42"/>
      <c r="BG63" s="43"/>
      <c r="BH63" s="42"/>
      <c r="BI63" s="43"/>
      <c r="BJ63" s="42"/>
      <c r="BK63" s="43"/>
      <c r="BL63" s="42"/>
      <c r="BM63" s="43"/>
      <c r="BN63" s="42"/>
      <c r="BO63" s="43"/>
      <c r="BP63" s="42"/>
      <c r="BQ63" s="43"/>
      <c r="BR63" s="44">
        <f t="shared" si="0"/>
        <v>0</v>
      </c>
      <c r="BS63" s="45">
        <f t="shared" si="1"/>
        <v>0</v>
      </c>
      <c r="BT63" s="46"/>
      <c r="BU63" s="46"/>
      <c r="BV63" s="47">
        <f t="shared" si="4"/>
      </c>
      <c r="BW63" s="48">
        <f t="shared" si="2"/>
      </c>
      <c r="BX63" s="49">
        <f t="shared" si="3"/>
      </c>
    </row>
    <row r="64" ht="13.8" customHeight="1" spans="1:76" x14ac:dyDescent="0.25">
      <c r="A64" s="107"/>
      <c r="B64" s="33"/>
      <c r="C64" s="34"/>
      <c r="D64" s="37"/>
      <c r="E64" s="36"/>
      <c r="F64" s="37"/>
      <c r="G64" s="36"/>
      <c r="H64" s="37"/>
      <c r="I64" s="36"/>
      <c r="J64" s="37"/>
      <c r="K64" s="36"/>
      <c r="L64" s="37"/>
      <c r="M64" s="36"/>
      <c r="N64" s="37"/>
      <c r="O64" s="36"/>
      <c r="P64" s="37"/>
      <c r="Q64" s="36"/>
      <c r="R64" s="37"/>
      <c r="S64" s="36"/>
      <c r="T64" s="37"/>
      <c r="U64" s="36"/>
      <c r="V64" s="37"/>
      <c r="W64" s="36"/>
      <c r="X64" s="40"/>
      <c r="Y64" s="39"/>
      <c r="Z64" s="40"/>
      <c r="AA64" s="39"/>
      <c r="AB64" s="40"/>
      <c r="AC64" s="39"/>
      <c r="AD64" s="40"/>
      <c r="AE64" s="39"/>
      <c r="AF64" s="40"/>
      <c r="AG64" s="39"/>
      <c r="AH64" s="40"/>
      <c r="AI64" s="39"/>
      <c r="AJ64" s="40"/>
      <c r="AK64" s="39"/>
      <c r="AL64" s="40"/>
      <c r="AM64" s="39"/>
      <c r="AN64" s="40"/>
      <c r="AO64" s="39"/>
      <c r="AP64" s="40"/>
      <c r="AQ64" s="39"/>
      <c r="AR64" s="40"/>
      <c r="AS64" s="39"/>
      <c r="AT64" s="40"/>
      <c r="AU64" s="39"/>
      <c r="AV64" s="40"/>
      <c r="AW64" s="39"/>
      <c r="AX64" s="40"/>
      <c r="AY64" s="41"/>
      <c r="AZ64" s="42"/>
      <c r="BA64" s="43"/>
      <c r="BB64" s="42"/>
      <c r="BC64" s="43"/>
      <c r="BD64" s="42"/>
      <c r="BE64" s="43"/>
      <c r="BF64" s="42"/>
      <c r="BG64" s="43"/>
      <c r="BH64" s="42"/>
      <c r="BI64" s="43"/>
      <c r="BJ64" s="42"/>
      <c r="BK64" s="43"/>
      <c r="BL64" s="42"/>
      <c r="BM64" s="43"/>
      <c r="BN64" s="42"/>
      <c r="BO64" s="43"/>
      <c r="BP64" s="42"/>
      <c r="BQ64" s="43"/>
      <c r="BR64" s="44">
        <f t="shared" si="0"/>
        <v>0</v>
      </c>
      <c r="BS64" s="45">
        <f t="shared" si="1"/>
        <v>0</v>
      </c>
      <c r="BT64" s="46"/>
      <c r="BU64" s="46"/>
      <c r="BV64" s="47">
        <f t="shared" si="4"/>
      </c>
      <c r="BW64" s="48">
        <f t="shared" si="2"/>
      </c>
      <c r="BX64" s="49">
        <f t="shared" si="3"/>
      </c>
    </row>
    <row r="65" ht="13.8" customHeight="1" spans="1:76" x14ac:dyDescent="0.25">
      <c r="A65" s="107"/>
      <c r="B65" s="33"/>
      <c r="C65" s="34"/>
      <c r="D65" s="37"/>
      <c r="E65" s="36"/>
      <c r="F65" s="37"/>
      <c r="G65" s="36"/>
      <c r="H65" s="37"/>
      <c r="I65" s="36"/>
      <c r="J65" s="37"/>
      <c r="K65" s="36"/>
      <c r="L65" s="37"/>
      <c r="M65" s="36"/>
      <c r="N65" s="37"/>
      <c r="O65" s="36"/>
      <c r="P65" s="37"/>
      <c r="Q65" s="36"/>
      <c r="R65" s="37"/>
      <c r="S65" s="36"/>
      <c r="T65" s="37"/>
      <c r="U65" s="36"/>
      <c r="V65" s="37"/>
      <c r="W65" s="36"/>
      <c r="X65" s="40"/>
      <c r="Y65" s="39"/>
      <c r="Z65" s="40"/>
      <c r="AA65" s="39"/>
      <c r="AB65" s="40"/>
      <c r="AC65" s="39"/>
      <c r="AD65" s="40"/>
      <c r="AE65" s="39"/>
      <c r="AF65" s="40"/>
      <c r="AG65" s="39"/>
      <c r="AH65" s="40"/>
      <c r="AI65" s="39"/>
      <c r="AJ65" s="40"/>
      <c r="AK65" s="39"/>
      <c r="AL65" s="40"/>
      <c r="AM65" s="39"/>
      <c r="AN65" s="40"/>
      <c r="AO65" s="39"/>
      <c r="AP65" s="40"/>
      <c r="AQ65" s="39"/>
      <c r="AR65" s="40"/>
      <c r="AS65" s="39"/>
      <c r="AT65" s="40"/>
      <c r="AU65" s="39"/>
      <c r="AV65" s="40"/>
      <c r="AW65" s="39"/>
      <c r="AX65" s="40"/>
      <c r="AY65" s="41"/>
      <c r="AZ65" s="42"/>
      <c r="BA65" s="43"/>
      <c r="BB65" s="42"/>
      <c r="BC65" s="43"/>
      <c r="BD65" s="42"/>
      <c r="BE65" s="43"/>
      <c r="BF65" s="42"/>
      <c r="BG65" s="43"/>
      <c r="BH65" s="42"/>
      <c r="BI65" s="43"/>
      <c r="BJ65" s="42"/>
      <c r="BK65" s="43"/>
      <c r="BL65" s="42"/>
      <c r="BM65" s="43"/>
      <c r="BN65" s="42"/>
      <c r="BO65" s="43"/>
      <c r="BP65" s="42"/>
      <c r="BQ65" s="43"/>
      <c r="BR65" s="44">
        <f t="shared" si="0"/>
        <v>0</v>
      </c>
      <c r="BS65" s="45">
        <f t="shared" si="1"/>
        <v>0</v>
      </c>
      <c r="BT65" s="46"/>
      <c r="BU65" s="46"/>
      <c r="BV65" s="47">
        <f t="shared" si="4"/>
      </c>
      <c r="BW65" s="48">
        <f t="shared" si="2"/>
      </c>
      <c r="BX65" s="49">
        <f t="shared" si="3"/>
      </c>
    </row>
    <row r="66" ht="13.8" customHeight="1" spans="1:76" x14ac:dyDescent="0.25">
      <c r="A66" s="107"/>
      <c r="B66" s="33"/>
      <c r="C66" s="34"/>
      <c r="D66" s="37"/>
      <c r="E66" s="36"/>
      <c r="F66" s="37"/>
      <c r="G66" s="36"/>
      <c r="H66" s="37"/>
      <c r="I66" s="36"/>
      <c r="J66" s="37"/>
      <c r="K66" s="36"/>
      <c r="L66" s="37"/>
      <c r="M66" s="36"/>
      <c r="N66" s="37"/>
      <c r="O66" s="36"/>
      <c r="P66" s="37"/>
      <c r="Q66" s="36"/>
      <c r="R66" s="37"/>
      <c r="S66" s="36"/>
      <c r="T66" s="37"/>
      <c r="U66" s="36"/>
      <c r="V66" s="37"/>
      <c r="W66" s="36"/>
      <c r="X66" s="40"/>
      <c r="Y66" s="39"/>
      <c r="Z66" s="40"/>
      <c r="AA66" s="39"/>
      <c r="AB66" s="40"/>
      <c r="AC66" s="39"/>
      <c r="AD66" s="40"/>
      <c r="AE66" s="39"/>
      <c r="AF66" s="40"/>
      <c r="AG66" s="39"/>
      <c r="AH66" s="40"/>
      <c r="AI66" s="39"/>
      <c r="AJ66" s="40"/>
      <c r="AK66" s="39"/>
      <c r="AL66" s="40"/>
      <c r="AM66" s="39"/>
      <c r="AN66" s="40"/>
      <c r="AO66" s="39"/>
      <c r="AP66" s="40"/>
      <c r="AQ66" s="39"/>
      <c r="AR66" s="40"/>
      <c r="AS66" s="39"/>
      <c r="AT66" s="40"/>
      <c r="AU66" s="39"/>
      <c r="AV66" s="40"/>
      <c r="AW66" s="39"/>
      <c r="AX66" s="40"/>
      <c r="AY66" s="41"/>
      <c r="AZ66" s="42"/>
      <c r="BA66" s="43"/>
      <c r="BB66" s="42"/>
      <c r="BC66" s="43"/>
      <c r="BD66" s="42"/>
      <c r="BE66" s="43"/>
      <c r="BF66" s="42"/>
      <c r="BG66" s="43"/>
      <c r="BH66" s="42"/>
      <c r="BI66" s="43"/>
      <c r="BJ66" s="42"/>
      <c r="BK66" s="43"/>
      <c r="BL66" s="42"/>
      <c r="BM66" s="43"/>
      <c r="BN66" s="42"/>
      <c r="BO66" s="43"/>
      <c r="BP66" s="42"/>
      <c r="BQ66" s="43"/>
      <c r="BR66" s="44">
        <f t="shared" si="0"/>
        <v>0</v>
      </c>
      <c r="BS66" s="45">
        <f t="shared" si="1"/>
        <v>0</v>
      </c>
      <c r="BT66" s="46"/>
      <c r="BU66" s="46"/>
      <c r="BV66" s="47">
        <f t="shared" si="4"/>
      </c>
      <c r="BW66" s="48">
        <f t="shared" si="2"/>
      </c>
      <c r="BX66" s="49">
        <f t="shared" si="3"/>
      </c>
    </row>
    <row r="67" ht="13.8" customHeight="1" spans="1:76" x14ac:dyDescent="0.25">
      <c r="A67" s="107"/>
      <c r="B67" s="33"/>
      <c r="C67" s="34"/>
      <c r="D67" s="37"/>
      <c r="E67" s="36"/>
      <c r="F67" s="37"/>
      <c r="G67" s="36"/>
      <c r="H67" s="37"/>
      <c r="I67" s="36"/>
      <c r="J67" s="37"/>
      <c r="K67" s="36"/>
      <c r="L67" s="37"/>
      <c r="M67" s="36"/>
      <c r="N67" s="37"/>
      <c r="O67" s="36"/>
      <c r="P67" s="37"/>
      <c r="Q67" s="36"/>
      <c r="R67" s="37"/>
      <c r="S67" s="36"/>
      <c r="T67" s="37"/>
      <c r="U67" s="36"/>
      <c r="V67" s="37"/>
      <c r="W67" s="36"/>
      <c r="X67" s="40"/>
      <c r="Y67" s="39"/>
      <c r="Z67" s="40"/>
      <c r="AA67" s="39"/>
      <c r="AB67" s="40"/>
      <c r="AC67" s="39"/>
      <c r="AD67" s="40"/>
      <c r="AE67" s="39"/>
      <c r="AF67" s="40"/>
      <c r="AG67" s="39"/>
      <c r="AH67" s="40"/>
      <c r="AI67" s="39"/>
      <c r="AJ67" s="40"/>
      <c r="AK67" s="39"/>
      <c r="AL67" s="40"/>
      <c r="AM67" s="39"/>
      <c r="AN67" s="40"/>
      <c r="AO67" s="39"/>
      <c r="AP67" s="40"/>
      <c r="AQ67" s="39"/>
      <c r="AR67" s="40"/>
      <c r="AS67" s="39"/>
      <c r="AT67" s="40"/>
      <c r="AU67" s="39"/>
      <c r="AV67" s="40"/>
      <c r="AW67" s="39"/>
      <c r="AX67" s="40"/>
      <c r="AY67" s="41"/>
      <c r="AZ67" s="42"/>
      <c r="BA67" s="43"/>
      <c r="BB67" s="42"/>
      <c r="BC67" s="43"/>
      <c r="BD67" s="42"/>
      <c r="BE67" s="43"/>
      <c r="BF67" s="42"/>
      <c r="BG67" s="43"/>
      <c r="BH67" s="42"/>
      <c r="BI67" s="43"/>
      <c r="BJ67" s="42"/>
      <c r="BK67" s="43"/>
      <c r="BL67" s="42"/>
      <c r="BM67" s="43"/>
      <c r="BN67" s="42"/>
      <c r="BO67" s="43"/>
      <c r="BP67" s="42"/>
      <c r="BQ67" s="43"/>
      <c r="BR67" s="44">
        <f t="shared" si="0"/>
        <v>0</v>
      </c>
      <c r="BS67" s="45">
        <f t="shared" si="1"/>
        <v>0</v>
      </c>
      <c r="BT67" s="46"/>
      <c r="BU67" s="46"/>
      <c r="BV67" s="47">
        <f t="shared" si="4"/>
      </c>
      <c r="BW67" s="48">
        <f t="shared" si="2"/>
      </c>
      <c r="BX67" s="49">
        <f t="shared" si="3"/>
      </c>
    </row>
    <row r="68" ht="13.8" customHeight="1" spans="1:76" x14ac:dyDescent="0.25">
      <c r="A68" s="107"/>
      <c r="B68" s="33"/>
      <c r="C68" s="34"/>
      <c r="D68" s="37"/>
      <c r="E68" s="36"/>
      <c r="F68" s="37"/>
      <c r="G68" s="36"/>
      <c r="H68" s="37"/>
      <c r="I68" s="36"/>
      <c r="J68" s="37"/>
      <c r="K68" s="36"/>
      <c r="L68" s="37"/>
      <c r="M68" s="36"/>
      <c r="N68" s="37"/>
      <c r="O68" s="36"/>
      <c r="P68" s="37"/>
      <c r="Q68" s="36"/>
      <c r="R68" s="37"/>
      <c r="S68" s="36"/>
      <c r="T68" s="37"/>
      <c r="U68" s="36"/>
      <c r="V68" s="37"/>
      <c r="W68" s="36"/>
      <c r="X68" s="40"/>
      <c r="Y68" s="39"/>
      <c r="Z68" s="40"/>
      <c r="AA68" s="39"/>
      <c r="AB68" s="40"/>
      <c r="AC68" s="39"/>
      <c r="AD68" s="40"/>
      <c r="AE68" s="39"/>
      <c r="AF68" s="40"/>
      <c r="AG68" s="39"/>
      <c r="AH68" s="40"/>
      <c r="AI68" s="39"/>
      <c r="AJ68" s="40"/>
      <c r="AK68" s="39"/>
      <c r="AL68" s="40"/>
      <c r="AM68" s="39"/>
      <c r="AN68" s="40"/>
      <c r="AO68" s="39"/>
      <c r="AP68" s="40"/>
      <c r="AQ68" s="39"/>
      <c r="AR68" s="40"/>
      <c r="AS68" s="39"/>
      <c r="AT68" s="40"/>
      <c r="AU68" s="39"/>
      <c r="AV68" s="40"/>
      <c r="AW68" s="39"/>
      <c r="AX68" s="40"/>
      <c r="AY68" s="41"/>
      <c r="AZ68" s="42"/>
      <c r="BA68" s="43"/>
      <c r="BB68" s="42"/>
      <c r="BC68" s="43"/>
      <c r="BD68" s="42"/>
      <c r="BE68" s="43"/>
      <c r="BF68" s="42"/>
      <c r="BG68" s="43"/>
      <c r="BH68" s="42"/>
      <c r="BI68" s="43"/>
      <c r="BJ68" s="42"/>
      <c r="BK68" s="43"/>
      <c r="BL68" s="42"/>
      <c r="BM68" s="43"/>
      <c r="BN68" s="42"/>
      <c r="BO68" s="43"/>
      <c r="BP68" s="42"/>
      <c r="BQ68" s="43"/>
      <c r="BR68" s="44">
        <f t="shared" si="0"/>
        <v>0</v>
      </c>
      <c r="BS68" s="45">
        <f t="shared" si="1"/>
        <v>0</v>
      </c>
      <c r="BT68" s="46"/>
      <c r="BU68" s="46"/>
      <c r="BV68" s="47">
        <f t="shared" si="4"/>
      </c>
      <c r="BW68" s="48">
        <f t="shared" si="2"/>
      </c>
      <c r="BX68" s="49">
        <f t="shared" si="3"/>
      </c>
    </row>
    <row r="69" ht="13.8" customHeight="1" spans="1:76" x14ac:dyDescent="0.25">
      <c r="A69" s="107"/>
      <c r="B69" s="33"/>
      <c r="C69" s="34"/>
      <c r="D69" s="37"/>
      <c r="E69" s="36"/>
      <c r="F69" s="37"/>
      <c r="G69" s="36"/>
      <c r="H69" s="37"/>
      <c r="I69" s="36"/>
      <c r="J69" s="37"/>
      <c r="K69" s="36"/>
      <c r="L69" s="37"/>
      <c r="M69" s="36"/>
      <c r="N69" s="37"/>
      <c r="O69" s="36"/>
      <c r="P69" s="37"/>
      <c r="Q69" s="36"/>
      <c r="R69" s="37"/>
      <c r="S69" s="36"/>
      <c r="T69" s="37"/>
      <c r="U69" s="36"/>
      <c r="V69" s="37"/>
      <c r="W69" s="36"/>
      <c r="X69" s="40"/>
      <c r="Y69" s="39"/>
      <c r="Z69" s="40"/>
      <c r="AA69" s="39"/>
      <c r="AB69" s="40"/>
      <c r="AC69" s="39"/>
      <c r="AD69" s="40"/>
      <c r="AE69" s="39"/>
      <c r="AF69" s="40"/>
      <c r="AG69" s="39"/>
      <c r="AH69" s="40"/>
      <c r="AI69" s="39"/>
      <c r="AJ69" s="40"/>
      <c r="AK69" s="39"/>
      <c r="AL69" s="40"/>
      <c r="AM69" s="39"/>
      <c r="AN69" s="40"/>
      <c r="AO69" s="39"/>
      <c r="AP69" s="40"/>
      <c r="AQ69" s="39"/>
      <c r="AR69" s="40"/>
      <c r="AS69" s="39"/>
      <c r="AT69" s="40"/>
      <c r="AU69" s="39"/>
      <c r="AV69" s="40"/>
      <c r="AW69" s="39"/>
      <c r="AX69" s="40"/>
      <c r="AY69" s="41"/>
      <c r="AZ69" s="42"/>
      <c r="BA69" s="43"/>
      <c r="BB69" s="42"/>
      <c r="BC69" s="43"/>
      <c r="BD69" s="42"/>
      <c r="BE69" s="43"/>
      <c r="BF69" s="42"/>
      <c r="BG69" s="43"/>
      <c r="BH69" s="42"/>
      <c r="BI69" s="43"/>
      <c r="BJ69" s="42"/>
      <c r="BK69" s="43"/>
      <c r="BL69" s="42"/>
      <c r="BM69" s="43"/>
      <c r="BN69" s="42"/>
      <c r="BO69" s="43"/>
      <c r="BP69" s="42"/>
      <c r="BQ69" s="43"/>
      <c r="BR69" s="44">
        <f t="shared" ref="BR69:BR70" si="5">D69+F69+H69+J69+L69+N69+V69+X69+Z69+AB69+AD69+AF69+AZ69+BB69+BD69+BF69+BH69+AH69+P69+R69+AJ69+BJ69+AL69+AN69+AP69+AR69+AT69+AX69+AV69+BL69+T69+BN69+BP69</f>
        <v>0</v>
      </c>
      <c r="BS69" s="45">
        <f t="shared" ref="BS69:BS70" si="6">E69+G69+I69+K69+M69+O69+W69+Y69+AA69+AC69+AE69+AG69+BA69+BC69+BE69+BG69+BI69+AI69+Q69+S69+AK69+BK69+AM69+AO69+AQ69+AS69+AU69+AY69+AW69+BM69+U69+BO69+BQ69</f>
        <v>0</v>
      </c>
      <c r="BT69" s="46"/>
      <c r="BU69" s="46"/>
      <c r="BV69" s="47">
        <f t="shared" si="4"/>
      </c>
      <c r="BW69" s="48">
        <f t="shared" si="2"/>
      </c>
      <c r="BX69" s="49">
        <f t="shared" si="3"/>
      </c>
    </row>
    <row r="70" ht="14.4" customHeight="1" spans="1:76" x14ac:dyDescent="0.25">
      <c r="A70" s="107"/>
      <c r="B70" s="33"/>
      <c r="C70" s="34"/>
      <c r="D70" s="37"/>
      <c r="E70" s="36"/>
      <c r="F70" s="37"/>
      <c r="G70" s="36"/>
      <c r="H70" s="37"/>
      <c r="I70" s="36"/>
      <c r="J70" s="37"/>
      <c r="K70" s="36"/>
      <c r="L70" s="37"/>
      <c r="M70" s="36"/>
      <c r="N70" s="37"/>
      <c r="O70" s="36"/>
      <c r="P70" s="37"/>
      <c r="Q70" s="36"/>
      <c r="R70" s="37"/>
      <c r="S70" s="36"/>
      <c r="T70" s="37"/>
      <c r="U70" s="36"/>
      <c r="V70" s="37"/>
      <c r="W70" s="36"/>
      <c r="X70" s="40"/>
      <c r="Y70" s="39"/>
      <c r="Z70" s="40"/>
      <c r="AA70" s="39"/>
      <c r="AB70" s="40"/>
      <c r="AC70" s="39"/>
      <c r="AD70" s="40"/>
      <c r="AE70" s="39"/>
      <c r="AF70" s="40"/>
      <c r="AG70" s="39"/>
      <c r="AH70" s="40"/>
      <c r="AI70" s="39"/>
      <c r="AJ70" s="40"/>
      <c r="AK70" s="39"/>
      <c r="AL70" s="40"/>
      <c r="AM70" s="39"/>
      <c r="AN70" s="40"/>
      <c r="AO70" s="39"/>
      <c r="AP70" s="40"/>
      <c r="AQ70" s="39"/>
      <c r="AR70" s="40"/>
      <c r="AS70" s="39"/>
      <c r="AT70" s="40"/>
      <c r="AU70" s="39"/>
      <c r="AV70" s="40"/>
      <c r="AW70" s="39"/>
      <c r="AX70" s="40"/>
      <c r="AY70" s="41"/>
      <c r="AZ70" s="42"/>
      <c r="BA70" s="43"/>
      <c r="BB70" s="42"/>
      <c r="BC70" s="43"/>
      <c r="BD70" s="42"/>
      <c r="BE70" s="43"/>
      <c r="BF70" s="42"/>
      <c r="BG70" s="43"/>
      <c r="BH70" s="42"/>
      <c r="BI70" s="43"/>
      <c r="BJ70" s="42"/>
      <c r="BK70" s="43"/>
      <c r="BL70" s="42"/>
      <c r="BM70" s="43"/>
      <c r="BN70" s="42"/>
      <c r="BO70" s="43"/>
      <c r="BP70" s="42"/>
      <c r="BQ70" s="43"/>
      <c r="BR70" s="44">
        <f t="shared" si="5"/>
        <v>0</v>
      </c>
      <c r="BS70" s="45">
        <f t="shared" si="6"/>
        <v>0</v>
      </c>
      <c r="BT70" s="46"/>
      <c r="BU70" s="46"/>
      <c r="BV70" s="47">
        <f t="shared" ref="BV70" si="7">IF(BR70=0, "", BR70/BT70)</f>
      </c>
      <c r="BW70" s="48">
        <f t="shared" ref="BW70" si="8">IF(BR70=0, "", BR70/BS70)</f>
      </c>
      <c r="BX70" s="49">
        <f t="shared" ref="BX70" si="9">IF(BR70=0, "", BR70/BU70)</f>
      </c>
    </row>
    <row r="71" ht="16.5" customHeight="1" spans="2:76" x14ac:dyDescent="0.25">
      <c r="B71" s="51" t="s">
        <v>19</v>
      </c>
      <c r="C71" s="52"/>
      <c r="D71" s="53">
        <f t="shared" ref="D71:BG71" si="10">SUM(D4:D70)</f>
        <v>0</v>
      </c>
      <c r="E71" s="54">
        <f t="shared" si="10"/>
        <v>0</v>
      </c>
      <c r="F71" s="53">
        <f t="shared" si="10"/>
        <v>0</v>
      </c>
      <c r="G71" s="54">
        <f t="shared" si="10"/>
        <v>0</v>
      </c>
      <c r="H71" s="53">
        <f t="shared" si="10"/>
        <v>0</v>
      </c>
      <c r="I71" s="54">
        <f t="shared" si="10"/>
        <v>0</v>
      </c>
      <c r="J71" s="53">
        <f t="shared" si="10"/>
        <v>0</v>
      </c>
      <c r="K71" s="54">
        <f t="shared" si="10"/>
        <v>0</v>
      </c>
      <c r="L71" s="53">
        <f t="shared" si="10"/>
        <v>0</v>
      </c>
      <c r="M71" s="54">
        <f t="shared" si="10"/>
        <v>0</v>
      </c>
      <c r="N71" s="53">
        <f t="shared" si="10"/>
        <v>0</v>
      </c>
      <c r="O71" s="54">
        <f t="shared" si="10"/>
        <v>0</v>
      </c>
      <c r="P71" s="53">
        <f t="shared" ref="P71:V71" si="11">SUM(P4:P70)</f>
        <v>0</v>
      </c>
      <c r="Q71" s="54">
        <f t="shared" si="11"/>
        <v>0</v>
      </c>
      <c r="R71" s="53">
        <f t="shared" si="11"/>
        <v>0</v>
      </c>
      <c r="S71" s="54">
        <f t="shared" si="11"/>
        <v>0</v>
      </c>
      <c r="T71" s="53">
        <f t="shared" si="11"/>
        <v>0</v>
      </c>
      <c r="U71" s="54">
        <f t="shared" si="11"/>
        <v>0</v>
      </c>
      <c r="V71" s="53">
        <f t="shared" si="11"/>
        <v>0</v>
      </c>
      <c r="W71" s="54">
        <f t="shared" si="10"/>
        <v>0</v>
      </c>
      <c r="X71" s="56">
        <f t="shared" si="10"/>
        <v>0</v>
      </c>
      <c r="Y71" s="57">
        <f t="shared" si="10"/>
        <v>0</v>
      </c>
      <c r="Z71" s="56">
        <f t="shared" si="10"/>
        <v>0</v>
      </c>
      <c r="AA71" s="57">
        <f t="shared" si="10"/>
        <v>0</v>
      </c>
      <c r="AB71" s="56">
        <f t="shared" si="10"/>
        <v>0</v>
      </c>
      <c r="AC71" s="57">
        <f t="shared" si="10"/>
        <v>0</v>
      </c>
      <c r="AD71" s="56">
        <f t="shared" si="10"/>
        <v>0</v>
      </c>
      <c r="AE71" s="57">
        <f t="shared" si="10"/>
        <v>0</v>
      </c>
      <c r="AF71" s="56">
        <f t="shared" si="10"/>
        <v>0</v>
      </c>
      <c r="AG71" s="57">
        <f t="shared" si="10"/>
        <v>0</v>
      </c>
      <c r="AH71" s="56">
        <f t="shared" ref="AH71:AY71" si="12">SUM(AH4:AH70)</f>
        <v>0</v>
      </c>
      <c r="AI71" s="57">
        <f t="shared" si="12"/>
        <v>0</v>
      </c>
      <c r="AJ71" s="56">
        <f t="shared" si="12"/>
        <v>0</v>
      </c>
      <c r="AK71" s="57">
        <f t="shared" si="12"/>
        <v>0</v>
      </c>
      <c r="AL71" s="56">
        <f t="shared" si="12"/>
        <v>0</v>
      </c>
      <c r="AM71" s="57">
        <f t="shared" si="12"/>
        <v>0</v>
      </c>
      <c r="AN71" s="56">
        <f t="shared" si="12"/>
        <v>0</v>
      </c>
      <c r="AO71" s="57">
        <f t="shared" si="12"/>
        <v>0</v>
      </c>
      <c r="AP71" s="56">
        <f t="shared" si="12"/>
        <v>0</v>
      </c>
      <c r="AQ71" s="57">
        <f t="shared" si="12"/>
        <v>0</v>
      </c>
      <c r="AR71" s="56">
        <f t="shared" si="12"/>
        <v>0</v>
      </c>
      <c r="AS71" s="57">
        <f t="shared" si="12"/>
        <v>0</v>
      </c>
      <c r="AT71" s="56">
        <f t="shared" si="12"/>
        <v>0</v>
      </c>
      <c r="AU71" s="57">
        <f t="shared" si="12"/>
        <v>0</v>
      </c>
      <c r="AV71" s="56">
        <f t="shared" si="12"/>
        <v>0</v>
      </c>
      <c r="AW71" s="57">
        <f t="shared" si="12"/>
        <v>0</v>
      </c>
      <c r="AX71" s="56">
        <f t="shared" si="12"/>
        <v>0</v>
      </c>
      <c r="AY71" s="57">
        <f t="shared" si="12"/>
        <v>0</v>
      </c>
      <c r="AZ71" s="59">
        <f t="shared" si="10"/>
        <v>0</v>
      </c>
      <c r="BA71" s="60">
        <f t="shared" si="10"/>
        <v>0</v>
      </c>
      <c r="BB71" s="59">
        <f t="shared" si="10"/>
        <v>0</v>
      </c>
      <c r="BC71" s="60">
        <f t="shared" si="10"/>
        <v>0</v>
      </c>
      <c r="BD71" s="59">
        <f t="shared" si="10"/>
        <v>0</v>
      </c>
      <c r="BE71" s="60">
        <f t="shared" si="10"/>
        <v>0</v>
      </c>
      <c r="BF71" s="59">
        <f t="shared" si="10"/>
        <v>0</v>
      </c>
      <c r="BG71" s="60">
        <f t="shared" si="10"/>
        <v>0</v>
      </c>
      <c r="BH71" s="59">
        <f t="shared" ref="BH71:BS71" si="13">SUM(BH4:BH70)</f>
        <v>0</v>
      </c>
      <c r="BI71" s="60">
        <f t="shared" si="13"/>
        <v>0</v>
      </c>
      <c r="BJ71" s="59">
        <f t="shared" si="13"/>
        <v>0</v>
      </c>
      <c r="BK71" s="60">
        <f t="shared" si="13"/>
        <v>0</v>
      </c>
      <c r="BL71" s="59">
        <f t="shared" si="13"/>
        <v>0</v>
      </c>
      <c r="BM71" s="60">
        <f t="shared" si="13"/>
        <v>0</v>
      </c>
      <c r="BN71" s="59">
        <f t="shared" ref="BN71" si="14">SUM(BN4:BN70)</f>
        <v>0</v>
      </c>
      <c r="BO71" s="60">
        <f t="shared" ref="BO71" si="15">SUM(BO4:BO70)</f>
        <v>0</v>
      </c>
      <c r="BP71" s="59">
        <f t="shared" ref="BP71" si="16">SUM(BP4:BP70)</f>
        <v>0</v>
      </c>
      <c r="BQ71" s="60">
        <f t="shared" ref="BQ71" si="17">SUM(BQ4:BQ70)</f>
        <v>0</v>
      </c>
      <c r="BR71" s="61">
        <f t="shared" si="13"/>
        <v>0</v>
      </c>
      <c r="BS71" s="62">
        <f t="shared" si="13"/>
        <v>0</v>
      </c>
      <c r="BT71" s="110">
        <f t="shared" ref="BT71:BU71" si="18">SUM(BT4:BT70)</f>
        <v>0</v>
      </c>
      <c r="BU71" s="110">
        <f t="shared" si="18"/>
        <v>0</v>
      </c>
      <c r="BV71" s="64" t="e">
        <f t="shared" ref="BV71" si="19">BR71/BT71</f>
        <v>#DIV/0!</v>
      </c>
      <c r="BW71" s="64" t="e">
        <f t="shared" ref="BW71" si="20">BR71/BS71</f>
        <v>#DIV/0!</v>
      </c>
      <c r="BX71" s="64" t="e">
        <f t="shared" ref="BX71" si="21">BR71/BU71</f>
        <v>#DIV/0!</v>
      </c>
    </row>
    <row r="74" ht="25.2" customHeight="1" spans="1:9" x14ac:dyDescent="0.25">
      <c r="A74" s="66"/>
      <c r="B74" s="67" t="s">
        <v>20</v>
      </c>
      <c r="C74" s="67" t="s">
        <v>21</v>
      </c>
      <c r="D74" s="68" t="s">
        <v>22</v>
      </c>
      <c r="E74" s="69" t="s">
        <v>23</v>
      </c>
      <c r="F74" s="70" t="s">
        <v>11</v>
      </c>
      <c r="G74" s="69" t="s">
        <v>13</v>
      </c>
      <c r="H74" s="70" t="s">
        <v>14</v>
      </c>
      <c r="I74" s="111"/>
    </row>
    <row r="75" ht="13.2" customHeight="1" spans="1:9" x14ac:dyDescent="0.25">
      <c r="A75" s="71" t="s">
        <v>25</v>
      </c>
      <c r="B75" s="65">
        <f>COUNTIF(B4:B70,"*RCL*")</f>
        <v>0</v>
      </c>
      <c r="C75" s="3" t="s">
        <v>26</v>
      </c>
      <c r="D75" s="72">
        <f>SUMIF($B$4:$B$70,"RCL",BR4:BR70)</f>
        <v>0</v>
      </c>
      <c r="E75" s="73">
        <f>SUMIF($B$4:$B$70,"RCL",BS4:BS70)</f>
        <v>0</v>
      </c>
      <c r="F75" s="72">
        <f>SUMIF($B$4:$B$70,"RCL",BT4:BT70)</f>
        <v>0</v>
      </c>
      <c r="G75" s="74">
        <f>IF(D75=0, "", D75/F75)</f>
      </c>
      <c r="H75" s="75">
        <f>IF(D75=0, "",D75/E75)</f>
      </c>
      <c r="I75" s="112">
        <f>IF(D75=0, "",D75/B75)</f>
      </c>
    </row>
    <row r="76" ht="13.2" customHeight="1" spans="1:9" x14ac:dyDescent="0.25">
      <c r="A76" s="71" t="s">
        <v>27</v>
      </c>
      <c r="B76" s="65">
        <f>COUNTIF(B4:B70,"*NCL*")</f>
        <v>0</v>
      </c>
      <c r="C76" s="3" t="s">
        <v>28</v>
      </c>
      <c r="D76" s="77">
        <f>SUMIF($B$4:$B$70,"NCL",BR4:BR70)</f>
        <v>0</v>
      </c>
      <c r="E76" s="78">
        <f>SUMIF($B$4:$B$70,"NCL",BS4:BS70)</f>
        <v>0</v>
      </c>
      <c r="F76" s="77">
        <f>SUMIF($B$4:$B$70,"NCL",BT4:BT70)</f>
        <v>0</v>
      </c>
      <c r="G76" s="79">
        <f t="shared" ref="G76:G81" si="22">IF(D76=0, "", D76/F76)</f>
      </c>
      <c r="H76" s="80">
        <f t="shared" ref="H76:H81" si="23">IF(D76=0, "",D76/E76)</f>
      </c>
      <c r="I76" s="112"/>
    </row>
    <row r="77" ht="13.2" customHeight="1" spans="1:9" x14ac:dyDescent="0.25">
      <c r="A77" s="71" t="s">
        <v>29</v>
      </c>
      <c r="B77" s="65">
        <f>COUNTIF(B4:B70,"*DCL*")</f>
        <v>0</v>
      </c>
      <c r="C77" s="3" t="s">
        <v>30</v>
      </c>
      <c r="D77" s="77">
        <f>SUMIF($B$4:$B$70,"DCL",BR4:BR70)</f>
        <v>0</v>
      </c>
      <c r="E77" s="78">
        <f>SUMIF($B$4:$B$70,"DCL",BS4:BS70)</f>
        <v>0</v>
      </c>
      <c r="F77" s="77">
        <f>SUMIF($B$4:$B$70,"DCL",BT4:BT70)</f>
        <v>0</v>
      </c>
      <c r="G77" s="79">
        <f t="shared" si="22"/>
      </c>
      <c r="H77" s="80">
        <f t="shared" si="23"/>
      </c>
      <c r="I77" s="112"/>
    </row>
    <row r="78" ht="13.2" customHeight="1" spans="1:9" x14ac:dyDescent="0.25">
      <c r="A78" s="71" t="s">
        <v>31</v>
      </c>
      <c r="B78" s="65">
        <f>COUNTIF(B4:B70,"*CEL*")</f>
        <v>0</v>
      </c>
      <c r="C78" s="3" t="s">
        <v>32</v>
      </c>
      <c r="D78" s="77">
        <f>SUMIF($B$4:$B$70,"CEL",BR4:BR70)</f>
        <v>0</v>
      </c>
      <c r="E78" s="78">
        <f>SUMIF($B$4:$B$70,"CEL",BS4:BS70)</f>
        <v>0</v>
      </c>
      <c r="F78" s="77">
        <f>SUMIF($B$4:$B$70,"CEL",BT4:BT70)</f>
        <v>0</v>
      </c>
      <c r="G78" s="79">
        <f t="shared" si="22"/>
      </c>
      <c r="H78" s="80">
        <f t="shared" si="23"/>
      </c>
      <c r="I78" s="112"/>
    </row>
    <row r="79" ht="13.2" customHeight="1" spans="1:9" x14ac:dyDescent="0.25">
      <c r="A79" s="71" t="s">
        <v>33</v>
      </c>
      <c r="B79" s="65">
        <f>COUNTIF(B4:B70,"*CCL*")</f>
        <v>0</v>
      </c>
      <c r="C79" s="3" t="s">
        <v>17</v>
      </c>
      <c r="D79" s="77">
        <f>SUMIF($B$4:$B$70,"CCL",BR4:BR70)</f>
        <v>0</v>
      </c>
      <c r="E79" s="78">
        <f>SUMIF($B$4:$B$70,"CCL",BS4:BS70)</f>
        <v>0</v>
      </c>
      <c r="F79" s="77">
        <f>SUMIF($B$4:$B$70,"CCL",BT4:BT70)</f>
        <v>0</v>
      </c>
      <c r="G79" s="79">
        <f t="shared" si="22"/>
      </c>
      <c r="H79" s="80">
        <f t="shared" si="23"/>
      </c>
      <c r="I79" s="112"/>
    </row>
    <row r="80" ht="13.2" customHeight="1" spans="1:9" x14ac:dyDescent="0.25">
      <c r="A80" s="71" t="s">
        <v>34</v>
      </c>
      <c r="B80" s="65">
        <f>COUNTIF(B4:B70,"*PCL*")</f>
        <v>0</v>
      </c>
      <c r="C80" s="3" t="s">
        <v>35</v>
      </c>
      <c r="D80" s="77">
        <f>SUMIF($B$4:$B$70,"PCL",BR4:BR70)</f>
        <v>0</v>
      </c>
      <c r="E80" s="78">
        <f>SUMIF($B$4:$B$70,"PCL",BS4:BS70)</f>
        <v>0</v>
      </c>
      <c r="F80" s="77">
        <f>SUMIF($B$4:$B$70,"PCL",BT4:BT70)</f>
        <v>0</v>
      </c>
      <c r="G80" s="79">
        <f t="shared" si="22"/>
      </c>
      <c r="H80" s="80">
        <f t="shared" si="23"/>
      </c>
      <c r="I80" s="112"/>
    </row>
    <row r="81" ht="13.2" customHeight="1" spans="1:9" x14ac:dyDescent="0.25">
      <c r="A81" s="71" t="s">
        <v>36</v>
      </c>
      <c r="B81" s="65">
        <f>COUNTIF(B4:B70,"*HAL*")</f>
        <v>0</v>
      </c>
      <c r="C81" s="3" t="s">
        <v>37</v>
      </c>
      <c r="D81" s="77">
        <f>SUMIF($B$4:$B$70,"HAL",BR4:BR70)</f>
        <v>0</v>
      </c>
      <c r="E81" s="78">
        <f>SUMIF($B$4:$B$70,"HAL",BS4:BS70)</f>
        <v>0</v>
      </c>
      <c r="F81" s="77">
        <f>SUMIF($B$4:$B$70,"HAL",BT4:BT70)</f>
        <v>0</v>
      </c>
      <c r="G81" s="79">
        <f t="shared" si="22"/>
      </c>
      <c r="H81" s="80">
        <f t="shared" si="23"/>
      </c>
      <c r="I81" s="112"/>
    </row>
    <row r="82" ht="13.2" customHeight="1" spans="1:9" x14ac:dyDescent="0.25">
      <c r="A82" s="71" t="s">
        <v>38</v>
      </c>
      <c r="B82" s="65">
        <f>COUNTIF(B4:B70,"*Silver*")</f>
        <v>0</v>
      </c>
      <c r="C82" s="3" t="s">
        <v>39</v>
      </c>
      <c r="D82" s="77">
        <f>SUMIF($B$4:$B$70,"Silver",BR4:BR70)</f>
        <v>0</v>
      </c>
      <c r="E82" s="78">
        <f>SUMIF($B$4:$B$70,"Silver",BS4:BS70)</f>
        <v>0</v>
      </c>
      <c r="F82" s="77">
        <f>SUMIF($B$4:$B$70,"Silver",BT4:BT70)</f>
        <v>0</v>
      </c>
      <c r="G82" s="79">
        <f>IF(D82=0, "", D82/F82)</f>
      </c>
      <c r="H82" s="80">
        <f>IF(D82=0, "",D82/E82)</f>
      </c>
      <c r="I82" s="112"/>
    </row>
    <row r="83" ht="13.2" customHeight="1" spans="1:9" x14ac:dyDescent="0.25">
      <c r="A83" s="71" t="s">
        <v>40</v>
      </c>
      <c r="B83" s="65">
        <f>COUNTIF(B4:B70,"*Viking*")</f>
        <v>0</v>
      </c>
      <c r="C83" s="3" t="s">
        <v>40</v>
      </c>
      <c r="D83" s="77">
        <f>SUMIF($B$4:$B$70,"Viking",BR4:BR70)</f>
        <v>0</v>
      </c>
      <c r="E83" s="78">
        <f>SUMIF($B$4:$B$70,"Viking",BS4:BS70)</f>
        <v>0</v>
      </c>
      <c r="F83" s="77">
        <f>SUMIF($B$4:$B$70,"Viking",BT4:BT70)</f>
        <v>0</v>
      </c>
      <c r="G83" s="79">
        <f t="shared" ref="G83:G91" si="24">IF(D83=0, "", D83/F83)</f>
      </c>
      <c r="H83" s="80">
        <f t="shared" ref="H83:H91" si="25">IF(D83=0, "",D83/E83)</f>
      </c>
      <c r="I83" s="112"/>
    </row>
    <row r="84" ht="13.2" customHeight="1" spans="1:9" x14ac:dyDescent="0.25">
      <c r="A84" s="71" t="s">
        <v>41</v>
      </c>
      <c r="B84" s="65">
        <f>COUNTIF(B4:B70,"*Azamara*")</f>
        <v>0</v>
      </c>
      <c r="C84" s="3" t="s">
        <v>41</v>
      </c>
      <c r="D84" s="77">
        <f>SUMIF($B$4:$B$70,"Azamara",BR4:BR70)</f>
        <v>0</v>
      </c>
      <c r="E84" s="78">
        <f>SUMIF($B$4:$B$70,"Azamara",BS4:BS70)</f>
        <v>0</v>
      </c>
      <c r="F84" s="77">
        <f>SUMIF($B$4:$B$70,"Azamara",BT4:BT70)</f>
        <v>0</v>
      </c>
      <c r="G84" s="79">
        <f t="shared" si="24"/>
      </c>
      <c r="H84" s="80">
        <f t="shared" si="25"/>
      </c>
      <c r="I84" s="112"/>
    </row>
    <row r="85" ht="13.2" customHeight="1" spans="1:9" x14ac:dyDescent="0.25">
      <c r="A85" s="71" t="s">
        <v>42</v>
      </c>
      <c r="B85" s="65">
        <f>COUNTIF(B4:B70,"*TUI*")</f>
        <v>0</v>
      </c>
      <c r="C85" s="3" t="s">
        <v>42</v>
      </c>
      <c r="D85" s="77">
        <f>SUMIF($B$4:$B$70,"TUI",BR4:BR70)</f>
        <v>0</v>
      </c>
      <c r="E85" s="78">
        <f>SUMIF($B$4:$B$70,"TUI",BS4:BS70)</f>
        <v>0</v>
      </c>
      <c r="F85" s="77">
        <f>SUMIF($B$4:$B$70,"TUI",BT4:BT70)</f>
        <v>0</v>
      </c>
      <c r="G85" s="79">
        <f t="shared" si="24"/>
      </c>
      <c r="H85" s="80">
        <f t="shared" si="25"/>
      </c>
      <c r="I85" s="112"/>
    </row>
    <row r="86" ht="13.2" customHeight="1" spans="1:9" x14ac:dyDescent="0.25">
      <c r="A86" s="71" t="s">
        <v>43</v>
      </c>
      <c r="B86" s="65">
        <f>COUNTIF(B4:B70,"*Marella*")</f>
        <v>0</v>
      </c>
      <c r="C86" s="3" t="s">
        <v>43</v>
      </c>
      <c r="D86" s="77">
        <f>SUMIF($B$4:$B$70,"Marella",BR4:BR70)</f>
        <v>0</v>
      </c>
      <c r="E86" s="78">
        <f>SUMIF($B$4:$B$70,"Marella",BS4:BS70)</f>
        <v>0</v>
      </c>
      <c r="F86" s="77">
        <f>SUMIF($B$4:$B$70,"Marella",BT4:BT70)</f>
        <v>0</v>
      </c>
      <c r="G86" s="79">
        <f t="shared" si="24"/>
      </c>
      <c r="H86" s="80">
        <f t="shared" si="25"/>
      </c>
      <c r="I86" s="112"/>
    </row>
    <row r="87" ht="13.2" customHeight="1" spans="1:9" x14ac:dyDescent="0.25">
      <c r="A87" s="71" t="s">
        <v>44</v>
      </c>
      <c r="B87" s="65">
        <f>COUNTIF(B4:B70,"*MSC*")</f>
        <v>0</v>
      </c>
      <c r="C87" s="3" t="s">
        <v>44</v>
      </c>
      <c r="D87" s="77">
        <f>SUMIF($B$4:$B$70,"MSC",BR4:BR70)</f>
        <v>0</v>
      </c>
      <c r="E87" s="78">
        <f>SUMIF($B$4:$B$70,"MSC",BS4:BS70)</f>
        <v>0</v>
      </c>
      <c r="F87" s="77">
        <f>SUMIF($B$4:$B$70,"MSC",BT4:BT70)</f>
        <v>0</v>
      </c>
      <c r="G87" s="79">
        <f t="shared" si="24"/>
      </c>
      <c r="H87" s="80">
        <f t="shared" si="25"/>
      </c>
      <c r="I87" s="112"/>
    </row>
    <row r="88" ht="13.2" customHeight="1" spans="1:9" x14ac:dyDescent="0.25">
      <c r="A88" s="71" t="s">
        <v>45</v>
      </c>
      <c r="B88" s="65">
        <f>COUNTIF(B4:B70,"*Regent*")</f>
        <v>0</v>
      </c>
      <c r="C88" s="3" t="s">
        <v>45</v>
      </c>
      <c r="D88" s="77">
        <f>SUMIF($B$4:$B$70,"Regent",BR4:BR70)</f>
        <v>0</v>
      </c>
      <c r="E88" s="78">
        <f>SUMIF($B$4:$B$70,"Regent",BS4:BS70)</f>
        <v>0</v>
      </c>
      <c r="F88" s="77">
        <f>SUMIF($B$4:$B$70,"Regent",BT4:BT70)</f>
        <v>0</v>
      </c>
      <c r="G88" s="79">
        <f t="shared" si="24"/>
      </c>
      <c r="H88" s="80">
        <f t="shared" si="25"/>
      </c>
      <c r="I88" s="112"/>
    </row>
    <row r="89" ht="13.2" customHeight="1" spans="1:9" x14ac:dyDescent="0.25">
      <c r="A89" s="71" t="s">
        <v>46</v>
      </c>
      <c r="B89" s="65">
        <f>COUNTIF(B5:B71,"*Windstar*")</f>
        <v>0</v>
      </c>
      <c r="C89" s="3" t="s">
        <v>46</v>
      </c>
      <c r="D89" s="77">
        <f>SUMIF($B$4:$B$70,"Windstar",BR4:BR70)</f>
        <v>0</v>
      </c>
      <c r="E89" s="78">
        <f>SUMIF($B$4:$B$70,"Windstar",BS4:BS70)</f>
        <v>0</v>
      </c>
      <c r="F89" s="77">
        <f>SUMIF($B$4:$B$70,"Windstar",BT4:BT70)</f>
        <v>0</v>
      </c>
      <c r="G89" s="79">
        <f t="shared" si="24"/>
      </c>
      <c r="H89" s="80">
        <f t="shared" si="25"/>
      </c>
      <c r="I89" s="112"/>
    </row>
    <row r="90" ht="13.2" customHeight="1" spans="1:9" x14ac:dyDescent="0.25">
      <c r="A90" s="71" t="s">
        <v>47</v>
      </c>
      <c r="B90" s="65">
        <f>COUNTIF(B6:B72,"*Explora*")</f>
        <v>0</v>
      </c>
      <c r="C90" s="3" t="s">
        <v>47</v>
      </c>
      <c r="D90" s="77">
        <f>SUMIF($B$4:$B$70,"Explora",BR4:BR70)</f>
        <v>0</v>
      </c>
      <c r="E90" s="78">
        <f>SUMIF($B$4:$B$70,"Explora",BS4:BS70)</f>
        <v>0</v>
      </c>
      <c r="F90" s="77">
        <f>SUMIF($B$4:$B$70,"Explora",BT4:BT70)</f>
        <v>0</v>
      </c>
      <c r="G90" s="79">
        <f t="shared" si="24"/>
      </c>
      <c r="H90" s="80">
        <f t="shared" si="25"/>
      </c>
      <c r="I90" s="112"/>
    </row>
    <row r="91" ht="13.2" customHeight="1" spans="1:9" x14ac:dyDescent="0.25">
      <c r="A91" s="81" t="s">
        <v>48</v>
      </c>
      <c r="B91" s="82">
        <f>COUNTIF(B7:B73,"*Cunard*")</f>
        <v>0</v>
      </c>
      <c r="C91" s="83" t="s">
        <v>48</v>
      </c>
      <c r="D91" s="84">
        <f>SUMIF($B$4:$B$70,"Cunard",BR4:BR70)</f>
        <v>0</v>
      </c>
      <c r="E91" s="85">
        <f>SUMIF($B$4:$B$70,"Cunard",BS4:BS70)</f>
        <v>0</v>
      </c>
      <c r="F91" s="84">
        <f>SUMIF($B$4:$B$70,"Cunard",BT4:BT70)</f>
        <v>0</v>
      </c>
      <c r="G91" s="86">
        <f t="shared" si="24"/>
      </c>
      <c r="H91" s="87">
        <f t="shared" si="25"/>
      </c>
      <c r="I91" s="113"/>
    </row>
    <row r="92" spans="2:2" x14ac:dyDescent="0.25">
      <c r="B92" s="89"/>
    </row>
    <row r="94" ht="25.2" customHeight="1" spans="1:9" x14ac:dyDescent="0.25">
      <c r="A94" s="66"/>
      <c r="B94" s="67" t="s">
        <v>20</v>
      </c>
      <c r="C94" s="90"/>
      <c r="D94" s="91" t="s">
        <v>22</v>
      </c>
      <c r="E94" s="69" t="s">
        <v>23</v>
      </c>
      <c r="F94" s="92" t="s">
        <v>11</v>
      </c>
      <c r="G94" s="69" t="s">
        <v>13</v>
      </c>
      <c r="H94" s="92" t="s">
        <v>14</v>
      </c>
      <c r="I94" s="114"/>
    </row>
    <row r="95" ht="13.2" customHeight="1" spans="1:9" x14ac:dyDescent="0.25">
      <c r="A95" s="115" t="s">
        <v>49</v>
      </c>
      <c r="B95" s="65">
        <f>COUNTIF(C4:C70,"*Vista*")</f>
        <v>0</v>
      </c>
      <c r="D95" s="94">
        <f>SUMIF($C$4:$C$70,"Vista",$BR$4:$BR$70)</f>
        <v>0</v>
      </c>
      <c r="E95" s="78">
        <f>SUMIF($C$4:$C$70,"Vista",$BS$4:$BS$70)</f>
        <v>0</v>
      </c>
      <c r="F95" s="95">
        <f>SUMIF($C$4:$C$70,"Vista",$BT$4:$BT$70)</f>
        <v>0</v>
      </c>
      <c r="G95" s="96">
        <f>IF(D95=0, "", D95/F95)</f>
      </c>
      <c r="H95" s="97">
        <f>IF(D95=0, "",D95/E95)</f>
      </c>
      <c r="I95" s="98">
        <f>IF(D95=0, "",D95/B95)</f>
      </c>
    </row>
    <row r="96" ht="13.2" customHeight="1" spans="1:9" x14ac:dyDescent="0.25">
      <c r="A96" s="115" t="s">
        <v>50</v>
      </c>
      <c r="B96" s="89">
        <f>COUNTIF(C4:C70,"*Conquest*")</f>
        <v>0</v>
      </c>
      <c r="D96" s="94">
        <f>SUMIF($C$4:$C$70,"Conquest",$BR$4:$BR$70)</f>
        <v>0</v>
      </c>
      <c r="E96" s="78">
        <f>SUMIF($C$4:$C$70,"Conquest",$BS$4:$BS$70)</f>
        <v>0</v>
      </c>
      <c r="F96" s="95">
        <f>SUMIF($C$4:$C$70,"Conquest",$BT$4:$BT$70)</f>
        <v>0</v>
      </c>
      <c r="G96" s="96">
        <f t="shared" ref="G96:G118" si="26">IF(D96=0, "", D96/F96)</f>
      </c>
      <c r="H96" s="97">
        <f t="shared" ref="H96:H118" si="27">IF(D96=0, "",D96/E96)</f>
      </c>
      <c r="I96" s="98">
        <f t="shared" ref="I96:I118" si="28">IF(D96=0, "",D96/B96)</f>
      </c>
    </row>
    <row r="97" ht="13.2" customHeight="1" spans="1:9" x14ac:dyDescent="0.25">
      <c r="A97" s="115" t="s">
        <v>51</v>
      </c>
      <c r="B97" s="89">
        <f>COUNTIF(C4:C70,"*Glory*")</f>
        <v>0</v>
      </c>
      <c r="D97" s="94">
        <f>SUMIF($C$4:$C$70,"Glory",$BR$4:$BR$70)</f>
        <v>0</v>
      </c>
      <c r="E97" s="78">
        <f>SUMIF($C$4:$C$70,"Glory",$BS$4:$BS$70)</f>
        <v>0</v>
      </c>
      <c r="F97" s="95">
        <f>SUMIF($C$4:$C$70,"Glory",$BT$4:$BT$70)</f>
        <v>0</v>
      </c>
      <c r="G97" s="96">
        <f t="shared" si="26"/>
      </c>
      <c r="H97" s="97">
        <f t="shared" si="27"/>
      </c>
      <c r="I97" s="98">
        <f t="shared" si="28"/>
      </c>
    </row>
    <row r="98" ht="13.2" customHeight="1" spans="1:9" x14ac:dyDescent="0.25">
      <c r="A98" s="115" t="s">
        <v>52</v>
      </c>
      <c r="B98" s="89">
        <f>COUNTIF(C4:C70,"*Liberty*")</f>
        <v>0</v>
      </c>
      <c r="D98" s="94">
        <f>SUMIF($C$4:$C$70,"Liberty",$BR$4:$BR$70)</f>
        <v>0</v>
      </c>
      <c r="E98" s="78">
        <f>SUMIF($C$4:$C$70,"Liberty",$BS$4:$BS$70)</f>
        <v>0</v>
      </c>
      <c r="F98" s="95">
        <f>SUMIF($C$4:$C$70,"Liberty",$BT$4:$BT$70)</f>
        <v>0</v>
      </c>
      <c r="G98" s="96">
        <f t="shared" si="26"/>
      </c>
      <c r="H98" s="97">
        <f t="shared" si="27"/>
      </c>
      <c r="I98" s="98">
        <f t="shared" si="28"/>
      </c>
    </row>
    <row r="99" ht="13.2" customHeight="1" spans="1:9" x14ac:dyDescent="0.25">
      <c r="A99" s="115" t="s">
        <v>53</v>
      </c>
      <c r="B99" s="89">
        <f>COUNTIF(C4:C70,"*Freedom*")</f>
        <v>0</v>
      </c>
      <c r="D99" s="94">
        <f>SUMIF($C$4:$C$70,"Freedom",$BR$4:$BR$70)</f>
        <v>0</v>
      </c>
      <c r="E99" s="78">
        <f>SUMIF($C$4:$C$70,"Freedom",$BS$4:$BS$70)</f>
        <v>0</v>
      </c>
      <c r="F99" s="95">
        <f>SUMIF($C$4:$C$70,"Freedom",$BT$4:$BT$70)</f>
        <v>0</v>
      </c>
      <c r="G99" s="96">
        <f t="shared" si="26"/>
      </c>
      <c r="H99" s="97">
        <f t="shared" si="27"/>
      </c>
      <c r="I99" s="98">
        <f t="shared" si="28"/>
      </c>
    </row>
    <row r="100" ht="13.2" customHeight="1" spans="1:9" x14ac:dyDescent="0.25">
      <c r="A100" s="115" t="s">
        <v>54</v>
      </c>
      <c r="B100" s="89">
        <f>COUNTIF(C4:C70,"*Elation*")</f>
        <v>0</v>
      </c>
      <c r="D100" s="94">
        <f>SUMIF($C$4:$C$70,"Elation",$BR$4:$BR$70)</f>
        <v>0</v>
      </c>
      <c r="E100" s="78">
        <f>SUMIF($C$4:$C$70,"Elation",$BS$4:$BS$70)</f>
        <v>0</v>
      </c>
      <c r="F100" s="95">
        <f>SUMIF($C$4:$C$70,"Elation",$BT$4:$BT$70)</f>
        <v>0</v>
      </c>
      <c r="G100" s="96">
        <f t="shared" si="26"/>
      </c>
      <c r="H100" s="97">
        <f t="shared" si="27"/>
      </c>
      <c r="I100" s="98">
        <f t="shared" si="28"/>
      </c>
    </row>
    <row r="101" ht="13.2" customHeight="1" spans="1:9" x14ac:dyDescent="0.25">
      <c r="A101" s="115" t="s">
        <v>55</v>
      </c>
      <c r="B101" s="89">
        <f>COUNTIF(C4:C70,"*Pride*")</f>
        <v>0</v>
      </c>
      <c r="D101" s="94">
        <f>SUMIF($C$4:$C$70,"Pride",$BR$4:$BR$70)</f>
        <v>0</v>
      </c>
      <c r="E101" s="78">
        <f>SUMIF($C$4:$C$70,"Pride",$BS$4:$BS$70)</f>
        <v>0</v>
      </c>
      <c r="F101" s="95">
        <f>SUMIF($C$4:$C$70,"Pride",$BT$4:$BT$70)</f>
        <v>0</v>
      </c>
      <c r="G101" s="96">
        <f t="shared" si="26"/>
      </c>
      <c r="H101" s="97">
        <f t="shared" si="27"/>
      </c>
      <c r="I101" s="98">
        <f t="shared" si="28"/>
      </c>
    </row>
    <row r="102" ht="13.2" customHeight="1" spans="1:9" x14ac:dyDescent="0.25">
      <c r="A102" s="115" t="s">
        <v>56</v>
      </c>
      <c r="B102" s="89">
        <f>COUNTIF(C4:C70,"*Mardi Gras*")</f>
        <v>0</v>
      </c>
      <c r="D102" s="94">
        <f>SUMIF($C$4:$C$70,"Mardi Gras",$BR$4:$BR$70)</f>
        <v>0</v>
      </c>
      <c r="E102" s="78">
        <f>SUMIF($C$4:$C$70,"Mardi Gras",$BS$4:$BS$70)</f>
        <v>0</v>
      </c>
      <c r="F102" s="95">
        <f>SUMIF($C$4:$C$70,"Mardi Gras",$BT$4:$BT$70)</f>
        <v>0</v>
      </c>
      <c r="G102" s="96">
        <f t="shared" si="26"/>
      </c>
      <c r="H102" s="97">
        <f t="shared" si="27"/>
      </c>
      <c r="I102" s="98">
        <f t="shared" si="28"/>
      </c>
    </row>
    <row r="103" ht="13.2" customHeight="1" spans="1:9" x14ac:dyDescent="0.25">
      <c r="A103" s="115" t="s">
        <v>57</v>
      </c>
      <c r="B103" s="89">
        <f>COUNTIF(C4:C70,"*Celebration*")</f>
        <v>0</v>
      </c>
      <c r="D103" s="94">
        <f>SUMIF($C$4:$C$70,"Celebration",$BR$4:$BR$70)</f>
        <v>0</v>
      </c>
      <c r="E103" s="78">
        <f>SUMIF($C$4:$C$70,"Celebration",$BS$4:$BS$70)</f>
        <v>0</v>
      </c>
      <c r="F103" s="95">
        <f>SUMIF($C$4:$C$70,"Celebration",$BT$4:$BT$70)</f>
        <v>0</v>
      </c>
      <c r="G103" s="96">
        <f t="shared" si="26"/>
      </c>
      <c r="H103" s="97">
        <f t="shared" si="27"/>
      </c>
      <c r="I103" s="98">
        <f t="shared" si="28"/>
      </c>
    </row>
    <row r="104" ht="13.2" customHeight="1" spans="1:9" x14ac:dyDescent="0.25">
      <c r="A104" s="115" t="s">
        <v>58</v>
      </c>
      <c r="B104" s="89">
        <f>COUNTIF(C4:C70,"*Horizon*")</f>
        <v>0</v>
      </c>
      <c r="D104" s="94">
        <f>SUMIF($C$4:$C$70,"Horizon",$BR$4:$BR$70)</f>
        <v>0</v>
      </c>
      <c r="E104" s="78">
        <f>SUMIF($C$4:$C$70,"Horizon",$BS$4:$BS$70)</f>
        <v>0</v>
      </c>
      <c r="F104" s="95">
        <f>SUMIF($C$4:$C$70,"Horizon",$BT$4:$BT$70)</f>
        <v>0</v>
      </c>
      <c r="G104" s="96">
        <f t="shared" si="26"/>
      </c>
      <c r="H104" s="97">
        <f t="shared" si="27"/>
      </c>
      <c r="I104" s="98">
        <f t="shared" si="28"/>
      </c>
    </row>
    <row r="105" ht="13.2" customHeight="1" spans="1:9" x14ac:dyDescent="0.25">
      <c r="A105" s="115" t="s">
        <v>59</v>
      </c>
      <c r="B105" s="89">
        <f>COUNTIF(C4:C70,"*Dream*")</f>
        <v>0</v>
      </c>
      <c r="D105" s="94">
        <f>SUMIF($C$4:$C$70,"Dream",$BR$4:$BR$70)</f>
        <v>0</v>
      </c>
      <c r="E105" s="78">
        <f>SUMIF($C$4:$C$70,"Dream",$BS$4:$BS$70)</f>
        <v>0</v>
      </c>
      <c r="F105" s="95">
        <f>SUMIF($C$4:$C$70,"Dream",$BT$4:$BT$70)</f>
        <v>0</v>
      </c>
      <c r="G105" s="96">
        <f t="shared" si="26"/>
      </c>
      <c r="H105" s="97">
        <f t="shared" si="27"/>
      </c>
      <c r="I105" s="98">
        <f t="shared" si="28"/>
      </c>
    </row>
    <row r="106" ht="13.2" customHeight="1" spans="1:9" x14ac:dyDescent="0.25">
      <c r="A106" s="115" t="s">
        <v>60</v>
      </c>
      <c r="B106" s="89">
        <f>COUNTIF(C4:C70,"*Sunrise*")</f>
        <v>0</v>
      </c>
      <c r="D106" s="94">
        <f>SUMIF($C$4:$C$70,"Sunrise",$BR$4:$BR$70)</f>
        <v>0</v>
      </c>
      <c r="E106" s="78">
        <f>SUMIF($C$4:$C$70,"Sunrise",$BS$4:$BS$70)</f>
        <v>0</v>
      </c>
      <c r="F106" s="95">
        <f>SUMIF($C$4:$C$70,"Sunrise",$BT$4:$BT$70)</f>
        <v>0</v>
      </c>
      <c r="G106" s="96">
        <f t="shared" si="26"/>
      </c>
      <c r="H106" s="97">
        <f t="shared" si="27"/>
      </c>
      <c r="I106" s="98">
        <f t="shared" si="28"/>
      </c>
    </row>
    <row r="107" ht="13.2" customHeight="1" spans="1:9" x14ac:dyDescent="0.25">
      <c r="A107" s="115" t="s">
        <v>61</v>
      </c>
      <c r="B107" s="89">
        <f>COUNTIF(C4:C70,"*Venezia*")</f>
        <v>0</v>
      </c>
      <c r="D107" s="94">
        <f>SUMIF($C$4:$C$70,"Venezia",$BR$4:$BR$70)</f>
        <v>0</v>
      </c>
      <c r="E107" s="78">
        <f>SUMIF($C$4:$C$70,"Venezia",$BS$4:$BS$70)</f>
        <v>0</v>
      </c>
      <c r="F107" s="95">
        <f>SUMIF($C$4:$C$70,"Venezia",$BT$4:$BT$70)</f>
        <v>0</v>
      </c>
      <c r="G107" s="96">
        <f t="shared" si="26"/>
      </c>
      <c r="H107" s="97">
        <f t="shared" si="27"/>
      </c>
      <c r="I107" s="98">
        <f t="shared" si="28"/>
      </c>
    </row>
    <row r="108" ht="13.2" customHeight="1" spans="1:9" x14ac:dyDescent="0.25">
      <c r="A108" s="115" t="s">
        <v>62</v>
      </c>
      <c r="B108" s="89">
        <f>COUNTIF(C4:C70,"*Magic*")</f>
        <v>0</v>
      </c>
      <c r="D108" s="94">
        <f>SUMIF($C$4:$C$70,"Magic",$BR$4:$BR$70)</f>
        <v>0</v>
      </c>
      <c r="E108" s="78">
        <f>SUMIF($C$4:$C$70,"Magic",$BS$4:$BS$70)</f>
        <v>0</v>
      </c>
      <c r="F108" s="95">
        <f>SUMIF($C$4:$C$70,"Magic",$BT$4:$BT$70)</f>
        <v>0</v>
      </c>
      <c r="G108" s="96">
        <f t="shared" si="26"/>
      </c>
      <c r="H108" s="97">
        <f t="shared" si="27"/>
      </c>
      <c r="I108" s="98">
        <f t="shared" si="28"/>
      </c>
    </row>
    <row r="109" ht="13.2" customHeight="1" spans="1:9" x14ac:dyDescent="0.25">
      <c r="A109" s="115" t="s">
        <v>63</v>
      </c>
      <c r="B109" s="89">
        <f>COUNTIF(C4:C70,"*Panorama*")</f>
        <v>0</v>
      </c>
      <c r="D109" s="94">
        <f>SUMIF($C$4:$C$70,"Panorama",$BR$4:$BR$70)</f>
        <v>0</v>
      </c>
      <c r="E109" s="78">
        <f>SUMIF($C$4:$C$70,"Panorama",$BS$4:$BS$70)</f>
        <v>0</v>
      </c>
      <c r="F109" s="95">
        <f>SUMIF($C$4:$C$70,"Panorama",$BT$4:$BT$70)</f>
        <v>0</v>
      </c>
      <c r="G109" s="96">
        <f t="shared" si="26"/>
      </c>
      <c r="H109" s="97">
        <f t="shared" si="27"/>
      </c>
      <c r="I109" s="98">
        <f t="shared" si="28"/>
      </c>
    </row>
    <row r="110" ht="13.2" customHeight="1" spans="1:9" x14ac:dyDescent="0.25">
      <c r="A110" s="115" t="s">
        <v>64</v>
      </c>
      <c r="B110" s="89">
        <f>COUNTIF(C4:C70,"*Sunshine*")</f>
        <v>0</v>
      </c>
      <c r="D110" s="94">
        <f>SUMIF($C$4:$C$70,"Sunshine",$BR$4:$BR$70)</f>
        <v>0</v>
      </c>
      <c r="E110" s="78">
        <f>SUMIF($C$4:$C$70,"Sunshine",$BS$4:$BS$70)</f>
        <v>0</v>
      </c>
      <c r="F110" s="95">
        <f>SUMIF($C$4:$C$70,"Sunshine",$BT$4:$BT$70)</f>
        <v>0</v>
      </c>
      <c r="G110" s="96">
        <f t="shared" si="26"/>
      </c>
      <c r="H110" s="97">
        <f t="shared" si="27"/>
      </c>
      <c r="I110" s="98">
        <f t="shared" si="28"/>
      </c>
    </row>
    <row r="111" ht="13.2" customHeight="1" spans="1:9" x14ac:dyDescent="0.25">
      <c r="A111" s="115" t="s">
        <v>65</v>
      </c>
      <c r="B111" s="89">
        <f>COUNTIF(C4:C70,"*Splendor*")</f>
        <v>0</v>
      </c>
      <c r="D111" s="94">
        <f>SUMIF($C$4:$C$70,"Splendor",$BR$4:$BR$70)</f>
        <v>0</v>
      </c>
      <c r="E111" s="78">
        <f>SUMIF($C$4:$C$70,"Splendor",$BS$4:$BS$70)</f>
        <v>0</v>
      </c>
      <c r="F111" s="95">
        <f>SUMIF($C$4:$C$70,"Splendor",$BT$4:$BT$70)</f>
        <v>0</v>
      </c>
      <c r="G111" s="96">
        <f t="shared" si="26"/>
      </c>
      <c r="H111" s="97">
        <f t="shared" si="27"/>
      </c>
      <c r="I111" s="98">
        <f t="shared" si="28"/>
      </c>
    </row>
    <row r="112" ht="13.2" customHeight="1" spans="1:9" x14ac:dyDescent="0.25">
      <c r="A112" s="115" t="s">
        <v>66</v>
      </c>
      <c r="B112" s="89">
        <f>COUNTIF(C4:C70,"*Legend*")</f>
        <v>0</v>
      </c>
      <c r="D112" s="94">
        <f>SUMIF($C$4:$C$70,"Legend",$BR$4:$BR$70)</f>
        <v>0</v>
      </c>
      <c r="E112" s="78">
        <f>SUMIF($C$4:$C$70,"Legend",$BS$4:$BS$70)</f>
        <v>0</v>
      </c>
      <c r="F112" s="95">
        <f>SUMIF($C$4:$C$70,"Legend",$BT$4:$BT$70)</f>
        <v>0</v>
      </c>
      <c r="G112" s="96">
        <f t="shared" si="26"/>
      </c>
      <c r="H112" s="97">
        <f t="shared" si="27"/>
      </c>
      <c r="I112" s="98">
        <f t="shared" si="28"/>
      </c>
    </row>
    <row r="113" ht="13.2" customHeight="1" spans="1:9" x14ac:dyDescent="0.25">
      <c r="A113" s="115" t="s">
        <v>67</v>
      </c>
      <c r="B113" s="89">
        <f>COUNTIF(C4:C70,"*Jubilee*")</f>
        <v>0</v>
      </c>
      <c r="D113" s="94">
        <f>SUMIF($C$4:$C$70,"Jubilee",$BR$4:$BR$70)</f>
        <v>0</v>
      </c>
      <c r="E113" s="78">
        <f>SUMIF($C$4:$C$70,"Jubilee",$BS$4:$BS$70)</f>
        <v>0</v>
      </c>
      <c r="F113" s="95">
        <f>SUMIF($C$4:$C$70,"Jubilee",$BT$4:$BT$70)</f>
        <v>0</v>
      </c>
      <c r="G113" s="96">
        <f t="shared" si="26"/>
      </c>
      <c r="H113" s="97">
        <f t="shared" si="27"/>
      </c>
      <c r="I113" s="98">
        <f t="shared" si="28"/>
      </c>
    </row>
    <row r="114" ht="13.2" customHeight="1" spans="1:9" x14ac:dyDescent="0.25">
      <c r="A114" s="115" t="s">
        <v>68</v>
      </c>
      <c r="B114" s="89">
        <f>COUNTIF(C4:C70,"*Miracle*")</f>
        <v>0</v>
      </c>
      <c r="D114" s="94">
        <f>SUMIF($C$4:$C$70,"Miracle",$BR$4:$BR$70)</f>
        <v>0</v>
      </c>
      <c r="E114" s="78">
        <f>SUMIF($C$4:$C$70,"Miracle",$BS$4:$BS$70)</f>
        <v>0</v>
      </c>
      <c r="F114" s="95">
        <f>SUMIF($C$4:$C$70,"Miracle",$BT$4:$BT$70)</f>
        <v>0</v>
      </c>
      <c r="G114" s="96">
        <f t="shared" si="26"/>
      </c>
      <c r="H114" s="97">
        <f t="shared" si="27"/>
      </c>
      <c r="I114" s="98">
        <f t="shared" si="28"/>
      </c>
    </row>
    <row r="115" ht="13.2" customHeight="1" spans="1:9" x14ac:dyDescent="0.25">
      <c r="A115" s="115" t="s">
        <v>69</v>
      </c>
      <c r="B115" s="89">
        <f>COUNTIF(C4:C70,"*Firenze*")</f>
        <v>0</v>
      </c>
      <c r="D115" s="94">
        <f>SUMIF($C$4:$C$70,"Firenze",$BR$4:$BR$70)</f>
        <v>0</v>
      </c>
      <c r="E115" s="78">
        <f>SUMIF($C$4:$C$70,"Firenze",$BS$4:$BS$70)</f>
        <v>0</v>
      </c>
      <c r="F115" s="95">
        <f>SUMIF($C$4:$C$70,"Firenze",$BT$4:$BT$70)</f>
        <v>0</v>
      </c>
      <c r="G115" s="96">
        <f t="shared" si="26"/>
      </c>
      <c r="H115" s="97">
        <f t="shared" si="27"/>
      </c>
      <c r="I115" s="98">
        <f t="shared" si="28"/>
      </c>
    </row>
    <row r="116" ht="13.2" customHeight="1" spans="1:9" x14ac:dyDescent="0.25">
      <c r="A116" s="115" t="s">
        <v>70</v>
      </c>
      <c r="B116" s="89">
        <f>COUNTIF(C4:C70,"*Luminosa*")</f>
        <v>0</v>
      </c>
      <c r="D116" s="94">
        <f>SUMIF($C$4:$C$70,"Luminosa",$BR$4:$BR$70)</f>
        <v>0</v>
      </c>
      <c r="E116" s="78">
        <f>SUMIF($C$4:$C$70,"Luminosa",$BS$4:$BS$70)</f>
        <v>0</v>
      </c>
      <c r="F116" s="95">
        <f>SUMIF($C$4:$C$70,"Luminosa",$BT$4:$BT$70)</f>
        <v>0</v>
      </c>
      <c r="G116" s="96">
        <f t="shared" si="26"/>
      </c>
      <c r="H116" s="97">
        <f t="shared" si="27"/>
      </c>
      <c r="I116" s="98">
        <f t="shared" si="28"/>
      </c>
    </row>
    <row r="117" ht="13.2" customHeight="1" spans="1:9" x14ac:dyDescent="0.25">
      <c r="A117" s="115" t="s">
        <v>71</v>
      </c>
      <c r="B117" s="89">
        <f>COUNTIF(C4:C70,"*Radiance*")</f>
        <v>0</v>
      </c>
      <c r="D117" s="94">
        <f>SUMIF($C$4:$C$70,"Radiance",$BR$4:$BR$70)</f>
        <v>0</v>
      </c>
      <c r="E117" s="78">
        <f>SUMIF($C$4:$C$70,"Radiance",$BS$4:$BS$70)</f>
        <v>0</v>
      </c>
      <c r="F117" s="95">
        <f>SUMIF($C$4:$C$70,"Radiance",$BT$4:$BT$70)</f>
        <v>0</v>
      </c>
      <c r="G117" s="96">
        <f t="shared" si="26"/>
      </c>
      <c r="H117" s="97">
        <f t="shared" si="27"/>
      </c>
      <c r="I117" s="98">
        <f t="shared" si="28"/>
      </c>
    </row>
    <row r="118" ht="13.2" customHeight="1" spans="1:9" x14ac:dyDescent="0.25">
      <c r="A118" s="81" t="s">
        <v>72</v>
      </c>
      <c r="B118" s="100">
        <f>COUNTIF(C4:C70,"*Sensation*")</f>
        <v>0</v>
      </c>
      <c r="C118" s="101"/>
      <c r="D118" s="102">
        <f>SUMIF($C$4:$C$70,"Sensation",$BR$4:$BR$70)</f>
        <v>0</v>
      </c>
      <c r="E118" s="85">
        <f>SUMIF($C$4:$C$70,"Sensation",$BS$4:$BS$70)</f>
        <v>0</v>
      </c>
      <c r="F118" s="103">
        <f>SUMIF($C$4:$C$70,"Sensation",$BT$4:$BT$70)</f>
        <v>0</v>
      </c>
      <c r="G118" s="104">
        <f t="shared" si="26"/>
      </c>
      <c r="H118" s="105">
        <f t="shared" si="27"/>
      </c>
      <c r="I118" s="106">
        <f t="shared" si="28"/>
      </c>
    </row>
  </sheetData>
  <mergeCells count="35"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BP2:BQ2"/>
    <mergeCell ref="BR2:BX2"/>
    <mergeCell ref="B71:C71"/>
  </mergeCells>
  <dataValidations count="4">
    <dataValidation type="list" allowBlank="1" showInputMessage="1" showErrorMessage="1" sqref="B10:B70">
      <formula1>"DCL, NCL, CCL, PCL, RCL, HAL, CEL, Azamara, TUI, MSC, Viking, Marella, Silver, Windstar, Explora, Cunard, Regent"</formula1>
    </dataValidation>
    <dataValidation type="list" allowBlank="1" showInputMessage="1" showErrorMessage="1" sqref="B4:B70">
      <formula1>"DCL, NCL, CCL, PCL, RCL, HAL, CEL, Azamara, TUI, MSC, Viking, Marella, Silver, Windstar, Explora, Cunard, Regent"</formula1>
    </dataValidation>
    <dataValidation type="list" allowBlank="1" showInputMessage="1" showErrorMessage="1" sqref="C10:C70">
      <formula1>$A$95:$A$118</formula1>
    </dataValidation>
    <dataValidation type="list" allowBlank="1" showInputMessage="1" showErrorMessage="1" sqref="C4:C70">
      <formula1>$A$95:$A$118</formula1>
    </dataValidation>
  </dataValidations>
  <pageMargins left="0.75" right="0.75" top="1" bottom="1" header="0.3" footer="0.3"/>
  <pageSetup paperSize="9" orientation="portrait" horizontalDpi="0" verticalDpi="0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18"/>
  <sheetViews>
    <sheetView workbookViewId="0" zoomScale="80" zoomScaleNormal="80">
      <pane xSplit="3" ySplit="3" topLeftCell="D72" activePane="bottomRight" state="frozen"/>
      <selection pane="bottomRight" activeCell="B29" sqref="B29"/>
    </sheetView>
  </sheetViews>
  <sheetFormatPr defaultRowHeight="12.6" outlineLevelRow="0" outlineLevelCol="0" x14ac:dyDescent="0.2" defaultColWidth="8.6328125" customHeight="1"/>
  <cols>
    <col min="1" max="1" width="20.6328125" style="1" customWidth="1"/>
    <col min="2" max="2" width="13.08984375" customWidth="1"/>
    <col min="3" max="3" width="19.90625" customWidth="1"/>
    <col min="4" max="8" width="10.08984375" style="2" customWidth="1"/>
    <col min="9" max="9" width="10.453125" customWidth="1"/>
    <col min="10" max="10" width="8.453125" customWidth="1"/>
    <col min="11" max="11" width="10.453125" customWidth="1"/>
    <col min="12" max="12" width="8.453125" customWidth="1"/>
    <col min="13" max="13" width="10.453125" customWidth="1"/>
    <col min="14" max="14" width="8.453125" customWidth="1"/>
    <col min="15" max="15" width="10.453125" customWidth="1"/>
    <col min="16" max="16" width="7.36328125" customWidth="1"/>
    <col min="17" max="17" width="10.453125" customWidth="1"/>
    <col min="18" max="18" width="8.453125" customWidth="1"/>
    <col min="19" max="19" width="10.453125" customWidth="1"/>
    <col min="20" max="20" width="8.453125" customWidth="1"/>
    <col min="21" max="21" width="7.453125" customWidth="1"/>
    <col min="22" max="22" width="10.6328125" customWidth="1"/>
    <col min="23" max="23" width="10.453125" customWidth="1"/>
    <col min="24" max="24" width="8.453125" hidden="1" customWidth="1"/>
    <col min="25" max="25" width="10.453125" hidden="1" customWidth="1"/>
    <col min="26" max="26" width="7.36328125" hidden="1" customWidth="1"/>
    <col min="27" max="27" width="10.453125" hidden="1" customWidth="1"/>
    <col min="28" max="28" width="8.453125" hidden="1" customWidth="1"/>
    <col min="29" max="29" width="10.453125" hidden="1" customWidth="1"/>
    <col min="30" max="30" width="7.36328125" hidden="1" customWidth="1"/>
    <col min="31" max="31" width="10.453125" hidden="1" customWidth="1"/>
    <col min="32" max="32" width="8.453125" hidden="1" customWidth="1"/>
    <col min="33" max="33" width="10.453125" hidden="1" customWidth="1"/>
    <col min="34" max="34" width="8.453125" hidden="1" customWidth="1"/>
    <col min="35" max="35" width="10.453125" hidden="1" customWidth="1"/>
    <col min="36" max="36" width="7.36328125" hidden="1" customWidth="1"/>
    <col min="37" max="37" width="10.453125" hidden="1" customWidth="1"/>
    <col min="38" max="38" width="7.36328125" hidden="1" customWidth="1"/>
    <col min="39" max="39" width="10.453125" hidden="1" customWidth="1"/>
    <col min="40" max="40" width="8.453125" hidden="1" customWidth="1"/>
    <col min="41" max="41" width="10.453125" hidden="1" customWidth="1"/>
    <col min="42" max="42" width="7.36328125" hidden="1" customWidth="1"/>
    <col min="43" max="43" width="10.453125" hidden="1" customWidth="1"/>
    <col min="44" max="44" width="8.453125" hidden="1" customWidth="1"/>
    <col min="45" max="45" width="10.453125" hidden="1" customWidth="1"/>
    <col min="46" max="46" width="7.36328125" hidden="1" customWidth="1"/>
    <col min="47" max="47" width="10.453125" hidden="1" customWidth="1"/>
    <col min="48" max="48" width="8.453125" hidden="1" customWidth="1"/>
    <col min="49" max="49" width="10.453125" hidden="1" customWidth="1"/>
    <col min="50" max="50" width="8.453125" hidden="1" customWidth="1"/>
    <col min="51" max="51" width="7.453125" hidden="1" customWidth="1"/>
    <col min="52" max="52" width="7.36328125" hidden="1" customWidth="1"/>
    <col min="53" max="53" width="10.453125" hidden="1" customWidth="1"/>
    <col min="54" max="54" width="8.453125" hidden="1" customWidth="1"/>
    <col min="55" max="55" width="10.453125" hidden="1" customWidth="1"/>
    <col min="56" max="56" width="7.36328125" hidden="1" customWidth="1"/>
    <col min="57" max="57" width="10.453125" hidden="1" customWidth="1"/>
    <col min="58" max="58" width="8.453125" hidden="1" customWidth="1"/>
    <col min="59" max="59" width="10.453125" hidden="1" customWidth="1"/>
    <col min="60" max="60" width="7.36328125" hidden="1" customWidth="1"/>
    <col min="61" max="61" width="10.453125" hidden="1" customWidth="1"/>
    <col min="62" max="62" width="8.453125" hidden="1" customWidth="1"/>
    <col min="63" max="63" width="10.453125" hidden="1" customWidth="1"/>
    <col min="64" max="64" width="7.36328125" hidden="1" customWidth="1"/>
    <col min="65" max="65" width="10.453125" hidden="1" customWidth="1"/>
    <col min="66" max="66" width="8.453125" hidden="1" customWidth="1"/>
    <col min="67" max="67" width="10.453125" hidden="1" customWidth="1"/>
    <col min="68" max="68" width="7.36328125" hidden="1" customWidth="1"/>
    <col min="69" max="69" width="10.453125" hidden="1" customWidth="1"/>
    <col min="70" max="70" width="10.6328125" style="3" customWidth="1"/>
    <col min="71" max="71" width="13" style="3" customWidth="1"/>
    <col min="72" max="72" width="11.6328125" customWidth="1"/>
    <col min="73" max="73" width="10.6328125" customWidth="1"/>
    <col min="74" max="74" width="9.36328125" customWidth="1"/>
    <col min="75" max="75" width="11.08984375" customWidth="1"/>
    <col min="76" max="76" width="10.08984375" customWidth="1"/>
    <col min="77" max="77" width="4.08984375" customWidth="1"/>
  </cols>
  <sheetData>
    <row r="1" ht="13.2" customHeight="1" x14ac:dyDescent="0.25"/>
    <row r="2" ht="13.5" customHeight="1" spans="1:76" s="4" customFormat="1" x14ac:dyDescent="0.25">
      <c r="A2" s="5" t="s">
        <v>0</v>
      </c>
      <c r="B2" s="6" t="s">
        <v>1</v>
      </c>
      <c r="C2" s="7" t="s">
        <v>2</v>
      </c>
      <c r="D2" s="8" t="s">
        <v>3</v>
      </c>
      <c r="E2" s="9"/>
      <c r="F2" s="8" t="s">
        <v>4</v>
      </c>
      <c r="G2" s="9"/>
      <c r="H2" s="8" t="s">
        <v>5</v>
      </c>
      <c r="I2" s="9"/>
      <c r="J2" s="8"/>
      <c r="K2" s="9"/>
      <c r="L2" s="8"/>
      <c r="M2" s="9"/>
      <c r="N2" s="8"/>
      <c r="O2" s="9"/>
      <c r="P2" s="8"/>
      <c r="Q2" s="9"/>
      <c r="R2" s="8"/>
      <c r="S2" s="9"/>
      <c r="T2" s="8"/>
      <c r="U2" s="9"/>
      <c r="V2" s="8"/>
      <c r="W2" s="9"/>
      <c r="X2" s="10"/>
      <c r="Y2" s="11"/>
      <c r="Z2" s="10"/>
      <c r="AA2" s="11"/>
      <c r="AB2" s="10"/>
      <c r="AC2" s="11"/>
      <c r="AD2" s="10"/>
      <c r="AE2" s="11"/>
      <c r="AF2" s="10"/>
      <c r="AG2" s="11"/>
      <c r="AH2" s="10"/>
      <c r="AI2" s="11"/>
      <c r="AJ2" s="10"/>
      <c r="AK2" s="11"/>
      <c r="AL2" s="10"/>
      <c r="AM2" s="11"/>
      <c r="AN2" s="10"/>
      <c r="AO2" s="11"/>
      <c r="AP2" s="10"/>
      <c r="AQ2" s="11"/>
      <c r="AR2" s="10"/>
      <c r="AS2" s="11"/>
      <c r="AT2" s="10"/>
      <c r="AU2" s="11"/>
      <c r="AV2" s="10"/>
      <c r="AW2" s="11"/>
      <c r="AX2" s="10"/>
      <c r="AY2" s="12"/>
      <c r="AZ2" s="13"/>
      <c r="BA2" s="14"/>
      <c r="BB2" s="13"/>
      <c r="BC2" s="14"/>
      <c r="BD2" s="13"/>
      <c r="BE2" s="14"/>
      <c r="BF2" s="13"/>
      <c r="BG2" s="14"/>
      <c r="BH2" s="13"/>
      <c r="BI2" s="14"/>
      <c r="BJ2" s="13"/>
      <c r="BK2" s="14"/>
      <c r="BL2" s="13"/>
      <c r="BM2" s="14"/>
      <c r="BN2" s="13"/>
      <c r="BO2" s="14"/>
      <c r="BP2" s="13"/>
      <c r="BQ2" s="14"/>
      <c r="BR2" s="10" t="s">
        <v>6</v>
      </c>
      <c r="BS2" s="12"/>
      <c r="BT2" s="12"/>
      <c r="BU2" s="12"/>
      <c r="BV2" s="12"/>
      <c r="BW2" s="12"/>
      <c r="BX2" s="11"/>
    </row>
    <row r="3" ht="24.75" customHeight="1" spans="1:76" s="15" customFormat="1" x14ac:dyDescent="0.25">
      <c r="A3" s="16"/>
      <c r="B3" s="17"/>
      <c r="C3" s="18"/>
      <c r="D3" s="19" t="s">
        <v>7</v>
      </c>
      <c r="E3" s="20" t="s">
        <v>8</v>
      </c>
      <c r="F3" s="19" t="s">
        <v>7</v>
      </c>
      <c r="G3" s="20" t="s">
        <v>8</v>
      </c>
      <c r="H3" s="19" t="s">
        <v>7</v>
      </c>
      <c r="I3" s="20" t="s">
        <v>8</v>
      </c>
      <c r="J3" s="19" t="s">
        <v>7</v>
      </c>
      <c r="K3" s="20" t="s">
        <v>8</v>
      </c>
      <c r="L3" s="19" t="s">
        <v>7</v>
      </c>
      <c r="M3" s="20" t="s">
        <v>8</v>
      </c>
      <c r="N3" s="19" t="s">
        <v>7</v>
      </c>
      <c r="O3" s="20" t="s">
        <v>8</v>
      </c>
      <c r="P3" s="19" t="s">
        <v>7</v>
      </c>
      <c r="Q3" s="20" t="s">
        <v>8</v>
      </c>
      <c r="R3" s="19" t="s">
        <v>7</v>
      </c>
      <c r="S3" s="20" t="s">
        <v>8</v>
      </c>
      <c r="T3" s="19" t="s">
        <v>7</v>
      </c>
      <c r="U3" s="20" t="s">
        <v>8</v>
      </c>
      <c r="V3" s="19" t="s">
        <v>7</v>
      </c>
      <c r="W3" s="20" t="s">
        <v>8</v>
      </c>
      <c r="X3" s="21" t="s">
        <v>7</v>
      </c>
      <c r="Y3" s="22" t="s">
        <v>8</v>
      </c>
      <c r="Z3" s="21" t="s">
        <v>7</v>
      </c>
      <c r="AA3" s="22" t="s">
        <v>8</v>
      </c>
      <c r="AB3" s="21" t="s">
        <v>7</v>
      </c>
      <c r="AC3" s="22" t="s">
        <v>8</v>
      </c>
      <c r="AD3" s="21" t="s">
        <v>7</v>
      </c>
      <c r="AE3" s="22" t="s">
        <v>8</v>
      </c>
      <c r="AF3" s="21" t="s">
        <v>7</v>
      </c>
      <c r="AG3" s="22" t="s">
        <v>8</v>
      </c>
      <c r="AH3" s="21" t="s">
        <v>7</v>
      </c>
      <c r="AI3" s="22" t="s">
        <v>8</v>
      </c>
      <c r="AJ3" s="21" t="s">
        <v>7</v>
      </c>
      <c r="AK3" s="22" t="s">
        <v>8</v>
      </c>
      <c r="AL3" s="21" t="s">
        <v>7</v>
      </c>
      <c r="AM3" s="22" t="s">
        <v>8</v>
      </c>
      <c r="AN3" s="21" t="s">
        <v>7</v>
      </c>
      <c r="AO3" s="22" t="s">
        <v>8</v>
      </c>
      <c r="AP3" s="21" t="s">
        <v>7</v>
      </c>
      <c r="AQ3" s="22" t="s">
        <v>8</v>
      </c>
      <c r="AR3" s="21" t="s">
        <v>7</v>
      </c>
      <c r="AS3" s="22" t="s">
        <v>8</v>
      </c>
      <c r="AT3" s="21" t="s">
        <v>7</v>
      </c>
      <c r="AU3" s="22" t="s">
        <v>8</v>
      </c>
      <c r="AV3" s="21" t="s">
        <v>7</v>
      </c>
      <c r="AW3" s="22" t="s">
        <v>8</v>
      </c>
      <c r="AX3" s="21" t="s">
        <v>7</v>
      </c>
      <c r="AY3" s="23" t="s">
        <v>8</v>
      </c>
      <c r="AZ3" s="24" t="s">
        <v>7</v>
      </c>
      <c r="BA3" s="25" t="s">
        <v>8</v>
      </c>
      <c r="BB3" s="24" t="s">
        <v>7</v>
      </c>
      <c r="BC3" s="25" t="s">
        <v>8</v>
      </c>
      <c r="BD3" s="24" t="s">
        <v>7</v>
      </c>
      <c r="BE3" s="25" t="s">
        <v>8</v>
      </c>
      <c r="BF3" s="24" t="s">
        <v>7</v>
      </c>
      <c r="BG3" s="25" t="s">
        <v>8</v>
      </c>
      <c r="BH3" s="24" t="s">
        <v>7</v>
      </c>
      <c r="BI3" s="25" t="s">
        <v>8</v>
      </c>
      <c r="BJ3" s="24" t="s">
        <v>7</v>
      </c>
      <c r="BK3" s="25" t="s">
        <v>8</v>
      </c>
      <c r="BL3" s="24" t="s">
        <v>7</v>
      </c>
      <c r="BM3" s="25" t="s">
        <v>8</v>
      </c>
      <c r="BN3" s="24" t="s">
        <v>7</v>
      </c>
      <c r="BO3" s="25" t="s">
        <v>8</v>
      </c>
      <c r="BP3" s="24" t="s">
        <v>7</v>
      </c>
      <c r="BQ3" s="25" t="s">
        <v>8</v>
      </c>
      <c r="BR3" s="26" t="s">
        <v>9</v>
      </c>
      <c r="BS3" s="27" t="s">
        <v>10</v>
      </c>
      <c r="BT3" s="28" t="s">
        <v>11</v>
      </c>
      <c r="BU3" s="28" t="s">
        <v>12</v>
      </c>
      <c r="BV3" s="29" t="s">
        <v>13</v>
      </c>
      <c r="BW3" s="30" t="s">
        <v>14</v>
      </c>
      <c r="BX3" s="31" t="s">
        <v>15</v>
      </c>
    </row>
    <row r="4" ht="13.8" customHeight="1" spans="1:76" x14ac:dyDescent="0.25">
      <c r="A4" s="107"/>
      <c r="B4" s="33"/>
      <c r="C4" s="34"/>
      <c r="D4" s="35"/>
      <c r="E4" s="36"/>
      <c r="F4" s="35"/>
      <c r="G4" s="36"/>
      <c r="H4" s="35"/>
      <c r="I4" s="36"/>
      <c r="J4" s="35"/>
      <c r="K4" s="36"/>
      <c r="L4" s="35"/>
      <c r="M4" s="36"/>
      <c r="N4" s="35"/>
      <c r="O4" s="36"/>
      <c r="P4" s="35"/>
      <c r="Q4" s="36"/>
      <c r="R4" s="35"/>
      <c r="S4" s="36"/>
      <c r="T4" s="35"/>
      <c r="U4" s="36"/>
      <c r="V4" s="35"/>
      <c r="W4" s="36"/>
      <c r="X4" s="38"/>
      <c r="Y4" s="39"/>
      <c r="Z4" s="38"/>
      <c r="AA4" s="39"/>
      <c r="AB4" s="38"/>
      <c r="AC4" s="39"/>
      <c r="AD4" s="38"/>
      <c r="AE4" s="39"/>
      <c r="AF4" s="38"/>
      <c r="AG4" s="39"/>
      <c r="AH4" s="38"/>
      <c r="AI4" s="39"/>
      <c r="AJ4" s="38"/>
      <c r="AK4" s="39"/>
      <c r="AL4" s="38"/>
      <c r="AM4" s="39"/>
      <c r="AN4" s="38"/>
      <c r="AO4" s="39"/>
      <c r="AP4" s="38"/>
      <c r="AQ4" s="39"/>
      <c r="AR4" s="38"/>
      <c r="AS4" s="39"/>
      <c r="AT4" s="38"/>
      <c r="AU4" s="39"/>
      <c r="AV4" s="38"/>
      <c r="AW4" s="39"/>
      <c r="AX4" s="38"/>
      <c r="AY4" s="41"/>
      <c r="AZ4" s="108"/>
      <c r="BA4" s="43"/>
      <c r="BB4" s="108"/>
      <c r="BC4" s="43"/>
      <c r="BD4" s="108"/>
      <c r="BE4" s="43"/>
      <c r="BF4" s="108"/>
      <c r="BG4" s="43"/>
      <c r="BH4" s="108"/>
      <c r="BI4" s="43"/>
      <c r="BJ4" s="108"/>
      <c r="BK4" s="43"/>
      <c r="BL4" s="108"/>
      <c r="BM4" s="43"/>
      <c r="BN4" s="108"/>
      <c r="BO4" s="43"/>
      <c r="BP4" s="108"/>
      <c r="BQ4" s="43"/>
      <c r="BR4" s="44">
        <f>D4+F4+H4+J4+L4+N4+V4+X4+Z4+AB4+AD4+AF4+AZ4+BB4+BD4+BF4+BH4+AH4+P4+R4+AJ4+BJ4+AL4+AN4+AP4+AR4+AT4+AX4+AV4+BL4+T4+BN4+BP4</f>
        <v>0</v>
      </c>
      <c r="BS4" s="45">
        <f>E4+G4+I4+K4+M4+O4+W4+Y4+AA4+AC4+AE4+AG4+BA4+BC4+BE4+BG4+BI4+AI4+Q4+S4+AK4+BK4+AM4+AO4+AQ4+AS4+AU4+AY4+AW4+BM4+U4+BO4+BQ4</f>
        <v>0</v>
      </c>
      <c r="BT4" s="46"/>
      <c r="BU4" s="46"/>
      <c r="BV4" s="47">
        <f>IF(BR4=0, "", BR4/BT4)</f>
      </c>
      <c r="BW4" s="48">
        <f>IF(BR4=0, "", BR4/BS4)</f>
      </c>
      <c r="BX4" s="49">
        <f>IF(BR4=0, "", BR4/BU4)</f>
      </c>
    </row>
    <row r="5" ht="13.8" customHeight="1" spans="1:76" x14ac:dyDescent="0.25">
      <c r="A5" s="107"/>
      <c r="B5" s="33"/>
      <c r="C5" s="34"/>
      <c r="D5" s="37"/>
      <c r="E5" s="36"/>
      <c r="F5" s="37"/>
      <c r="G5" s="36"/>
      <c r="H5" s="37"/>
      <c r="I5" s="36"/>
      <c r="J5" s="37"/>
      <c r="K5" s="36"/>
      <c r="L5" s="37"/>
      <c r="M5" s="36"/>
      <c r="N5" s="37"/>
      <c r="O5" s="36"/>
      <c r="P5" s="37"/>
      <c r="Q5" s="36"/>
      <c r="R5" s="37"/>
      <c r="S5" s="36"/>
      <c r="T5" s="37"/>
      <c r="U5" s="36"/>
      <c r="V5" s="37"/>
      <c r="W5" s="36"/>
      <c r="X5" s="40"/>
      <c r="Y5" s="39"/>
      <c r="Z5" s="40"/>
      <c r="AA5" s="39"/>
      <c r="AB5" s="40"/>
      <c r="AC5" s="39"/>
      <c r="AD5" s="40"/>
      <c r="AE5" s="39"/>
      <c r="AF5" s="40"/>
      <c r="AG5" s="39"/>
      <c r="AH5" s="40"/>
      <c r="AI5" s="39"/>
      <c r="AJ5" s="40"/>
      <c r="AK5" s="39"/>
      <c r="AL5" s="40"/>
      <c r="AM5" s="39"/>
      <c r="AN5" s="40"/>
      <c r="AO5" s="39"/>
      <c r="AP5" s="40"/>
      <c r="AQ5" s="39"/>
      <c r="AR5" s="40"/>
      <c r="AS5" s="39"/>
      <c r="AT5" s="40"/>
      <c r="AU5" s="39"/>
      <c r="AV5" s="40"/>
      <c r="AW5" s="39"/>
      <c r="AX5" s="40"/>
      <c r="AY5" s="41"/>
      <c r="AZ5" s="42"/>
      <c r="BA5" s="43"/>
      <c r="BB5" s="42"/>
      <c r="BC5" s="43"/>
      <c r="BD5" s="42"/>
      <c r="BE5" s="43"/>
      <c r="BF5" s="42"/>
      <c r="BG5" s="43"/>
      <c r="BH5" s="42"/>
      <c r="BI5" s="43"/>
      <c r="BJ5" s="42"/>
      <c r="BK5" s="43"/>
      <c r="BL5" s="42"/>
      <c r="BM5" s="43"/>
      <c r="BN5" s="42"/>
      <c r="BO5" s="43"/>
      <c r="BP5" s="42"/>
      <c r="BQ5" s="43"/>
      <c r="BR5" s="44">
        <f t="shared" ref="BR5:BR68" si="0">D5+F5+H5+J5+L5+N5+V5+X5+Z5+AB5+AD5+AF5+AZ5+BB5+BD5+BF5+BH5+AH5+P5+R5+AJ5+BJ5+AL5+AN5+AP5+AR5+AT5+AX5+AV5+BL5+T5+BN5+BP5</f>
        <v>0</v>
      </c>
      <c r="BS5" s="45">
        <f t="shared" ref="BS5:BS68" si="1">E5+G5+I5+K5+M5+O5+W5+Y5+AA5+AC5+AE5+AG5+BA5+BC5+BE5+BG5+BI5+AI5+Q5+S5+AK5+BK5+AM5+AO5+AQ5+AS5+AU5+AY5+AW5+BM5+U5+BO5+BQ5</f>
        <v>0</v>
      </c>
      <c r="BT5" s="46"/>
      <c r="BU5" s="46"/>
      <c r="BV5" s="47">
        <f>IF(BR5=0, "", BR5/BT5)</f>
      </c>
      <c r="BW5" s="48">
        <f>IF(BR5=0, "", BR5/BS5)</f>
      </c>
      <c r="BX5" s="49">
        <f>IF(BR5=0, "", BR5/BU5)</f>
      </c>
    </row>
    <row r="6" ht="13.8" customHeight="1" spans="1:76" x14ac:dyDescent="0.25">
      <c r="A6" s="107"/>
      <c r="B6" s="34"/>
      <c r="C6" s="34"/>
      <c r="D6" s="37"/>
      <c r="E6" s="36"/>
      <c r="F6" s="37"/>
      <c r="G6" s="36"/>
      <c r="H6" s="37"/>
      <c r="I6" s="36"/>
      <c r="J6" s="37"/>
      <c r="K6" s="36"/>
      <c r="L6" s="37"/>
      <c r="M6" s="36"/>
      <c r="N6" s="37"/>
      <c r="O6" s="36"/>
      <c r="P6" s="37"/>
      <c r="Q6" s="36"/>
      <c r="R6" s="37"/>
      <c r="S6" s="36"/>
      <c r="T6" s="37"/>
      <c r="U6" s="36"/>
      <c r="V6" s="37"/>
      <c r="W6" s="36"/>
      <c r="X6" s="40"/>
      <c r="Y6" s="39"/>
      <c r="Z6" s="40"/>
      <c r="AA6" s="39"/>
      <c r="AB6" s="40"/>
      <c r="AC6" s="39"/>
      <c r="AD6" s="40"/>
      <c r="AE6" s="39"/>
      <c r="AF6" s="40"/>
      <c r="AG6" s="39"/>
      <c r="AH6" s="40"/>
      <c r="AI6" s="39"/>
      <c r="AJ6" s="40"/>
      <c r="AK6" s="39"/>
      <c r="AL6" s="40"/>
      <c r="AM6" s="39"/>
      <c r="AN6" s="40"/>
      <c r="AO6" s="39"/>
      <c r="AP6" s="40"/>
      <c r="AQ6" s="39"/>
      <c r="AR6" s="40"/>
      <c r="AS6" s="39"/>
      <c r="AT6" s="40"/>
      <c r="AU6" s="39"/>
      <c r="AV6" s="40"/>
      <c r="AW6" s="39"/>
      <c r="AX6" s="40"/>
      <c r="AY6" s="41"/>
      <c r="AZ6" s="42"/>
      <c r="BA6" s="43"/>
      <c r="BB6" s="42"/>
      <c r="BC6" s="43"/>
      <c r="BD6" s="42"/>
      <c r="BE6" s="43"/>
      <c r="BF6" s="42"/>
      <c r="BG6" s="43"/>
      <c r="BH6" s="42"/>
      <c r="BI6" s="43"/>
      <c r="BJ6" s="42"/>
      <c r="BK6" s="43"/>
      <c r="BL6" s="42"/>
      <c r="BM6" s="43"/>
      <c r="BN6" s="42"/>
      <c r="BO6" s="43"/>
      <c r="BP6" s="42"/>
      <c r="BQ6" s="43"/>
      <c r="BR6" s="44">
        <f t="shared" si="0"/>
        <v>0</v>
      </c>
      <c r="BS6" s="45">
        <f t="shared" si="1"/>
        <v>0</v>
      </c>
      <c r="BT6" s="46"/>
      <c r="BU6" s="46"/>
      <c r="BV6" s="47">
        <f>IF(BR6=0, "", BR6/BT6)</f>
      </c>
      <c r="BW6" s="48">
        <f t="shared" ref="BW6:BW69" si="2">IF(BR6=0, "", BR6/BS6)</f>
      </c>
      <c r="BX6" s="49">
        <f t="shared" ref="BX6:BX69" si="3">IF(BR6=0, "", BR6/BU6)</f>
      </c>
    </row>
    <row r="7" ht="13.8" customHeight="1" spans="1:76" x14ac:dyDescent="0.25">
      <c r="A7" s="107"/>
      <c r="B7" s="33"/>
      <c r="C7" s="34"/>
      <c r="D7" s="37"/>
      <c r="E7" s="36"/>
      <c r="F7" s="37"/>
      <c r="G7" s="36"/>
      <c r="H7" s="37"/>
      <c r="I7" s="36"/>
      <c r="J7" s="37"/>
      <c r="K7" s="36"/>
      <c r="L7" s="37"/>
      <c r="M7" s="36"/>
      <c r="N7" s="37"/>
      <c r="O7" s="36"/>
      <c r="P7" s="37"/>
      <c r="Q7" s="36"/>
      <c r="R7" s="37"/>
      <c r="S7" s="36"/>
      <c r="T7" s="37"/>
      <c r="U7" s="36"/>
      <c r="V7" s="37"/>
      <c r="W7" s="36"/>
      <c r="X7" s="40"/>
      <c r="Y7" s="39"/>
      <c r="Z7" s="40"/>
      <c r="AA7" s="39"/>
      <c r="AB7" s="40"/>
      <c r="AC7" s="39"/>
      <c r="AD7" s="40"/>
      <c r="AE7" s="39"/>
      <c r="AF7" s="40"/>
      <c r="AG7" s="39"/>
      <c r="AH7" s="40"/>
      <c r="AI7" s="39"/>
      <c r="AJ7" s="40"/>
      <c r="AK7" s="39"/>
      <c r="AL7" s="40"/>
      <c r="AM7" s="39"/>
      <c r="AN7" s="40"/>
      <c r="AO7" s="39"/>
      <c r="AP7" s="40"/>
      <c r="AQ7" s="39"/>
      <c r="AR7" s="40"/>
      <c r="AS7" s="39"/>
      <c r="AT7" s="40"/>
      <c r="AU7" s="39"/>
      <c r="AV7" s="40"/>
      <c r="AW7" s="39"/>
      <c r="AX7" s="40"/>
      <c r="AY7" s="41"/>
      <c r="AZ7" s="42"/>
      <c r="BA7" s="43"/>
      <c r="BB7" s="42"/>
      <c r="BC7" s="43"/>
      <c r="BD7" s="42"/>
      <c r="BE7" s="43"/>
      <c r="BF7" s="42"/>
      <c r="BG7" s="43"/>
      <c r="BH7" s="42"/>
      <c r="BI7" s="43"/>
      <c r="BJ7" s="42"/>
      <c r="BK7" s="43"/>
      <c r="BL7" s="42"/>
      <c r="BM7" s="43"/>
      <c r="BN7" s="42"/>
      <c r="BO7" s="43"/>
      <c r="BP7" s="42"/>
      <c r="BQ7" s="43"/>
      <c r="BR7" s="44">
        <f t="shared" si="0"/>
        <v>0</v>
      </c>
      <c r="BS7" s="45">
        <f t="shared" si="1"/>
        <v>0</v>
      </c>
      <c r="BT7" s="46"/>
      <c r="BU7" s="46"/>
      <c r="BV7" s="47">
        <f t="shared" ref="BV7:BV69" si="4">IF(BR7=0, "", BR7/BT7)</f>
      </c>
      <c r="BW7" s="48">
        <f t="shared" si="2"/>
      </c>
      <c r="BX7" s="49">
        <f t="shared" si="3"/>
      </c>
    </row>
    <row r="8" ht="13.8" customHeight="1" spans="1:76" x14ac:dyDescent="0.25">
      <c r="A8" s="107"/>
      <c r="B8" s="33"/>
      <c r="C8" s="34"/>
      <c r="D8" s="37"/>
      <c r="E8" s="36"/>
      <c r="F8" s="37"/>
      <c r="G8" s="36"/>
      <c r="H8" s="37"/>
      <c r="I8" s="36"/>
      <c r="J8" s="37"/>
      <c r="K8" s="36"/>
      <c r="L8" s="37"/>
      <c r="M8" s="36"/>
      <c r="N8" s="37"/>
      <c r="O8" s="36"/>
      <c r="P8" s="37"/>
      <c r="Q8" s="36"/>
      <c r="R8" s="37"/>
      <c r="S8" s="36"/>
      <c r="T8" s="37"/>
      <c r="U8" s="36"/>
      <c r="V8" s="37"/>
      <c r="W8" s="36"/>
      <c r="X8" s="40"/>
      <c r="Y8" s="39"/>
      <c r="Z8" s="40"/>
      <c r="AA8" s="39"/>
      <c r="AB8" s="40"/>
      <c r="AC8" s="39"/>
      <c r="AD8" s="40"/>
      <c r="AE8" s="39"/>
      <c r="AF8" s="40"/>
      <c r="AG8" s="39"/>
      <c r="AH8" s="40"/>
      <c r="AI8" s="39"/>
      <c r="AJ8" s="40"/>
      <c r="AK8" s="39"/>
      <c r="AL8" s="40"/>
      <c r="AM8" s="39"/>
      <c r="AN8" s="40"/>
      <c r="AO8" s="39"/>
      <c r="AP8" s="40"/>
      <c r="AQ8" s="39"/>
      <c r="AR8" s="40"/>
      <c r="AS8" s="39"/>
      <c r="AT8" s="40"/>
      <c r="AU8" s="39"/>
      <c r="AV8" s="40"/>
      <c r="AW8" s="39"/>
      <c r="AX8" s="40"/>
      <c r="AY8" s="41"/>
      <c r="AZ8" s="42"/>
      <c r="BA8" s="43"/>
      <c r="BB8" s="42"/>
      <c r="BC8" s="43"/>
      <c r="BD8" s="42"/>
      <c r="BE8" s="43"/>
      <c r="BF8" s="42"/>
      <c r="BG8" s="43"/>
      <c r="BH8" s="42"/>
      <c r="BI8" s="43"/>
      <c r="BJ8" s="42"/>
      <c r="BK8" s="43"/>
      <c r="BL8" s="42"/>
      <c r="BM8" s="43"/>
      <c r="BN8" s="42"/>
      <c r="BO8" s="43"/>
      <c r="BP8" s="42"/>
      <c r="BQ8" s="43"/>
      <c r="BR8" s="44">
        <f t="shared" si="0"/>
        <v>0</v>
      </c>
      <c r="BS8" s="45">
        <f t="shared" si="1"/>
        <v>0</v>
      </c>
      <c r="BT8" s="46"/>
      <c r="BU8" s="46"/>
      <c r="BV8" s="47">
        <f t="shared" si="4"/>
      </c>
      <c r="BW8" s="48">
        <f t="shared" si="2"/>
      </c>
      <c r="BX8" s="49">
        <f t="shared" si="3"/>
      </c>
    </row>
    <row r="9" ht="13.8" customHeight="1" spans="1:76" x14ac:dyDescent="0.25">
      <c r="A9" s="107"/>
      <c r="B9" s="33"/>
      <c r="C9" s="34"/>
      <c r="D9" s="37"/>
      <c r="E9" s="36"/>
      <c r="F9" s="37"/>
      <c r="G9" s="36"/>
      <c r="H9" s="37"/>
      <c r="I9" s="36"/>
      <c r="J9" s="37"/>
      <c r="K9" s="36"/>
      <c r="L9" s="37"/>
      <c r="M9" s="36"/>
      <c r="N9" s="37"/>
      <c r="O9" s="36"/>
      <c r="P9" s="37"/>
      <c r="Q9" s="36"/>
      <c r="R9" s="37"/>
      <c r="S9" s="36"/>
      <c r="T9" s="37"/>
      <c r="U9" s="36"/>
      <c r="V9" s="37"/>
      <c r="W9" s="36"/>
      <c r="X9" s="40"/>
      <c r="Y9" s="39"/>
      <c r="Z9" s="40"/>
      <c r="AA9" s="39"/>
      <c r="AB9" s="40"/>
      <c r="AC9" s="39"/>
      <c r="AD9" s="40"/>
      <c r="AE9" s="39"/>
      <c r="AF9" s="40"/>
      <c r="AG9" s="39"/>
      <c r="AH9" s="40"/>
      <c r="AI9" s="39"/>
      <c r="AJ9" s="40"/>
      <c r="AK9" s="39"/>
      <c r="AL9" s="40"/>
      <c r="AM9" s="39"/>
      <c r="AN9" s="40"/>
      <c r="AO9" s="39"/>
      <c r="AP9" s="40"/>
      <c r="AQ9" s="39"/>
      <c r="AR9" s="40"/>
      <c r="AS9" s="39"/>
      <c r="AT9" s="40"/>
      <c r="AU9" s="39"/>
      <c r="AV9" s="40"/>
      <c r="AW9" s="39"/>
      <c r="AX9" s="40"/>
      <c r="AY9" s="41"/>
      <c r="AZ9" s="42"/>
      <c r="BA9" s="43"/>
      <c r="BB9" s="42"/>
      <c r="BC9" s="43"/>
      <c r="BD9" s="42"/>
      <c r="BE9" s="43"/>
      <c r="BF9" s="42"/>
      <c r="BG9" s="43"/>
      <c r="BH9" s="42"/>
      <c r="BI9" s="43"/>
      <c r="BJ9" s="42"/>
      <c r="BK9" s="43"/>
      <c r="BL9" s="42"/>
      <c r="BM9" s="43"/>
      <c r="BN9" s="42"/>
      <c r="BO9" s="43"/>
      <c r="BP9" s="42"/>
      <c r="BQ9" s="43"/>
      <c r="BR9" s="44">
        <f t="shared" si="0"/>
        <v>0</v>
      </c>
      <c r="BS9" s="45">
        <f t="shared" si="1"/>
        <v>0</v>
      </c>
      <c r="BT9" s="46"/>
      <c r="BU9" s="46"/>
      <c r="BV9" s="47">
        <f t="shared" si="4"/>
      </c>
      <c r="BW9" s="48">
        <f t="shared" si="2"/>
      </c>
      <c r="BX9" s="49">
        <f t="shared" si="3"/>
      </c>
    </row>
    <row r="10" ht="13.8" customHeight="1" spans="1:76" x14ac:dyDescent="0.25">
      <c r="A10" s="107"/>
      <c r="B10" s="33"/>
      <c r="C10" s="34"/>
      <c r="D10" s="37"/>
      <c r="E10" s="36"/>
      <c r="F10" s="37"/>
      <c r="G10" s="36"/>
      <c r="H10" s="37"/>
      <c r="I10" s="36"/>
      <c r="J10" s="37"/>
      <c r="K10" s="36"/>
      <c r="L10" s="37"/>
      <c r="M10" s="36"/>
      <c r="N10" s="37"/>
      <c r="O10" s="36"/>
      <c r="P10" s="37"/>
      <c r="Q10" s="36"/>
      <c r="R10" s="37"/>
      <c r="S10" s="36"/>
      <c r="T10" s="37"/>
      <c r="U10" s="36"/>
      <c r="V10" s="37"/>
      <c r="W10" s="36"/>
      <c r="X10" s="40"/>
      <c r="Y10" s="39"/>
      <c r="Z10" s="40"/>
      <c r="AA10" s="39"/>
      <c r="AB10" s="40"/>
      <c r="AC10" s="39"/>
      <c r="AD10" s="40"/>
      <c r="AE10" s="39"/>
      <c r="AF10" s="40"/>
      <c r="AG10" s="39"/>
      <c r="AH10" s="40"/>
      <c r="AI10" s="39"/>
      <c r="AJ10" s="40"/>
      <c r="AK10" s="39"/>
      <c r="AL10" s="40"/>
      <c r="AM10" s="39"/>
      <c r="AN10" s="40"/>
      <c r="AO10" s="39"/>
      <c r="AP10" s="40"/>
      <c r="AQ10" s="39"/>
      <c r="AR10" s="40"/>
      <c r="AS10" s="39"/>
      <c r="AT10" s="40"/>
      <c r="AU10" s="39"/>
      <c r="AV10" s="40"/>
      <c r="AW10" s="39"/>
      <c r="AX10" s="40"/>
      <c r="AY10" s="41"/>
      <c r="AZ10" s="42"/>
      <c r="BA10" s="43"/>
      <c r="BB10" s="42"/>
      <c r="BC10" s="43"/>
      <c r="BD10" s="42"/>
      <c r="BE10" s="43"/>
      <c r="BF10" s="42"/>
      <c r="BG10" s="43"/>
      <c r="BH10" s="42"/>
      <c r="BI10" s="43"/>
      <c r="BJ10" s="42"/>
      <c r="BK10" s="43"/>
      <c r="BL10" s="42"/>
      <c r="BM10" s="43"/>
      <c r="BN10" s="42"/>
      <c r="BO10" s="43"/>
      <c r="BP10" s="42"/>
      <c r="BQ10" s="43"/>
      <c r="BR10" s="44">
        <f t="shared" si="0"/>
        <v>0</v>
      </c>
      <c r="BS10" s="45">
        <f t="shared" si="1"/>
        <v>0</v>
      </c>
      <c r="BT10" s="46"/>
      <c r="BU10" s="46"/>
      <c r="BV10" s="47">
        <f t="shared" si="4"/>
      </c>
      <c r="BW10" s="48">
        <f t="shared" si="2"/>
      </c>
      <c r="BX10" s="49">
        <f t="shared" si="3"/>
      </c>
    </row>
    <row r="11" ht="13.8" customHeight="1" spans="1:76" x14ac:dyDescent="0.25">
      <c r="A11" s="107"/>
      <c r="B11" s="33"/>
      <c r="C11" s="34"/>
      <c r="D11" s="37"/>
      <c r="E11" s="36"/>
      <c r="F11" s="37"/>
      <c r="G11" s="36"/>
      <c r="H11" s="37"/>
      <c r="I11" s="36"/>
      <c r="J11" s="37"/>
      <c r="K11" s="36"/>
      <c r="L11" s="37"/>
      <c r="M11" s="36"/>
      <c r="N11" s="37"/>
      <c r="O11" s="36"/>
      <c r="P11" s="37"/>
      <c r="Q11" s="36"/>
      <c r="R11" s="37"/>
      <c r="S11" s="36"/>
      <c r="T11" s="37"/>
      <c r="U11" s="36"/>
      <c r="V11" s="37"/>
      <c r="W11" s="36"/>
      <c r="X11" s="40"/>
      <c r="Y11" s="39"/>
      <c r="Z11" s="40"/>
      <c r="AA11" s="39"/>
      <c r="AB11" s="40"/>
      <c r="AC11" s="39"/>
      <c r="AD11" s="40"/>
      <c r="AE11" s="39"/>
      <c r="AF11" s="40"/>
      <c r="AG11" s="39"/>
      <c r="AH11" s="40"/>
      <c r="AI11" s="39"/>
      <c r="AJ11" s="40"/>
      <c r="AK11" s="39"/>
      <c r="AL11" s="40"/>
      <c r="AM11" s="39"/>
      <c r="AN11" s="40"/>
      <c r="AO11" s="39"/>
      <c r="AP11" s="40"/>
      <c r="AQ11" s="39"/>
      <c r="AR11" s="40"/>
      <c r="AS11" s="39"/>
      <c r="AT11" s="40"/>
      <c r="AU11" s="39"/>
      <c r="AV11" s="40"/>
      <c r="AW11" s="39"/>
      <c r="AX11" s="40"/>
      <c r="AY11" s="41"/>
      <c r="AZ11" s="42"/>
      <c r="BA11" s="43"/>
      <c r="BB11" s="42"/>
      <c r="BC11" s="43"/>
      <c r="BD11" s="42"/>
      <c r="BE11" s="43"/>
      <c r="BF11" s="42"/>
      <c r="BG11" s="43"/>
      <c r="BH11" s="42"/>
      <c r="BI11" s="43"/>
      <c r="BJ11" s="42"/>
      <c r="BK11" s="43"/>
      <c r="BL11" s="42"/>
      <c r="BM11" s="43"/>
      <c r="BN11" s="42"/>
      <c r="BO11" s="43"/>
      <c r="BP11" s="42"/>
      <c r="BQ11" s="43"/>
      <c r="BR11" s="44">
        <f t="shared" si="0"/>
        <v>0</v>
      </c>
      <c r="BS11" s="45">
        <f t="shared" si="1"/>
        <v>0</v>
      </c>
      <c r="BT11" s="46"/>
      <c r="BU11" s="46"/>
      <c r="BV11" s="47">
        <f t="shared" si="4"/>
      </c>
      <c r="BW11" s="48">
        <f t="shared" si="2"/>
      </c>
      <c r="BX11" s="49">
        <f t="shared" si="3"/>
      </c>
    </row>
    <row r="12" ht="13.8" customHeight="1" spans="1:76" x14ac:dyDescent="0.25">
      <c r="A12" s="107"/>
      <c r="B12" s="33"/>
      <c r="C12" s="34"/>
      <c r="D12" s="37"/>
      <c r="E12" s="36"/>
      <c r="F12" s="37"/>
      <c r="G12" s="36"/>
      <c r="H12" s="37"/>
      <c r="I12" s="36"/>
      <c r="J12" s="37"/>
      <c r="K12" s="36"/>
      <c r="L12" s="37"/>
      <c r="M12" s="36"/>
      <c r="N12" s="37"/>
      <c r="O12" s="36"/>
      <c r="P12" s="37"/>
      <c r="Q12" s="36"/>
      <c r="R12" s="37"/>
      <c r="S12" s="36"/>
      <c r="T12" s="37"/>
      <c r="U12" s="36"/>
      <c r="V12" s="37"/>
      <c r="W12" s="36"/>
      <c r="X12" s="40"/>
      <c r="Y12" s="39"/>
      <c r="Z12" s="40"/>
      <c r="AA12" s="39"/>
      <c r="AB12" s="40"/>
      <c r="AC12" s="39"/>
      <c r="AD12" s="40"/>
      <c r="AE12" s="39"/>
      <c r="AF12" s="40"/>
      <c r="AG12" s="39"/>
      <c r="AH12" s="40"/>
      <c r="AI12" s="39"/>
      <c r="AJ12" s="40"/>
      <c r="AK12" s="39"/>
      <c r="AL12" s="40"/>
      <c r="AM12" s="39"/>
      <c r="AN12" s="40"/>
      <c r="AO12" s="39"/>
      <c r="AP12" s="40"/>
      <c r="AQ12" s="39"/>
      <c r="AR12" s="40"/>
      <c r="AS12" s="39"/>
      <c r="AT12" s="40"/>
      <c r="AU12" s="39"/>
      <c r="AV12" s="40"/>
      <c r="AW12" s="39"/>
      <c r="AX12" s="40"/>
      <c r="AY12" s="41"/>
      <c r="AZ12" s="42"/>
      <c r="BA12" s="43"/>
      <c r="BB12" s="42"/>
      <c r="BC12" s="43"/>
      <c r="BD12" s="42"/>
      <c r="BE12" s="43"/>
      <c r="BF12" s="42"/>
      <c r="BG12" s="43"/>
      <c r="BH12" s="42"/>
      <c r="BI12" s="43"/>
      <c r="BJ12" s="42"/>
      <c r="BK12" s="43"/>
      <c r="BL12" s="42"/>
      <c r="BM12" s="43"/>
      <c r="BN12" s="42"/>
      <c r="BO12" s="43"/>
      <c r="BP12" s="42"/>
      <c r="BQ12" s="43"/>
      <c r="BR12" s="44">
        <f t="shared" si="0"/>
        <v>0</v>
      </c>
      <c r="BS12" s="45">
        <f t="shared" si="1"/>
        <v>0</v>
      </c>
      <c r="BT12" s="46"/>
      <c r="BU12" s="46"/>
      <c r="BV12" s="47">
        <f t="shared" si="4"/>
      </c>
      <c r="BW12" s="48">
        <f t="shared" si="2"/>
      </c>
      <c r="BX12" s="49">
        <f t="shared" si="3"/>
      </c>
    </row>
    <row r="13" ht="13.8" customHeight="1" spans="1:76" x14ac:dyDescent="0.25">
      <c r="A13" s="107"/>
      <c r="B13" s="33"/>
      <c r="C13" s="34"/>
      <c r="D13" s="37"/>
      <c r="E13" s="36"/>
      <c r="F13" s="37"/>
      <c r="G13" s="36"/>
      <c r="H13" s="37"/>
      <c r="I13" s="36"/>
      <c r="J13" s="37"/>
      <c r="K13" s="36"/>
      <c r="L13" s="37"/>
      <c r="M13" s="36"/>
      <c r="N13" s="37"/>
      <c r="O13" s="36"/>
      <c r="P13" s="37"/>
      <c r="Q13" s="36"/>
      <c r="R13" s="37"/>
      <c r="S13" s="36"/>
      <c r="T13" s="37"/>
      <c r="U13" s="36"/>
      <c r="V13" s="37"/>
      <c r="W13" s="36"/>
      <c r="X13" s="40"/>
      <c r="Y13" s="39"/>
      <c r="Z13" s="40"/>
      <c r="AA13" s="39"/>
      <c r="AB13" s="40"/>
      <c r="AC13" s="39"/>
      <c r="AD13" s="40"/>
      <c r="AE13" s="39"/>
      <c r="AF13" s="40"/>
      <c r="AG13" s="39"/>
      <c r="AH13" s="40"/>
      <c r="AI13" s="39"/>
      <c r="AJ13" s="40"/>
      <c r="AK13" s="39"/>
      <c r="AL13" s="40"/>
      <c r="AM13" s="39"/>
      <c r="AN13" s="40"/>
      <c r="AO13" s="39"/>
      <c r="AP13" s="40"/>
      <c r="AQ13" s="39"/>
      <c r="AR13" s="40"/>
      <c r="AS13" s="39"/>
      <c r="AT13" s="40"/>
      <c r="AU13" s="39"/>
      <c r="AV13" s="40"/>
      <c r="AW13" s="39"/>
      <c r="AX13" s="40"/>
      <c r="AY13" s="41"/>
      <c r="AZ13" s="42"/>
      <c r="BA13" s="43"/>
      <c r="BB13" s="42"/>
      <c r="BC13" s="43"/>
      <c r="BD13" s="42"/>
      <c r="BE13" s="43"/>
      <c r="BF13" s="42"/>
      <c r="BG13" s="43"/>
      <c r="BH13" s="42"/>
      <c r="BI13" s="43"/>
      <c r="BJ13" s="42"/>
      <c r="BK13" s="43"/>
      <c r="BL13" s="42"/>
      <c r="BM13" s="43"/>
      <c r="BN13" s="42"/>
      <c r="BO13" s="43"/>
      <c r="BP13" s="42"/>
      <c r="BQ13" s="43"/>
      <c r="BR13" s="44">
        <f t="shared" si="0"/>
        <v>0</v>
      </c>
      <c r="BS13" s="45">
        <f t="shared" si="1"/>
        <v>0</v>
      </c>
      <c r="BT13" s="46"/>
      <c r="BU13" s="46"/>
      <c r="BV13" s="47">
        <f t="shared" si="4"/>
      </c>
      <c r="BW13" s="48">
        <f t="shared" si="2"/>
      </c>
      <c r="BX13" s="49">
        <f t="shared" si="3"/>
      </c>
    </row>
    <row r="14" ht="13.8" customHeight="1" spans="1:76" x14ac:dyDescent="0.25">
      <c r="A14" s="107"/>
      <c r="B14" s="33"/>
      <c r="C14" s="34"/>
      <c r="D14" s="37"/>
      <c r="E14" s="36"/>
      <c r="F14" s="37"/>
      <c r="G14" s="36"/>
      <c r="H14" s="37"/>
      <c r="I14" s="36"/>
      <c r="J14" s="37"/>
      <c r="K14" s="36"/>
      <c r="L14" s="37"/>
      <c r="M14" s="36"/>
      <c r="N14" s="37"/>
      <c r="O14" s="36"/>
      <c r="P14" s="37"/>
      <c r="Q14" s="36"/>
      <c r="R14" s="37"/>
      <c r="S14" s="36"/>
      <c r="T14" s="37"/>
      <c r="U14" s="36"/>
      <c r="V14" s="37"/>
      <c r="W14" s="36"/>
      <c r="X14" s="40"/>
      <c r="Y14" s="39"/>
      <c r="Z14" s="40"/>
      <c r="AA14" s="39"/>
      <c r="AB14" s="40"/>
      <c r="AC14" s="39"/>
      <c r="AD14" s="40"/>
      <c r="AE14" s="39"/>
      <c r="AF14" s="40"/>
      <c r="AG14" s="39"/>
      <c r="AH14" s="40"/>
      <c r="AI14" s="39"/>
      <c r="AJ14" s="40"/>
      <c r="AK14" s="39"/>
      <c r="AL14" s="40"/>
      <c r="AM14" s="39"/>
      <c r="AN14" s="40"/>
      <c r="AO14" s="39"/>
      <c r="AP14" s="40"/>
      <c r="AQ14" s="39"/>
      <c r="AR14" s="40"/>
      <c r="AS14" s="39"/>
      <c r="AT14" s="40"/>
      <c r="AU14" s="39"/>
      <c r="AV14" s="40"/>
      <c r="AW14" s="39"/>
      <c r="AX14" s="40"/>
      <c r="AY14" s="41"/>
      <c r="AZ14" s="42"/>
      <c r="BA14" s="43"/>
      <c r="BB14" s="42"/>
      <c r="BC14" s="43"/>
      <c r="BD14" s="42"/>
      <c r="BE14" s="43"/>
      <c r="BF14" s="42"/>
      <c r="BG14" s="43"/>
      <c r="BH14" s="42"/>
      <c r="BI14" s="43"/>
      <c r="BJ14" s="42"/>
      <c r="BK14" s="43"/>
      <c r="BL14" s="42"/>
      <c r="BM14" s="43"/>
      <c r="BN14" s="42"/>
      <c r="BO14" s="43"/>
      <c r="BP14" s="42"/>
      <c r="BQ14" s="43"/>
      <c r="BR14" s="44">
        <f t="shared" si="0"/>
        <v>0</v>
      </c>
      <c r="BS14" s="45">
        <f t="shared" si="1"/>
        <v>0</v>
      </c>
      <c r="BT14" s="46"/>
      <c r="BU14" s="46"/>
      <c r="BV14" s="47">
        <f t="shared" si="4"/>
      </c>
      <c r="BW14" s="48">
        <f t="shared" si="2"/>
      </c>
      <c r="BX14" s="49">
        <f t="shared" si="3"/>
      </c>
    </row>
    <row r="15" ht="13.8" customHeight="1" spans="1:76" x14ac:dyDescent="0.25">
      <c r="A15" s="107"/>
      <c r="B15" s="33"/>
      <c r="C15" s="34"/>
      <c r="D15" s="37"/>
      <c r="E15" s="36"/>
      <c r="F15" s="37"/>
      <c r="G15" s="36"/>
      <c r="H15" s="37"/>
      <c r="I15" s="36"/>
      <c r="J15" s="37"/>
      <c r="K15" s="36"/>
      <c r="L15" s="37"/>
      <c r="M15" s="36"/>
      <c r="N15" s="37"/>
      <c r="O15" s="36"/>
      <c r="P15" s="37"/>
      <c r="Q15" s="36"/>
      <c r="R15" s="37"/>
      <c r="S15" s="36"/>
      <c r="T15" s="37"/>
      <c r="U15" s="36"/>
      <c r="V15" s="37"/>
      <c r="W15" s="36"/>
      <c r="X15" s="40"/>
      <c r="Y15" s="39"/>
      <c r="Z15" s="40"/>
      <c r="AA15" s="39"/>
      <c r="AB15" s="40"/>
      <c r="AC15" s="39"/>
      <c r="AD15" s="40"/>
      <c r="AE15" s="39"/>
      <c r="AF15" s="40"/>
      <c r="AG15" s="39"/>
      <c r="AH15" s="40"/>
      <c r="AI15" s="39"/>
      <c r="AJ15" s="40"/>
      <c r="AK15" s="39"/>
      <c r="AL15" s="40"/>
      <c r="AM15" s="39"/>
      <c r="AN15" s="40"/>
      <c r="AO15" s="39"/>
      <c r="AP15" s="40"/>
      <c r="AQ15" s="39"/>
      <c r="AR15" s="40"/>
      <c r="AS15" s="39"/>
      <c r="AT15" s="40"/>
      <c r="AU15" s="39"/>
      <c r="AV15" s="40"/>
      <c r="AW15" s="39"/>
      <c r="AX15" s="40"/>
      <c r="AY15" s="41"/>
      <c r="AZ15" s="42"/>
      <c r="BA15" s="43"/>
      <c r="BB15" s="42"/>
      <c r="BC15" s="43"/>
      <c r="BD15" s="42"/>
      <c r="BE15" s="43"/>
      <c r="BF15" s="42"/>
      <c r="BG15" s="43"/>
      <c r="BH15" s="42"/>
      <c r="BI15" s="43"/>
      <c r="BJ15" s="42"/>
      <c r="BK15" s="43"/>
      <c r="BL15" s="42"/>
      <c r="BM15" s="43"/>
      <c r="BN15" s="42"/>
      <c r="BO15" s="43"/>
      <c r="BP15" s="42"/>
      <c r="BQ15" s="43"/>
      <c r="BR15" s="44">
        <f t="shared" si="0"/>
        <v>0</v>
      </c>
      <c r="BS15" s="45">
        <f t="shared" si="1"/>
        <v>0</v>
      </c>
      <c r="BT15" s="46"/>
      <c r="BU15" s="46"/>
      <c r="BV15" s="47">
        <f t="shared" si="4"/>
      </c>
      <c r="BW15" s="48">
        <f t="shared" si="2"/>
      </c>
      <c r="BX15" s="49">
        <f t="shared" si="3"/>
      </c>
    </row>
    <row r="16" ht="13.8" customHeight="1" spans="1:76" x14ac:dyDescent="0.25">
      <c r="A16" s="107"/>
      <c r="B16" s="33"/>
      <c r="C16" s="34"/>
      <c r="D16" s="37"/>
      <c r="E16" s="36"/>
      <c r="F16" s="37"/>
      <c r="G16" s="36"/>
      <c r="H16" s="37"/>
      <c r="I16" s="36"/>
      <c r="J16" s="37"/>
      <c r="K16" s="36"/>
      <c r="L16" s="37"/>
      <c r="M16" s="36"/>
      <c r="N16" s="37"/>
      <c r="O16" s="36"/>
      <c r="P16" s="37"/>
      <c r="Q16" s="36"/>
      <c r="R16" s="37"/>
      <c r="S16" s="36"/>
      <c r="T16" s="37"/>
      <c r="U16" s="36"/>
      <c r="V16" s="37"/>
      <c r="W16" s="36"/>
      <c r="X16" s="40"/>
      <c r="Y16" s="39"/>
      <c r="Z16" s="40"/>
      <c r="AA16" s="39"/>
      <c r="AB16" s="40"/>
      <c r="AC16" s="39"/>
      <c r="AD16" s="40"/>
      <c r="AE16" s="39"/>
      <c r="AF16" s="40"/>
      <c r="AG16" s="39"/>
      <c r="AH16" s="40"/>
      <c r="AI16" s="39"/>
      <c r="AJ16" s="40"/>
      <c r="AK16" s="39"/>
      <c r="AL16" s="40"/>
      <c r="AM16" s="39"/>
      <c r="AN16" s="40"/>
      <c r="AO16" s="39"/>
      <c r="AP16" s="40"/>
      <c r="AQ16" s="39"/>
      <c r="AR16" s="40"/>
      <c r="AS16" s="39"/>
      <c r="AT16" s="40"/>
      <c r="AU16" s="39"/>
      <c r="AV16" s="40"/>
      <c r="AW16" s="39"/>
      <c r="AX16" s="40"/>
      <c r="AY16" s="41"/>
      <c r="AZ16" s="42"/>
      <c r="BA16" s="43"/>
      <c r="BB16" s="42"/>
      <c r="BC16" s="43"/>
      <c r="BD16" s="42"/>
      <c r="BE16" s="43"/>
      <c r="BF16" s="42"/>
      <c r="BG16" s="43"/>
      <c r="BH16" s="42"/>
      <c r="BI16" s="43"/>
      <c r="BJ16" s="42"/>
      <c r="BK16" s="43"/>
      <c r="BL16" s="42"/>
      <c r="BM16" s="43"/>
      <c r="BN16" s="42"/>
      <c r="BO16" s="43"/>
      <c r="BP16" s="42"/>
      <c r="BQ16" s="43"/>
      <c r="BR16" s="44">
        <f t="shared" si="0"/>
        <v>0</v>
      </c>
      <c r="BS16" s="45">
        <f t="shared" si="1"/>
        <v>0</v>
      </c>
      <c r="BT16" s="46"/>
      <c r="BU16" s="46"/>
      <c r="BV16" s="47">
        <f t="shared" si="4"/>
      </c>
      <c r="BW16" s="48">
        <f t="shared" si="2"/>
      </c>
      <c r="BX16" s="49">
        <f t="shared" si="3"/>
      </c>
    </row>
    <row r="17" ht="13.8" customHeight="1" spans="1:76" x14ac:dyDescent="0.25">
      <c r="A17" s="107"/>
      <c r="B17" s="33"/>
      <c r="C17" s="34"/>
      <c r="D17" s="37"/>
      <c r="E17" s="36"/>
      <c r="F17" s="37"/>
      <c r="G17" s="36"/>
      <c r="H17" s="37"/>
      <c r="I17" s="36"/>
      <c r="J17" s="37"/>
      <c r="K17" s="36"/>
      <c r="L17" s="37"/>
      <c r="M17" s="36"/>
      <c r="N17" s="37"/>
      <c r="O17" s="36"/>
      <c r="P17" s="37"/>
      <c r="Q17" s="36"/>
      <c r="R17" s="37"/>
      <c r="S17" s="36"/>
      <c r="T17" s="37"/>
      <c r="U17" s="36"/>
      <c r="V17" s="37"/>
      <c r="W17" s="36"/>
      <c r="X17" s="40"/>
      <c r="Y17" s="39"/>
      <c r="Z17" s="40"/>
      <c r="AA17" s="39"/>
      <c r="AB17" s="40"/>
      <c r="AC17" s="39"/>
      <c r="AD17" s="40"/>
      <c r="AE17" s="39"/>
      <c r="AF17" s="40"/>
      <c r="AG17" s="39"/>
      <c r="AH17" s="40"/>
      <c r="AI17" s="39"/>
      <c r="AJ17" s="40"/>
      <c r="AK17" s="39"/>
      <c r="AL17" s="40"/>
      <c r="AM17" s="39"/>
      <c r="AN17" s="40"/>
      <c r="AO17" s="39"/>
      <c r="AP17" s="40"/>
      <c r="AQ17" s="39"/>
      <c r="AR17" s="40"/>
      <c r="AS17" s="39"/>
      <c r="AT17" s="40"/>
      <c r="AU17" s="39"/>
      <c r="AV17" s="40"/>
      <c r="AW17" s="39"/>
      <c r="AX17" s="40"/>
      <c r="AY17" s="41"/>
      <c r="AZ17" s="42"/>
      <c r="BA17" s="43"/>
      <c r="BB17" s="42"/>
      <c r="BC17" s="43"/>
      <c r="BD17" s="42"/>
      <c r="BE17" s="43"/>
      <c r="BF17" s="42"/>
      <c r="BG17" s="43"/>
      <c r="BH17" s="42"/>
      <c r="BI17" s="43"/>
      <c r="BJ17" s="42"/>
      <c r="BK17" s="43"/>
      <c r="BL17" s="42"/>
      <c r="BM17" s="43"/>
      <c r="BN17" s="42"/>
      <c r="BO17" s="43"/>
      <c r="BP17" s="42"/>
      <c r="BQ17" s="43"/>
      <c r="BR17" s="44">
        <f t="shared" si="0"/>
        <v>0</v>
      </c>
      <c r="BS17" s="45">
        <f t="shared" si="1"/>
        <v>0</v>
      </c>
      <c r="BT17" s="46"/>
      <c r="BU17" s="46"/>
      <c r="BV17" s="47">
        <f t="shared" si="4"/>
      </c>
      <c r="BW17" s="48">
        <f t="shared" si="2"/>
      </c>
      <c r="BX17" s="49">
        <f t="shared" si="3"/>
      </c>
    </row>
    <row r="18" ht="13.8" customHeight="1" spans="1:76" x14ac:dyDescent="0.25">
      <c r="A18" s="107"/>
      <c r="B18" s="33"/>
      <c r="C18" s="34"/>
      <c r="D18" s="37"/>
      <c r="E18" s="36"/>
      <c r="F18" s="37"/>
      <c r="G18" s="36"/>
      <c r="H18" s="37"/>
      <c r="I18" s="36"/>
      <c r="J18" s="37"/>
      <c r="K18" s="36"/>
      <c r="L18" s="37"/>
      <c r="M18" s="36"/>
      <c r="N18" s="37"/>
      <c r="O18" s="36"/>
      <c r="P18" s="37"/>
      <c r="Q18" s="36"/>
      <c r="R18" s="37"/>
      <c r="S18" s="36"/>
      <c r="T18" s="37"/>
      <c r="U18" s="36"/>
      <c r="V18" s="37"/>
      <c r="W18" s="36"/>
      <c r="X18" s="40"/>
      <c r="Y18" s="39"/>
      <c r="Z18" s="40"/>
      <c r="AA18" s="39"/>
      <c r="AB18" s="40"/>
      <c r="AC18" s="39"/>
      <c r="AD18" s="40"/>
      <c r="AE18" s="39"/>
      <c r="AF18" s="40"/>
      <c r="AG18" s="39"/>
      <c r="AH18" s="40"/>
      <c r="AI18" s="39"/>
      <c r="AJ18" s="40"/>
      <c r="AK18" s="39"/>
      <c r="AL18" s="40"/>
      <c r="AM18" s="39"/>
      <c r="AN18" s="40"/>
      <c r="AO18" s="39"/>
      <c r="AP18" s="40"/>
      <c r="AQ18" s="39"/>
      <c r="AR18" s="40"/>
      <c r="AS18" s="39"/>
      <c r="AT18" s="40"/>
      <c r="AU18" s="39"/>
      <c r="AV18" s="40"/>
      <c r="AW18" s="39"/>
      <c r="AX18" s="40"/>
      <c r="AY18" s="41"/>
      <c r="AZ18" s="42"/>
      <c r="BA18" s="43"/>
      <c r="BB18" s="42"/>
      <c r="BC18" s="43"/>
      <c r="BD18" s="42"/>
      <c r="BE18" s="43"/>
      <c r="BF18" s="42"/>
      <c r="BG18" s="43"/>
      <c r="BH18" s="42"/>
      <c r="BI18" s="43"/>
      <c r="BJ18" s="42"/>
      <c r="BK18" s="43"/>
      <c r="BL18" s="42"/>
      <c r="BM18" s="43"/>
      <c r="BN18" s="42"/>
      <c r="BO18" s="43"/>
      <c r="BP18" s="42"/>
      <c r="BQ18" s="43"/>
      <c r="BR18" s="44">
        <f t="shared" si="0"/>
        <v>0</v>
      </c>
      <c r="BS18" s="45">
        <f t="shared" si="1"/>
        <v>0</v>
      </c>
      <c r="BT18" s="46"/>
      <c r="BU18" s="46"/>
      <c r="BV18" s="47">
        <f t="shared" si="4"/>
      </c>
      <c r="BW18" s="48">
        <f t="shared" si="2"/>
      </c>
      <c r="BX18" s="49">
        <f t="shared" si="3"/>
      </c>
    </row>
    <row r="19" ht="13.8" customHeight="1" spans="1:76" x14ac:dyDescent="0.25">
      <c r="A19" s="107"/>
      <c r="B19" s="33"/>
      <c r="C19" s="34"/>
      <c r="D19" s="37"/>
      <c r="E19" s="36"/>
      <c r="F19" s="37"/>
      <c r="G19" s="36"/>
      <c r="H19" s="37"/>
      <c r="I19" s="36"/>
      <c r="J19" s="37"/>
      <c r="K19" s="36"/>
      <c r="L19" s="37"/>
      <c r="M19" s="36"/>
      <c r="N19" s="37"/>
      <c r="O19" s="36"/>
      <c r="P19" s="37"/>
      <c r="Q19" s="36"/>
      <c r="R19" s="37"/>
      <c r="S19" s="36"/>
      <c r="T19" s="37"/>
      <c r="U19" s="36"/>
      <c r="V19" s="37"/>
      <c r="W19" s="36"/>
      <c r="X19" s="40"/>
      <c r="Y19" s="39"/>
      <c r="Z19" s="40"/>
      <c r="AA19" s="39"/>
      <c r="AB19" s="40"/>
      <c r="AC19" s="39"/>
      <c r="AD19" s="40"/>
      <c r="AE19" s="39"/>
      <c r="AF19" s="40"/>
      <c r="AG19" s="39"/>
      <c r="AH19" s="40"/>
      <c r="AI19" s="39"/>
      <c r="AJ19" s="40"/>
      <c r="AK19" s="39"/>
      <c r="AL19" s="40"/>
      <c r="AM19" s="39"/>
      <c r="AN19" s="40"/>
      <c r="AO19" s="39"/>
      <c r="AP19" s="40"/>
      <c r="AQ19" s="39"/>
      <c r="AR19" s="40"/>
      <c r="AS19" s="39"/>
      <c r="AT19" s="40"/>
      <c r="AU19" s="39"/>
      <c r="AV19" s="40"/>
      <c r="AW19" s="39"/>
      <c r="AX19" s="40"/>
      <c r="AY19" s="41"/>
      <c r="AZ19" s="42"/>
      <c r="BA19" s="43"/>
      <c r="BB19" s="42"/>
      <c r="BC19" s="43"/>
      <c r="BD19" s="42"/>
      <c r="BE19" s="43"/>
      <c r="BF19" s="42"/>
      <c r="BG19" s="43"/>
      <c r="BH19" s="42"/>
      <c r="BI19" s="43"/>
      <c r="BJ19" s="42"/>
      <c r="BK19" s="43"/>
      <c r="BL19" s="42"/>
      <c r="BM19" s="43"/>
      <c r="BN19" s="42"/>
      <c r="BO19" s="43"/>
      <c r="BP19" s="42"/>
      <c r="BQ19" s="43"/>
      <c r="BR19" s="44">
        <f t="shared" si="0"/>
        <v>0</v>
      </c>
      <c r="BS19" s="45">
        <f t="shared" si="1"/>
        <v>0</v>
      </c>
      <c r="BT19" s="46"/>
      <c r="BU19" s="46"/>
      <c r="BV19" s="47">
        <f t="shared" si="4"/>
      </c>
      <c r="BW19" s="48">
        <f t="shared" si="2"/>
      </c>
      <c r="BX19" s="49">
        <f t="shared" si="3"/>
      </c>
    </row>
    <row r="20" ht="13.8" customHeight="1" spans="1:76" x14ac:dyDescent="0.25">
      <c r="A20" s="107"/>
      <c r="B20" s="33"/>
      <c r="C20" s="34"/>
      <c r="D20" s="37"/>
      <c r="E20" s="36"/>
      <c r="F20" s="37"/>
      <c r="G20" s="36"/>
      <c r="H20" s="37"/>
      <c r="I20" s="36"/>
      <c r="J20" s="37"/>
      <c r="K20" s="36"/>
      <c r="L20" s="37"/>
      <c r="M20" s="36"/>
      <c r="N20" s="37"/>
      <c r="O20" s="36"/>
      <c r="P20" s="37"/>
      <c r="Q20" s="36"/>
      <c r="R20" s="37"/>
      <c r="S20" s="36"/>
      <c r="T20" s="37"/>
      <c r="U20" s="36"/>
      <c r="V20" s="37"/>
      <c r="W20" s="36"/>
      <c r="X20" s="40"/>
      <c r="Y20" s="39"/>
      <c r="Z20" s="40"/>
      <c r="AA20" s="39"/>
      <c r="AB20" s="40"/>
      <c r="AC20" s="39"/>
      <c r="AD20" s="40"/>
      <c r="AE20" s="39"/>
      <c r="AF20" s="40"/>
      <c r="AG20" s="39"/>
      <c r="AH20" s="40"/>
      <c r="AI20" s="39"/>
      <c r="AJ20" s="40"/>
      <c r="AK20" s="39"/>
      <c r="AL20" s="40"/>
      <c r="AM20" s="39"/>
      <c r="AN20" s="40"/>
      <c r="AO20" s="39"/>
      <c r="AP20" s="40"/>
      <c r="AQ20" s="39"/>
      <c r="AR20" s="40"/>
      <c r="AS20" s="39"/>
      <c r="AT20" s="40"/>
      <c r="AU20" s="39"/>
      <c r="AV20" s="40"/>
      <c r="AW20" s="39"/>
      <c r="AX20" s="40"/>
      <c r="AY20" s="41"/>
      <c r="AZ20" s="42"/>
      <c r="BA20" s="43"/>
      <c r="BB20" s="42"/>
      <c r="BC20" s="43"/>
      <c r="BD20" s="42"/>
      <c r="BE20" s="43"/>
      <c r="BF20" s="42"/>
      <c r="BG20" s="43"/>
      <c r="BH20" s="42"/>
      <c r="BI20" s="43"/>
      <c r="BJ20" s="42"/>
      <c r="BK20" s="43"/>
      <c r="BL20" s="42"/>
      <c r="BM20" s="43"/>
      <c r="BN20" s="42"/>
      <c r="BO20" s="43"/>
      <c r="BP20" s="42"/>
      <c r="BQ20" s="43"/>
      <c r="BR20" s="44">
        <f t="shared" si="0"/>
        <v>0</v>
      </c>
      <c r="BS20" s="45">
        <f t="shared" si="1"/>
        <v>0</v>
      </c>
      <c r="BT20" s="46"/>
      <c r="BU20" s="46"/>
      <c r="BV20" s="47">
        <f t="shared" si="4"/>
      </c>
      <c r="BW20" s="48">
        <f t="shared" si="2"/>
      </c>
      <c r="BX20" s="49">
        <f t="shared" si="3"/>
      </c>
    </row>
    <row r="21" ht="13.8" customHeight="1" spans="1:76" x14ac:dyDescent="0.25">
      <c r="A21" s="107"/>
      <c r="B21" s="33"/>
      <c r="C21" s="34"/>
      <c r="D21" s="37"/>
      <c r="E21" s="36"/>
      <c r="F21" s="37"/>
      <c r="G21" s="36"/>
      <c r="H21" s="37"/>
      <c r="I21" s="36"/>
      <c r="J21" s="37"/>
      <c r="K21" s="36"/>
      <c r="L21" s="37"/>
      <c r="M21" s="36"/>
      <c r="N21" s="37"/>
      <c r="O21" s="36"/>
      <c r="P21" s="37"/>
      <c r="Q21" s="36"/>
      <c r="R21" s="37"/>
      <c r="S21" s="36"/>
      <c r="T21" s="37"/>
      <c r="U21" s="36"/>
      <c r="V21" s="37"/>
      <c r="W21" s="36"/>
      <c r="X21" s="40"/>
      <c r="Y21" s="39"/>
      <c r="Z21" s="40"/>
      <c r="AA21" s="39"/>
      <c r="AB21" s="40"/>
      <c r="AC21" s="39"/>
      <c r="AD21" s="40"/>
      <c r="AE21" s="39"/>
      <c r="AF21" s="40"/>
      <c r="AG21" s="39"/>
      <c r="AH21" s="40"/>
      <c r="AI21" s="39"/>
      <c r="AJ21" s="40"/>
      <c r="AK21" s="39"/>
      <c r="AL21" s="40"/>
      <c r="AM21" s="39"/>
      <c r="AN21" s="40"/>
      <c r="AO21" s="39"/>
      <c r="AP21" s="40"/>
      <c r="AQ21" s="39"/>
      <c r="AR21" s="40"/>
      <c r="AS21" s="39"/>
      <c r="AT21" s="40"/>
      <c r="AU21" s="39"/>
      <c r="AV21" s="40"/>
      <c r="AW21" s="39"/>
      <c r="AX21" s="40"/>
      <c r="AY21" s="41"/>
      <c r="AZ21" s="42"/>
      <c r="BA21" s="43"/>
      <c r="BB21" s="42"/>
      <c r="BC21" s="43"/>
      <c r="BD21" s="42"/>
      <c r="BE21" s="43"/>
      <c r="BF21" s="42"/>
      <c r="BG21" s="43"/>
      <c r="BH21" s="42"/>
      <c r="BI21" s="43"/>
      <c r="BJ21" s="42"/>
      <c r="BK21" s="43"/>
      <c r="BL21" s="42"/>
      <c r="BM21" s="43"/>
      <c r="BN21" s="42"/>
      <c r="BO21" s="43"/>
      <c r="BP21" s="42"/>
      <c r="BQ21" s="43"/>
      <c r="BR21" s="44">
        <f t="shared" si="0"/>
        <v>0</v>
      </c>
      <c r="BS21" s="45">
        <f t="shared" si="1"/>
        <v>0</v>
      </c>
      <c r="BT21" s="46"/>
      <c r="BU21" s="46"/>
      <c r="BV21" s="47">
        <f t="shared" si="4"/>
      </c>
      <c r="BW21" s="48">
        <f t="shared" si="2"/>
      </c>
      <c r="BX21" s="49">
        <f t="shared" si="3"/>
      </c>
    </row>
    <row r="22" ht="13.8" customHeight="1" spans="1:76" x14ac:dyDescent="0.25">
      <c r="A22" s="107"/>
      <c r="B22" s="33"/>
      <c r="C22" s="34"/>
      <c r="D22" s="37"/>
      <c r="E22" s="36"/>
      <c r="F22" s="37"/>
      <c r="G22" s="36"/>
      <c r="H22" s="37"/>
      <c r="I22" s="36"/>
      <c r="J22" s="37"/>
      <c r="K22" s="36"/>
      <c r="L22" s="37"/>
      <c r="M22" s="36"/>
      <c r="N22" s="37"/>
      <c r="O22" s="36"/>
      <c r="P22" s="37"/>
      <c r="Q22" s="36"/>
      <c r="R22" s="37"/>
      <c r="S22" s="36"/>
      <c r="T22" s="37"/>
      <c r="U22" s="36"/>
      <c r="V22" s="37"/>
      <c r="W22" s="36"/>
      <c r="X22" s="40"/>
      <c r="Y22" s="39"/>
      <c r="Z22" s="40"/>
      <c r="AA22" s="39"/>
      <c r="AB22" s="40"/>
      <c r="AC22" s="39"/>
      <c r="AD22" s="40"/>
      <c r="AE22" s="39"/>
      <c r="AF22" s="40"/>
      <c r="AG22" s="39"/>
      <c r="AH22" s="40"/>
      <c r="AI22" s="39"/>
      <c r="AJ22" s="40"/>
      <c r="AK22" s="39"/>
      <c r="AL22" s="40"/>
      <c r="AM22" s="39"/>
      <c r="AN22" s="40"/>
      <c r="AO22" s="39"/>
      <c r="AP22" s="40"/>
      <c r="AQ22" s="39"/>
      <c r="AR22" s="40"/>
      <c r="AS22" s="39"/>
      <c r="AT22" s="40"/>
      <c r="AU22" s="39"/>
      <c r="AV22" s="40"/>
      <c r="AW22" s="39"/>
      <c r="AX22" s="40"/>
      <c r="AY22" s="41"/>
      <c r="AZ22" s="42"/>
      <c r="BA22" s="43"/>
      <c r="BB22" s="42"/>
      <c r="BC22" s="43"/>
      <c r="BD22" s="42"/>
      <c r="BE22" s="43"/>
      <c r="BF22" s="42"/>
      <c r="BG22" s="43"/>
      <c r="BH22" s="42"/>
      <c r="BI22" s="43"/>
      <c r="BJ22" s="42"/>
      <c r="BK22" s="43"/>
      <c r="BL22" s="42"/>
      <c r="BM22" s="43"/>
      <c r="BN22" s="42"/>
      <c r="BO22" s="43"/>
      <c r="BP22" s="42"/>
      <c r="BQ22" s="43"/>
      <c r="BR22" s="44">
        <f t="shared" si="0"/>
        <v>0</v>
      </c>
      <c r="BS22" s="45">
        <f t="shared" si="1"/>
        <v>0</v>
      </c>
      <c r="BT22" s="46"/>
      <c r="BU22" s="46"/>
      <c r="BV22" s="47">
        <f t="shared" si="4"/>
      </c>
      <c r="BW22" s="48">
        <f t="shared" si="2"/>
      </c>
      <c r="BX22" s="49">
        <f t="shared" si="3"/>
      </c>
    </row>
    <row r="23" ht="13.8" customHeight="1" spans="1:76" x14ac:dyDescent="0.25">
      <c r="A23" s="107"/>
      <c r="B23" s="33"/>
      <c r="C23" s="34"/>
      <c r="D23" s="37"/>
      <c r="E23" s="36"/>
      <c r="F23" s="37"/>
      <c r="G23" s="36"/>
      <c r="H23" s="37"/>
      <c r="I23" s="36"/>
      <c r="J23" s="37"/>
      <c r="K23" s="36"/>
      <c r="L23" s="37"/>
      <c r="M23" s="36"/>
      <c r="N23" s="37"/>
      <c r="O23" s="36"/>
      <c r="P23" s="37"/>
      <c r="Q23" s="36"/>
      <c r="R23" s="37"/>
      <c r="S23" s="36"/>
      <c r="T23" s="37"/>
      <c r="U23" s="36"/>
      <c r="V23" s="37"/>
      <c r="W23" s="36"/>
      <c r="X23" s="40"/>
      <c r="Y23" s="39"/>
      <c r="Z23" s="40"/>
      <c r="AA23" s="39"/>
      <c r="AB23" s="40"/>
      <c r="AC23" s="39"/>
      <c r="AD23" s="40"/>
      <c r="AE23" s="39"/>
      <c r="AF23" s="40"/>
      <c r="AG23" s="39"/>
      <c r="AH23" s="40"/>
      <c r="AI23" s="39"/>
      <c r="AJ23" s="40"/>
      <c r="AK23" s="39"/>
      <c r="AL23" s="40"/>
      <c r="AM23" s="39"/>
      <c r="AN23" s="40"/>
      <c r="AO23" s="39"/>
      <c r="AP23" s="40"/>
      <c r="AQ23" s="39"/>
      <c r="AR23" s="40"/>
      <c r="AS23" s="39"/>
      <c r="AT23" s="40"/>
      <c r="AU23" s="39"/>
      <c r="AV23" s="40"/>
      <c r="AW23" s="39"/>
      <c r="AX23" s="40"/>
      <c r="AY23" s="41"/>
      <c r="AZ23" s="42"/>
      <c r="BA23" s="43"/>
      <c r="BB23" s="42"/>
      <c r="BC23" s="43"/>
      <c r="BD23" s="42"/>
      <c r="BE23" s="43"/>
      <c r="BF23" s="42"/>
      <c r="BG23" s="43"/>
      <c r="BH23" s="42"/>
      <c r="BI23" s="43"/>
      <c r="BJ23" s="42"/>
      <c r="BK23" s="43"/>
      <c r="BL23" s="42"/>
      <c r="BM23" s="43"/>
      <c r="BN23" s="42"/>
      <c r="BO23" s="43"/>
      <c r="BP23" s="42"/>
      <c r="BQ23" s="43"/>
      <c r="BR23" s="44">
        <f t="shared" si="0"/>
        <v>0</v>
      </c>
      <c r="BS23" s="45">
        <f t="shared" si="1"/>
        <v>0</v>
      </c>
      <c r="BT23" s="46"/>
      <c r="BU23" s="46"/>
      <c r="BV23" s="47">
        <f t="shared" si="4"/>
      </c>
      <c r="BW23" s="48">
        <f t="shared" si="2"/>
      </c>
      <c r="BX23" s="49">
        <f t="shared" si="3"/>
      </c>
    </row>
    <row r="24" ht="13.8" customHeight="1" spans="1:76" x14ac:dyDescent="0.25">
      <c r="A24" s="107"/>
      <c r="B24" s="33"/>
      <c r="C24" s="34"/>
      <c r="D24" s="37"/>
      <c r="E24" s="36"/>
      <c r="F24" s="37"/>
      <c r="G24" s="36"/>
      <c r="H24" s="37"/>
      <c r="I24" s="36"/>
      <c r="J24" s="37"/>
      <c r="K24" s="36"/>
      <c r="L24" s="37"/>
      <c r="M24" s="36"/>
      <c r="N24" s="37"/>
      <c r="O24" s="36"/>
      <c r="P24" s="37"/>
      <c r="Q24" s="36"/>
      <c r="R24" s="37"/>
      <c r="S24" s="36"/>
      <c r="T24" s="37"/>
      <c r="U24" s="36"/>
      <c r="V24" s="37"/>
      <c r="W24" s="36"/>
      <c r="X24" s="40"/>
      <c r="Y24" s="39"/>
      <c r="Z24" s="40"/>
      <c r="AA24" s="39"/>
      <c r="AB24" s="40"/>
      <c r="AC24" s="39"/>
      <c r="AD24" s="40"/>
      <c r="AE24" s="39"/>
      <c r="AF24" s="40"/>
      <c r="AG24" s="39"/>
      <c r="AH24" s="40"/>
      <c r="AI24" s="39"/>
      <c r="AJ24" s="40"/>
      <c r="AK24" s="39"/>
      <c r="AL24" s="40"/>
      <c r="AM24" s="39"/>
      <c r="AN24" s="40"/>
      <c r="AO24" s="39"/>
      <c r="AP24" s="40"/>
      <c r="AQ24" s="39"/>
      <c r="AR24" s="40"/>
      <c r="AS24" s="39"/>
      <c r="AT24" s="40"/>
      <c r="AU24" s="39"/>
      <c r="AV24" s="40"/>
      <c r="AW24" s="39"/>
      <c r="AX24" s="40"/>
      <c r="AY24" s="41"/>
      <c r="AZ24" s="42"/>
      <c r="BA24" s="43"/>
      <c r="BB24" s="42"/>
      <c r="BC24" s="43"/>
      <c r="BD24" s="42"/>
      <c r="BE24" s="43"/>
      <c r="BF24" s="42"/>
      <c r="BG24" s="43"/>
      <c r="BH24" s="42"/>
      <c r="BI24" s="43"/>
      <c r="BJ24" s="42"/>
      <c r="BK24" s="43"/>
      <c r="BL24" s="42"/>
      <c r="BM24" s="43"/>
      <c r="BN24" s="42"/>
      <c r="BO24" s="43"/>
      <c r="BP24" s="42"/>
      <c r="BQ24" s="43"/>
      <c r="BR24" s="44">
        <f t="shared" si="0"/>
        <v>0</v>
      </c>
      <c r="BS24" s="45">
        <f t="shared" si="1"/>
        <v>0</v>
      </c>
      <c r="BT24" s="46"/>
      <c r="BU24" s="46"/>
      <c r="BV24" s="47">
        <f t="shared" si="4"/>
      </c>
      <c r="BW24" s="48">
        <f t="shared" si="2"/>
      </c>
      <c r="BX24" s="49">
        <f t="shared" si="3"/>
      </c>
    </row>
    <row r="25" ht="13.8" customHeight="1" spans="1:76" x14ac:dyDescent="0.25">
      <c r="A25" s="107"/>
      <c r="B25" s="33"/>
      <c r="C25" s="34"/>
      <c r="D25" s="37"/>
      <c r="E25" s="36"/>
      <c r="F25" s="37"/>
      <c r="G25" s="36"/>
      <c r="H25" s="37"/>
      <c r="I25" s="36"/>
      <c r="J25" s="37"/>
      <c r="K25" s="36"/>
      <c r="L25" s="37"/>
      <c r="M25" s="36"/>
      <c r="N25" s="37"/>
      <c r="O25" s="36"/>
      <c r="P25" s="37"/>
      <c r="Q25" s="36"/>
      <c r="R25" s="37"/>
      <c r="S25" s="36"/>
      <c r="T25" s="37"/>
      <c r="U25" s="36"/>
      <c r="V25" s="37"/>
      <c r="W25" s="36"/>
      <c r="X25" s="40"/>
      <c r="Y25" s="39"/>
      <c r="Z25" s="40"/>
      <c r="AA25" s="39"/>
      <c r="AB25" s="40"/>
      <c r="AC25" s="39"/>
      <c r="AD25" s="40"/>
      <c r="AE25" s="39"/>
      <c r="AF25" s="40"/>
      <c r="AG25" s="39"/>
      <c r="AH25" s="40"/>
      <c r="AI25" s="39"/>
      <c r="AJ25" s="40"/>
      <c r="AK25" s="39"/>
      <c r="AL25" s="40"/>
      <c r="AM25" s="39"/>
      <c r="AN25" s="40"/>
      <c r="AO25" s="39"/>
      <c r="AP25" s="40"/>
      <c r="AQ25" s="39"/>
      <c r="AR25" s="40"/>
      <c r="AS25" s="39"/>
      <c r="AT25" s="40"/>
      <c r="AU25" s="39"/>
      <c r="AV25" s="40"/>
      <c r="AW25" s="39"/>
      <c r="AX25" s="40"/>
      <c r="AY25" s="41"/>
      <c r="AZ25" s="42"/>
      <c r="BA25" s="43"/>
      <c r="BB25" s="42"/>
      <c r="BC25" s="43"/>
      <c r="BD25" s="42"/>
      <c r="BE25" s="43"/>
      <c r="BF25" s="42"/>
      <c r="BG25" s="43"/>
      <c r="BH25" s="42"/>
      <c r="BI25" s="43"/>
      <c r="BJ25" s="42"/>
      <c r="BK25" s="43"/>
      <c r="BL25" s="42"/>
      <c r="BM25" s="43"/>
      <c r="BN25" s="42"/>
      <c r="BO25" s="43"/>
      <c r="BP25" s="42"/>
      <c r="BQ25" s="43"/>
      <c r="BR25" s="44">
        <f t="shared" si="0"/>
        <v>0</v>
      </c>
      <c r="BS25" s="45">
        <f t="shared" si="1"/>
        <v>0</v>
      </c>
      <c r="BT25" s="46"/>
      <c r="BU25" s="46"/>
      <c r="BV25" s="47">
        <f t="shared" si="4"/>
      </c>
      <c r="BW25" s="48">
        <f t="shared" si="2"/>
      </c>
      <c r="BX25" s="49">
        <f t="shared" si="3"/>
      </c>
    </row>
    <row r="26" ht="13.8" customHeight="1" spans="1:76" x14ac:dyDescent="0.25">
      <c r="A26" s="107"/>
      <c r="B26" s="33"/>
      <c r="C26" s="34"/>
      <c r="D26" s="37"/>
      <c r="E26" s="36"/>
      <c r="F26" s="37"/>
      <c r="G26" s="36"/>
      <c r="H26" s="37"/>
      <c r="I26" s="36"/>
      <c r="J26" s="37"/>
      <c r="K26" s="36"/>
      <c r="L26" s="37"/>
      <c r="M26" s="36"/>
      <c r="N26" s="37"/>
      <c r="O26" s="36"/>
      <c r="P26" s="37"/>
      <c r="Q26" s="36"/>
      <c r="R26" s="37"/>
      <c r="S26" s="36"/>
      <c r="T26" s="37"/>
      <c r="U26" s="36"/>
      <c r="V26" s="37"/>
      <c r="W26" s="36"/>
      <c r="X26" s="40"/>
      <c r="Y26" s="39"/>
      <c r="Z26" s="40"/>
      <c r="AA26" s="39"/>
      <c r="AB26" s="40"/>
      <c r="AC26" s="39"/>
      <c r="AD26" s="40"/>
      <c r="AE26" s="39"/>
      <c r="AF26" s="40"/>
      <c r="AG26" s="39"/>
      <c r="AH26" s="40"/>
      <c r="AI26" s="39"/>
      <c r="AJ26" s="40"/>
      <c r="AK26" s="39"/>
      <c r="AL26" s="40"/>
      <c r="AM26" s="39"/>
      <c r="AN26" s="40"/>
      <c r="AO26" s="39"/>
      <c r="AP26" s="40"/>
      <c r="AQ26" s="39"/>
      <c r="AR26" s="40"/>
      <c r="AS26" s="39"/>
      <c r="AT26" s="40"/>
      <c r="AU26" s="39"/>
      <c r="AV26" s="40"/>
      <c r="AW26" s="39"/>
      <c r="AX26" s="40"/>
      <c r="AY26" s="41"/>
      <c r="AZ26" s="42"/>
      <c r="BA26" s="43"/>
      <c r="BB26" s="42"/>
      <c r="BC26" s="43"/>
      <c r="BD26" s="42"/>
      <c r="BE26" s="43"/>
      <c r="BF26" s="42"/>
      <c r="BG26" s="43"/>
      <c r="BH26" s="42"/>
      <c r="BI26" s="43"/>
      <c r="BJ26" s="42"/>
      <c r="BK26" s="43"/>
      <c r="BL26" s="42"/>
      <c r="BM26" s="43"/>
      <c r="BN26" s="42"/>
      <c r="BO26" s="43"/>
      <c r="BP26" s="42"/>
      <c r="BQ26" s="43"/>
      <c r="BR26" s="44">
        <f t="shared" si="0"/>
        <v>0</v>
      </c>
      <c r="BS26" s="45">
        <f t="shared" si="1"/>
        <v>0</v>
      </c>
      <c r="BT26" s="46"/>
      <c r="BU26" s="46"/>
      <c r="BV26" s="47">
        <f t="shared" si="4"/>
      </c>
      <c r="BW26" s="48">
        <f t="shared" si="2"/>
      </c>
      <c r="BX26" s="49">
        <f t="shared" si="3"/>
      </c>
    </row>
    <row r="27" ht="13.8" customHeight="1" spans="1:76" x14ac:dyDescent="0.25">
      <c r="A27" s="107"/>
      <c r="B27" s="33"/>
      <c r="C27" s="34"/>
      <c r="D27" s="37"/>
      <c r="E27" s="36"/>
      <c r="F27" s="37"/>
      <c r="G27" s="36"/>
      <c r="H27" s="37"/>
      <c r="I27" s="36"/>
      <c r="J27" s="37"/>
      <c r="K27" s="36"/>
      <c r="L27" s="37"/>
      <c r="M27" s="36"/>
      <c r="N27" s="37"/>
      <c r="O27" s="36"/>
      <c r="P27" s="37"/>
      <c r="Q27" s="36"/>
      <c r="R27" s="37"/>
      <c r="S27" s="36"/>
      <c r="T27" s="37"/>
      <c r="U27" s="36"/>
      <c r="V27" s="37"/>
      <c r="W27" s="36"/>
      <c r="X27" s="40"/>
      <c r="Y27" s="39"/>
      <c r="Z27" s="40"/>
      <c r="AA27" s="39"/>
      <c r="AB27" s="40"/>
      <c r="AC27" s="39"/>
      <c r="AD27" s="40"/>
      <c r="AE27" s="39"/>
      <c r="AF27" s="40"/>
      <c r="AG27" s="39"/>
      <c r="AH27" s="40"/>
      <c r="AI27" s="39"/>
      <c r="AJ27" s="40"/>
      <c r="AK27" s="39"/>
      <c r="AL27" s="40"/>
      <c r="AM27" s="39"/>
      <c r="AN27" s="40"/>
      <c r="AO27" s="39"/>
      <c r="AP27" s="40"/>
      <c r="AQ27" s="39"/>
      <c r="AR27" s="40"/>
      <c r="AS27" s="39"/>
      <c r="AT27" s="40"/>
      <c r="AU27" s="39"/>
      <c r="AV27" s="40"/>
      <c r="AW27" s="39"/>
      <c r="AX27" s="40"/>
      <c r="AY27" s="41"/>
      <c r="AZ27" s="42"/>
      <c r="BA27" s="43"/>
      <c r="BB27" s="42"/>
      <c r="BC27" s="43"/>
      <c r="BD27" s="42"/>
      <c r="BE27" s="43"/>
      <c r="BF27" s="42"/>
      <c r="BG27" s="43"/>
      <c r="BH27" s="42"/>
      <c r="BI27" s="43"/>
      <c r="BJ27" s="42"/>
      <c r="BK27" s="43"/>
      <c r="BL27" s="42"/>
      <c r="BM27" s="43"/>
      <c r="BN27" s="42"/>
      <c r="BO27" s="43"/>
      <c r="BP27" s="42"/>
      <c r="BQ27" s="43"/>
      <c r="BR27" s="44">
        <f t="shared" si="0"/>
        <v>0</v>
      </c>
      <c r="BS27" s="45">
        <f t="shared" si="1"/>
        <v>0</v>
      </c>
      <c r="BT27" s="46"/>
      <c r="BU27" s="46"/>
      <c r="BV27" s="47">
        <f t="shared" si="4"/>
      </c>
      <c r="BW27" s="48">
        <f t="shared" si="2"/>
      </c>
      <c r="BX27" s="49">
        <f t="shared" si="3"/>
      </c>
    </row>
    <row r="28" ht="13.8" customHeight="1" spans="1:76" x14ac:dyDescent="0.25">
      <c r="A28" s="107"/>
      <c r="B28" s="33"/>
      <c r="C28" s="34"/>
      <c r="D28" s="37"/>
      <c r="E28" s="36"/>
      <c r="F28" s="37"/>
      <c r="G28" s="36"/>
      <c r="H28" s="37"/>
      <c r="I28" s="36"/>
      <c r="J28" s="37"/>
      <c r="K28" s="36"/>
      <c r="L28" s="37"/>
      <c r="M28" s="36"/>
      <c r="N28" s="37"/>
      <c r="O28" s="36"/>
      <c r="P28" s="37"/>
      <c r="Q28" s="36"/>
      <c r="R28" s="37"/>
      <c r="S28" s="36"/>
      <c r="T28" s="37"/>
      <c r="U28" s="36"/>
      <c r="V28" s="37"/>
      <c r="W28" s="36"/>
      <c r="X28" s="40"/>
      <c r="Y28" s="39"/>
      <c r="Z28" s="40"/>
      <c r="AA28" s="39"/>
      <c r="AB28" s="40"/>
      <c r="AC28" s="39"/>
      <c r="AD28" s="40"/>
      <c r="AE28" s="39"/>
      <c r="AF28" s="40"/>
      <c r="AG28" s="39"/>
      <c r="AH28" s="40"/>
      <c r="AI28" s="39"/>
      <c r="AJ28" s="40"/>
      <c r="AK28" s="39"/>
      <c r="AL28" s="40"/>
      <c r="AM28" s="39"/>
      <c r="AN28" s="40"/>
      <c r="AO28" s="39"/>
      <c r="AP28" s="40"/>
      <c r="AQ28" s="39"/>
      <c r="AR28" s="40"/>
      <c r="AS28" s="39"/>
      <c r="AT28" s="40"/>
      <c r="AU28" s="39"/>
      <c r="AV28" s="40"/>
      <c r="AW28" s="39"/>
      <c r="AX28" s="40"/>
      <c r="AY28" s="41"/>
      <c r="AZ28" s="42"/>
      <c r="BA28" s="43"/>
      <c r="BB28" s="42"/>
      <c r="BC28" s="43"/>
      <c r="BD28" s="42"/>
      <c r="BE28" s="43"/>
      <c r="BF28" s="42"/>
      <c r="BG28" s="43"/>
      <c r="BH28" s="42"/>
      <c r="BI28" s="43"/>
      <c r="BJ28" s="42"/>
      <c r="BK28" s="43"/>
      <c r="BL28" s="42"/>
      <c r="BM28" s="43"/>
      <c r="BN28" s="42"/>
      <c r="BO28" s="43"/>
      <c r="BP28" s="42"/>
      <c r="BQ28" s="43"/>
      <c r="BR28" s="44">
        <f t="shared" si="0"/>
        <v>0</v>
      </c>
      <c r="BS28" s="45">
        <f t="shared" si="1"/>
        <v>0</v>
      </c>
      <c r="BT28" s="46"/>
      <c r="BU28" s="46"/>
      <c r="BV28" s="47">
        <f t="shared" si="4"/>
      </c>
      <c r="BW28" s="48">
        <f t="shared" si="2"/>
      </c>
      <c r="BX28" s="49">
        <f t="shared" si="3"/>
      </c>
    </row>
    <row r="29" ht="13.8" customHeight="1" spans="1:76" x14ac:dyDescent="0.25">
      <c r="A29" s="107"/>
      <c r="B29" s="34"/>
      <c r="C29" s="34"/>
      <c r="D29" s="37"/>
      <c r="E29" s="36"/>
      <c r="F29" s="37"/>
      <c r="G29" s="36"/>
      <c r="H29" s="37"/>
      <c r="I29" s="36"/>
      <c r="J29" s="37"/>
      <c r="K29" s="36"/>
      <c r="L29" s="37"/>
      <c r="M29" s="36"/>
      <c r="N29" s="37"/>
      <c r="O29" s="36"/>
      <c r="P29" s="37"/>
      <c r="Q29" s="36"/>
      <c r="R29" s="37"/>
      <c r="S29" s="36"/>
      <c r="T29" s="37"/>
      <c r="U29" s="36"/>
      <c r="V29" s="37"/>
      <c r="W29" s="36"/>
      <c r="X29" s="40"/>
      <c r="Y29" s="39"/>
      <c r="Z29" s="40"/>
      <c r="AA29" s="39"/>
      <c r="AB29" s="40"/>
      <c r="AC29" s="39"/>
      <c r="AD29" s="40"/>
      <c r="AE29" s="39"/>
      <c r="AF29" s="40"/>
      <c r="AG29" s="39"/>
      <c r="AH29" s="40"/>
      <c r="AI29" s="39"/>
      <c r="AJ29" s="40"/>
      <c r="AK29" s="39"/>
      <c r="AL29" s="40"/>
      <c r="AM29" s="39"/>
      <c r="AN29" s="40"/>
      <c r="AO29" s="39"/>
      <c r="AP29" s="40"/>
      <c r="AQ29" s="39"/>
      <c r="AR29" s="40"/>
      <c r="AS29" s="39"/>
      <c r="AT29" s="40"/>
      <c r="AU29" s="39"/>
      <c r="AV29" s="40"/>
      <c r="AW29" s="39"/>
      <c r="AX29" s="40"/>
      <c r="AY29" s="41"/>
      <c r="AZ29" s="42"/>
      <c r="BA29" s="43"/>
      <c r="BB29" s="42"/>
      <c r="BC29" s="43"/>
      <c r="BD29" s="42"/>
      <c r="BE29" s="43"/>
      <c r="BF29" s="42"/>
      <c r="BG29" s="43"/>
      <c r="BH29" s="42"/>
      <c r="BI29" s="43"/>
      <c r="BJ29" s="42"/>
      <c r="BK29" s="43"/>
      <c r="BL29" s="42"/>
      <c r="BM29" s="43"/>
      <c r="BN29" s="42"/>
      <c r="BO29" s="43"/>
      <c r="BP29" s="42"/>
      <c r="BQ29" s="43"/>
      <c r="BR29" s="44">
        <f t="shared" si="0"/>
        <v>0</v>
      </c>
      <c r="BS29" s="45">
        <f t="shared" si="1"/>
        <v>0</v>
      </c>
      <c r="BT29" s="46"/>
      <c r="BU29" s="46"/>
      <c r="BV29" s="47">
        <f t="shared" si="4"/>
      </c>
      <c r="BW29" s="48">
        <f t="shared" si="2"/>
      </c>
      <c r="BX29" s="49">
        <f t="shared" si="3"/>
      </c>
    </row>
    <row r="30" ht="13.8" customHeight="1" spans="1:76" x14ac:dyDescent="0.25">
      <c r="A30" s="107"/>
      <c r="B30" s="33"/>
      <c r="C30" s="34"/>
      <c r="D30" s="37"/>
      <c r="E30" s="36"/>
      <c r="F30" s="37"/>
      <c r="G30" s="36"/>
      <c r="H30" s="37"/>
      <c r="I30" s="36"/>
      <c r="J30" s="37"/>
      <c r="K30" s="36"/>
      <c r="L30" s="37"/>
      <c r="M30" s="36"/>
      <c r="N30" s="37"/>
      <c r="O30" s="36"/>
      <c r="P30" s="37"/>
      <c r="Q30" s="36"/>
      <c r="R30" s="37"/>
      <c r="S30" s="36"/>
      <c r="T30" s="37"/>
      <c r="U30" s="36"/>
      <c r="V30" s="37"/>
      <c r="W30" s="36"/>
      <c r="X30" s="40"/>
      <c r="Y30" s="39"/>
      <c r="Z30" s="40"/>
      <c r="AA30" s="39"/>
      <c r="AB30" s="40"/>
      <c r="AC30" s="39"/>
      <c r="AD30" s="40"/>
      <c r="AE30" s="39"/>
      <c r="AF30" s="40"/>
      <c r="AG30" s="39"/>
      <c r="AH30" s="40"/>
      <c r="AI30" s="39"/>
      <c r="AJ30" s="40"/>
      <c r="AK30" s="39"/>
      <c r="AL30" s="40"/>
      <c r="AM30" s="39"/>
      <c r="AN30" s="40"/>
      <c r="AO30" s="39"/>
      <c r="AP30" s="40"/>
      <c r="AQ30" s="39"/>
      <c r="AR30" s="40"/>
      <c r="AS30" s="39"/>
      <c r="AT30" s="40"/>
      <c r="AU30" s="39"/>
      <c r="AV30" s="40"/>
      <c r="AW30" s="39"/>
      <c r="AX30" s="40"/>
      <c r="AY30" s="41"/>
      <c r="AZ30" s="42"/>
      <c r="BA30" s="43"/>
      <c r="BB30" s="42"/>
      <c r="BC30" s="43"/>
      <c r="BD30" s="42"/>
      <c r="BE30" s="43"/>
      <c r="BF30" s="42"/>
      <c r="BG30" s="43"/>
      <c r="BH30" s="42"/>
      <c r="BI30" s="43"/>
      <c r="BJ30" s="42"/>
      <c r="BK30" s="43"/>
      <c r="BL30" s="42"/>
      <c r="BM30" s="43"/>
      <c r="BN30" s="42"/>
      <c r="BO30" s="43"/>
      <c r="BP30" s="42"/>
      <c r="BQ30" s="43"/>
      <c r="BR30" s="44">
        <f t="shared" si="0"/>
        <v>0</v>
      </c>
      <c r="BS30" s="45">
        <f t="shared" si="1"/>
        <v>0</v>
      </c>
      <c r="BT30" s="46"/>
      <c r="BU30" s="46"/>
      <c r="BV30" s="47">
        <f t="shared" si="4"/>
      </c>
      <c r="BW30" s="48">
        <f t="shared" si="2"/>
      </c>
      <c r="BX30" s="49">
        <f t="shared" si="3"/>
      </c>
    </row>
    <row r="31" ht="13.8" customHeight="1" spans="1:76" x14ac:dyDescent="0.25">
      <c r="A31" s="107"/>
      <c r="B31" s="33"/>
      <c r="C31" s="34"/>
      <c r="D31" s="37"/>
      <c r="E31" s="36"/>
      <c r="F31" s="37"/>
      <c r="G31" s="36"/>
      <c r="H31" s="37"/>
      <c r="I31" s="36"/>
      <c r="J31" s="37"/>
      <c r="K31" s="36"/>
      <c r="L31" s="37"/>
      <c r="M31" s="36"/>
      <c r="N31" s="37"/>
      <c r="O31" s="36"/>
      <c r="P31" s="37"/>
      <c r="Q31" s="36"/>
      <c r="R31" s="37"/>
      <c r="S31" s="36"/>
      <c r="T31" s="37"/>
      <c r="U31" s="36"/>
      <c r="V31" s="37"/>
      <c r="W31" s="36"/>
      <c r="X31" s="40"/>
      <c r="Y31" s="39"/>
      <c r="Z31" s="40"/>
      <c r="AA31" s="39"/>
      <c r="AB31" s="40"/>
      <c r="AC31" s="39"/>
      <c r="AD31" s="40"/>
      <c r="AE31" s="39"/>
      <c r="AF31" s="40"/>
      <c r="AG31" s="39"/>
      <c r="AH31" s="40"/>
      <c r="AI31" s="39"/>
      <c r="AJ31" s="40"/>
      <c r="AK31" s="39"/>
      <c r="AL31" s="40"/>
      <c r="AM31" s="39"/>
      <c r="AN31" s="40"/>
      <c r="AO31" s="39"/>
      <c r="AP31" s="40"/>
      <c r="AQ31" s="39"/>
      <c r="AR31" s="40"/>
      <c r="AS31" s="39"/>
      <c r="AT31" s="40"/>
      <c r="AU31" s="39"/>
      <c r="AV31" s="40"/>
      <c r="AW31" s="39"/>
      <c r="AX31" s="40"/>
      <c r="AY31" s="41"/>
      <c r="AZ31" s="42"/>
      <c r="BA31" s="43"/>
      <c r="BB31" s="42"/>
      <c r="BC31" s="43"/>
      <c r="BD31" s="42"/>
      <c r="BE31" s="43"/>
      <c r="BF31" s="42"/>
      <c r="BG31" s="43"/>
      <c r="BH31" s="42"/>
      <c r="BI31" s="43"/>
      <c r="BJ31" s="42"/>
      <c r="BK31" s="43"/>
      <c r="BL31" s="42"/>
      <c r="BM31" s="43"/>
      <c r="BN31" s="42"/>
      <c r="BO31" s="43"/>
      <c r="BP31" s="42"/>
      <c r="BQ31" s="43"/>
      <c r="BR31" s="44">
        <f t="shared" si="0"/>
        <v>0</v>
      </c>
      <c r="BS31" s="45">
        <f t="shared" si="1"/>
        <v>0</v>
      </c>
      <c r="BT31" s="46"/>
      <c r="BU31" s="46"/>
      <c r="BV31" s="47">
        <f t="shared" si="4"/>
      </c>
      <c r="BW31" s="48">
        <f t="shared" si="2"/>
      </c>
      <c r="BX31" s="49">
        <f t="shared" si="3"/>
      </c>
    </row>
    <row r="32" ht="13.8" customHeight="1" spans="1:76" x14ac:dyDescent="0.25">
      <c r="A32" s="107"/>
      <c r="B32" s="33"/>
      <c r="C32" s="34"/>
      <c r="D32" s="37"/>
      <c r="E32" s="36"/>
      <c r="F32" s="37"/>
      <c r="G32" s="36"/>
      <c r="H32" s="37"/>
      <c r="I32" s="36"/>
      <c r="J32" s="37"/>
      <c r="K32" s="36"/>
      <c r="L32" s="37"/>
      <c r="M32" s="36"/>
      <c r="N32" s="37"/>
      <c r="O32" s="36"/>
      <c r="P32" s="37"/>
      <c r="Q32" s="36"/>
      <c r="R32" s="37"/>
      <c r="S32" s="36"/>
      <c r="T32" s="37"/>
      <c r="U32" s="36"/>
      <c r="V32" s="37"/>
      <c r="W32" s="36"/>
      <c r="X32" s="40"/>
      <c r="Y32" s="39"/>
      <c r="Z32" s="40"/>
      <c r="AA32" s="39"/>
      <c r="AB32" s="40"/>
      <c r="AC32" s="39"/>
      <c r="AD32" s="40"/>
      <c r="AE32" s="39"/>
      <c r="AF32" s="40"/>
      <c r="AG32" s="39"/>
      <c r="AH32" s="40"/>
      <c r="AI32" s="39"/>
      <c r="AJ32" s="40"/>
      <c r="AK32" s="39"/>
      <c r="AL32" s="40"/>
      <c r="AM32" s="39"/>
      <c r="AN32" s="40"/>
      <c r="AO32" s="39"/>
      <c r="AP32" s="40"/>
      <c r="AQ32" s="39"/>
      <c r="AR32" s="40"/>
      <c r="AS32" s="39"/>
      <c r="AT32" s="40"/>
      <c r="AU32" s="39"/>
      <c r="AV32" s="40"/>
      <c r="AW32" s="39"/>
      <c r="AX32" s="40"/>
      <c r="AY32" s="41"/>
      <c r="AZ32" s="42"/>
      <c r="BA32" s="43"/>
      <c r="BB32" s="42"/>
      <c r="BC32" s="43"/>
      <c r="BD32" s="42"/>
      <c r="BE32" s="43"/>
      <c r="BF32" s="42"/>
      <c r="BG32" s="43"/>
      <c r="BH32" s="42"/>
      <c r="BI32" s="43"/>
      <c r="BJ32" s="42"/>
      <c r="BK32" s="43"/>
      <c r="BL32" s="42"/>
      <c r="BM32" s="43"/>
      <c r="BN32" s="42"/>
      <c r="BO32" s="43"/>
      <c r="BP32" s="42"/>
      <c r="BQ32" s="43"/>
      <c r="BR32" s="44">
        <f t="shared" si="0"/>
        <v>0</v>
      </c>
      <c r="BS32" s="45">
        <f t="shared" si="1"/>
        <v>0</v>
      </c>
      <c r="BT32" s="46"/>
      <c r="BU32" s="46"/>
      <c r="BV32" s="47">
        <f t="shared" si="4"/>
      </c>
      <c r="BW32" s="48">
        <f t="shared" si="2"/>
      </c>
      <c r="BX32" s="49">
        <f t="shared" si="3"/>
      </c>
    </row>
    <row r="33" ht="13.8" customHeight="1" spans="1:76" x14ac:dyDescent="0.25">
      <c r="A33" s="107"/>
      <c r="B33" s="33"/>
      <c r="C33" s="34"/>
      <c r="D33" s="37"/>
      <c r="E33" s="36"/>
      <c r="F33" s="37"/>
      <c r="G33" s="36"/>
      <c r="H33" s="37"/>
      <c r="I33" s="36"/>
      <c r="J33" s="37"/>
      <c r="K33" s="36"/>
      <c r="L33" s="37"/>
      <c r="M33" s="36"/>
      <c r="N33" s="37"/>
      <c r="O33" s="36"/>
      <c r="P33" s="37"/>
      <c r="Q33" s="36"/>
      <c r="R33" s="37"/>
      <c r="S33" s="36"/>
      <c r="T33" s="37"/>
      <c r="U33" s="36"/>
      <c r="V33" s="37"/>
      <c r="W33" s="36"/>
      <c r="X33" s="40"/>
      <c r="Y33" s="39"/>
      <c r="Z33" s="40"/>
      <c r="AA33" s="39"/>
      <c r="AB33" s="40"/>
      <c r="AC33" s="39"/>
      <c r="AD33" s="40"/>
      <c r="AE33" s="39"/>
      <c r="AF33" s="40"/>
      <c r="AG33" s="39"/>
      <c r="AH33" s="40"/>
      <c r="AI33" s="39"/>
      <c r="AJ33" s="40"/>
      <c r="AK33" s="39"/>
      <c r="AL33" s="40"/>
      <c r="AM33" s="39"/>
      <c r="AN33" s="40"/>
      <c r="AO33" s="39"/>
      <c r="AP33" s="40"/>
      <c r="AQ33" s="39"/>
      <c r="AR33" s="40"/>
      <c r="AS33" s="39"/>
      <c r="AT33" s="40"/>
      <c r="AU33" s="39"/>
      <c r="AV33" s="40"/>
      <c r="AW33" s="39"/>
      <c r="AX33" s="40"/>
      <c r="AY33" s="41"/>
      <c r="AZ33" s="42"/>
      <c r="BA33" s="43"/>
      <c r="BB33" s="42"/>
      <c r="BC33" s="43"/>
      <c r="BD33" s="42"/>
      <c r="BE33" s="43"/>
      <c r="BF33" s="42"/>
      <c r="BG33" s="43"/>
      <c r="BH33" s="42"/>
      <c r="BI33" s="43"/>
      <c r="BJ33" s="42"/>
      <c r="BK33" s="43"/>
      <c r="BL33" s="42"/>
      <c r="BM33" s="43"/>
      <c r="BN33" s="42"/>
      <c r="BO33" s="43"/>
      <c r="BP33" s="42"/>
      <c r="BQ33" s="43"/>
      <c r="BR33" s="44">
        <f t="shared" si="0"/>
        <v>0</v>
      </c>
      <c r="BS33" s="45">
        <f t="shared" si="1"/>
        <v>0</v>
      </c>
      <c r="BT33" s="46"/>
      <c r="BU33" s="46"/>
      <c r="BV33" s="47">
        <f t="shared" si="4"/>
      </c>
      <c r="BW33" s="48">
        <f t="shared" si="2"/>
      </c>
      <c r="BX33" s="49">
        <f t="shared" si="3"/>
      </c>
    </row>
    <row r="34" ht="13.8" customHeight="1" spans="1:76" x14ac:dyDescent="0.25">
      <c r="A34" s="107"/>
      <c r="B34" s="33"/>
      <c r="C34" s="34"/>
      <c r="D34" s="37"/>
      <c r="E34" s="36"/>
      <c r="F34" s="37"/>
      <c r="G34" s="36"/>
      <c r="H34" s="37"/>
      <c r="I34" s="36"/>
      <c r="J34" s="37"/>
      <c r="K34" s="36"/>
      <c r="L34" s="37"/>
      <c r="M34" s="36"/>
      <c r="N34" s="37"/>
      <c r="O34" s="36"/>
      <c r="P34" s="37"/>
      <c r="Q34" s="36"/>
      <c r="R34" s="37"/>
      <c r="S34" s="36"/>
      <c r="T34" s="37"/>
      <c r="U34" s="36"/>
      <c r="V34" s="37"/>
      <c r="W34" s="36"/>
      <c r="X34" s="40"/>
      <c r="Y34" s="39"/>
      <c r="Z34" s="40"/>
      <c r="AA34" s="39"/>
      <c r="AB34" s="40"/>
      <c r="AC34" s="39"/>
      <c r="AD34" s="40"/>
      <c r="AE34" s="39"/>
      <c r="AF34" s="40"/>
      <c r="AG34" s="39"/>
      <c r="AH34" s="40"/>
      <c r="AI34" s="39"/>
      <c r="AJ34" s="40"/>
      <c r="AK34" s="39"/>
      <c r="AL34" s="40"/>
      <c r="AM34" s="39"/>
      <c r="AN34" s="40"/>
      <c r="AO34" s="39"/>
      <c r="AP34" s="40"/>
      <c r="AQ34" s="39"/>
      <c r="AR34" s="40"/>
      <c r="AS34" s="39"/>
      <c r="AT34" s="40"/>
      <c r="AU34" s="39"/>
      <c r="AV34" s="40"/>
      <c r="AW34" s="39"/>
      <c r="AX34" s="40"/>
      <c r="AY34" s="41"/>
      <c r="AZ34" s="42"/>
      <c r="BA34" s="43"/>
      <c r="BB34" s="42"/>
      <c r="BC34" s="43"/>
      <c r="BD34" s="42"/>
      <c r="BE34" s="43"/>
      <c r="BF34" s="42"/>
      <c r="BG34" s="43"/>
      <c r="BH34" s="42"/>
      <c r="BI34" s="43"/>
      <c r="BJ34" s="42"/>
      <c r="BK34" s="43"/>
      <c r="BL34" s="42"/>
      <c r="BM34" s="43"/>
      <c r="BN34" s="42"/>
      <c r="BO34" s="43"/>
      <c r="BP34" s="42"/>
      <c r="BQ34" s="43"/>
      <c r="BR34" s="44">
        <f t="shared" si="0"/>
        <v>0</v>
      </c>
      <c r="BS34" s="45">
        <f t="shared" si="1"/>
        <v>0</v>
      </c>
      <c r="BT34" s="46"/>
      <c r="BU34" s="46"/>
      <c r="BV34" s="47">
        <f t="shared" si="4"/>
      </c>
      <c r="BW34" s="48">
        <f t="shared" si="2"/>
      </c>
      <c r="BX34" s="49">
        <f t="shared" si="3"/>
      </c>
    </row>
    <row r="35" ht="13.8" customHeight="1" spans="1:76" x14ac:dyDescent="0.25">
      <c r="A35" s="107"/>
      <c r="B35" s="33"/>
      <c r="C35" s="34"/>
      <c r="D35" s="37"/>
      <c r="E35" s="36"/>
      <c r="F35" s="37"/>
      <c r="G35" s="36"/>
      <c r="H35" s="37"/>
      <c r="I35" s="36"/>
      <c r="J35" s="37"/>
      <c r="K35" s="36"/>
      <c r="L35" s="37"/>
      <c r="M35" s="36"/>
      <c r="N35" s="37"/>
      <c r="O35" s="36"/>
      <c r="P35" s="37"/>
      <c r="Q35" s="36"/>
      <c r="R35" s="37"/>
      <c r="S35" s="36"/>
      <c r="T35" s="37"/>
      <c r="U35" s="36"/>
      <c r="V35" s="37"/>
      <c r="W35" s="36"/>
      <c r="X35" s="40"/>
      <c r="Y35" s="39"/>
      <c r="Z35" s="40"/>
      <c r="AA35" s="39"/>
      <c r="AB35" s="40"/>
      <c r="AC35" s="39"/>
      <c r="AD35" s="40"/>
      <c r="AE35" s="39"/>
      <c r="AF35" s="40"/>
      <c r="AG35" s="39"/>
      <c r="AH35" s="40"/>
      <c r="AI35" s="39"/>
      <c r="AJ35" s="40"/>
      <c r="AK35" s="39"/>
      <c r="AL35" s="40"/>
      <c r="AM35" s="39"/>
      <c r="AN35" s="40"/>
      <c r="AO35" s="39"/>
      <c r="AP35" s="40"/>
      <c r="AQ35" s="39"/>
      <c r="AR35" s="40"/>
      <c r="AS35" s="39"/>
      <c r="AT35" s="40"/>
      <c r="AU35" s="39"/>
      <c r="AV35" s="40"/>
      <c r="AW35" s="39"/>
      <c r="AX35" s="40"/>
      <c r="AY35" s="41"/>
      <c r="AZ35" s="42"/>
      <c r="BA35" s="43"/>
      <c r="BB35" s="42"/>
      <c r="BC35" s="43"/>
      <c r="BD35" s="42"/>
      <c r="BE35" s="43"/>
      <c r="BF35" s="42"/>
      <c r="BG35" s="43"/>
      <c r="BH35" s="42"/>
      <c r="BI35" s="43"/>
      <c r="BJ35" s="42"/>
      <c r="BK35" s="43"/>
      <c r="BL35" s="42"/>
      <c r="BM35" s="43"/>
      <c r="BN35" s="42"/>
      <c r="BO35" s="43"/>
      <c r="BP35" s="42"/>
      <c r="BQ35" s="43"/>
      <c r="BR35" s="44">
        <f t="shared" si="0"/>
        <v>0</v>
      </c>
      <c r="BS35" s="45">
        <f t="shared" si="1"/>
        <v>0</v>
      </c>
      <c r="BT35" s="46"/>
      <c r="BU35" s="46"/>
      <c r="BV35" s="47">
        <f t="shared" si="4"/>
      </c>
      <c r="BW35" s="48">
        <f t="shared" si="2"/>
      </c>
      <c r="BX35" s="49">
        <f t="shared" si="3"/>
      </c>
    </row>
    <row r="36" ht="13.8" customHeight="1" spans="1:76" x14ac:dyDescent="0.25">
      <c r="A36" s="107"/>
      <c r="B36" s="33"/>
      <c r="C36" s="34"/>
      <c r="D36" s="37"/>
      <c r="E36" s="36"/>
      <c r="F36" s="37"/>
      <c r="G36" s="36"/>
      <c r="H36" s="37"/>
      <c r="I36" s="36"/>
      <c r="J36" s="37"/>
      <c r="K36" s="36"/>
      <c r="L36" s="37"/>
      <c r="M36" s="36"/>
      <c r="N36" s="37"/>
      <c r="O36" s="36"/>
      <c r="P36" s="37"/>
      <c r="Q36" s="36"/>
      <c r="R36" s="37"/>
      <c r="S36" s="36"/>
      <c r="T36" s="37"/>
      <c r="U36" s="36"/>
      <c r="V36" s="37"/>
      <c r="W36" s="36"/>
      <c r="X36" s="40"/>
      <c r="Y36" s="39"/>
      <c r="Z36" s="40"/>
      <c r="AA36" s="39"/>
      <c r="AB36" s="40"/>
      <c r="AC36" s="39"/>
      <c r="AD36" s="40"/>
      <c r="AE36" s="39"/>
      <c r="AF36" s="40"/>
      <c r="AG36" s="39"/>
      <c r="AH36" s="40"/>
      <c r="AI36" s="39"/>
      <c r="AJ36" s="40"/>
      <c r="AK36" s="39"/>
      <c r="AL36" s="40"/>
      <c r="AM36" s="39"/>
      <c r="AN36" s="40"/>
      <c r="AO36" s="39"/>
      <c r="AP36" s="40"/>
      <c r="AQ36" s="39"/>
      <c r="AR36" s="40"/>
      <c r="AS36" s="39"/>
      <c r="AT36" s="40"/>
      <c r="AU36" s="39"/>
      <c r="AV36" s="40"/>
      <c r="AW36" s="39"/>
      <c r="AX36" s="40"/>
      <c r="AY36" s="41"/>
      <c r="AZ36" s="42"/>
      <c r="BA36" s="43"/>
      <c r="BB36" s="42"/>
      <c r="BC36" s="43"/>
      <c r="BD36" s="42"/>
      <c r="BE36" s="43"/>
      <c r="BF36" s="42"/>
      <c r="BG36" s="43"/>
      <c r="BH36" s="42"/>
      <c r="BI36" s="43"/>
      <c r="BJ36" s="42"/>
      <c r="BK36" s="43"/>
      <c r="BL36" s="42"/>
      <c r="BM36" s="43"/>
      <c r="BN36" s="42"/>
      <c r="BO36" s="43"/>
      <c r="BP36" s="42"/>
      <c r="BQ36" s="43"/>
      <c r="BR36" s="44">
        <f t="shared" si="0"/>
        <v>0</v>
      </c>
      <c r="BS36" s="45">
        <f t="shared" si="1"/>
        <v>0</v>
      </c>
      <c r="BT36" s="46"/>
      <c r="BU36" s="46"/>
      <c r="BV36" s="47">
        <f t="shared" si="4"/>
      </c>
      <c r="BW36" s="48">
        <f t="shared" si="2"/>
      </c>
      <c r="BX36" s="49">
        <f t="shared" si="3"/>
      </c>
    </row>
    <row r="37" ht="13.8" customHeight="1" spans="1:76" x14ac:dyDescent="0.25">
      <c r="A37" s="107"/>
      <c r="B37" s="33"/>
      <c r="C37" s="34"/>
      <c r="D37" s="37"/>
      <c r="E37" s="36"/>
      <c r="F37" s="37"/>
      <c r="G37" s="36"/>
      <c r="H37" s="37"/>
      <c r="I37" s="36"/>
      <c r="J37" s="37"/>
      <c r="K37" s="36"/>
      <c r="L37" s="37"/>
      <c r="M37" s="36"/>
      <c r="N37" s="37"/>
      <c r="O37" s="36"/>
      <c r="P37" s="37"/>
      <c r="Q37" s="36"/>
      <c r="R37" s="37"/>
      <c r="S37" s="36"/>
      <c r="T37" s="37"/>
      <c r="U37" s="36"/>
      <c r="V37" s="37"/>
      <c r="W37" s="36"/>
      <c r="X37" s="40"/>
      <c r="Y37" s="39"/>
      <c r="Z37" s="40"/>
      <c r="AA37" s="39"/>
      <c r="AB37" s="40"/>
      <c r="AC37" s="39"/>
      <c r="AD37" s="40"/>
      <c r="AE37" s="39"/>
      <c r="AF37" s="40"/>
      <c r="AG37" s="39"/>
      <c r="AH37" s="40"/>
      <c r="AI37" s="39"/>
      <c r="AJ37" s="40"/>
      <c r="AK37" s="39"/>
      <c r="AL37" s="40"/>
      <c r="AM37" s="39"/>
      <c r="AN37" s="40"/>
      <c r="AO37" s="39"/>
      <c r="AP37" s="40"/>
      <c r="AQ37" s="39"/>
      <c r="AR37" s="40"/>
      <c r="AS37" s="39"/>
      <c r="AT37" s="40"/>
      <c r="AU37" s="39"/>
      <c r="AV37" s="40"/>
      <c r="AW37" s="39"/>
      <c r="AX37" s="40"/>
      <c r="AY37" s="41"/>
      <c r="AZ37" s="42"/>
      <c r="BA37" s="43"/>
      <c r="BB37" s="42"/>
      <c r="BC37" s="43"/>
      <c r="BD37" s="42"/>
      <c r="BE37" s="43"/>
      <c r="BF37" s="42"/>
      <c r="BG37" s="43"/>
      <c r="BH37" s="42"/>
      <c r="BI37" s="43"/>
      <c r="BJ37" s="42"/>
      <c r="BK37" s="43"/>
      <c r="BL37" s="42"/>
      <c r="BM37" s="43"/>
      <c r="BN37" s="42"/>
      <c r="BO37" s="43"/>
      <c r="BP37" s="42"/>
      <c r="BQ37" s="43"/>
      <c r="BR37" s="44">
        <f t="shared" si="0"/>
        <v>0</v>
      </c>
      <c r="BS37" s="45">
        <f t="shared" si="1"/>
        <v>0</v>
      </c>
      <c r="BT37" s="46"/>
      <c r="BU37" s="46"/>
      <c r="BV37" s="47">
        <f t="shared" si="4"/>
      </c>
      <c r="BW37" s="48">
        <f t="shared" si="2"/>
      </c>
      <c r="BX37" s="49">
        <f t="shared" si="3"/>
      </c>
    </row>
    <row r="38" ht="13.8" customHeight="1" spans="1:76" x14ac:dyDescent="0.25">
      <c r="A38" s="107"/>
      <c r="B38" s="33"/>
      <c r="C38" s="34"/>
      <c r="D38" s="37"/>
      <c r="E38" s="36"/>
      <c r="F38" s="37"/>
      <c r="G38" s="36"/>
      <c r="H38" s="37"/>
      <c r="I38" s="36"/>
      <c r="J38" s="37"/>
      <c r="K38" s="36"/>
      <c r="L38" s="37"/>
      <c r="M38" s="36"/>
      <c r="N38" s="37"/>
      <c r="O38" s="36"/>
      <c r="P38" s="37"/>
      <c r="Q38" s="36"/>
      <c r="R38" s="37"/>
      <c r="S38" s="36"/>
      <c r="T38" s="37"/>
      <c r="U38" s="36"/>
      <c r="V38" s="37"/>
      <c r="W38" s="36"/>
      <c r="X38" s="40"/>
      <c r="Y38" s="39"/>
      <c r="Z38" s="40"/>
      <c r="AA38" s="39"/>
      <c r="AB38" s="40"/>
      <c r="AC38" s="39"/>
      <c r="AD38" s="40"/>
      <c r="AE38" s="39"/>
      <c r="AF38" s="40"/>
      <c r="AG38" s="39"/>
      <c r="AH38" s="40"/>
      <c r="AI38" s="39"/>
      <c r="AJ38" s="40"/>
      <c r="AK38" s="39"/>
      <c r="AL38" s="40"/>
      <c r="AM38" s="39"/>
      <c r="AN38" s="40"/>
      <c r="AO38" s="39"/>
      <c r="AP38" s="40"/>
      <c r="AQ38" s="39"/>
      <c r="AR38" s="40"/>
      <c r="AS38" s="39"/>
      <c r="AT38" s="40"/>
      <c r="AU38" s="39"/>
      <c r="AV38" s="40"/>
      <c r="AW38" s="39"/>
      <c r="AX38" s="40"/>
      <c r="AY38" s="41"/>
      <c r="AZ38" s="42"/>
      <c r="BA38" s="43"/>
      <c r="BB38" s="42"/>
      <c r="BC38" s="43"/>
      <c r="BD38" s="42"/>
      <c r="BE38" s="43"/>
      <c r="BF38" s="42"/>
      <c r="BG38" s="43"/>
      <c r="BH38" s="42"/>
      <c r="BI38" s="43"/>
      <c r="BJ38" s="42"/>
      <c r="BK38" s="43"/>
      <c r="BL38" s="42"/>
      <c r="BM38" s="43"/>
      <c r="BN38" s="42"/>
      <c r="BO38" s="43"/>
      <c r="BP38" s="42"/>
      <c r="BQ38" s="43"/>
      <c r="BR38" s="44">
        <f t="shared" si="0"/>
        <v>0</v>
      </c>
      <c r="BS38" s="45">
        <f t="shared" si="1"/>
        <v>0</v>
      </c>
      <c r="BT38" s="46"/>
      <c r="BU38" s="46"/>
      <c r="BV38" s="47">
        <f t="shared" si="4"/>
      </c>
      <c r="BW38" s="48">
        <f t="shared" si="2"/>
      </c>
      <c r="BX38" s="49">
        <f t="shared" si="3"/>
      </c>
    </row>
    <row r="39" ht="13.8" customHeight="1" spans="1:76" x14ac:dyDescent="0.25">
      <c r="A39" s="107"/>
      <c r="B39" s="33"/>
      <c r="C39" s="34"/>
      <c r="D39" s="37"/>
      <c r="E39" s="36"/>
      <c r="F39" s="37"/>
      <c r="G39" s="36"/>
      <c r="H39" s="37"/>
      <c r="I39" s="36"/>
      <c r="J39" s="37"/>
      <c r="K39" s="36"/>
      <c r="L39" s="37"/>
      <c r="M39" s="36"/>
      <c r="N39" s="37"/>
      <c r="O39" s="36"/>
      <c r="P39" s="37"/>
      <c r="Q39" s="36"/>
      <c r="R39" s="37"/>
      <c r="S39" s="36"/>
      <c r="T39" s="37"/>
      <c r="U39" s="36"/>
      <c r="V39" s="37"/>
      <c r="W39" s="36"/>
      <c r="X39" s="40"/>
      <c r="Y39" s="39"/>
      <c r="Z39" s="40"/>
      <c r="AA39" s="39"/>
      <c r="AB39" s="40"/>
      <c r="AC39" s="39"/>
      <c r="AD39" s="40"/>
      <c r="AE39" s="39"/>
      <c r="AF39" s="40"/>
      <c r="AG39" s="39"/>
      <c r="AH39" s="40"/>
      <c r="AI39" s="39"/>
      <c r="AJ39" s="40"/>
      <c r="AK39" s="39"/>
      <c r="AL39" s="40"/>
      <c r="AM39" s="39"/>
      <c r="AN39" s="40"/>
      <c r="AO39" s="39"/>
      <c r="AP39" s="40"/>
      <c r="AQ39" s="39"/>
      <c r="AR39" s="40"/>
      <c r="AS39" s="39"/>
      <c r="AT39" s="40"/>
      <c r="AU39" s="39"/>
      <c r="AV39" s="40"/>
      <c r="AW39" s="39"/>
      <c r="AX39" s="40"/>
      <c r="AY39" s="41"/>
      <c r="AZ39" s="42"/>
      <c r="BA39" s="43"/>
      <c r="BB39" s="42"/>
      <c r="BC39" s="43"/>
      <c r="BD39" s="42"/>
      <c r="BE39" s="43"/>
      <c r="BF39" s="42"/>
      <c r="BG39" s="43"/>
      <c r="BH39" s="42"/>
      <c r="BI39" s="43"/>
      <c r="BJ39" s="42"/>
      <c r="BK39" s="43"/>
      <c r="BL39" s="42"/>
      <c r="BM39" s="43"/>
      <c r="BN39" s="42"/>
      <c r="BO39" s="43"/>
      <c r="BP39" s="42"/>
      <c r="BQ39" s="43"/>
      <c r="BR39" s="44">
        <f t="shared" si="0"/>
        <v>0</v>
      </c>
      <c r="BS39" s="45">
        <f t="shared" si="1"/>
        <v>0</v>
      </c>
      <c r="BT39" s="46"/>
      <c r="BU39" s="46"/>
      <c r="BV39" s="47">
        <f t="shared" si="4"/>
      </c>
      <c r="BW39" s="48">
        <f t="shared" si="2"/>
      </c>
      <c r="BX39" s="49">
        <f t="shared" si="3"/>
      </c>
    </row>
    <row r="40" ht="13.8" customHeight="1" spans="1:76" x14ac:dyDescent="0.25">
      <c r="A40" s="107"/>
      <c r="B40" s="33"/>
      <c r="C40" s="34"/>
      <c r="D40" s="37"/>
      <c r="E40" s="36"/>
      <c r="F40" s="37"/>
      <c r="G40" s="36"/>
      <c r="H40" s="37"/>
      <c r="I40" s="36"/>
      <c r="J40" s="37"/>
      <c r="K40" s="36"/>
      <c r="L40" s="37"/>
      <c r="M40" s="36"/>
      <c r="N40" s="37"/>
      <c r="O40" s="36"/>
      <c r="P40" s="37"/>
      <c r="Q40" s="36"/>
      <c r="R40" s="37"/>
      <c r="S40" s="36"/>
      <c r="T40" s="37"/>
      <c r="U40" s="36"/>
      <c r="V40" s="37"/>
      <c r="W40" s="36"/>
      <c r="X40" s="40"/>
      <c r="Y40" s="39"/>
      <c r="Z40" s="40"/>
      <c r="AA40" s="39"/>
      <c r="AB40" s="40"/>
      <c r="AC40" s="39"/>
      <c r="AD40" s="40"/>
      <c r="AE40" s="39"/>
      <c r="AF40" s="40"/>
      <c r="AG40" s="39"/>
      <c r="AH40" s="40"/>
      <c r="AI40" s="39"/>
      <c r="AJ40" s="40"/>
      <c r="AK40" s="39"/>
      <c r="AL40" s="40"/>
      <c r="AM40" s="39"/>
      <c r="AN40" s="40"/>
      <c r="AO40" s="39"/>
      <c r="AP40" s="40"/>
      <c r="AQ40" s="39"/>
      <c r="AR40" s="40"/>
      <c r="AS40" s="39"/>
      <c r="AT40" s="40"/>
      <c r="AU40" s="39"/>
      <c r="AV40" s="40"/>
      <c r="AW40" s="39"/>
      <c r="AX40" s="40"/>
      <c r="AY40" s="41"/>
      <c r="AZ40" s="42"/>
      <c r="BA40" s="43"/>
      <c r="BB40" s="42"/>
      <c r="BC40" s="43"/>
      <c r="BD40" s="42"/>
      <c r="BE40" s="43"/>
      <c r="BF40" s="42"/>
      <c r="BG40" s="43"/>
      <c r="BH40" s="42"/>
      <c r="BI40" s="43"/>
      <c r="BJ40" s="42"/>
      <c r="BK40" s="43"/>
      <c r="BL40" s="42"/>
      <c r="BM40" s="43"/>
      <c r="BN40" s="42"/>
      <c r="BO40" s="43"/>
      <c r="BP40" s="42"/>
      <c r="BQ40" s="43"/>
      <c r="BR40" s="44">
        <f t="shared" si="0"/>
        <v>0</v>
      </c>
      <c r="BS40" s="45">
        <f t="shared" si="1"/>
        <v>0</v>
      </c>
      <c r="BT40" s="46"/>
      <c r="BU40" s="46"/>
      <c r="BV40" s="47">
        <f t="shared" si="4"/>
      </c>
      <c r="BW40" s="48">
        <f t="shared" si="2"/>
      </c>
      <c r="BX40" s="49">
        <f t="shared" si="3"/>
      </c>
    </row>
    <row r="41" ht="13.8" customHeight="1" spans="1:76" x14ac:dyDescent="0.25">
      <c r="A41" s="107"/>
      <c r="B41" s="33"/>
      <c r="C41" s="34"/>
      <c r="D41" s="37"/>
      <c r="E41" s="36"/>
      <c r="F41" s="37"/>
      <c r="G41" s="36"/>
      <c r="H41" s="37"/>
      <c r="I41" s="36"/>
      <c r="J41" s="37"/>
      <c r="K41" s="36"/>
      <c r="L41" s="37"/>
      <c r="M41" s="36"/>
      <c r="N41" s="37"/>
      <c r="O41" s="36"/>
      <c r="P41" s="37"/>
      <c r="Q41" s="36"/>
      <c r="R41" s="37"/>
      <c r="S41" s="36"/>
      <c r="T41" s="37"/>
      <c r="U41" s="36"/>
      <c r="V41" s="37"/>
      <c r="W41" s="36"/>
      <c r="X41" s="40"/>
      <c r="Y41" s="39"/>
      <c r="Z41" s="40"/>
      <c r="AA41" s="39"/>
      <c r="AB41" s="40"/>
      <c r="AC41" s="39"/>
      <c r="AD41" s="40"/>
      <c r="AE41" s="39"/>
      <c r="AF41" s="40"/>
      <c r="AG41" s="39"/>
      <c r="AH41" s="40"/>
      <c r="AI41" s="39"/>
      <c r="AJ41" s="40"/>
      <c r="AK41" s="39"/>
      <c r="AL41" s="40"/>
      <c r="AM41" s="39"/>
      <c r="AN41" s="40"/>
      <c r="AO41" s="39"/>
      <c r="AP41" s="40"/>
      <c r="AQ41" s="39"/>
      <c r="AR41" s="40"/>
      <c r="AS41" s="39"/>
      <c r="AT41" s="40"/>
      <c r="AU41" s="39"/>
      <c r="AV41" s="40"/>
      <c r="AW41" s="39"/>
      <c r="AX41" s="40"/>
      <c r="AY41" s="41"/>
      <c r="AZ41" s="42"/>
      <c r="BA41" s="43"/>
      <c r="BB41" s="42"/>
      <c r="BC41" s="43"/>
      <c r="BD41" s="42"/>
      <c r="BE41" s="43"/>
      <c r="BF41" s="42"/>
      <c r="BG41" s="43"/>
      <c r="BH41" s="42"/>
      <c r="BI41" s="43"/>
      <c r="BJ41" s="42"/>
      <c r="BK41" s="43"/>
      <c r="BL41" s="42"/>
      <c r="BM41" s="43"/>
      <c r="BN41" s="42"/>
      <c r="BO41" s="43"/>
      <c r="BP41" s="42"/>
      <c r="BQ41" s="43"/>
      <c r="BR41" s="44">
        <f t="shared" si="0"/>
        <v>0</v>
      </c>
      <c r="BS41" s="45">
        <f t="shared" si="1"/>
        <v>0</v>
      </c>
      <c r="BT41" s="46"/>
      <c r="BU41" s="46"/>
      <c r="BV41" s="47">
        <f t="shared" si="4"/>
      </c>
      <c r="BW41" s="48">
        <f t="shared" si="2"/>
      </c>
      <c r="BX41" s="49">
        <f t="shared" si="3"/>
      </c>
    </row>
    <row r="42" ht="13.8" customHeight="1" spans="1:76" x14ac:dyDescent="0.25">
      <c r="A42" s="107"/>
      <c r="B42" s="33"/>
      <c r="C42" s="34"/>
      <c r="D42" s="37"/>
      <c r="E42" s="36"/>
      <c r="F42" s="37"/>
      <c r="G42" s="36"/>
      <c r="H42" s="37"/>
      <c r="I42" s="36"/>
      <c r="J42" s="37"/>
      <c r="K42" s="36"/>
      <c r="L42" s="37"/>
      <c r="M42" s="36"/>
      <c r="N42" s="37"/>
      <c r="O42" s="36"/>
      <c r="P42" s="37"/>
      <c r="Q42" s="36"/>
      <c r="R42" s="37"/>
      <c r="S42" s="36"/>
      <c r="T42" s="37"/>
      <c r="U42" s="36"/>
      <c r="V42" s="37"/>
      <c r="W42" s="36"/>
      <c r="X42" s="40"/>
      <c r="Y42" s="39"/>
      <c r="Z42" s="40"/>
      <c r="AA42" s="39"/>
      <c r="AB42" s="40"/>
      <c r="AC42" s="39"/>
      <c r="AD42" s="40"/>
      <c r="AE42" s="39"/>
      <c r="AF42" s="40"/>
      <c r="AG42" s="39"/>
      <c r="AH42" s="40"/>
      <c r="AI42" s="39"/>
      <c r="AJ42" s="40"/>
      <c r="AK42" s="39"/>
      <c r="AL42" s="40"/>
      <c r="AM42" s="39"/>
      <c r="AN42" s="40"/>
      <c r="AO42" s="39"/>
      <c r="AP42" s="40"/>
      <c r="AQ42" s="39"/>
      <c r="AR42" s="40"/>
      <c r="AS42" s="39"/>
      <c r="AT42" s="40"/>
      <c r="AU42" s="39"/>
      <c r="AV42" s="40"/>
      <c r="AW42" s="39"/>
      <c r="AX42" s="40"/>
      <c r="AY42" s="41"/>
      <c r="AZ42" s="42"/>
      <c r="BA42" s="43"/>
      <c r="BB42" s="42"/>
      <c r="BC42" s="43"/>
      <c r="BD42" s="42"/>
      <c r="BE42" s="43"/>
      <c r="BF42" s="42"/>
      <c r="BG42" s="43"/>
      <c r="BH42" s="42"/>
      <c r="BI42" s="43"/>
      <c r="BJ42" s="42"/>
      <c r="BK42" s="43"/>
      <c r="BL42" s="42"/>
      <c r="BM42" s="43"/>
      <c r="BN42" s="42"/>
      <c r="BO42" s="43"/>
      <c r="BP42" s="42"/>
      <c r="BQ42" s="43"/>
      <c r="BR42" s="44">
        <f t="shared" si="0"/>
        <v>0</v>
      </c>
      <c r="BS42" s="45">
        <f t="shared" si="1"/>
        <v>0</v>
      </c>
      <c r="BT42" s="46"/>
      <c r="BU42" s="46"/>
      <c r="BV42" s="47">
        <f t="shared" si="4"/>
      </c>
      <c r="BW42" s="48">
        <f t="shared" si="2"/>
      </c>
      <c r="BX42" s="49">
        <f t="shared" si="3"/>
      </c>
    </row>
    <row r="43" ht="13.8" customHeight="1" spans="1:76" x14ac:dyDescent="0.25">
      <c r="A43" s="107"/>
      <c r="B43" s="33"/>
      <c r="C43" s="34"/>
      <c r="D43" s="37"/>
      <c r="E43" s="36"/>
      <c r="F43" s="37"/>
      <c r="G43" s="36"/>
      <c r="H43" s="37"/>
      <c r="I43" s="36"/>
      <c r="J43" s="37"/>
      <c r="K43" s="36"/>
      <c r="L43" s="37"/>
      <c r="M43" s="36"/>
      <c r="N43" s="37"/>
      <c r="O43" s="36"/>
      <c r="P43" s="37"/>
      <c r="Q43" s="36"/>
      <c r="R43" s="37"/>
      <c r="S43" s="36"/>
      <c r="T43" s="37"/>
      <c r="U43" s="36"/>
      <c r="V43" s="37"/>
      <c r="W43" s="36"/>
      <c r="X43" s="40"/>
      <c r="Y43" s="39"/>
      <c r="Z43" s="40"/>
      <c r="AA43" s="39"/>
      <c r="AB43" s="40"/>
      <c r="AC43" s="39"/>
      <c r="AD43" s="40"/>
      <c r="AE43" s="39"/>
      <c r="AF43" s="40"/>
      <c r="AG43" s="39"/>
      <c r="AH43" s="40"/>
      <c r="AI43" s="39"/>
      <c r="AJ43" s="40"/>
      <c r="AK43" s="39"/>
      <c r="AL43" s="40"/>
      <c r="AM43" s="39"/>
      <c r="AN43" s="40"/>
      <c r="AO43" s="39"/>
      <c r="AP43" s="40"/>
      <c r="AQ43" s="39"/>
      <c r="AR43" s="40"/>
      <c r="AS43" s="39"/>
      <c r="AT43" s="40"/>
      <c r="AU43" s="39"/>
      <c r="AV43" s="40"/>
      <c r="AW43" s="39"/>
      <c r="AX43" s="40"/>
      <c r="AY43" s="41"/>
      <c r="AZ43" s="42"/>
      <c r="BA43" s="43"/>
      <c r="BB43" s="42"/>
      <c r="BC43" s="43"/>
      <c r="BD43" s="42"/>
      <c r="BE43" s="43"/>
      <c r="BF43" s="42"/>
      <c r="BG43" s="43"/>
      <c r="BH43" s="42"/>
      <c r="BI43" s="43"/>
      <c r="BJ43" s="42"/>
      <c r="BK43" s="43"/>
      <c r="BL43" s="42"/>
      <c r="BM43" s="43"/>
      <c r="BN43" s="42"/>
      <c r="BO43" s="43"/>
      <c r="BP43" s="42"/>
      <c r="BQ43" s="43"/>
      <c r="BR43" s="44">
        <f t="shared" si="0"/>
        <v>0</v>
      </c>
      <c r="BS43" s="45">
        <f t="shared" si="1"/>
        <v>0</v>
      </c>
      <c r="BT43" s="46"/>
      <c r="BU43" s="46"/>
      <c r="BV43" s="47">
        <f t="shared" si="4"/>
      </c>
      <c r="BW43" s="48">
        <f t="shared" si="2"/>
      </c>
      <c r="BX43" s="49">
        <f t="shared" si="3"/>
      </c>
    </row>
    <row r="44" ht="13.8" customHeight="1" spans="1:76" x14ac:dyDescent="0.25">
      <c r="A44" s="107"/>
      <c r="B44" s="33"/>
      <c r="C44" s="34"/>
      <c r="D44" s="37"/>
      <c r="E44" s="36"/>
      <c r="F44" s="37"/>
      <c r="G44" s="36"/>
      <c r="H44" s="37"/>
      <c r="I44" s="36"/>
      <c r="J44" s="37"/>
      <c r="K44" s="36"/>
      <c r="L44" s="37"/>
      <c r="M44" s="36"/>
      <c r="N44" s="37"/>
      <c r="O44" s="36"/>
      <c r="P44" s="37"/>
      <c r="Q44" s="36"/>
      <c r="R44" s="37"/>
      <c r="S44" s="36"/>
      <c r="T44" s="37"/>
      <c r="U44" s="36"/>
      <c r="V44" s="37"/>
      <c r="W44" s="36"/>
      <c r="X44" s="40"/>
      <c r="Y44" s="39"/>
      <c r="Z44" s="40"/>
      <c r="AA44" s="39"/>
      <c r="AB44" s="40"/>
      <c r="AC44" s="39"/>
      <c r="AD44" s="40"/>
      <c r="AE44" s="39"/>
      <c r="AF44" s="40"/>
      <c r="AG44" s="39"/>
      <c r="AH44" s="40"/>
      <c r="AI44" s="39"/>
      <c r="AJ44" s="40"/>
      <c r="AK44" s="39"/>
      <c r="AL44" s="40"/>
      <c r="AM44" s="39"/>
      <c r="AN44" s="40"/>
      <c r="AO44" s="39"/>
      <c r="AP44" s="40"/>
      <c r="AQ44" s="39"/>
      <c r="AR44" s="40"/>
      <c r="AS44" s="39"/>
      <c r="AT44" s="40"/>
      <c r="AU44" s="39"/>
      <c r="AV44" s="40"/>
      <c r="AW44" s="39"/>
      <c r="AX44" s="40"/>
      <c r="AY44" s="41"/>
      <c r="AZ44" s="42"/>
      <c r="BA44" s="43"/>
      <c r="BB44" s="42"/>
      <c r="BC44" s="43"/>
      <c r="BD44" s="42"/>
      <c r="BE44" s="43"/>
      <c r="BF44" s="42"/>
      <c r="BG44" s="43"/>
      <c r="BH44" s="42"/>
      <c r="BI44" s="43"/>
      <c r="BJ44" s="42"/>
      <c r="BK44" s="43"/>
      <c r="BL44" s="42"/>
      <c r="BM44" s="43"/>
      <c r="BN44" s="42"/>
      <c r="BO44" s="43"/>
      <c r="BP44" s="42"/>
      <c r="BQ44" s="43"/>
      <c r="BR44" s="44">
        <f t="shared" si="0"/>
        <v>0</v>
      </c>
      <c r="BS44" s="45">
        <f t="shared" si="1"/>
        <v>0</v>
      </c>
      <c r="BT44" s="46"/>
      <c r="BU44" s="46"/>
      <c r="BV44" s="47">
        <f t="shared" si="4"/>
      </c>
      <c r="BW44" s="48">
        <f t="shared" si="2"/>
      </c>
      <c r="BX44" s="49">
        <f t="shared" si="3"/>
      </c>
    </row>
    <row r="45" ht="13.8" customHeight="1" spans="1:76" x14ac:dyDescent="0.25">
      <c r="A45" s="107"/>
      <c r="B45" s="33"/>
      <c r="C45" s="34"/>
      <c r="D45" s="37"/>
      <c r="E45" s="36"/>
      <c r="F45" s="37"/>
      <c r="G45" s="36"/>
      <c r="H45" s="37"/>
      <c r="I45" s="36"/>
      <c r="J45" s="37"/>
      <c r="K45" s="36"/>
      <c r="L45" s="37"/>
      <c r="M45" s="36"/>
      <c r="N45" s="37"/>
      <c r="O45" s="36"/>
      <c r="P45" s="37"/>
      <c r="Q45" s="36"/>
      <c r="R45" s="37"/>
      <c r="S45" s="36"/>
      <c r="T45" s="37"/>
      <c r="U45" s="36"/>
      <c r="V45" s="37"/>
      <c r="W45" s="36"/>
      <c r="X45" s="40"/>
      <c r="Y45" s="39"/>
      <c r="Z45" s="40"/>
      <c r="AA45" s="39"/>
      <c r="AB45" s="40"/>
      <c r="AC45" s="39"/>
      <c r="AD45" s="40"/>
      <c r="AE45" s="39"/>
      <c r="AF45" s="40"/>
      <c r="AG45" s="39"/>
      <c r="AH45" s="40"/>
      <c r="AI45" s="39"/>
      <c r="AJ45" s="40"/>
      <c r="AK45" s="39"/>
      <c r="AL45" s="40"/>
      <c r="AM45" s="39"/>
      <c r="AN45" s="40"/>
      <c r="AO45" s="39"/>
      <c r="AP45" s="40"/>
      <c r="AQ45" s="39"/>
      <c r="AR45" s="40"/>
      <c r="AS45" s="39"/>
      <c r="AT45" s="40"/>
      <c r="AU45" s="39"/>
      <c r="AV45" s="40"/>
      <c r="AW45" s="39"/>
      <c r="AX45" s="40"/>
      <c r="AY45" s="41"/>
      <c r="AZ45" s="42"/>
      <c r="BA45" s="43"/>
      <c r="BB45" s="42"/>
      <c r="BC45" s="43"/>
      <c r="BD45" s="42"/>
      <c r="BE45" s="43"/>
      <c r="BF45" s="42"/>
      <c r="BG45" s="43"/>
      <c r="BH45" s="42"/>
      <c r="BI45" s="43"/>
      <c r="BJ45" s="42"/>
      <c r="BK45" s="43"/>
      <c r="BL45" s="42"/>
      <c r="BM45" s="43"/>
      <c r="BN45" s="42"/>
      <c r="BO45" s="43"/>
      <c r="BP45" s="42"/>
      <c r="BQ45" s="43"/>
      <c r="BR45" s="44">
        <f t="shared" si="0"/>
        <v>0</v>
      </c>
      <c r="BS45" s="45">
        <f t="shared" si="1"/>
        <v>0</v>
      </c>
      <c r="BT45" s="46"/>
      <c r="BU45" s="46"/>
      <c r="BV45" s="47">
        <f t="shared" si="4"/>
      </c>
      <c r="BW45" s="48">
        <f t="shared" si="2"/>
      </c>
      <c r="BX45" s="49">
        <f t="shared" si="3"/>
      </c>
    </row>
    <row r="46" ht="13.8" customHeight="1" spans="1:76" x14ac:dyDescent="0.25">
      <c r="A46" s="107"/>
      <c r="B46" s="33"/>
      <c r="C46" s="34"/>
      <c r="D46" s="37"/>
      <c r="E46" s="36"/>
      <c r="F46" s="37"/>
      <c r="G46" s="36"/>
      <c r="H46" s="37"/>
      <c r="I46" s="36"/>
      <c r="J46" s="37"/>
      <c r="K46" s="36"/>
      <c r="L46" s="37"/>
      <c r="M46" s="36"/>
      <c r="N46" s="37"/>
      <c r="O46" s="36"/>
      <c r="P46" s="37"/>
      <c r="Q46" s="36"/>
      <c r="R46" s="37"/>
      <c r="S46" s="36"/>
      <c r="T46" s="37"/>
      <c r="U46" s="36"/>
      <c r="V46" s="37"/>
      <c r="W46" s="36"/>
      <c r="X46" s="40"/>
      <c r="Y46" s="39"/>
      <c r="Z46" s="40"/>
      <c r="AA46" s="39"/>
      <c r="AB46" s="40"/>
      <c r="AC46" s="39"/>
      <c r="AD46" s="40"/>
      <c r="AE46" s="39"/>
      <c r="AF46" s="40"/>
      <c r="AG46" s="39"/>
      <c r="AH46" s="40"/>
      <c r="AI46" s="39"/>
      <c r="AJ46" s="40"/>
      <c r="AK46" s="39"/>
      <c r="AL46" s="40"/>
      <c r="AM46" s="39"/>
      <c r="AN46" s="40"/>
      <c r="AO46" s="39"/>
      <c r="AP46" s="40"/>
      <c r="AQ46" s="39"/>
      <c r="AR46" s="40"/>
      <c r="AS46" s="39"/>
      <c r="AT46" s="40"/>
      <c r="AU46" s="39"/>
      <c r="AV46" s="40"/>
      <c r="AW46" s="39"/>
      <c r="AX46" s="40"/>
      <c r="AY46" s="41"/>
      <c r="AZ46" s="42"/>
      <c r="BA46" s="43"/>
      <c r="BB46" s="42"/>
      <c r="BC46" s="43"/>
      <c r="BD46" s="42"/>
      <c r="BE46" s="43"/>
      <c r="BF46" s="42"/>
      <c r="BG46" s="43"/>
      <c r="BH46" s="42"/>
      <c r="BI46" s="43"/>
      <c r="BJ46" s="42"/>
      <c r="BK46" s="43"/>
      <c r="BL46" s="42"/>
      <c r="BM46" s="43"/>
      <c r="BN46" s="42"/>
      <c r="BO46" s="43"/>
      <c r="BP46" s="42"/>
      <c r="BQ46" s="43"/>
      <c r="BR46" s="44">
        <f t="shared" si="0"/>
        <v>0</v>
      </c>
      <c r="BS46" s="45">
        <f t="shared" si="1"/>
        <v>0</v>
      </c>
      <c r="BT46" s="46"/>
      <c r="BU46" s="46"/>
      <c r="BV46" s="47">
        <f t="shared" si="4"/>
      </c>
      <c r="BW46" s="48">
        <f t="shared" si="2"/>
      </c>
      <c r="BX46" s="49">
        <f t="shared" si="3"/>
      </c>
    </row>
    <row r="47" ht="13.8" customHeight="1" spans="1:76" x14ac:dyDescent="0.25">
      <c r="A47" s="107"/>
      <c r="B47" s="33"/>
      <c r="C47" s="34"/>
      <c r="D47" s="37"/>
      <c r="E47" s="36"/>
      <c r="F47" s="37"/>
      <c r="G47" s="36"/>
      <c r="H47" s="37"/>
      <c r="I47" s="36"/>
      <c r="J47" s="37"/>
      <c r="K47" s="36"/>
      <c r="L47" s="37"/>
      <c r="M47" s="36"/>
      <c r="N47" s="37"/>
      <c r="O47" s="36"/>
      <c r="P47" s="37"/>
      <c r="Q47" s="36"/>
      <c r="R47" s="37"/>
      <c r="S47" s="36"/>
      <c r="T47" s="37"/>
      <c r="U47" s="36"/>
      <c r="V47" s="37"/>
      <c r="W47" s="36"/>
      <c r="X47" s="40"/>
      <c r="Y47" s="39"/>
      <c r="Z47" s="40"/>
      <c r="AA47" s="39"/>
      <c r="AB47" s="40"/>
      <c r="AC47" s="39"/>
      <c r="AD47" s="40"/>
      <c r="AE47" s="39"/>
      <c r="AF47" s="40"/>
      <c r="AG47" s="39"/>
      <c r="AH47" s="40"/>
      <c r="AI47" s="39"/>
      <c r="AJ47" s="40"/>
      <c r="AK47" s="39"/>
      <c r="AL47" s="40"/>
      <c r="AM47" s="39"/>
      <c r="AN47" s="40"/>
      <c r="AO47" s="39"/>
      <c r="AP47" s="40"/>
      <c r="AQ47" s="39"/>
      <c r="AR47" s="40"/>
      <c r="AS47" s="39"/>
      <c r="AT47" s="40"/>
      <c r="AU47" s="39"/>
      <c r="AV47" s="40"/>
      <c r="AW47" s="39"/>
      <c r="AX47" s="40"/>
      <c r="AY47" s="41"/>
      <c r="AZ47" s="42"/>
      <c r="BA47" s="43"/>
      <c r="BB47" s="42"/>
      <c r="BC47" s="43"/>
      <c r="BD47" s="42"/>
      <c r="BE47" s="43"/>
      <c r="BF47" s="42"/>
      <c r="BG47" s="43"/>
      <c r="BH47" s="42"/>
      <c r="BI47" s="43"/>
      <c r="BJ47" s="42"/>
      <c r="BK47" s="43"/>
      <c r="BL47" s="42"/>
      <c r="BM47" s="43"/>
      <c r="BN47" s="42"/>
      <c r="BO47" s="43"/>
      <c r="BP47" s="42"/>
      <c r="BQ47" s="43"/>
      <c r="BR47" s="44">
        <f t="shared" si="0"/>
        <v>0</v>
      </c>
      <c r="BS47" s="45">
        <f t="shared" si="1"/>
        <v>0</v>
      </c>
      <c r="BT47" s="46"/>
      <c r="BU47" s="46"/>
      <c r="BV47" s="47">
        <f t="shared" si="4"/>
      </c>
      <c r="BW47" s="48">
        <f t="shared" si="2"/>
      </c>
      <c r="BX47" s="49">
        <f t="shared" si="3"/>
      </c>
    </row>
    <row r="48" ht="13.8" customHeight="1" spans="1:76" x14ac:dyDescent="0.25">
      <c r="A48" s="107"/>
      <c r="B48" s="33"/>
      <c r="C48" s="34"/>
      <c r="D48" s="37"/>
      <c r="E48" s="36"/>
      <c r="F48" s="37"/>
      <c r="G48" s="36"/>
      <c r="H48" s="37"/>
      <c r="I48" s="36"/>
      <c r="J48" s="37"/>
      <c r="K48" s="36"/>
      <c r="L48" s="37"/>
      <c r="M48" s="36"/>
      <c r="N48" s="37"/>
      <c r="O48" s="36"/>
      <c r="P48" s="37"/>
      <c r="Q48" s="36"/>
      <c r="R48" s="37"/>
      <c r="S48" s="36"/>
      <c r="T48" s="37"/>
      <c r="U48" s="36"/>
      <c r="V48" s="37"/>
      <c r="W48" s="36"/>
      <c r="X48" s="40"/>
      <c r="Y48" s="39"/>
      <c r="Z48" s="40"/>
      <c r="AA48" s="39"/>
      <c r="AB48" s="40"/>
      <c r="AC48" s="39"/>
      <c r="AD48" s="40"/>
      <c r="AE48" s="39"/>
      <c r="AF48" s="40"/>
      <c r="AG48" s="39"/>
      <c r="AH48" s="40"/>
      <c r="AI48" s="39"/>
      <c r="AJ48" s="40"/>
      <c r="AK48" s="39"/>
      <c r="AL48" s="40"/>
      <c r="AM48" s="39"/>
      <c r="AN48" s="40"/>
      <c r="AO48" s="39"/>
      <c r="AP48" s="40"/>
      <c r="AQ48" s="39"/>
      <c r="AR48" s="40"/>
      <c r="AS48" s="39"/>
      <c r="AT48" s="40"/>
      <c r="AU48" s="39"/>
      <c r="AV48" s="40"/>
      <c r="AW48" s="39"/>
      <c r="AX48" s="40"/>
      <c r="AY48" s="41"/>
      <c r="AZ48" s="42"/>
      <c r="BA48" s="43"/>
      <c r="BB48" s="42"/>
      <c r="BC48" s="43"/>
      <c r="BD48" s="42"/>
      <c r="BE48" s="43"/>
      <c r="BF48" s="42"/>
      <c r="BG48" s="43"/>
      <c r="BH48" s="42"/>
      <c r="BI48" s="43"/>
      <c r="BJ48" s="42"/>
      <c r="BK48" s="43"/>
      <c r="BL48" s="42"/>
      <c r="BM48" s="43"/>
      <c r="BN48" s="42"/>
      <c r="BO48" s="43"/>
      <c r="BP48" s="42"/>
      <c r="BQ48" s="43"/>
      <c r="BR48" s="44">
        <f t="shared" si="0"/>
        <v>0</v>
      </c>
      <c r="BS48" s="45">
        <f t="shared" si="1"/>
        <v>0</v>
      </c>
      <c r="BT48" s="46"/>
      <c r="BU48" s="46"/>
      <c r="BV48" s="47">
        <f t="shared" si="4"/>
      </c>
      <c r="BW48" s="48">
        <f t="shared" si="2"/>
      </c>
      <c r="BX48" s="49">
        <f t="shared" si="3"/>
      </c>
    </row>
    <row r="49" ht="13.8" customHeight="1" spans="1:76" x14ac:dyDescent="0.25">
      <c r="A49" s="107"/>
      <c r="B49" s="33"/>
      <c r="C49" s="34"/>
      <c r="D49" s="37"/>
      <c r="E49" s="36"/>
      <c r="F49" s="37"/>
      <c r="G49" s="36"/>
      <c r="H49" s="37"/>
      <c r="I49" s="36"/>
      <c r="J49" s="37"/>
      <c r="K49" s="36"/>
      <c r="L49" s="37"/>
      <c r="M49" s="36"/>
      <c r="N49" s="37"/>
      <c r="O49" s="36"/>
      <c r="P49" s="37"/>
      <c r="Q49" s="36"/>
      <c r="R49" s="37"/>
      <c r="S49" s="36"/>
      <c r="T49" s="37"/>
      <c r="U49" s="36"/>
      <c r="V49" s="37"/>
      <c r="W49" s="36"/>
      <c r="X49" s="40"/>
      <c r="Y49" s="39"/>
      <c r="Z49" s="40"/>
      <c r="AA49" s="39"/>
      <c r="AB49" s="40"/>
      <c r="AC49" s="39"/>
      <c r="AD49" s="40"/>
      <c r="AE49" s="39"/>
      <c r="AF49" s="40"/>
      <c r="AG49" s="39"/>
      <c r="AH49" s="40"/>
      <c r="AI49" s="39"/>
      <c r="AJ49" s="40"/>
      <c r="AK49" s="39"/>
      <c r="AL49" s="40"/>
      <c r="AM49" s="39"/>
      <c r="AN49" s="40"/>
      <c r="AO49" s="39"/>
      <c r="AP49" s="40"/>
      <c r="AQ49" s="39"/>
      <c r="AR49" s="40"/>
      <c r="AS49" s="39"/>
      <c r="AT49" s="40"/>
      <c r="AU49" s="39"/>
      <c r="AV49" s="40"/>
      <c r="AW49" s="39"/>
      <c r="AX49" s="40"/>
      <c r="AY49" s="41"/>
      <c r="AZ49" s="42"/>
      <c r="BA49" s="43"/>
      <c r="BB49" s="42"/>
      <c r="BC49" s="43"/>
      <c r="BD49" s="42"/>
      <c r="BE49" s="43"/>
      <c r="BF49" s="42"/>
      <c r="BG49" s="43"/>
      <c r="BH49" s="42"/>
      <c r="BI49" s="43"/>
      <c r="BJ49" s="42"/>
      <c r="BK49" s="43"/>
      <c r="BL49" s="42"/>
      <c r="BM49" s="43"/>
      <c r="BN49" s="42"/>
      <c r="BO49" s="43"/>
      <c r="BP49" s="42"/>
      <c r="BQ49" s="43"/>
      <c r="BR49" s="44">
        <f t="shared" si="0"/>
        <v>0</v>
      </c>
      <c r="BS49" s="45">
        <f t="shared" si="1"/>
        <v>0</v>
      </c>
      <c r="BT49" s="46"/>
      <c r="BU49" s="46"/>
      <c r="BV49" s="47">
        <f t="shared" si="4"/>
      </c>
      <c r="BW49" s="48">
        <f t="shared" si="2"/>
      </c>
      <c r="BX49" s="49">
        <f t="shared" si="3"/>
      </c>
    </row>
    <row r="50" ht="13.8" customHeight="1" spans="1:76" x14ac:dyDescent="0.25">
      <c r="A50" s="107"/>
      <c r="B50" s="33"/>
      <c r="C50" s="34"/>
      <c r="D50" s="37"/>
      <c r="E50" s="36"/>
      <c r="F50" s="37"/>
      <c r="G50" s="36"/>
      <c r="H50" s="37"/>
      <c r="I50" s="36"/>
      <c r="J50" s="37"/>
      <c r="K50" s="36"/>
      <c r="L50" s="37"/>
      <c r="M50" s="36"/>
      <c r="N50" s="37"/>
      <c r="O50" s="36"/>
      <c r="P50" s="37"/>
      <c r="Q50" s="36"/>
      <c r="R50" s="37"/>
      <c r="S50" s="36"/>
      <c r="T50" s="37"/>
      <c r="U50" s="36"/>
      <c r="V50" s="37"/>
      <c r="W50" s="36"/>
      <c r="X50" s="40"/>
      <c r="Y50" s="39"/>
      <c r="Z50" s="40"/>
      <c r="AA50" s="39"/>
      <c r="AB50" s="40"/>
      <c r="AC50" s="39"/>
      <c r="AD50" s="40"/>
      <c r="AE50" s="39"/>
      <c r="AF50" s="40"/>
      <c r="AG50" s="39"/>
      <c r="AH50" s="40"/>
      <c r="AI50" s="39"/>
      <c r="AJ50" s="40"/>
      <c r="AK50" s="39"/>
      <c r="AL50" s="40"/>
      <c r="AM50" s="39"/>
      <c r="AN50" s="40"/>
      <c r="AO50" s="39"/>
      <c r="AP50" s="40"/>
      <c r="AQ50" s="39"/>
      <c r="AR50" s="40"/>
      <c r="AS50" s="39"/>
      <c r="AT50" s="40"/>
      <c r="AU50" s="39"/>
      <c r="AV50" s="40"/>
      <c r="AW50" s="39"/>
      <c r="AX50" s="40"/>
      <c r="AY50" s="41"/>
      <c r="AZ50" s="42"/>
      <c r="BA50" s="43"/>
      <c r="BB50" s="42"/>
      <c r="BC50" s="43"/>
      <c r="BD50" s="42"/>
      <c r="BE50" s="43"/>
      <c r="BF50" s="42"/>
      <c r="BG50" s="43"/>
      <c r="BH50" s="42"/>
      <c r="BI50" s="43"/>
      <c r="BJ50" s="42"/>
      <c r="BK50" s="43"/>
      <c r="BL50" s="42"/>
      <c r="BM50" s="43"/>
      <c r="BN50" s="42"/>
      <c r="BO50" s="43"/>
      <c r="BP50" s="42"/>
      <c r="BQ50" s="43"/>
      <c r="BR50" s="44">
        <f t="shared" si="0"/>
        <v>0</v>
      </c>
      <c r="BS50" s="45">
        <f t="shared" si="1"/>
        <v>0</v>
      </c>
      <c r="BT50" s="46"/>
      <c r="BU50" s="46"/>
      <c r="BV50" s="47">
        <f t="shared" si="4"/>
      </c>
      <c r="BW50" s="48">
        <f t="shared" si="2"/>
      </c>
      <c r="BX50" s="49">
        <f t="shared" si="3"/>
      </c>
    </row>
    <row r="51" ht="13.8" customHeight="1" spans="1:76" x14ac:dyDescent="0.25">
      <c r="A51" s="107"/>
      <c r="B51" s="33"/>
      <c r="C51" s="34"/>
      <c r="D51" s="37"/>
      <c r="E51" s="36"/>
      <c r="F51" s="37"/>
      <c r="G51" s="36"/>
      <c r="H51" s="37"/>
      <c r="I51" s="36"/>
      <c r="J51" s="37"/>
      <c r="K51" s="36"/>
      <c r="L51" s="37"/>
      <c r="M51" s="36"/>
      <c r="N51" s="37"/>
      <c r="O51" s="36"/>
      <c r="P51" s="37"/>
      <c r="Q51" s="36"/>
      <c r="R51" s="37"/>
      <c r="S51" s="36"/>
      <c r="T51" s="37"/>
      <c r="U51" s="36"/>
      <c r="V51" s="37"/>
      <c r="W51" s="36"/>
      <c r="X51" s="40"/>
      <c r="Y51" s="39"/>
      <c r="Z51" s="40"/>
      <c r="AA51" s="39"/>
      <c r="AB51" s="40"/>
      <c r="AC51" s="39"/>
      <c r="AD51" s="40"/>
      <c r="AE51" s="39"/>
      <c r="AF51" s="40"/>
      <c r="AG51" s="39"/>
      <c r="AH51" s="40"/>
      <c r="AI51" s="39"/>
      <c r="AJ51" s="40"/>
      <c r="AK51" s="39"/>
      <c r="AL51" s="40"/>
      <c r="AM51" s="39"/>
      <c r="AN51" s="40"/>
      <c r="AO51" s="39"/>
      <c r="AP51" s="40"/>
      <c r="AQ51" s="39"/>
      <c r="AR51" s="40"/>
      <c r="AS51" s="39"/>
      <c r="AT51" s="40"/>
      <c r="AU51" s="39"/>
      <c r="AV51" s="40"/>
      <c r="AW51" s="39"/>
      <c r="AX51" s="40"/>
      <c r="AY51" s="41"/>
      <c r="AZ51" s="42"/>
      <c r="BA51" s="43"/>
      <c r="BB51" s="42"/>
      <c r="BC51" s="43"/>
      <c r="BD51" s="42"/>
      <c r="BE51" s="43"/>
      <c r="BF51" s="42"/>
      <c r="BG51" s="43"/>
      <c r="BH51" s="42"/>
      <c r="BI51" s="43"/>
      <c r="BJ51" s="42"/>
      <c r="BK51" s="43"/>
      <c r="BL51" s="42"/>
      <c r="BM51" s="43"/>
      <c r="BN51" s="42"/>
      <c r="BO51" s="43"/>
      <c r="BP51" s="42"/>
      <c r="BQ51" s="43"/>
      <c r="BR51" s="44">
        <f t="shared" si="0"/>
        <v>0</v>
      </c>
      <c r="BS51" s="45">
        <f t="shared" si="1"/>
        <v>0</v>
      </c>
      <c r="BT51" s="46"/>
      <c r="BU51" s="46"/>
      <c r="BV51" s="47">
        <f t="shared" si="4"/>
      </c>
      <c r="BW51" s="48">
        <f t="shared" si="2"/>
      </c>
      <c r="BX51" s="49">
        <f t="shared" si="3"/>
      </c>
    </row>
    <row r="52" ht="13.8" customHeight="1" spans="1:76" x14ac:dyDescent="0.25">
      <c r="A52" s="107"/>
      <c r="B52" s="33"/>
      <c r="C52" s="34"/>
      <c r="D52" s="37"/>
      <c r="E52" s="36"/>
      <c r="F52" s="37"/>
      <c r="G52" s="36"/>
      <c r="H52" s="37"/>
      <c r="I52" s="36"/>
      <c r="J52" s="37"/>
      <c r="K52" s="36"/>
      <c r="L52" s="37"/>
      <c r="M52" s="36"/>
      <c r="N52" s="37"/>
      <c r="O52" s="36"/>
      <c r="P52" s="37"/>
      <c r="Q52" s="36"/>
      <c r="R52" s="37"/>
      <c r="S52" s="36"/>
      <c r="T52" s="37"/>
      <c r="U52" s="36"/>
      <c r="V52" s="37"/>
      <c r="W52" s="36"/>
      <c r="X52" s="40"/>
      <c r="Y52" s="39"/>
      <c r="Z52" s="40"/>
      <c r="AA52" s="39"/>
      <c r="AB52" s="40"/>
      <c r="AC52" s="39"/>
      <c r="AD52" s="40"/>
      <c r="AE52" s="39"/>
      <c r="AF52" s="40"/>
      <c r="AG52" s="39"/>
      <c r="AH52" s="40"/>
      <c r="AI52" s="39"/>
      <c r="AJ52" s="40"/>
      <c r="AK52" s="39"/>
      <c r="AL52" s="40"/>
      <c r="AM52" s="39"/>
      <c r="AN52" s="40"/>
      <c r="AO52" s="39"/>
      <c r="AP52" s="40"/>
      <c r="AQ52" s="39"/>
      <c r="AR52" s="40"/>
      <c r="AS52" s="39"/>
      <c r="AT52" s="40"/>
      <c r="AU52" s="39"/>
      <c r="AV52" s="40"/>
      <c r="AW52" s="39"/>
      <c r="AX52" s="40"/>
      <c r="AY52" s="41"/>
      <c r="AZ52" s="42"/>
      <c r="BA52" s="43"/>
      <c r="BB52" s="42"/>
      <c r="BC52" s="43"/>
      <c r="BD52" s="42"/>
      <c r="BE52" s="43"/>
      <c r="BF52" s="42"/>
      <c r="BG52" s="43"/>
      <c r="BH52" s="42"/>
      <c r="BI52" s="43"/>
      <c r="BJ52" s="42"/>
      <c r="BK52" s="43"/>
      <c r="BL52" s="42"/>
      <c r="BM52" s="43"/>
      <c r="BN52" s="42"/>
      <c r="BO52" s="43"/>
      <c r="BP52" s="42"/>
      <c r="BQ52" s="43"/>
      <c r="BR52" s="44">
        <f t="shared" si="0"/>
        <v>0</v>
      </c>
      <c r="BS52" s="45">
        <f t="shared" si="1"/>
        <v>0</v>
      </c>
      <c r="BT52" s="46"/>
      <c r="BU52" s="46"/>
      <c r="BV52" s="47">
        <f t="shared" si="4"/>
      </c>
      <c r="BW52" s="48">
        <f t="shared" si="2"/>
      </c>
      <c r="BX52" s="49">
        <f t="shared" si="3"/>
      </c>
    </row>
    <row r="53" ht="13.8" customHeight="1" spans="1:76" x14ac:dyDescent="0.25">
      <c r="A53" s="107"/>
      <c r="B53" s="33"/>
      <c r="C53" s="34"/>
      <c r="D53" s="37"/>
      <c r="E53" s="36"/>
      <c r="F53" s="37"/>
      <c r="G53" s="36"/>
      <c r="H53" s="37"/>
      <c r="I53" s="36"/>
      <c r="J53" s="37"/>
      <c r="K53" s="36"/>
      <c r="L53" s="37"/>
      <c r="M53" s="36"/>
      <c r="N53" s="37"/>
      <c r="O53" s="36"/>
      <c r="P53" s="37"/>
      <c r="Q53" s="36"/>
      <c r="R53" s="37"/>
      <c r="S53" s="36"/>
      <c r="T53" s="37"/>
      <c r="U53" s="36"/>
      <c r="V53" s="37"/>
      <c r="W53" s="36"/>
      <c r="X53" s="40"/>
      <c r="Y53" s="39"/>
      <c r="Z53" s="40"/>
      <c r="AA53" s="39"/>
      <c r="AB53" s="40"/>
      <c r="AC53" s="39"/>
      <c r="AD53" s="40"/>
      <c r="AE53" s="39"/>
      <c r="AF53" s="40"/>
      <c r="AG53" s="39"/>
      <c r="AH53" s="40"/>
      <c r="AI53" s="39"/>
      <c r="AJ53" s="40"/>
      <c r="AK53" s="39"/>
      <c r="AL53" s="40"/>
      <c r="AM53" s="39"/>
      <c r="AN53" s="40"/>
      <c r="AO53" s="39"/>
      <c r="AP53" s="40"/>
      <c r="AQ53" s="39"/>
      <c r="AR53" s="40"/>
      <c r="AS53" s="39"/>
      <c r="AT53" s="40"/>
      <c r="AU53" s="39"/>
      <c r="AV53" s="40"/>
      <c r="AW53" s="39"/>
      <c r="AX53" s="40"/>
      <c r="AY53" s="41"/>
      <c r="AZ53" s="42"/>
      <c r="BA53" s="43"/>
      <c r="BB53" s="42"/>
      <c r="BC53" s="43"/>
      <c r="BD53" s="42"/>
      <c r="BE53" s="43"/>
      <c r="BF53" s="42"/>
      <c r="BG53" s="43"/>
      <c r="BH53" s="42"/>
      <c r="BI53" s="43"/>
      <c r="BJ53" s="42"/>
      <c r="BK53" s="43"/>
      <c r="BL53" s="42"/>
      <c r="BM53" s="43"/>
      <c r="BN53" s="42"/>
      <c r="BO53" s="43"/>
      <c r="BP53" s="42"/>
      <c r="BQ53" s="43"/>
      <c r="BR53" s="44">
        <f t="shared" si="0"/>
        <v>0</v>
      </c>
      <c r="BS53" s="45">
        <f>E53+G53+I53+K53+M53+O53+W53+Y53+AA53+AC53+AE53+AG53+BA53+BC53+BE53+BG53+BI53+AI53+Q53+S53+AK53+BK53+AM53+AO53+AQ53+AS53+AU53+AY53+AW53+BM53+U53+BO53+BQ53</f>
        <v>0</v>
      </c>
      <c r="BT53" s="46"/>
      <c r="BU53" s="46"/>
      <c r="BV53" s="47">
        <f t="shared" si="4"/>
      </c>
      <c r="BW53" s="48">
        <f t="shared" si="2"/>
      </c>
      <c r="BX53" s="49">
        <f t="shared" si="3"/>
      </c>
    </row>
    <row r="54" ht="13.8" customHeight="1" spans="1:76" x14ac:dyDescent="0.25">
      <c r="A54" s="107"/>
      <c r="B54" s="33"/>
      <c r="C54" s="34"/>
      <c r="D54" s="37"/>
      <c r="E54" s="36"/>
      <c r="F54" s="37"/>
      <c r="G54" s="36"/>
      <c r="H54" s="37"/>
      <c r="I54" s="36"/>
      <c r="J54" s="37"/>
      <c r="K54" s="36"/>
      <c r="L54" s="37"/>
      <c r="M54" s="36"/>
      <c r="N54" s="37"/>
      <c r="O54" s="36"/>
      <c r="P54" s="37"/>
      <c r="Q54" s="36"/>
      <c r="R54" s="37"/>
      <c r="S54" s="36"/>
      <c r="T54" s="37"/>
      <c r="U54" s="36"/>
      <c r="V54" s="37"/>
      <c r="W54" s="36"/>
      <c r="X54" s="40"/>
      <c r="Y54" s="39"/>
      <c r="Z54" s="40"/>
      <c r="AA54" s="39"/>
      <c r="AB54" s="40"/>
      <c r="AC54" s="39"/>
      <c r="AD54" s="40"/>
      <c r="AE54" s="39"/>
      <c r="AF54" s="40"/>
      <c r="AG54" s="39"/>
      <c r="AH54" s="40"/>
      <c r="AI54" s="39"/>
      <c r="AJ54" s="40"/>
      <c r="AK54" s="39"/>
      <c r="AL54" s="40"/>
      <c r="AM54" s="39"/>
      <c r="AN54" s="40"/>
      <c r="AO54" s="39"/>
      <c r="AP54" s="40"/>
      <c r="AQ54" s="39"/>
      <c r="AR54" s="40"/>
      <c r="AS54" s="39"/>
      <c r="AT54" s="40"/>
      <c r="AU54" s="39"/>
      <c r="AV54" s="40"/>
      <c r="AW54" s="39"/>
      <c r="AX54" s="40"/>
      <c r="AY54" s="41"/>
      <c r="AZ54" s="42"/>
      <c r="BA54" s="43"/>
      <c r="BB54" s="42"/>
      <c r="BC54" s="43"/>
      <c r="BD54" s="42"/>
      <c r="BE54" s="43"/>
      <c r="BF54" s="42"/>
      <c r="BG54" s="43"/>
      <c r="BH54" s="42"/>
      <c r="BI54" s="43"/>
      <c r="BJ54" s="42"/>
      <c r="BK54" s="43"/>
      <c r="BL54" s="42"/>
      <c r="BM54" s="43"/>
      <c r="BN54" s="42"/>
      <c r="BO54" s="43"/>
      <c r="BP54" s="42"/>
      <c r="BQ54" s="43"/>
      <c r="BR54" s="44">
        <f t="shared" si="0"/>
        <v>0</v>
      </c>
      <c r="BS54" s="45">
        <f t="shared" si="1"/>
        <v>0</v>
      </c>
      <c r="BT54" s="46"/>
      <c r="BU54" s="46"/>
      <c r="BV54" s="47">
        <f t="shared" si="4"/>
      </c>
      <c r="BW54" s="48">
        <f t="shared" si="2"/>
      </c>
      <c r="BX54" s="49">
        <f t="shared" si="3"/>
      </c>
    </row>
    <row r="55" ht="13.8" customHeight="1" spans="1:76" x14ac:dyDescent="0.25">
      <c r="A55" s="107"/>
      <c r="B55" s="33"/>
      <c r="C55" s="34"/>
      <c r="D55" s="37"/>
      <c r="E55" s="36"/>
      <c r="F55" s="37"/>
      <c r="G55" s="36"/>
      <c r="H55" s="37"/>
      <c r="I55" s="36"/>
      <c r="J55" s="37"/>
      <c r="K55" s="36"/>
      <c r="L55" s="37"/>
      <c r="M55" s="36"/>
      <c r="N55" s="37"/>
      <c r="O55" s="36"/>
      <c r="P55" s="37"/>
      <c r="Q55" s="36"/>
      <c r="R55" s="37"/>
      <c r="S55" s="36"/>
      <c r="T55" s="37"/>
      <c r="U55" s="36"/>
      <c r="V55" s="37"/>
      <c r="W55" s="36"/>
      <c r="X55" s="40"/>
      <c r="Y55" s="39"/>
      <c r="Z55" s="40"/>
      <c r="AA55" s="39"/>
      <c r="AB55" s="40"/>
      <c r="AC55" s="39"/>
      <c r="AD55" s="40"/>
      <c r="AE55" s="39"/>
      <c r="AF55" s="40"/>
      <c r="AG55" s="39"/>
      <c r="AH55" s="40"/>
      <c r="AI55" s="39"/>
      <c r="AJ55" s="40"/>
      <c r="AK55" s="39"/>
      <c r="AL55" s="40"/>
      <c r="AM55" s="39"/>
      <c r="AN55" s="40"/>
      <c r="AO55" s="39"/>
      <c r="AP55" s="40"/>
      <c r="AQ55" s="39"/>
      <c r="AR55" s="40"/>
      <c r="AS55" s="39"/>
      <c r="AT55" s="40"/>
      <c r="AU55" s="39"/>
      <c r="AV55" s="40"/>
      <c r="AW55" s="39"/>
      <c r="AX55" s="40"/>
      <c r="AY55" s="41"/>
      <c r="AZ55" s="42"/>
      <c r="BA55" s="43"/>
      <c r="BB55" s="42"/>
      <c r="BC55" s="43"/>
      <c r="BD55" s="42"/>
      <c r="BE55" s="43"/>
      <c r="BF55" s="42"/>
      <c r="BG55" s="43"/>
      <c r="BH55" s="42"/>
      <c r="BI55" s="43"/>
      <c r="BJ55" s="42"/>
      <c r="BK55" s="43"/>
      <c r="BL55" s="42"/>
      <c r="BM55" s="43"/>
      <c r="BN55" s="42"/>
      <c r="BO55" s="43"/>
      <c r="BP55" s="42"/>
      <c r="BQ55" s="43"/>
      <c r="BR55" s="44">
        <f t="shared" si="0"/>
        <v>0</v>
      </c>
      <c r="BS55" s="45">
        <f t="shared" si="1"/>
        <v>0</v>
      </c>
      <c r="BT55" s="46"/>
      <c r="BU55" s="46"/>
      <c r="BV55" s="47">
        <f t="shared" si="4"/>
      </c>
      <c r="BW55" s="48">
        <f t="shared" si="2"/>
      </c>
      <c r="BX55" s="49">
        <f t="shared" si="3"/>
      </c>
    </row>
    <row r="56" ht="13.8" customHeight="1" spans="1:76" x14ac:dyDescent="0.25">
      <c r="A56" s="107"/>
      <c r="B56" s="33"/>
      <c r="C56" s="34"/>
      <c r="D56" s="37"/>
      <c r="E56" s="36"/>
      <c r="F56" s="37"/>
      <c r="G56" s="36"/>
      <c r="H56" s="37"/>
      <c r="I56" s="36"/>
      <c r="J56" s="37"/>
      <c r="K56" s="36"/>
      <c r="L56" s="37"/>
      <c r="M56" s="36"/>
      <c r="N56" s="37"/>
      <c r="O56" s="36"/>
      <c r="P56" s="37"/>
      <c r="Q56" s="36"/>
      <c r="R56" s="37"/>
      <c r="S56" s="36"/>
      <c r="T56" s="37"/>
      <c r="U56" s="36"/>
      <c r="V56" s="37"/>
      <c r="W56" s="36"/>
      <c r="X56" s="40"/>
      <c r="Y56" s="39"/>
      <c r="Z56" s="40"/>
      <c r="AA56" s="39"/>
      <c r="AB56" s="40"/>
      <c r="AC56" s="39"/>
      <c r="AD56" s="40"/>
      <c r="AE56" s="39"/>
      <c r="AF56" s="40"/>
      <c r="AG56" s="39"/>
      <c r="AH56" s="40"/>
      <c r="AI56" s="39"/>
      <c r="AJ56" s="40"/>
      <c r="AK56" s="39"/>
      <c r="AL56" s="40"/>
      <c r="AM56" s="39"/>
      <c r="AN56" s="40"/>
      <c r="AO56" s="39"/>
      <c r="AP56" s="40"/>
      <c r="AQ56" s="39"/>
      <c r="AR56" s="40"/>
      <c r="AS56" s="39"/>
      <c r="AT56" s="40"/>
      <c r="AU56" s="39"/>
      <c r="AV56" s="40"/>
      <c r="AW56" s="39"/>
      <c r="AX56" s="40"/>
      <c r="AY56" s="41"/>
      <c r="AZ56" s="42"/>
      <c r="BA56" s="43"/>
      <c r="BB56" s="42"/>
      <c r="BC56" s="43"/>
      <c r="BD56" s="42"/>
      <c r="BE56" s="43"/>
      <c r="BF56" s="42"/>
      <c r="BG56" s="43"/>
      <c r="BH56" s="42"/>
      <c r="BI56" s="43"/>
      <c r="BJ56" s="42"/>
      <c r="BK56" s="43"/>
      <c r="BL56" s="42"/>
      <c r="BM56" s="43"/>
      <c r="BN56" s="42"/>
      <c r="BO56" s="43"/>
      <c r="BP56" s="42"/>
      <c r="BQ56" s="43"/>
      <c r="BR56" s="44">
        <f t="shared" si="0"/>
        <v>0</v>
      </c>
      <c r="BS56" s="45">
        <f t="shared" si="1"/>
        <v>0</v>
      </c>
      <c r="BT56" s="46"/>
      <c r="BU56" s="46"/>
      <c r="BV56" s="47">
        <f t="shared" si="4"/>
      </c>
      <c r="BW56" s="48">
        <f t="shared" si="2"/>
      </c>
      <c r="BX56" s="49">
        <f t="shared" si="3"/>
      </c>
    </row>
    <row r="57" ht="13.8" customHeight="1" spans="1:76" x14ac:dyDescent="0.25">
      <c r="A57" s="107"/>
      <c r="B57" s="33"/>
      <c r="C57" s="34"/>
      <c r="D57" s="37"/>
      <c r="E57" s="36"/>
      <c r="F57" s="37"/>
      <c r="G57" s="36"/>
      <c r="H57" s="37"/>
      <c r="I57" s="36"/>
      <c r="J57" s="37"/>
      <c r="K57" s="36"/>
      <c r="L57" s="37"/>
      <c r="M57" s="36"/>
      <c r="N57" s="37"/>
      <c r="O57" s="36"/>
      <c r="P57" s="37"/>
      <c r="Q57" s="36"/>
      <c r="R57" s="37"/>
      <c r="S57" s="36"/>
      <c r="T57" s="37"/>
      <c r="U57" s="36"/>
      <c r="V57" s="37"/>
      <c r="W57" s="36"/>
      <c r="X57" s="40"/>
      <c r="Y57" s="39"/>
      <c r="Z57" s="40"/>
      <c r="AA57" s="39"/>
      <c r="AB57" s="40"/>
      <c r="AC57" s="39"/>
      <c r="AD57" s="40"/>
      <c r="AE57" s="39"/>
      <c r="AF57" s="40"/>
      <c r="AG57" s="39"/>
      <c r="AH57" s="40"/>
      <c r="AI57" s="39"/>
      <c r="AJ57" s="40"/>
      <c r="AK57" s="39"/>
      <c r="AL57" s="40"/>
      <c r="AM57" s="39"/>
      <c r="AN57" s="40"/>
      <c r="AO57" s="39"/>
      <c r="AP57" s="40"/>
      <c r="AQ57" s="39"/>
      <c r="AR57" s="40"/>
      <c r="AS57" s="39"/>
      <c r="AT57" s="40"/>
      <c r="AU57" s="39"/>
      <c r="AV57" s="40"/>
      <c r="AW57" s="39"/>
      <c r="AX57" s="40"/>
      <c r="AY57" s="41"/>
      <c r="AZ57" s="42"/>
      <c r="BA57" s="43"/>
      <c r="BB57" s="42"/>
      <c r="BC57" s="43"/>
      <c r="BD57" s="42"/>
      <c r="BE57" s="43"/>
      <c r="BF57" s="42"/>
      <c r="BG57" s="43"/>
      <c r="BH57" s="42"/>
      <c r="BI57" s="43"/>
      <c r="BJ57" s="42"/>
      <c r="BK57" s="43"/>
      <c r="BL57" s="42"/>
      <c r="BM57" s="43"/>
      <c r="BN57" s="42"/>
      <c r="BO57" s="43"/>
      <c r="BP57" s="42"/>
      <c r="BQ57" s="43"/>
      <c r="BR57" s="44">
        <f t="shared" si="0"/>
        <v>0</v>
      </c>
      <c r="BS57" s="45">
        <f t="shared" si="1"/>
        <v>0</v>
      </c>
      <c r="BT57" s="46"/>
      <c r="BU57" s="46"/>
      <c r="BV57" s="47">
        <f t="shared" si="4"/>
      </c>
      <c r="BW57" s="48">
        <f t="shared" si="2"/>
      </c>
      <c r="BX57" s="49">
        <f t="shared" si="3"/>
      </c>
    </row>
    <row r="58" ht="13.8" customHeight="1" spans="1:76" x14ac:dyDescent="0.25">
      <c r="A58" s="107"/>
      <c r="B58" s="33"/>
      <c r="C58" s="34"/>
      <c r="D58" s="37"/>
      <c r="E58" s="36"/>
      <c r="F58" s="37"/>
      <c r="G58" s="36"/>
      <c r="H58" s="37"/>
      <c r="I58" s="36"/>
      <c r="J58" s="37"/>
      <c r="K58" s="36"/>
      <c r="L58" s="37"/>
      <c r="M58" s="36"/>
      <c r="N58" s="37"/>
      <c r="O58" s="36"/>
      <c r="P58" s="37"/>
      <c r="Q58" s="36"/>
      <c r="R58" s="37"/>
      <c r="S58" s="36"/>
      <c r="T58" s="37"/>
      <c r="U58" s="36"/>
      <c r="V58" s="37"/>
      <c r="W58" s="36"/>
      <c r="X58" s="40"/>
      <c r="Y58" s="39"/>
      <c r="Z58" s="40"/>
      <c r="AA58" s="39"/>
      <c r="AB58" s="40"/>
      <c r="AC58" s="39"/>
      <c r="AD58" s="40"/>
      <c r="AE58" s="39"/>
      <c r="AF58" s="40"/>
      <c r="AG58" s="39"/>
      <c r="AH58" s="40"/>
      <c r="AI58" s="39"/>
      <c r="AJ58" s="40"/>
      <c r="AK58" s="39"/>
      <c r="AL58" s="40"/>
      <c r="AM58" s="39"/>
      <c r="AN58" s="40"/>
      <c r="AO58" s="39"/>
      <c r="AP58" s="40"/>
      <c r="AQ58" s="39"/>
      <c r="AR58" s="40"/>
      <c r="AS58" s="39"/>
      <c r="AT58" s="40"/>
      <c r="AU58" s="39"/>
      <c r="AV58" s="40"/>
      <c r="AW58" s="39"/>
      <c r="AX58" s="40"/>
      <c r="AY58" s="41"/>
      <c r="AZ58" s="42"/>
      <c r="BA58" s="43"/>
      <c r="BB58" s="42"/>
      <c r="BC58" s="43"/>
      <c r="BD58" s="42"/>
      <c r="BE58" s="43"/>
      <c r="BF58" s="42"/>
      <c r="BG58" s="43"/>
      <c r="BH58" s="42"/>
      <c r="BI58" s="43"/>
      <c r="BJ58" s="42"/>
      <c r="BK58" s="43"/>
      <c r="BL58" s="42"/>
      <c r="BM58" s="43"/>
      <c r="BN58" s="42"/>
      <c r="BO58" s="43"/>
      <c r="BP58" s="42"/>
      <c r="BQ58" s="43"/>
      <c r="BR58" s="44">
        <f t="shared" si="0"/>
        <v>0</v>
      </c>
      <c r="BS58" s="45">
        <f t="shared" si="1"/>
        <v>0</v>
      </c>
      <c r="BT58" s="46"/>
      <c r="BU58" s="46"/>
      <c r="BV58" s="47">
        <f t="shared" si="4"/>
      </c>
      <c r="BW58" s="48">
        <f t="shared" si="2"/>
      </c>
      <c r="BX58" s="49">
        <f t="shared" si="3"/>
      </c>
    </row>
    <row r="59" ht="13.8" customHeight="1" spans="1:76" x14ac:dyDescent="0.25">
      <c r="A59" s="107"/>
      <c r="B59" s="33"/>
      <c r="C59" s="34"/>
      <c r="D59" s="37"/>
      <c r="E59" s="36"/>
      <c r="F59" s="37"/>
      <c r="G59" s="36"/>
      <c r="H59" s="37"/>
      <c r="I59" s="36"/>
      <c r="J59" s="37"/>
      <c r="K59" s="36"/>
      <c r="L59" s="37"/>
      <c r="M59" s="36"/>
      <c r="N59" s="37"/>
      <c r="O59" s="36"/>
      <c r="P59" s="37"/>
      <c r="Q59" s="36"/>
      <c r="R59" s="37"/>
      <c r="S59" s="36"/>
      <c r="T59" s="37"/>
      <c r="U59" s="36"/>
      <c r="V59" s="37"/>
      <c r="W59" s="36"/>
      <c r="X59" s="40"/>
      <c r="Y59" s="39"/>
      <c r="Z59" s="40"/>
      <c r="AA59" s="39"/>
      <c r="AB59" s="40"/>
      <c r="AC59" s="39"/>
      <c r="AD59" s="40"/>
      <c r="AE59" s="39"/>
      <c r="AF59" s="40"/>
      <c r="AG59" s="39"/>
      <c r="AH59" s="40"/>
      <c r="AI59" s="39"/>
      <c r="AJ59" s="40"/>
      <c r="AK59" s="39"/>
      <c r="AL59" s="40"/>
      <c r="AM59" s="39"/>
      <c r="AN59" s="40"/>
      <c r="AO59" s="39"/>
      <c r="AP59" s="40"/>
      <c r="AQ59" s="39"/>
      <c r="AR59" s="40"/>
      <c r="AS59" s="39"/>
      <c r="AT59" s="40"/>
      <c r="AU59" s="39"/>
      <c r="AV59" s="40"/>
      <c r="AW59" s="39"/>
      <c r="AX59" s="40"/>
      <c r="AY59" s="41"/>
      <c r="AZ59" s="42"/>
      <c r="BA59" s="43"/>
      <c r="BB59" s="42"/>
      <c r="BC59" s="43"/>
      <c r="BD59" s="42"/>
      <c r="BE59" s="43"/>
      <c r="BF59" s="42"/>
      <c r="BG59" s="43"/>
      <c r="BH59" s="42"/>
      <c r="BI59" s="43"/>
      <c r="BJ59" s="42"/>
      <c r="BK59" s="43"/>
      <c r="BL59" s="42"/>
      <c r="BM59" s="43"/>
      <c r="BN59" s="42"/>
      <c r="BO59" s="43"/>
      <c r="BP59" s="42"/>
      <c r="BQ59" s="43"/>
      <c r="BR59" s="44">
        <f t="shared" si="0"/>
        <v>0</v>
      </c>
      <c r="BS59" s="45">
        <f t="shared" si="1"/>
        <v>0</v>
      </c>
      <c r="BT59" s="46"/>
      <c r="BU59" s="46"/>
      <c r="BV59" s="47">
        <f t="shared" si="4"/>
      </c>
      <c r="BW59" s="48">
        <f t="shared" si="2"/>
      </c>
      <c r="BX59" s="49">
        <f t="shared" si="3"/>
      </c>
    </row>
    <row r="60" ht="13.8" customHeight="1" spans="1:76" x14ac:dyDescent="0.25">
      <c r="A60" s="107"/>
      <c r="B60" s="33"/>
      <c r="C60" s="34"/>
      <c r="D60" s="37"/>
      <c r="E60" s="36"/>
      <c r="F60" s="37"/>
      <c r="G60" s="36"/>
      <c r="H60" s="37"/>
      <c r="I60" s="36"/>
      <c r="J60" s="37"/>
      <c r="K60" s="36"/>
      <c r="L60" s="37"/>
      <c r="M60" s="36"/>
      <c r="N60" s="37"/>
      <c r="O60" s="36"/>
      <c r="P60" s="37"/>
      <c r="Q60" s="36"/>
      <c r="R60" s="37"/>
      <c r="S60" s="36"/>
      <c r="T60" s="37"/>
      <c r="U60" s="36"/>
      <c r="V60" s="37"/>
      <c r="W60" s="36"/>
      <c r="X60" s="40"/>
      <c r="Y60" s="39"/>
      <c r="Z60" s="40"/>
      <c r="AA60" s="39"/>
      <c r="AB60" s="40"/>
      <c r="AC60" s="39"/>
      <c r="AD60" s="40"/>
      <c r="AE60" s="39"/>
      <c r="AF60" s="40"/>
      <c r="AG60" s="39"/>
      <c r="AH60" s="40"/>
      <c r="AI60" s="39"/>
      <c r="AJ60" s="40"/>
      <c r="AK60" s="39"/>
      <c r="AL60" s="40"/>
      <c r="AM60" s="39"/>
      <c r="AN60" s="40"/>
      <c r="AO60" s="39"/>
      <c r="AP60" s="40"/>
      <c r="AQ60" s="39"/>
      <c r="AR60" s="40"/>
      <c r="AS60" s="39"/>
      <c r="AT60" s="40"/>
      <c r="AU60" s="39"/>
      <c r="AV60" s="40"/>
      <c r="AW60" s="39"/>
      <c r="AX60" s="40"/>
      <c r="AY60" s="41"/>
      <c r="AZ60" s="42"/>
      <c r="BA60" s="43"/>
      <c r="BB60" s="42"/>
      <c r="BC60" s="43"/>
      <c r="BD60" s="42"/>
      <c r="BE60" s="43"/>
      <c r="BF60" s="42"/>
      <c r="BG60" s="43"/>
      <c r="BH60" s="42"/>
      <c r="BI60" s="43"/>
      <c r="BJ60" s="42"/>
      <c r="BK60" s="43"/>
      <c r="BL60" s="42"/>
      <c r="BM60" s="43"/>
      <c r="BN60" s="42"/>
      <c r="BO60" s="43"/>
      <c r="BP60" s="42"/>
      <c r="BQ60" s="43"/>
      <c r="BR60" s="44">
        <f t="shared" si="0"/>
        <v>0</v>
      </c>
      <c r="BS60" s="45">
        <f t="shared" si="1"/>
        <v>0</v>
      </c>
      <c r="BT60" s="46"/>
      <c r="BU60" s="46"/>
      <c r="BV60" s="47">
        <f t="shared" si="4"/>
      </c>
      <c r="BW60" s="48">
        <f t="shared" si="2"/>
      </c>
      <c r="BX60" s="49">
        <f t="shared" si="3"/>
      </c>
    </row>
    <row r="61" ht="13.8" customHeight="1" spans="1:76" x14ac:dyDescent="0.25">
      <c r="A61" s="107"/>
      <c r="B61" s="33"/>
      <c r="C61" s="34"/>
      <c r="D61" s="37"/>
      <c r="E61" s="36"/>
      <c r="F61" s="37"/>
      <c r="G61" s="36"/>
      <c r="H61" s="37"/>
      <c r="I61" s="36"/>
      <c r="J61" s="37"/>
      <c r="K61" s="36"/>
      <c r="L61" s="37"/>
      <c r="M61" s="36"/>
      <c r="N61" s="37"/>
      <c r="O61" s="36"/>
      <c r="P61" s="37"/>
      <c r="Q61" s="36"/>
      <c r="R61" s="37"/>
      <c r="S61" s="36"/>
      <c r="T61" s="37"/>
      <c r="U61" s="36"/>
      <c r="V61" s="37"/>
      <c r="W61" s="36"/>
      <c r="X61" s="40"/>
      <c r="Y61" s="39"/>
      <c r="Z61" s="40"/>
      <c r="AA61" s="39"/>
      <c r="AB61" s="40"/>
      <c r="AC61" s="39"/>
      <c r="AD61" s="40"/>
      <c r="AE61" s="39"/>
      <c r="AF61" s="40"/>
      <c r="AG61" s="39"/>
      <c r="AH61" s="40"/>
      <c r="AI61" s="39"/>
      <c r="AJ61" s="40"/>
      <c r="AK61" s="39"/>
      <c r="AL61" s="40"/>
      <c r="AM61" s="39"/>
      <c r="AN61" s="40"/>
      <c r="AO61" s="39"/>
      <c r="AP61" s="40"/>
      <c r="AQ61" s="39"/>
      <c r="AR61" s="40"/>
      <c r="AS61" s="39"/>
      <c r="AT61" s="40"/>
      <c r="AU61" s="39"/>
      <c r="AV61" s="40"/>
      <c r="AW61" s="39"/>
      <c r="AX61" s="40"/>
      <c r="AY61" s="41"/>
      <c r="AZ61" s="42"/>
      <c r="BA61" s="43"/>
      <c r="BB61" s="42"/>
      <c r="BC61" s="43"/>
      <c r="BD61" s="42"/>
      <c r="BE61" s="43"/>
      <c r="BF61" s="42"/>
      <c r="BG61" s="43"/>
      <c r="BH61" s="42"/>
      <c r="BI61" s="43"/>
      <c r="BJ61" s="42"/>
      <c r="BK61" s="43"/>
      <c r="BL61" s="42"/>
      <c r="BM61" s="43"/>
      <c r="BN61" s="42"/>
      <c r="BO61" s="43"/>
      <c r="BP61" s="42"/>
      <c r="BQ61" s="43"/>
      <c r="BR61" s="44">
        <f t="shared" si="0"/>
        <v>0</v>
      </c>
      <c r="BS61" s="45">
        <f t="shared" si="1"/>
        <v>0</v>
      </c>
      <c r="BT61" s="46"/>
      <c r="BU61" s="46"/>
      <c r="BV61" s="47">
        <f t="shared" si="4"/>
      </c>
      <c r="BW61" s="48">
        <f t="shared" si="2"/>
      </c>
      <c r="BX61" s="49">
        <f t="shared" si="3"/>
      </c>
    </row>
    <row r="62" ht="13.8" customHeight="1" spans="1:76" x14ac:dyDescent="0.25">
      <c r="A62" s="107"/>
      <c r="B62" s="33"/>
      <c r="C62" s="34"/>
      <c r="D62" s="37"/>
      <c r="E62" s="36"/>
      <c r="F62" s="37"/>
      <c r="G62" s="36"/>
      <c r="H62" s="37"/>
      <c r="I62" s="36"/>
      <c r="J62" s="37"/>
      <c r="K62" s="36"/>
      <c r="L62" s="37"/>
      <c r="M62" s="36"/>
      <c r="N62" s="37"/>
      <c r="O62" s="36"/>
      <c r="P62" s="37"/>
      <c r="Q62" s="36"/>
      <c r="R62" s="37"/>
      <c r="S62" s="36"/>
      <c r="T62" s="37"/>
      <c r="U62" s="36"/>
      <c r="V62" s="37"/>
      <c r="W62" s="36"/>
      <c r="X62" s="40"/>
      <c r="Y62" s="39"/>
      <c r="Z62" s="40"/>
      <c r="AA62" s="39"/>
      <c r="AB62" s="40"/>
      <c r="AC62" s="39"/>
      <c r="AD62" s="40"/>
      <c r="AE62" s="39"/>
      <c r="AF62" s="40"/>
      <c r="AG62" s="39"/>
      <c r="AH62" s="40"/>
      <c r="AI62" s="39"/>
      <c r="AJ62" s="40"/>
      <c r="AK62" s="39"/>
      <c r="AL62" s="40"/>
      <c r="AM62" s="39"/>
      <c r="AN62" s="40"/>
      <c r="AO62" s="39"/>
      <c r="AP62" s="40"/>
      <c r="AQ62" s="39"/>
      <c r="AR62" s="40"/>
      <c r="AS62" s="39"/>
      <c r="AT62" s="40"/>
      <c r="AU62" s="39"/>
      <c r="AV62" s="40"/>
      <c r="AW62" s="39"/>
      <c r="AX62" s="40"/>
      <c r="AY62" s="41"/>
      <c r="AZ62" s="42"/>
      <c r="BA62" s="43"/>
      <c r="BB62" s="42"/>
      <c r="BC62" s="43"/>
      <c r="BD62" s="42"/>
      <c r="BE62" s="43"/>
      <c r="BF62" s="42"/>
      <c r="BG62" s="43"/>
      <c r="BH62" s="42"/>
      <c r="BI62" s="43"/>
      <c r="BJ62" s="42"/>
      <c r="BK62" s="43"/>
      <c r="BL62" s="42"/>
      <c r="BM62" s="43"/>
      <c r="BN62" s="42"/>
      <c r="BO62" s="43"/>
      <c r="BP62" s="42"/>
      <c r="BQ62" s="43"/>
      <c r="BR62" s="44">
        <f t="shared" si="0"/>
        <v>0</v>
      </c>
      <c r="BS62" s="45">
        <f t="shared" si="1"/>
        <v>0</v>
      </c>
      <c r="BT62" s="46"/>
      <c r="BU62" s="46"/>
      <c r="BV62" s="47">
        <f t="shared" si="4"/>
      </c>
      <c r="BW62" s="48">
        <f t="shared" si="2"/>
      </c>
      <c r="BX62" s="49">
        <f t="shared" si="3"/>
      </c>
    </row>
    <row r="63" ht="13.8" customHeight="1" spans="1:76" x14ac:dyDescent="0.25">
      <c r="A63" s="107"/>
      <c r="B63" s="33"/>
      <c r="C63" s="34"/>
      <c r="D63" s="37"/>
      <c r="E63" s="36"/>
      <c r="F63" s="37"/>
      <c r="G63" s="36"/>
      <c r="H63" s="37"/>
      <c r="I63" s="36"/>
      <c r="J63" s="37"/>
      <c r="K63" s="36"/>
      <c r="L63" s="37"/>
      <c r="M63" s="36"/>
      <c r="N63" s="37"/>
      <c r="O63" s="36"/>
      <c r="P63" s="37"/>
      <c r="Q63" s="36"/>
      <c r="R63" s="37"/>
      <c r="S63" s="36"/>
      <c r="T63" s="37"/>
      <c r="U63" s="36"/>
      <c r="V63" s="37"/>
      <c r="W63" s="36"/>
      <c r="X63" s="40"/>
      <c r="Y63" s="39"/>
      <c r="Z63" s="40"/>
      <c r="AA63" s="39"/>
      <c r="AB63" s="40"/>
      <c r="AC63" s="39"/>
      <c r="AD63" s="40"/>
      <c r="AE63" s="39"/>
      <c r="AF63" s="40"/>
      <c r="AG63" s="39"/>
      <c r="AH63" s="40"/>
      <c r="AI63" s="39"/>
      <c r="AJ63" s="40"/>
      <c r="AK63" s="39"/>
      <c r="AL63" s="40"/>
      <c r="AM63" s="39"/>
      <c r="AN63" s="40"/>
      <c r="AO63" s="39"/>
      <c r="AP63" s="40"/>
      <c r="AQ63" s="39"/>
      <c r="AR63" s="40"/>
      <c r="AS63" s="39"/>
      <c r="AT63" s="40"/>
      <c r="AU63" s="39"/>
      <c r="AV63" s="40"/>
      <c r="AW63" s="39"/>
      <c r="AX63" s="40"/>
      <c r="AY63" s="41"/>
      <c r="AZ63" s="42"/>
      <c r="BA63" s="43"/>
      <c r="BB63" s="42"/>
      <c r="BC63" s="43"/>
      <c r="BD63" s="42"/>
      <c r="BE63" s="43"/>
      <c r="BF63" s="42"/>
      <c r="BG63" s="43"/>
      <c r="BH63" s="42"/>
      <c r="BI63" s="43"/>
      <c r="BJ63" s="42"/>
      <c r="BK63" s="43"/>
      <c r="BL63" s="42"/>
      <c r="BM63" s="43"/>
      <c r="BN63" s="42"/>
      <c r="BO63" s="43"/>
      <c r="BP63" s="42"/>
      <c r="BQ63" s="43"/>
      <c r="BR63" s="44">
        <f t="shared" si="0"/>
        <v>0</v>
      </c>
      <c r="BS63" s="45">
        <f t="shared" si="1"/>
        <v>0</v>
      </c>
      <c r="BT63" s="46"/>
      <c r="BU63" s="46"/>
      <c r="BV63" s="47">
        <f t="shared" si="4"/>
      </c>
      <c r="BW63" s="48">
        <f t="shared" si="2"/>
      </c>
      <c r="BX63" s="49">
        <f t="shared" si="3"/>
      </c>
    </row>
    <row r="64" ht="13.8" customHeight="1" spans="1:76" x14ac:dyDescent="0.25">
      <c r="A64" s="107"/>
      <c r="B64" s="33"/>
      <c r="C64" s="34"/>
      <c r="D64" s="37"/>
      <c r="E64" s="36"/>
      <c r="F64" s="37"/>
      <c r="G64" s="36"/>
      <c r="H64" s="37"/>
      <c r="I64" s="36"/>
      <c r="J64" s="37"/>
      <c r="K64" s="36"/>
      <c r="L64" s="37"/>
      <c r="M64" s="36"/>
      <c r="N64" s="37"/>
      <c r="O64" s="36"/>
      <c r="P64" s="37"/>
      <c r="Q64" s="36"/>
      <c r="R64" s="37"/>
      <c r="S64" s="36"/>
      <c r="T64" s="37"/>
      <c r="U64" s="36"/>
      <c r="V64" s="37"/>
      <c r="W64" s="36"/>
      <c r="X64" s="40"/>
      <c r="Y64" s="39"/>
      <c r="Z64" s="40"/>
      <c r="AA64" s="39"/>
      <c r="AB64" s="40"/>
      <c r="AC64" s="39"/>
      <c r="AD64" s="40"/>
      <c r="AE64" s="39"/>
      <c r="AF64" s="40"/>
      <c r="AG64" s="39"/>
      <c r="AH64" s="40"/>
      <c r="AI64" s="39"/>
      <c r="AJ64" s="40"/>
      <c r="AK64" s="39"/>
      <c r="AL64" s="40"/>
      <c r="AM64" s="39"/>
      <c r="AN64" s="40"/>
      <c r="AO64" s="39"/>
      <c r="AP64" s="40"/>
      <c r="AQ64" s="39"/>
      <c r="AR64" s="40"/>
      <c r="AS64" s="39"/>
      <c r="AT64" s="40"/>
      <c r="AU64" s="39"/>
      <c r="AV64" s="40"/>
      <c r="AW64" s="39"/>
      <c r="AX64" s="40"/>
      <c r="AY64" s="41"/>
      <c r="AZ64" s="42"/>
      <c r="BA64" s="43"/>
      <c r="BB64" s="42"/>
      <c r="BC64" s="43"/>
      <c r="BD64" s="42"/>
      <c r="BE64" s="43"/>
      <c r="BF64" s="42"/>
      <c r="BG64" s="43"/>
      <c r="BH64" s="42"/>
      <c r="BI64" s="43"/>
      <c r="BJ64" s="42"/>
      <c r="BK64" s="43"/>
      <c r="BL64" s="42"/>
      <c r="BM64" s="43"/>
      <c r="BN64" s="42"/>
      <c r="BO64" s="43"/>
      <c r="BP64" s="42"/>
      <c r="BQ64" s="43"/>
      <c r="BR64" s="44">
        <f t="shared" si="0"/>
        <v>0</v>
      </c>
      <c r="BS64" s="45">
        <f t="shared" si="1"/>
        <v>0</v>
      </c>
      <c r="BT64" s="46"/>
      <c r="BU64" s="46"/>
      <c r="BV64" s="47">
        <f t="shared" si="4"/>
      </c>
      <c r="BW64" s="48">
        <f t="shared" si="2"/>
      </c>
      <c r="BX64" s="49">
        <f t="shared" si="3"/>
      </c>
    </row>
    <row r="65" ht="13.8" customHeight="1" spans="1:76" x14ac:dyDescent="0.25">
      <c r="A65" s="107"/>
      <c r="B65" s="33"/>
      <c r="C65" s="34"/>
      <c r="D65" s="37"/>
      <c r="E65" s="36"/>
      <c r="F65" s="37"/>
      <c r="G65" s="36"/>
      <c r="H65" s="37"/>
      <c r="I65" s="36"/>
      <c r="J65" s="37"/>
      <c r="K65" s="36"/>
      <c r="L65" s="37"/>
      <c r="M65" s="36"/>
      <c r="N65" s="37"/>
      <c r="O65" s="36"/>
      <c r="P65" s="37"/>
      <c r="Q65" s="36"/>
      <c r="R65" s="37"/>
      <c r="S65" s="36"/>
      <c r="T65" s="37"/>
      <c r="U65" s="36"/>
      <c r="V65" s="37"/>
      <c r="W65" s="36"/>
      <c r="X65" s="40"/>
      <c r="Y65" s="39"/>
      <c r="Z65" s="40"/>
      <c r="AA65" s="39"/>
      <c r="AB65" s="40"/>
      <c r="AC65" s="39"/>
      <c r="AD65" s="40"/>
      <c r="AE65" s="39"/>
      <c r="AF65" s="40"/>
      <c r="AG65" s="39"/>
      <c r="AH65" s="40"/>
      <c r="AI65" s="39"/>
      <c r="AJ65" s="40"/>
      <c r="AK65" s="39"/>
      <c r="AL65" s="40"/>
      <c r="AM65" s="39"/>
      <c r="AN65" s="40"/>
      <c r="AO65" s="39"/>
      <c r="AP65" s="40"/>
      <c r="AQ65" s="39"/>
      <c r="AR65" s="40"/>
      <c r="AS65" s="39"/>
      <c r="AT65" s="40"/>
      <c r="AU65" s="39"/>
      <c r="AV65" s="40"/>
      <c r="AW65" s="39"/>
      <c r="AX65" s="40"/>
      <c r="AY65" s="41"/>
      <c r="AZ65" s="42"/>
      <c r="BA65" s="43"/>
      <c r="BB65" s="42"/>
      <c r="BC65" s="43"/>
      <c r="BD65" s="42"/>
      <c r="BE65" s="43"/>
      <c r="BF65" s="42"/>
      <c r="BG65" s="43"/>
      <c r="BH65" s="42"/>
      <c r="BI65" s="43"/>
      <c r="BJ65" s="42"/>
      <c r="BK65" s="43"/>
      <c r="BL65" s="42"/>
      <c r="BM65" s="43"/>
      <c r="BN65" s="42"/>
      <c r="BO65" s="43"/>
      <c r="BP65" s="42"/>
      <c r="BQ65" s="43"/>
      <c r="BR65" s="44">
        <f t="shared" si="0"/>
        <v>0</v>
      </c>
      <c r="BS65" s="45">
        <f t="shared" si="1"/>
        <v>0</v>
      </c>
      <c r="BT65" s="46"/>
      <c r="BU65" s="46"/>
      <c r="BV65" s="47">
        <f t="shared" si="4"/>
      </c>
      <c r="BW65" s="48">
        <f t="shared" si="2"/>
      </c>
      <c r="BX65" s="49">
        <f t="shared" si="3"/>
      </c>
    </row>
    <row r="66" ht="13.8" customHeight="1" spans="1:76" x14ac:dyDescent="0.25">
      <c r="A66" s="107"/>
      <c r="B66" s="33"/>
      <c r="C66" s="34"/>
      <c r="D66" s="37"/>
      <c r="E66" s="36"/>
      <c r="F66" s="37"/>
      <c r="G66" s="36"/>
      <c r="H66" s="37"/>
      <c r="I66" s="36"/>
      <c r="J66" s="37"/>
      <c r="K66" s="36"/>
      <c r="L66" s="37"/>
      <c r="M66" s="36"/>
      <c r="N66" s="37"/>
      <c r="O66" s="36"/>
      <c r="P66" s="37"/>
      <c r="Q66" s="36"/>
      <c r="R66" s="37"/>
      <c r="S66" s="36"/>
      <c r="T66" s="37"/>
      <c r="U66" s="36"/>
      <c r="V66" s="37"/>
      <c r="W66" s="36"/>
      <c r="X66" s="40"/>
      <c r="Y66" s="39"/>
      <c r="Z66" s="40"/>
      <c r="AA66" s="39"/>
      <c r="AB66" s="40"/>
      <c r="AC66" s="39"/>
      <c r="AD66" s="40"/>
      <c r="AE66" s="39"/>
      <c r="AF66" s="40"/>
      <c r="AG66" s="39"/>
      <c r="AH66" s="40"/>
      <c r="AI66" s="39"/>
      <c r="AJ66" s="40"/>
      <c r="AK66" s="39"/>
      <c r="AL66" s="40"/>
      <c r="AM66" s="39"/>
      <c r="AN66" s="40"/>
      <c r="AO66" s="39"/>
      <c r="AP66" s="40"/>
      <c r="AQ66" s="39"/>
      <c r="AR66" s="40"/>
      <c r="AS66" s="39"/>
      <c r="AT66" s="40"/>
      <c r="AU66" s="39"/>
      <c r="AV66" s="40"/>
      <c r="AW66" s="39"/>
      <c r="AX66" s="40"/>
      <c r="AY66" s="41"/>
      <c r="AZ66" s="42"/>
      <c r="BA66" s="43"/>
      <c r="BB66" s="42"/>
      <c r="BC66" s="43"/>
      <c r="BD66" s="42"/>
      <c r="BE66" s="43"/>
      <c r="BF66" s="42"/>
      <c r="BG66" s="43"/>
      <c r="BH66" s="42"/>
      <c r="BI66" s="43"/>
      <c r="BJ66" s="42"/>
      <c r="BK66" s="43"/>
      <c r="BL66" s="42"/>
      <c r="BM66" s="43"/>
      <c r="BN66" s="42"/>
      <c r="BO66" s="43"/>
      <c r="BP66" s="42"/>
      <c r="BQ66" s="43"/>
      <c r="BR66" s="44">
        <f t="shared" si="0"/>
        <v>0</v>
      </c>
      <c r="BS66" s="45">
        <f t="shared" si="1"/>
        <v>0</v>
      </c>
      <c r="BT66" s="46"/>
      <c r="BU66" s="46"/>
      <c r="BV66" s="47">
        <f t="shared" si="4"/>
      </c>
      <c r="BW66" s="48">
        <f t="shared" si="2"/>
      </c>
      <c r="BX66" s="49">
        <f t="shared" si="3"/>
      </c>
    </row>
    <row r="67" ht="13.8" customHeight="1" spans="1:76" x14ac:dyDescent="0.25">
      <c r="A67" s="107"/>
      <c r="B67" s="33"/>
      <c r="C67" s="34"/>
      <c r="D67" s="37"/>
      <c r="E67" s="36"/>
      <c r="F67" s="37"/>
      <c r="G67" s="36"/>
      <c r="H67" s="37"/>
      <c r="I67" s="36"/>
      <c r="J67" s="37"/>
      <c r="K67" s="36"/>
      <c r="L67" s="37"/>
      <c r="M67" s="36"/>
      <c r="N67" s="37"/>
      <c r="O67" s="36"/>
      <c r="P67" s="37"/>
      <c r="Q67" s="36"/>
      <c r="R67" s="37"/>
      <c r="S67" s="36"/>
      <c r="T67" s="37"/>
      <c r="U67" s="36"/>
      <c r="V67" s="37"/>
      <c r="W67" s="36"/>
      <c r="X67" s="40"/>
      <c r="Y67" s="39"/>
      <c r="Z67" s="40"/>
      <c r="AA67" s="39"/>
      <c r="AB67" s="40"/>
      <c r="AC67" s="39"/>
      <c r="AD67" s="40"/>
      <c r="AE67" s="39"/>
      <c r="AF67" s="40"/>
      <c r="AG67" s="39"/>
      <c r="AH67" s="40"/>
      <c r="AI67" s="39"/>
      <c r="AJ67" s="40"/>
      <c r="AK67" s="39"/>
      <c r="AL67" s="40"/>
      <c r="AM67" s="39"/>
      <c r="AN67" s="40"/>
      <c r="AO67" s="39"/>
      <c r="AP67" s="40"/>
      <c r="AQ67" s="39"/>
      <c r="AR67" s="40"/>
      <c r="AS67" s="39"/>
      <c r="AT67" s="40"/>
      <c r="AU67" s="39"/>
      <c r="AV67" s="40"/>
      <c r="AW67" s="39"/>
      <c r="AX67" s="40"/>
      <c r="AY67" s="41"/>
      <c r="AZ67" s="42"/>
      <c r="BA67" s="43"/>
      <c r="BB67" s="42"/>
      <c r="BC67" s="43"/>
      <c r="BD67" s="42"/>
      <c r="BE67" s="43"/>
      <c r="BF67" s="42"/>
      <c r="BG67" s="43"/>
      <c r="BH67" s="42"/>
      <c r="BI67" s="43"/>
      <c r="BJ67" s="42"/>
      <c r="BK67" s="43"/>
      <c r="BL67" s="42"/>
      <c r="BM67" s="43"/>
      <c r="BN67" s="42"/>
      <c r="BO67" s="43"/>
      <c r="BP67" s="42"/>
      <c r="BQ67" s="43"/>
      <c r="BR67" s="44">
        <f t="shared" si="0"/>
        <v>0</v>
      </c>
      <c r="BS67" s="45">
        <f t="shared" si="1"/>
        <v>0</v>
      </c>
      <c r="BT67" s="46"/>
      <c r="BU67" s="46"/>
      <c r="BV67" s="47">
        <f t="shared" si="4"/>
      </c>
      <c r="BW67" s="48">
        <f t="shared" si="2"/>
      </c>
      <c r="BX67" s="49">
        <f t="shared" si="3"/>
      </c>
    </row>
    <row r="68" ht="13.8" customHeight="1" spans="1:76" x14ac:dyDescent="0.25">
      <c r="A68" s="107"/>
      <c r="B68" s="33"/>
      <c r="C68" s="34"/>
      <c r="D68" s="37"/>
      <c r="E68" s="36"/>
      <c r="F68" s="37"/>
      <c r="G68" s="36"/>
      <c r="H68" s="37"/>
      <c r="I68" s="36"/>
      <c r="J68" s="37"/>
      <c r="K68" s="36"/>
      <c r="L68" s="37"/>
      <c r="M68" s="36"/>
      <c r="N68" s="37"/>
      <c r="O68" s="36"/>
      <c r="P68" s="37"/>
      <c r="Q68" s="36"/>
      <c r="R68" s="37"/>
      <c r="S68" s="36"/>
      <c r="T68" s="37"/>
      <c r="U68" s="36"/>
      <c r="V68" s="37"/>
      <c r="W68" s="36"/>
      <c r="X68" s="40"/>
      <c r="Y68" s="39"/>
      <c r="Z68" s="40"/>
      <c r="AA68" s="39"/>
      <c r="AB68" s="40"/>
      <c r="AC68" s="39"/>
      <c r="AD68" s="40"/>
      <c r="AE68" s="39"/>
      <c r="AF68" s="40"/>
      <c r="AG68" s="39"/>
      <c r="AH68" s="40"/>
      <c r="AI68" s="39"/>
      <c r="AJ68" s="40"/>
      <c r="AK68" s="39"/>
      <c r="AL68" s="40"/>
      <c r="AM68" s="39"/>
      <c r="AN68" s="40"/>
      <c r="AO68" s="39"/>
      <c r="AP68" s="40"/>
      <c r="AQ68" s="39"/>
      <c r="AR68" s="40"/>
      <c r="AS68" s="39"/>
      <c r="AT68" s="40"/>
      <c r="AU68" s="39"/>
      <c r="AV68" s="40"/>
      <c r="AW68" s="39"/>
      <c r="AX68" s="40"/>
      <c r="AY68" s="41"/>
      <c r="AZ68" s="42"/>
      <c r="BA68" s="43"/>
      <c r="BB68" s="42"/>
      <c r="BC68" s="43"/>
      <c r="BD68" s="42"/>
      <c r="BE68" s="43"/>
      <c r="BF68" s="42"/>
      <c r="BG68" s="43"/>
      <c r="BH68" s="42"/>
      <c r="BI68" s="43"/>
      <c r="BJ68" s="42"/>
      <c r="BK68" s="43"/>
      <c r="BL68" s="42"/>
      <c r="BM68" s="43"/>
      <c r="BN68" s="42"/>
      <c r="BO68" s="43"/>
      <c r="BP68" s="42"/>
      <c r="BQ68" s="43"/>
      <c r="BR68" s="44">
        <f t="shared" si="0"/>
        <v>0</v>
      </c>
      <c r="BS68" s="45">
        <f t="shared" si="1"/>
        <v>0</v>
      </c>
      <c r="BT68" s="46"/>
      <c r="BU68" s="46"/>
      <c r="BV68" s="47">
        <f t="shared" si="4"/>
      </c>
      <c r="BW68" s="48">
        <f t="shared" si="2"/>
      </c>
      <c r="BX68" s="49">
        <f t="shared" si="3"/>
      </c>
    </row>
    <row r="69" ht="13.8" customHeight="1" spans="1:76" x14ac:dyDescent="0.25">
      <c r="A69" s="107"/>
      <c r="B69" s="33"/>
      <c r="C69" s="34"/>
      <c r="D69" s="37"/>
      <c r="E69" s="36"/>
      <c r="F69" s="37"/>
      <c r="G69" s="36"/>
      <c r="H69" s="37"/>
      <c r="I69" s="36"/>
      <c r="J69" s="37"/>
      <c r="K69" s="36"/>
      <c r="L69" s="37"/>
      <c r="M69" s="36"/>
      <c r="N69" s="37"/>
      <c r="O69" s="36"/>
      <c r="P69" s="37"/>
      <c r="Q69" s="36"/>
      <c r="R69" s="37"/>
      <c r="S69" s="36"/>
      <c r="T69" s="37"/>
      <c r="U69" s="36"/>
      <c r="V69" s="37"/>
      <c r="W69" s="36"/>
      <c r="X69" s="40"/>
      <c r="Y69" s="39"/>
      <c r="Z69" s="40"/>
      <c r="AA69" s="39"/>
      <c r="AB69" s="40"/>
      <c r="AC69" s="39"/>
      <c r="AD69" s="40"/>
      <c r="AE69" s="39"/>
      <c r="AF69" s="40"/>
      <c r="AG69" s="39"/>
      <c r="AH69" s="40"/>
      <c r="AI69" s="39"/>
      <c r="AJ69" s="40"/>
      <c r="AK69" s="39"/>
      <c r="AL69" s="40"/>
      <c r="AM69" s="39"/>
      <c r="AN69" s="40"/>
      <c r="AO69" s="39"/>
      <c r="AP69" s="40"/>
      <c r="AQ69" s="39"/>
      <c r="AR69" s="40"/>
      <c r="AS69" s="39"/>
      <c r="AT69" s="40"/>
      <c r="AU69" s="39"/>
      <c r="AV69" s="40"/>
      <c r="AW69" s="39"/>
      <c r="AX69" s="40"/>
      <c r="AY69" s="41"/>
      <c r="AZ69" s="42"/>
      <c r="BA69" s="43"/>
      <c r="BB69" s="42"/>
      <c r="BC69" s="43"/>
      <c r="BD69" s="42"/>
      <c r="BE69" s="43"/>
      <c r="BF69" s="42"/>
      <c r="BG69" s="43"/>
      <c r="BH69" s="42"/>
      <c r="BI69" s="43"/>
      <c r="BJ69" s="42"/>
      <c r="BK69" s="43"/>
      <c r="BL69" s="42"/>
      <c r="BM69" s="43"/>
      <c r="BN69" s="42"/>
      <c r="BO69" s="43"/>
      <c r="BP69" s="42"/>
      <c r="BQ69" s="43"/>
      <c r="BR69" s="44">
        <f t="shared" ref="BR69:BR70" si="5">D69+F69+H69+J69+L69+N69+V69+X69+Z69+AB69+AD69+AF69+AZ69+BB69+BD69+BF69+BH69+AH69+P69+R69+AJ69+BJ69+AL69+AN69+AP69+AR69+AT69+AX69+AV69+BL69+T69+BN69+BP69</f>
        <v>0</v>
      </c>
      <c r="BS69" s="45">
        <f t="shared" ref="BS69:BS70" si="6">E69+G69+I69+K69+M69+O69+W69+Y69+AA69+AC69+AE69+AG69+BA69+BC69+BE69+BG69+BI69+AI69+Q69+S69+AK69+BK69+AM69+AO69+AQ69+AS69+AU69+AY69+AW69+BM69+U69+BO69+BQ69</f>
        <v>0</v>
      </c>
      <c r="BT69" s="46"/>
      <c r="BU69" s="46"/>
      <c r="BV69" s="47">
        <f t="shared" si="4"/>
      </c>
      <c r="BW69" s="48">
        <f t="shared" si="2"/>
      </c>
      <c r="BX69" s="49">
        <f t="shared" si="3"/>
      </c>
    </row>
    <row r="70" ht="14.4" customHeight="1" spans="1:76" x14ac:dyDescent="0.25">
      <c r="A70" s="107"/>
      <c r="B70" s="116"/>
      <c r="C70" s="117"/>
      <c r="D70" s="118"/>
      <c r="E70" s="119"/>
      <c r="F70" s="118"/>
      <c r="G70" s="119"/>
      <c r="H70" s="118"/>
      <c r="I70" s="119"/>
      <c r="J70" s="118"/>
      <c r="K70" s="119"/>
      <c r="L70" s="118"/>
      <c r="M70" s="119"/>
      <c r="N70" s="118"/>
      <c r="O70" s="119"/>
      <c r="P70" s="118"/>
      <c r="Q70" s="119"/>
      <c r="R70" s="118"/>
      <c r="S70" s="119"/>
      <c r="T70" s="118"/>
      <c r="U70" s="119"/>
      <c r="V70" s="118"/>
      <c r="W70" s="119"/>
      <c r="X70" s="120"/>
      <c r="Y70" s="121"/>
      <c r="Z70" s="120"/>
      <c r="AA70" s="121"/>
      <c r="AB70" s="120"/>
      <c r="AC70" s="121"/>
      <c r="AD70" s="120"/>
      <c r="AE70" s="121"/>
      <c r="AF70" s="120"/>
      <c r="AG70" s="121"/>
      <c r="AH70" s="120"/>
      <c r="AI70" s="121"/>
      <c r="AJ70" s="120"/>
      <c r="AK70" s="121"/>
      <c r="AL70" s="120"/>
      <c r="AM70" s="121"/>
      <c r="AN70" s="120"/>
      <c r="AO70" s="121"/>
      <c r="AP70" s="120"/>
      <c r="AQ70" s="121"/>
      <c r="AR70" s="120"/>
      <c r="AS70" s="121"/>
      <c r="AT70" s="120"/>
      <c r="AU70" s="121"/>
      <c r="AV70" s="120"/>
      <c r="AW70" s="121"/>
      <c r="AX70" s="120"/>
      <c r="AY70" s="122"/>
      <c r="AZ70" s="123"/>
      <c r="BA70" s="124"/>
      <c r="BB70" s="123"/>
      <c r="BC70" s="124"/>
      <c r="BD70" s="123"/>
      <c r="BE70" s="124"/>
      <c r="BF70" s="123"/>
      <c r="BG70" s="124"/>
      <c r="BH70" s="123"/>
      <c r="BI70" s="124"/>
      <c r="BJ70" s="123"/>
      <c r="BK70" s="124"/>
      <c r="BL70" s="123"/>
      <c r="BM70" s="124"/>
      <c r="BN70" s="123"/>
      <c r="BO70" s="124"/>
      <c r="BP70" s="123"/>
      <c r="BQ70" s="124"/>
      <c r="BR70" s="44">
        <f t="shared" si="5"/>
        <v>0</v>
      </c>
      <c r="BS70" s="45">
        <f t="shared" si="6"/>
        <v>0</v>
      </c>
      <c r="BT70" s="125"/>
      <c r="BU70" s="125"/>
      <c r="BV70" s="47">
        <f t="shared" ref="BV70" si="7">IF(BR70=0, "", BR70/BT70)</f>
      </c>
      <c r="BW70" s="48">
        <f t="shared" ref="BW70" si="8">IF(BR70=0, "", BR70/BS70)</f>
      </c>
      <c r="BX70" s="49">
        <f t="shared" ref="BX70" si="9">IF(BR70=0, "", BR70/BU70)</f>
      </c>
    </row>
    <row r="71" ht="16.5" customHeight="1" spans="2:76" x14ac:dyDescent="0.25">
      <c r="B71" s="51" t="s">
        <v>19</v>
      </c>
      <c r="C71" s="52"/>
      <c r="D71" s="53">
        <f t="shared" ref="D71:BG71" si="10">SUM(D4:D70)</f>
        <v>0</v>
      </c>
      <c r="E71" s="54">
        <f t="shared" si="10"/>
        <v>0</v>
      </c>
      <c r="F71" s="53">
        <f t="shared" si="10"/>
        <v>0</v>
      </c>
      <c r="G71" s="54">
        <f t="shared" si="10"/>
        <v>0</v>
      </c>
      <c r="H71" s="53">
        <f t="shared" si="10"/>
        <v>0</v>
      </c>
      <c r="I71" s="54">
        <f t="shared" si="10"/>
        <v>0</v>
      </c>
      <c r="J71" s="53">
        <f t="shared" si="10"/>
        <v>0</v>
      </c>
      <c r="K71" s="54">
        <f t="shared" si="10"/>
        <v>0</v>
      </c>
      <c r="L71" s="53">
        <f t="shared" si="10"/>
        <v>0</v>
      </c>
      <c r="M71" s="54">
        <f t="shared" si="10"/>
        <v>0</v>
      </c>
      <c r="N71" s="53">
        <f t="shared" si="10"/>
        <v>0</v>
      </c>
      <c r="O71" s="54">
        <f t="shared" si="10"/>
        <v>0</v>
      </c>
      <c r="P71" s="53">
        <f t="shared" ref="P71:V71" si="11">SUM(P4:P70)</f>
        <v>0</v>
      </c>
      <c r="Q71" s="54">
        <f t="shared" si="11"/>
        <v>0</v>
      </c>
      <c r="R71" s="53">
        <f t="shared" si="11"/>
        <v>0</v>
      </c>
      <c r="S71" s="54">
        <f t="shared" si="11"/>
        <v>0</v>
      </c>
      <c r="T71" s="53">
        <f t="shared" si="11"/>
        <v>0</v>
      </c>
      <c r="U71" s="54">
        <f t="shared" si="11"/>
        <v>0</v>
      </c>
      <c r="V71" s="53">
        <f t="shared" si="11"/>
        <v>0</v>
      </c>
      <c r="W71" s="54">
        <f t="shared" si="10"/>
        <v>0</v>
      </c>
      <c r="X71" s="56">
        <f t="shared" si="10"/>
        <v>0</v>
      </c>
      <c r="Y71" s="57">
        <f t="shared" si="10"/>
        <v>0</v>
      </c>
      <c r="Z71" s="56">
        <f t="shared" si="10"/>
        <v>0</v>
      </c>
      <c r="AA71" s="57">
        <f t="shared" si="10"/>
        <v>0</v>
      </c>
      <c r="AB71" s="56">
        <f t="shared" si="10"/>
        <v>0</v>
      </c>
      <c r="AC71" s="57">
        <f t="shared" si="10"/>
        <v>0</v>
      </c>
      <c r="AD71" s="56">
        <f t="shared" si="10"/>
        <v>0</v>
      </c>
      <c r="AE71" s="57">
        <f t="shared" si="10"/>
        <v>0</v>
      </c>
      <c r="AF71" s="56">
        <f t="shared" si="10"/>
        <v>0</v>
      </c>
      <c r="AG71" s="57">
        <f t="shared" si="10"/>
        <v>0</v>
      </c>
      <c r="AH71" s="56">
        <f t="shared" ref="AH71:AY71" si="12">SUM(AH4:AH70)</f>
        <v>0</v>
      </c>
      <c r="AI71" s="57">
        <f t="shared" si="12"/>
        <v>0</v>
      </c>
      <c r="AJ71" s="56">
        <f t="shared" si="12"/>
        <v>0</v>
      </c>
      <c r="AK71" s="57">
        <f t="shared" si="12"/>
        <v>0</v>
      </c>
      <c r="AL71" s="56">
        <f t="shared" si="12"/>
        <v>0</v>
      </c>
      <c r="AM71" s="57">
        <f t="shared" si="12"/>
        <v>0</v>
      </c>
      <c r="AN71" s="56">
        <f t="shared" si="12"/>
        <v>0</v>
      </c>
      <c r="AO71" s="57">
        <f t="shared" si="12"/>
        <v>0</v>
      </c>
      <c r="AP71" s="56">
        <f t="shared" si="12"/>
        <v>0</v>
      </c>
      <c r="AQ71" s="57">
        <f t="shared" si="12"/>
        <v>0</v>
      </c>
      <c r="AR71" s="56">
        <f t="shared" si="12"/>
        <v>0</v>
      </c>
      <c r="AS71" s="57">
        <f t="shared" si="12"/>
        <v>0</v>
      </c>
      <c r="AT71" s="56">
        <f t="shared" si="12"/>
        <v>0</v>
      </c>
      <c r="AU71" s="57">
        <f t="shared" si="12"/>
        <v>0</v>
      </c>
      <c r="AV71" s="56">
        <f t="shared" si="12"/>
        <v>0</v>
      </c>
      <c r="AW71" s="57">
        <f t="shared" si="12"/>
        <v>0</v>
      </c>
      <c r="AX71" s="126">
        <f t="shared" si="12"/>
        <v>0</v>
      </c>
      <c r="AY71" s="127">
        <f t="shared" si="12"/>
        <v>0</v>
      </c>
      <c r="AZ71" s="59">
        <f t="shared" si="10"/>
        <v>0</v>
      </c>
      <c r="BA71" s="60">
        <f t="shared" si="10"/>
        <v>0</v>
      </c>
      <c r="BB71" s="59">
        <f t="shared" si="10"/>
        <v>0</v>
      </c>
      <c r="BC71" s="60">
        <f t="shared" si="10"/>
        <v>0</v>
      </c>
      <c r="BD71" s="59">
        <f t="shared" si="10"/>
        <v>0</v>
      </c>
      <c r="BE71" s="60">
        <f t="shared" si="10"/>
        <v>0</v>
      </c>
      <c r="BF71" s="59">
        <f t="shared" si="10"/>
        <v>0</v>
      </c>
      <c r="BG71" s="60">
        <f t="shared" si="10"/>
        <v>0</v>
      </c>
      <c r="BH71" s="59">
        <f t="shared" ref="BH71:BM71" si="13">SUM(BH4:BH70)</f>
        <v>0</v>
      </c>
      <c r="BI71" s="60">
        <f t="shared" si="13"/>
        <v>0</v>
      </c>
      <c r="BJ71" s="59">
        <f t="shared" si="13"/>
        <v>0</v>
      </c>
      <c r="BK71" s="60">
        <f t="shared" si="13"/>
        <v>0</v>
      </c>
      <c r="BL71" s="59">
        <f t="shared" si="13"/>
        <v>0</v>
      </c>
      <c r="BM71" s="60">
        <f t="shared" si="13"/>
        <v>0</v>
      </c>
      <c r="BN71" s="59">
        <f t="shared" ref="BN71" si="14">SUM(BN4:BN70)</f>
        <v>0</v>
      </c>
      <c r="BO71" s="60">
        <f t="shared" ref="BO71" si="15">SUM(BO4:BO70)</f>
        <v>0</v>
      </c>
      <c r="BP71" s="59">
        <f t="shared" ref="BP71" si="16">SUM(BP4:BP70)</f>
        <v>0</v>
      </c>
      <c r="BQ71" s="60">
        <f t="shared" ref="BQ71" si="17">SUM(BQ4:BQ70)</f>
        <v>0</v>
      </c>
      <c r="BR71" s="128">
        <f>D71+F71+H71+J71+L71+N71+V71+X71+Z71+AB71+AD71+AF71+AZ71+BB71+BD71+BF71+BH71+AH71+P71+R71+AJ71+BJ71+AL71+AN71+AP71+AR71+AT71+AX71+AV71+BL71+T71</f>
        <v>0</v>
      </c>
      <c r="BS71" s="129">
        <f>E71+G71+I71+K71+M71+O71+W71+Y71+AA71+AC71+AE71+AG71+BA71+BC71+BE71+BG71+BI71+AI71+Q71+S71+AK71+BK71+AM71+AO71+AQ71+AS71+AU71+AY71</f>
        <v>0</v>
      </c>
      <c r="BT71" s="130">
        <f>SUM(BT4:BT70)</f>
        <v>0</v>
      </c>
      <c r="BU71" s="130">
        <f>SUM(BU4:BU70)</f>
        <v>0</v>
      </c>
      <c r="BV71" s="64" t="e">
        <f t="shared" ref="BV71" si="18">BR71/BT71</f>
        <v>#DIV/0!</v>
      </c>
      <c r="BW71" s="131" t="e">
        <f t="shared" ref="BW71:BX71" si="19">BR71/BS71</f>
        <v>#DIV/0!</v>
      </c>
      <c r="BX71" s="131" t="e">
        <f t="shared" si="19"/>
        <v>#DIV/0!</v>
      </c>
    </row>
    <row r="72" ht="13.2" customHeight="1" spans="50:76" x14ac:dyDescent="0.25">
      <c r="AX72" s="132"/>
      <c r="AY72" s="133"/>
      <c r="BR72" s="134"/>
      <c r="BS72" s="135"/>
      <c r="BT72" s="136"/>
      <c r="BU72" s="136"/>
      <c r="BV72" s="137" t="e">
        <f>SUM(BV5:BV71)</f>
        <v>#DIV/0!</v>
      </c>
      <c r="BW72" s="137" t="e">
        <f>SUM(BW5:BW71)</f>
        <v>#DIV/0!</v>
      </c>
      <c r="BX72" s="138" t="e">
        <f t="shared" ref="BX72" si="20">BR72/BU72</f>
        <v>#DIV/0!</v>
      </c>
    </row>
    <row r="74" ht="25.2" customHeight="1" spans="1:9" x14ac:dyDescent="0.25">
      <c r="A74" s="66"/>
      <c r="B74" s="67" t="s">
        <v>20</v>
      </c>
      <c r="C74" s="67" t="s">
        <v>21</v>
      </c>
      <c r="D74" s="68" t="s">
        <v>22</v>
      </c>
      <c r="E74" s="69" t="s">
        <v>23</v>
      </c>
      <c r="F74" s="70" t="s">
        <v>11</v>
      </c>
      <c r="G74" s="69" t="s">
        <v>13</v>
      </c>
      <c r="H74" s="70" t="s">
        <v>14</v>
      </c>
      <c r="I74" s="111"/>
    </row>
    <row r="75" ht="13.2" customHeight="1" spans="1:9" x14ac:dyDescent="0.25">
      <c r="A75" s="71" t="s">
        <v>25</v>
      </c>
      <c r="B75" s="65">
        <f>COUNTIF(B4:B70,"*RCL*")</f>
        <v>0</v>
      </c>
      <c r="C75" s="3" t="s">
        <v>26</v>
      </c>
      <c r="D75" s="72">
        <f>SUMIF($B$4:$B$70,"RCL",BR4:BR70)</f>
        <v>0</v>
      </c>
      <c r="E75" s="73">
        <f>SUMIF($B$4:$B$70,"RCL",BS4:BS70)</f>
        <v>0</v>
      </c>
      <c r="F75" s="72">
        <f>SUMIF($B$4:$B$70,"RCL",BT4:BT70)</f>
        <v>0</v>
      </c>
      <c r="G75" s="74">
        <f>IF(D75=0, "", D75/F75)</f>
      </c>
      <c r="H75" s="75">
        <f>IF(D75=0, "",D75/E75)</f>
      </c>
      <c r="I75" s="112">
        <f>IF(D75=0, "",D75/B75)</f>
      </c>
    </row>
    <row r="76" ht="13.2" customHeight="1" spans="1:9" x14ac:dyDescent="0.25">
      <c r="A76" s="71" t="s">
        <v>27</v>
      </c>
      <c r="B76" s="65">
        <f>COUNTIF(B4:B70,"*NCL*")</f>
        <v>0</v>
      </c>
      <c r="C76" s="3" t="s">
        <v>28</v>
      </c>
      <c r="D76" s="77">
        <f>SUMIF($B$4:$B$70,"NCL",BR4:BR70)</f>
        <v>0</v>
      </c>
      <c r="E76" s="78">
        <f>SUMIF($B$4:$B$70,"NCL",BS4:BS70)</f>
        <v>0</v>
      </c>
      <c r="F76" s="77">
        <f>SUMIF($B$4:$B$70,"NCL",BT4:BT70)</f>
        <v>0</v>
      </c>
      <c r="G76" s="79">
        <f t="shared" ref="G76:G81" si="21">IF(D76=0, "", D76/F76)</f>
      </c>
      <c r="H76" s="80">
        <f t="shared" ref="H76:H81" si="22">IF(D76=0, "",D76/E76)</f>
      </c>
      <c r="I76" s="112"/>
    </row>
    <row r="77" ht="13.2" customHeight="1" spans="1:9" x14ac:dyDescent="0.25">
      <c r="A77" s="71" t="s">
        <v>29</v>
      </c>
      <c r="B77" s="65">
        <f>COUNTIF(B4:B70,"*DCL*")</f>
        <v>0</v>
      </c>
      <c r="C77" s="3" t="s">
        <v>30</v>
      </c>
      <c r="D77" s="77">
        <f>SUMIF($B$4:$B$70,"DCL",BR4:BR70)</f>
        <v>0</v>
      </c>
      <c r="E77" s="78">
        <f>SUMIF($B$4:$B$70,"DCL",BS4:BS70)</f>
        <v>0</v>
      </c>
      <c r="F77" s="77">
        <f>SUMIF($B$4:$B$70,"DCL",BT4:BT70)</f>
        <v>0</v>
      </c>
      <c r="G77" s="79">
        <f t="shared" si="21"/>
      </c>
      <c r="H77" s="80">
        <f t="shared" si="22"/>
      </c>
      <c r="I77" s="112"/>
    </row>
    <row r="78" ht="13.2" customHeight="1" spans="1:9" x14ac:dyDescent="0.25">
      <c r="A78" s="71" t="s">
        <v>31</v>
      </c>
      <c r="B78" s="65">
        <f>COUNTIF(B4:B70,"*CEL*")</f>
        <v>0</v>
      </c>
      <c r="C78" s="3" t="s">
        <v>32</v>
      </c>
      <c r="D78" s="77">
        <f>SUMIF($B$4:$B$70,"CEL",BR4:BR70)</f>
        <v>0</v>
      </c>
      <c r="E78" s="78">
        <f>SUMIF($B$4:$B$70,"CEL",BS4:BS70)</f>
        <v>0</v>
      </c>
      <c r="F78" s="77">
        <f>SUMIF($B$4:$B$70,"CEL",BT4:BT70)</f>
        <v>0</v>
      </c>
      <c r="G78" s="79">
        <f t="shared" si="21"/>
      </c>
      <c r="H78" s="80">
        <f t="shared" si="22"/>
      </c>
      <c r="I78" s="112"/>
    </row>
    <row r="79" ht="13.2" customHeight="1" spans="1:9" x14ac:dyDescent="0.25">
      <c r="A79" s="71" t="s">
        <v>33</v>
      </c>
      <c r="B79" s="65">
        <f>COUNTIF(B4:B70,"*CCL*")</f>
        <v>0</v>
      </c>
      <c r="C79" s="3" t="s">
        <v>17</v>
      </c>
      <c r="D79" s="77">
        <f>SUMIF($B$4:$B$70,"CCL",BR4:BR70)</f>
        <v>0</v>
      </c>
      <c r="E79" s="78">
        <f>SUMIF($B$4:$B$70,"CCL",BS4:BS70)</f>
        <v>0</v>
      </c>
      <c r="F79" s="77">
        <f>SUMIF($B$4:$B$70,"CCL",BT4:BT70)</f>
        <v>0</v>
      </c>
      <c r="G79" s="79">
        <f t="shared" si="21"/>
      </c>
      <c r="H79" s="80">
        <f t="shared" si="22"/>
      </c>
      <c r="I79" s="112"/>
    </row>
    <row r="80" ht="13.2" customHeight="1" spans="1:9" x14ac:dyDescent="0.25">
      <c r="A80" s="71" t="s">
        <v>34</v>
      </c>
      <c r="B80" s="65">
        <f>COUNTIF(B4:B70,"*PCL*")</f>
        <v>0</v>
      </c>
      <c r="C80" s="3" t="s">
        <v>35</v>
      </c>
      <c r="D80" s="77">
        <f>SUMIF($B$4:$B$70,"PCL",BR4:BR70)</f>
        <v>0</v>
      </c>
      <c r="E80" s="78">
        <f>SUMIF($B$4:$B$70,"PCL",BS4:BS70)</f>
        <v>0</v>
      </c>
      <c r="F80" s="77">
        <f>SUMIF($B$4:$B$70,"PCL",BT4:BT70)</f>
        <v>0</v>
      </c>
      <c r="G80" s="79">
        <f t="shared" si="21"/>
      </c>
      <c r="H80" s="80">
        <f t="shared" si="22"/>
      </c>
      <c r="I80" s="112"/>
    </row>
    <row r="81" ht="13.2" customHeight="1" spans="1:9" x14ac:dyDescent="0.25">
      <c r="A81" s="71" t="s">
        <v>36</v>
      </c>
      <c r="B81" s="65">
        <f>COUNTIF(B4:B70,"*HAL*")</f>
        <v>0</v>
      </c>
      <c r="C81" s="3" t="s">
        <v>37</v>
      </c>
      <c r="D81" s="77">
        <f>SUMIF($B$4:$B$70,"HAL",BR4:BR70)</f>
        <v>0</v>
      </c>
      <c r="E81" s="78">
        <f>SUMIF($B$4:$B$70,"HAL",BS4:BS70)</f>
        <v>0</v>
      </c>
      <c r="F81" s="77">
        <f>SUMIF($B$4:$B$70,"HAL",BT4:BT70)</f>
        <v>0</v>
      </c>
      <c r="G81" s="79">
        <f t="shared" si="21"/>
      </c>
      <c r="H81" s="80">
        <f t="shared" si="22"/>
      </c>
      <c r="I81" s="112"/>
    </row>
    <row r="82" ht="13.2" customHeight="1" spans="1:9" x14ac:dyDescent="0.25">
      <c r="A82" s="71" t="s">
        <v>38</v>
      </c>
      <c r="B82" s="65">
        <f>COUNTIF(B4:B70,"*Silver*")</f>
        <v>0</v>
      </c>
      <c r="C82" s="3" t="s">
        <v>39</v>
      </c>
      <c r="D82" s="77">
        <f>SUMIF($B$4:$B$70,"Silver",BR4:BR70)</f>
        <v>0</v>
      </c>
      <c r="E82" s="78">
        <f>SUMIF($B$4:$B$70,"Silver",BS4:BS70)</f>
        <v>0</v>
      </c>
      <c r="F82" s="77">
        <f>SUMIF($B$4:$B$70,"Silver",BT4:BT70)</f>
        <v>0</v>
      </c>
      <c r="G82" s="79">
        <f>IF(D82=0, "", D82/F82)</f>
      </c>
      <c r="H82" s="80">
        <f>IF(D82=0, "",D82/E82)</f>
      </c>
      <c r="I82" s="112"/>
    </row>
    <row r="83" ht="13.2" customHeight="1" spans="1:9" x14ac:dyDescent="0.25">
      <c r="A83" s="71" t="s">
        <v>40</v>
      </c>
      <c r="B83" s="65">
        <f>COUNTIF(B4:B70,"*Viking*")</f>
        <v>0</v>
      </c>
      <c r="C83" s="3" t="s">
        <v>40</v>
      </c>
      <c r="D83" s="77">
        <f>SUMIF($B$4:$B$70,"Viking",BR4:BR70)</f>
        <v>0</v>
      </c>
      <c r="E83" s="78">
        <f>SUMIF($B$4:$B$70,"Viking",BS4:BS70)</f>
        <v>0</v>
      </c>
      <c r="F83" s="77">
        <f>SUMIF($B$4:$B$70,"Viking",BT4:BT70)</f>
        <v>0</v>
      </c>
      <c r="G83" s="79">
        <f t="shared" ref="G83:G91" si="23">IF(D83=0, "", D83/F83)</f>
      </c>
      <c r="H83" s="80">
        <f t="shared" ref="H83:H91" si="24">IF(D83=0, "",D83/E83)</f>
      </c>
      <c r="I83" s="112"/>
    </row>
    <row r="84" ht="13.2" customHeight="1" spans="1:9" x14ac:dyDescent="0.25">
      <c r="A84" s="71" t="s">
        <v>41</v>
      </c>
      <c r="B84" s="65">
        <f>COUNTIF(B4:B70,"*Azamara*")</f>
        <v>0</v>
      </c>
      <c r="C84" s="3" t="s">
        <v>41</v>
      </c>
      <c r="D84" s="77">
        <f>SUMIF($B$4:$B$70,"Azamara",BR4:BR70)</f>
        <v>0</v>
      </c>
      <c r="E84" s="78">
        <f>SUMIF($B$4:$B$70,"Azamara",BS4:BS70)</f>
        <v>0</v>
      </c>
      <c r="F84" s="77">
        <f>SUMIF($B$4:$B$70,"Azamara",BT4:BT70)</f>
        <v>0</v>
      </c>
      <c r="G84" s="79">
        <f t="shared" si="23"/>
      </c>
      <c r="H84" s="80">
        <f t="shared" si="24"/>
      </c>
      <c r="I84" s="112"/>
    </row>
    <row r="85" ht="13.2" customHeight="1" spans="1:9" x14ac:dyDescent="0.25">
      <c r="A85" s="71" t="s">
        <v>42</v>
      </c>
      <c r="B85" s="65">
        <f>COUNTIF(B4:B70,"*TUI*")</f>
        <v>0</v>
      </c>
      <c r="C85" s="3" t="s">
        <v>42</v>
      </c>
      <c r="D85" s="77">
        <f>SUMIF($B$4:$B$70,"TUI",BR4:BR70)</f>
        <v>0</v>
      </c>
      <c r="E85" s="78">
        <f>SUMIF($B$4:$B$70,"TUI",BS4:BS70)</f>
        <v>0</v>
      </c>
      <c r="F85" s="77">
        <f>SUMIF($B$4:$B$70,"TUI",BT4:BT70)</f>
        <v>0</v>
      </c>
      <c r="G85" s="79">
        <f t="shared" si="23"/>
      </c>
      <c r="H85" s="80">
        <f t="shared" si="24"/>
      </c>
      <c r="I85" s="112"/>
    </row>
    <row r="86" ht="13.2" customHeight="1" spans="1:9" x14ac:dyDescent="0.25">
      <c r="A86" s="71" t="s">
        <v>43</v>
      </c>
      <c r="B86" s="65">
        <f>COUNTIF(B4:B70,"*Marella*")</f>
        <v>0</v>
      </c>
      <c r="C86" s="3" t="s">
        <v>43</v>
      </c>
      <c r="D86" s="77">
        <f>SUMIF($B$4:$B$70,"Marella",BR4:BR70)</f>
        <v>0</v>
      </c>
      <c r="E86" s="78">
        <f>SUMIF($B$4:$B$70,"Marella",BS4:BS70)</f>
        <v>0</v>
      </c>
      <c r="F86" s="77">
        <f>SUMIF($B$4:$B$70,"Marella",BT4:BT70)</f>
        <v>0</v>
      </c>
      <c r="G86" s="79">
        <f t="shared" si="23"/>
      </c>
      <c r="H86" s="80">
        <f t="shared" si="24"/>
      </c>
      <c r="I86" s="112"/>
    </row>
    <row r="87" ht="13.2" customHeight="1" spans="1:9" x14ac:dyDescent="0.25">
      <c r="A87" s="71" t="s">
        <v>44</v>
      </c>
      <c r="B87" s="65">
        <f>COUNTIF(B4:B70,"*MSC*")</f>
        <v>0</v>
      </c>
      <c r="C87" s="3" t="s">
        <v>44</v>
      </c>
      <c r="D87" s="77">
        <f>SUMIF($B$4:$B$70,"MSC",BR4:BR70)</f>
        <v>0</v>
      </c>
      <c r="E87" s="78">
        <f>SUMIF($B$4:$B$70,"MSC",BS4:BS70)</f>
        <v>0</v>
      </c>
      <c r="F87" s="77">
        <f>SUMIF($B$4:$B$70,"MSC",BT4:BT70)</f>
        <v>0</v>
      </c>
      <c r="G87" s="79">
        <f t="shared" si="23"/>
      </c>
      <c r="H87" s="80">
        <f t="shared" si="24"/>
      </c>
      <c r="I87" s="112"/>
    </row>
    <row r="88" ht="13.2" customHeight="1" spans="1:9" x14ac:dyDescent="0.25">
      <c r="A88" s="71" t="s">
        <v>45</v>
      </c>
      <c r="B88" s="65">
        <f>COUNTIF(B4:B70,"*Regent*")</f>
        <v>0</v>
      </c>
      <c r="C88" s="3" t="s">
        <v>45</v>
      </c>
      <c r="D88" s="77">
        <f>SUMIF($B$4:$B$70,"Regent",BR4:BR70)</f>
        <v>0</v>
      </c>
      <c r="E88" s="78">
        <f>SUMIF($B$4:$B$70,"Regent",BS4:BS70)</f>
        <v>0</v>
      </c>
      <c r="F88" s="77">
        <f>SUMIF($B$4:$B$70,"Regent",BT4:BT70)</f>
        <v>0</v>
      </c>
      <c r="G88" s="79">
        <f t="shared" si="23"/>
      </c>
      <c r="H88" s="80">
        <f t="shared" si="24"/>
      </c>
      <c r="I88" s="112"/>
    </row>
    <row r="89" ht="13.2" customHeight="1" spans="1:9" x14ac:dyDescent="0.25">
      <c r="A89" s="71" t="s">
        <v>46</v>
      </c>
      <c r="B89" s="65">
        <f>COUNTIF(B5:B71,"*Windstar*")</f>
        <v>0</v>
      </c>
      <c r="C89" s="3" t="s">
        <v>46</v>
      </c>
      <c r="D89" s="77">
        <f>SUMIF($B$4:$B$70,"Windstar",BR4:BR70)</f>
        <v>0</v>
      </c>
      <c r="E89" s="78">
        <f>SUMIF($B$4:$B$70,"Windstar",BS4:BS70)</f>
        <v>0</v>
      </c>
      <c r="F89" s="77">
        <f>SUMIF($B$4:$B$70,"Windstar",BT4:BT70)</f>
        <v>0</v>
      </c>
      <c r="G89" s="79">
        <f t="shared" si="23"/>
      </c>
      <c r="H89" s="80">
        <f t="shared" si="24"/>
      </c>
      <c r="I89" s="112"/>
    </row>
    <row r="90" ht="13.2" customHeight="1" spans="1:9" x14ac:dyDescent="0.25">
      <c r="A90" s="71" t="s">
        <v>47</v>
      </c>
      <c r="B90" s="65">
        <f>COUNTIF(B6:B72,"*Explora*")</f>
        <v>0</v>
      </c>
      <c r="C90" s="3" t="s">
        <v>47</v>
      </c>
      <c r="D90" s="77">
        <f>SUMIF($B$4:$B$70,"Explora",BR4:BR70)</f>
        <v>0</v>
      </c>
      <c r="E90" s="78">
        <f>SUMIF($B$4:$B$70,"Explora",BS4:BS70)</f>
        <v>0</v>
      </c>
      <c r="F90" s="77">
        <f>SUMIF($B$4:$B$70,"Explora",BT4:BT70)</f>
        <v>0</v>
      </c>
      <c r="G90" s="79">
        <f t="shared" si="23"/>
      </c>
      <c r="H90" s="80">
        <f t="shared" si="24"/>
      </c>
      <c r="I90" s="112"/>
    </row>
    <row r="91" ht="13.2" customHeight="1" spans="1:9" x14ac:dyDescent="0.25">
      <c r="A91" s="81" t="s">
        <v>48</v>
      </c>
      <c r="B91" s="82">
        <f>COUNTIF(B7:B73,"*Cunard*")</f>
        <v>0</v>
      </c>
      <c r="C91" s="83" t="s">
        <v>48</v>
      </c>
      <c r="D91" s="84">
        <f>SUMIF($B$4:$B$70,"Cunard",BR4:BR70)</f>
        <v>0</v>
      </c>
      <c r="E91" s="85">
        <f>SUMIF($B$4:$B$70,"Cunard",BS4:BS70)</f>
        <v>0</v>
      </c>
      <c r="F91" s="84">
        <f>SUMIF($B$4:$B$70,"Cunard",BT4:BT70)</f>
        <v>0</v>
      </c>
      <c r="G91" s="86">
        <f t="shared" si="23"/>
      </c>
      <c r="H91" s="87">
        <f t="shared" si="24"/>
      </c>
      <c r="I91" s="113"/>
    </row>
    <row r="92" spans="2:2" x14ac:dyDescent="0.25">
      <c r="B92" s="89"/>
    </row>
    <row r="94" ht="25.2" customHeight="1" spans="1:9" x14ac:dyDescent="0.25">
      <c r="A94" s="66"/>
      <c r="B94" s="67" t="s">
        <v>20</v>
      </c>
      <c r="C94" s="90"/>
      <c r="D94" s="91" t="s">
        <v>22</v>
      </c>
      <c r="E94" s="69" t="s">
        <v>23</v>
      </c>
      <c r="F94" s="92" t="s">
        <v>11</v>
      </c>
      <c r="G94" s="69" t="s">
        <v>13</v>
      </c>
      <c r="H94" s="92" t="s">
        <v>14</v>
      </c>
      <c r="I94" s="114"/>
    </row>
    <row r="95" ht="13.2" customHeight="1" spans="1:9" x14ac:dyDescent="0.25">
      <c r="A95" s="115" t="s">
        <v>49</v>
      </c>
      <c r="B95" s="65">
        <f>COUNTIF(C4:C70,"*Vista*")</f>
        <v>0</v>
      </c>
      <c r="D95" s="94">
        <f>SUMIF($C$4:$C$70,"Vista",$BR$4:$BR$70)</f>
        <v>0</v>
      </c>
      <c r="E95" s="78">
        <f>SUMIF($C$4:$C$70,"Vista",$BS$4:$BS$70)</f>
        <v>0</v>
      </c>
      <c r="F95" s="95">
        <f>SUMIF($C$4:$C$70,"Vista",$BT$4:$BT$70)</f>
        <v>0</v>
      </c>
      <c r="G95" s="96">
        <f>IF(D95=0, "", D95/F95)</f>
      </c>
      <c r="H95" s="97">
        <f>IF(D95=0, "",D95/E95)</f>
      </c>
      <c r="I95" s="98">
        <f>IF(D95=0, "",D95/B95)</f>
      </c>
    </row>
    <row r="96" ht="13.2" customHeight="1" spans="1:9" x14ac:dyDescent="0.25">
      <c r="A96" s="115" t="s">
        <v>50</v>
      </c>
      <c r="B96" s="89">
        <f>COUNTIF(C4:C70,"*Conquest*")</f>
        <v>0</v>
      </c>
      <c r="D96" s="94">
        <f>SUMIF($C$4:$C$70,"Conquest",$BR$4:$BR$70)</f>
        <v>0</v>
      </c>
      <c r="E96" s="78">
        <f>SUMIF($C$4:$C$70,"Conquest",$BS$4:$BS$70)</f>
        <v>0</v>
      </c>
      <c r="F96" s="95">
        <f>SUMIF($C$4:$C$70,"Conquest",$BT$4:$BT$70)</f>
        <v>0</v>
      </c>
      <c r="G96" s="96">
        <f t="shared" ref="G96:G118" si="25">IF(D96=0, "", D96/F96)</f>
      </c>
      <c r="H96" s="97">
        <f t="shared" ref="H96:H118" si="26">IF(D96=0, "",D96/E96)</f>
      </c>
      <c r="I96" s="98">
        <f t="shared" ref="I96:I118" si="27">IF(D96=0, "",D96/B96)</f>
      </c>
    </row>
    <row r="97" ht="13.2" customHeight="1" spans="1:9" x14ac:dyDescent="0.25">
      <c r="A97" s="115" t="s">
        <v>51</v>
      </c>
      <c r="B97" s="89">
        <f>COUNTIF(C4:C70,"*Glory*")</f>
        <v>0</v>
      </c>
      <c r="D97" s="94">
        <f>SUMIF($C$4:$C$70,"Glory",$BR$4:$BR$70)</f>
        <v>0</v>
      </c>
      <c r="E97" s="78">
        <f>SUMIF($C$4:$C$70,"Glory",$BS$4:$BS$70)</f>
        <v>0</v>
      </c>
      <c r="F97" s="95">
        <f>SUMIF($C$4:$C$70,"Glory",$BT$4:$BT$70)</f>
        <v>0</v>
      </c>
      <c r="G97" s="96">
        <f t="shared" si="25"/>
      </c>
      <c r="H97" s="97">
        <f t="shared" si="26"/>
      </c>
      <c r="I97" s="98">
        <f t="shared" si="27"/>
      </c>
    </row>
    <row r="98" ht="13.2" customHeight="1" spans="1:9" x14ac:dyDescent="0.25">
      <c r="A98" s="115" t="s">
        <v>52</v>
      </c>
      <c r="B98" s="89">
        <f>COUNTIF(C4:C70,"*Liberty*")</f>
        <v>0</v>
      </c>
      <c r="D98" s="94">
        <f>SUMIF($C$4:$C$70,"Liberty",$BR$4:$BR$70)</f>
        <v>0</v>
      </c>
      <c r="E98" s="78">
        <f>SUMIF($C$4:$C$70,"Liberty",$BS$4:$BS$70)</f>
        <v>0</v>
      </c>
      <c r="F98" s="95">
        <f>SUMIF($C$4:$C$70,"Liberty",$BT$4:$BT$70)</f>
        <v>0</v>
      </c>
      <c r="G98" s="96">
        <f t="shared" si="25"/>
      </c>
      <c r="H98" s="97">
        <f t="shared" si="26"/>
      </c>
      <c r="I98" s="98">
        <f t="shared" si="27"/>
      </c>
    </row>
    <row r="99" ht="13.2" customHeight="1" spans="1:9" x14ac:dyDescent="0.25">
      <c r="A99" s="115" t="s">
        <v>53</v>
      </c>
      <c r="B99" s="89">
        <f>COUNTIF(C4:C70,"*Freedom*")</f>
        <v>0</v>
      </c>
      <c r="D99" s="94">
        <f>SUMIF($C$4:$C$70,"Freedom",$BR$4:$BR$70)</f>
        <v>0</v>
      </c>
      <c r="E99" s="78">
        <f>SUMIF($C$4:$C$70,"Freedom",$BS$4:$BS$70)</f>
        <v>0</v>
      </c>
      <c r="F99" s="95">
        <f>SUMIF($C$4:$C$70,"Freedom",$BT$4:$BT$70)</f>
        <v>0</v>
      </c>
      <c r="G99" s="96">
        <f t="shared" si="25"/>
      </c>
      <c r="H99" s="97">
        <f t="shared" si="26"/>
      </c>
      <c r="I99" s="98">
        <f t="shared" si="27"/>
      </c>
    </row>
    <row r="100" ht="13.2" customHeight="1" spans="1:9" x14ac:dyDescent="0.25">
      <c r="A100" s="115" t="s">
        <v>54</v>
      </c>
      <c r="B100" s="89">
        <f>COUNTIF(C4:C70,"*Elation*")</f>
        <v>0</v>
      </c>
      <c r="D100" s="94">
        <f>SUMIF($C$4:$C$70,"Elation",$BR$4:$BR$70)</f>
        <v>0</v>
      </c>
      <c r="E100" s="78">
        <f>SUMIF($C$4:$C$70,"Elation",$BS$4:$BS$70)</f>
        <v>0</v>
      </c>
      <c r="F100" s="95">
        <f>SUMIF($C$4:$C$70,"Elation",$BT$4:$BT$70)</f>
        <v>0</v>
      </c>
      <c r="G100" s="96">
        <f t="shared" si="25"/>
      </c>
      <c r="H100" s="97">
        <f t="shared" si="26"/>
      </c>
      <c r="I100" s="98">
        <f t="shared" si="27"/>
      </c>
    </row>
    <row r="101" ht="13.2" customHeight="1" spans="1:9" x14ac:dyDescent="0.25">
      <c r="A101" s="115" t="s">
        <v>55</v>
      </c>
      <c r="B101" s="89">
        <f>COUNTIF(C4:C70,"*Pride*")</f>
        <v>0</v>
      </c>
      <c r="D101" s="94">
        <f>SUMIF($C$4:$C$70,"Pride",$BR$4:$BR$70)</f>
        <v>0</v>
      </c>
      <c r="E101" s="78">
        <f>SUMIF($C$4:$C$70,"Pride",$BS$4:$BS$70)</f>
        <v>0</v>
      </c>
      <c r="F101" s="95">
        <f>SUMIF($C$4:$C$70,"Pride",$BT$4:$BT$70)</f>
        <v>0</v>
      </c>
      <c r="G101" s="96">
        <f t="shared" si="25"/>
      </c>
      <c r="H101" s="97">
        <f t="shared" si="26"/>
      </c>
      <c r="I101" s="98">
        <f t="shared" si="27"/>
      </c>
    </row>
    <row r="102" ht="13.2" customHeight="1" spans="1:9" x14ac:dyDescent="0.25">
      <c r="A102" s="115" t="s">
        <v>56</v>
      </c>
      <c r="B102" s="89">
        <f>COUNTIF(C4:C70,"*Mardi Gras*")</f>
        <v>0</v>
      </c>
      <c r="D102" s="94">
        <f>SUMIF($C$4:$C$70,"Mardi Gras",$BR$4:$BR$70)</f>
        <v>0</v>
      </c>
      <c r="E102" s="78">
        <f>SUMIF($C$4:$C$70,"Mardi Gras",$BS$4:$BS$70)</f>
        <v>0</v>
      </c>
      <c r="F102" s="95">
        <f>SUMIF($C$4:$C$70,"Mardi Gras",$BT$4:$BT$70)</f>
        <v>0</v>
      </c>
      <c r="G102" s="96">
        <f t="shared" si="25"/>
      </c>
      <c r="H102" s="97">
        <f t="shared" si="26"/>
      </c>
      <c r="I102" s="98">
        <f t="shared" si="27"/>
      </c>
    </row>
    <row r="103" ht="13.2" customHeight="1" spans="1:9" x14ac:dyDescent="0.25">
      <c r="A103" s="115" t="s">
        <v>57</v>
      </c>
      <c r="B103" s="89">
        <f>COUNTIF(C4:C70,"*Celebration*")</f>
        <v>0</v>
      </c>
      <c r="D103" s="94">
        <f>SUMIF($C$4:$C$70,"Celebration",$BR$4:$BR$70)</f>
        <v>0</v>
      </c>
      <c r="E103" s="78">
        <f>SUMIF($C$4:$C$70,"Celebration",$BS$4:$BS$70)</f>
        <v>0</v>
      </c>
      <c r="F103" s="95">
        <f>SUMIF($C$4:$C$70,"Celebration",$BT$4:$BT$70)</f>
        <v>0</v>
      </c>
      <c r="G103" s="96">
        <f t="shared" si="25"/>
      </c>
      <c r="H103" s="97">
        <f t="shared" si="26"/>
      </c>
      <c r="I103" s="98">
        <f t="shared" si="27"/>
      </c>
    </row>
    <row r="104" ht="13.2" customHeight="1" spans="1:9" x14ac:dyDescent="0.25">
      <c r="A104" s="115" t="s">
        <v>58</v>
      </c>
      <c r="B104" s="89">
        <f>COUNTIF(C4:C70,"*Horizon*")</f>
        <v>0</v>
      </c>
      <c r="D104" s="94">
        <f>SUMIF($C$4:$C$70,"Horizon",$BR$4:$BR$70)</f>
        <v>0</v>
      </c>
      <c r="E104" s="78">
        <f>SUMIF($C$4:$C$70,"Horizon",$BS$4:$BS$70)</f>
        <v>0</v>
      </c>
      <c r="F104" s="95">
        <f>SUMIF($C$4:$C$70,"Horizon",$BT$4:$BT$70)</f>
        <v>0</v>
      </c>
      <c r="G104" s="96">
        <f t="shared" si="25"/>
      </c>
      <c r="H104" s="97">
        <f t="shared" si="26"/>
      </c>
      <c r="I104" s="98">
        <f t="shared" si="27"/>
      </c>
    </row>
    <row r="105" ht="13.2" customHeight="1" spans="1:9" x14ac:dyDescent="0.25">
      <c r="A105" s="115" t="s">
        <v>59</v>
      </c>
      <c r="B105" s="89">
        <f>COUNTIF(C4:C70,"*Dream*")</f>
        <v>0</v>
      </c>
      <c r="D105" s="94">
        <f>SUMIF($C$4:$C$70,"Dream",$BR$4:$BR$70)</f>
        <v>0</v>
      </c>
      <c r="E105" s="78">
        <f>SUMIF($C$4:$C$70,"Dream",$BS$4:$BS$70)</f>
        <v>0</v>
      </c>
      <c r="F105" s="95">
        <f>SUMIF($C$4:$C$70,"Dream",$BT$4:$BT$70)</f>
        <v>0</v>
      </c>
      <c r="G105" s="96">
        <f t="shared" si="25"/>
      </c>
      <c r="H105" s="97">
        <f t="shared" si="26"/>
      </c>
      <c r="I105" s="98">
        <f t="shared" si="27"/>
      </c>
    </row>
    <row r="106" ht="13.2" customHeight="1" spans="1:9" x14ac:dyDescent="0.25">
      <c r="A106" s="115" t="s">
        <v>60</v>
      </c>
      <c r="B106" s="89">
        <f>COUNTIF(C4:C70,"*Sunrise*")</f>
        <v>0</v>
      </c>
      <c r="D106" s="94">
        <f>SUMIF($C$4:$C$70,"Sunrise",$BR$4:$BR$70)</f>
        <v>0</v>
      </c>
      <c r="E106" s="78">
        <f>SUMIF($C$4:$C$70,"Sunrise",$BS$4:$BS$70)</f>
        <v>0</v>
      </c>
      <c r="F106" s="95">
        <f>SUMIF($C$4:$C$70,"Sunrise",$BT$4:$BT$70)</f>
        <v>0</v>
      </c>
      <c r="G106" s="96">
        <f t="shared" si="25"/>
      </c>
      <c r="H106" s="97">
        <f t="shared" si="26"/>
      </c>
      <c r="I106" s="98">
        <f t="shared" si="27"/>
      </c>
    </row>
    <row r="107" ht="13.2" customHeight="1" spans="1:9" x14ac:dyDescent="0.25">
      <c r="A107" s="115" t="s">
        <v>61</v>
      </c>
      <c r="B107" s="89">
        <f>COUNTIF(C4:C70,"*Venezia*")</f>
        <v>0</v>
      </c>
      <c r="D107" s="94">
        <f>SUMIF($C$4:$C$70,"Venezia",$BR$4:$BR$70)</f>
        <v>0</v>
      </c>
      <c r="E107" s="78">
        <f>SUMIF($C$4:$C$70,"Venezia",$BS$4:$BS$70)</f>
        <v>0</v>
      </c>
      <c r="F107" s="95">
        <f>SUMIF($C$4:$C$70,"Venezia",$BT$4:$BT$70)</f>
        <v>0</v>
      </c>
      <c r="G107" s="96">
        <f t="shared" si="25"/>
      </c>
      <c r="H107" s="97">
        <f t="shared" si="26"/>
      </c>
      <c r="I107" s="98">
        <f t="shared" si="27"/>
      </c>
    </row>
    <row r="108" ht="13.2" customHeight="1" spans="1:9" x14ac:dyDescent="0.25">
      <c r="A108" s="115" t="s">
        <v>62</v>
      </c>
      <c r="B108" s="89">
        <f>COUNTIF(C4:C70,"*Magic*")</f>
        <v>0</v>
      </c>
      <c r="D108" s="94">
        <f>SUMIF($C$4:$C$70,"Magic",$BR$4:$BR$70)</f>
        <v>0</v>
      </c>
      <c r="E108" s="78">
        <f>SUMIF($C$4:$C$70,"Magic",$BS$4:$BS$70)</f>
        <v>0</v>
      </c>
      <c r="F108" s="95">
        <f>SUMIF($C$4:$C$70,"Magic",$BT$4:$BT$70)</f>
        <v>0</v>
      </c>
      <c r="G108" s="96">
        <f t="shared" si="25"/>
      </c>
      <c r="H108" s="97">
        <f t="shared" si="26"/>
      </c>
      <c r="I108" s="98">
        <f t="shared" si="27"/>
      </c>
    </row>
    <row r="109" ht="13.2" customHeight="1" spans="1:9" x14ac:dyDescent="0.25">
      <c r="A109" s="115" t="s">
        <v>63</v>
      </c>
      <c r="B109" s="89">
        <f>COUNTIF(C4:C70,"*Panorama*")</f>
        <v>0</v>
      </c>
      <c r="D109" s="94">
        <f>SUMIF($C$4:$C$70,"Panorama",$BR$4:$BR$70)</f>
        <v>0</v>
      </c>
      <c r="E109" s="78">
        <f>SUMIF($C$4:$C$70,"Panorama",$BS$4:$BS$70)</f>
        <v>0</v>
      </c>
      <c r="F109" s="95">
        <f>SUMIF($C$4:$C$70,"Panorama",$BT$4:$BT$70)</f>
        <v>0</v>
      </c>
      <c r="G109" s="96">
        <f t="shared" si="25"/>
      </c>
      <c r="H109" s="97">
        <f t="shared" si="26"/>
      </c>
      <c r="I109" s="98">
        <f t="shared" si="27"/>
      </c>
    </row>
    <row r="110" ht="13.2" customHeight="1" spans="1:9" x14ac:dyDescent="0.25">
      <c r="A110" s="115" t="s">
        <v>64</v>
      </c>
      <c r="B110" s="89">
        <f>COUNTIF(C4:C70,"*Sunshine*")</f>
        <v>0</v>
      </c>
      <c r="D110" s="94">
        <f>SUMIF($C$4:$C$70,"Sunshine",$BR$4:$BR$70)</f>
        <v>0</v>
      </c>
      <c r="E110" s="78">
        <f>SUMIF($C$4:$C$70,"Sunshine",$BS$4:$BS$70)</f>
        <v>0</v>
      </c>
      <c r="F110" s="95">
        <f>SUMIF($C$4:$C$70,"Sunshine",$BT$4:$BT$70)</f>
        <v>0</v>
      </c>
      <c r="G110" s="96">
        <f t="shared" si="25"/>
      </c>
      <c r="H110" s="97">
        <f t="shared" si="26"/>
      </c>
      <c r="I110" s="98">
        <f t="shared" si="27"/>
      </c>
    </row>
    <row r="111" ht="13.2" customHeight="1" spans="1:9" x14ac:dyDescent="0.25">
      <c r="A111" s="115" t="s">
        <v>65</v>
      </c>
      <c r="B111" s="89">
        <f>COUNTIF(C4:C70,"*Splendor*")</f>
        <v>0</v>
      </c>
      <c r="D111" s="94">
        <f>SUMIF($C$4:$C$70,"Splendor",$BR$4:$BR$70)</f>
        <v>0</v>
      </c>
      <c r="E111" s="78">
        <f>SUMIF($C$4:$C$70,"Splendor",$BS$4:$BS$70)</f>
        <v>0</v>
      </c>
      <c r="F111" s="95">
        <f>SUMIF($C$4:$C$70,"Splendor",$BT$4:$BT$70)</f>
        <v>0</v>
      </c>
      <c r="G111" s="96">
        <f t="shared" si="25"/>
      </c>
      <c r="H111" s="97">
        <f t="shared" si="26"/>
      </c>
      <c r="I111" s="98">
        <f t="shared" si="27"/>
      </c>
    </row>
    <row r="112" ht="13.2" customHeight="1" spans="1:9" x14ac:dyDescent="0.25">
      <c r="A112" s="115" t="s">
        <v>66</v>
      </c>
      <c r="B112" s="89">
        <f>COUNTIF(C4:C70,"*Legend*")</f>
        <v>0</v>
      </c>
      <c r="D112" s="94">
        <f>SUMIF($C$4:$C$70,"Legend",$BR$4:$BR$70)</f>
        <v>0</v>
      </c>
      <c r="E112" s="78">
        <f>SUMIF($C$4:$C$70,"Legend",$BS$4:$BS$70)</f>
        <v>0</v>
      </c>
      <c r="F112" s="95">
        <f>SUMIF($C$4:$C$70,"Legend",$BT$4:$BT$70)</f>
        <v>0</v>
      </c>
      <c r="G112" s="96">
        <f t="shared" si="25"/>
      </c>
      <c r="H112" s="97">
        <f t="shared" si="26"/>
      </c>
      <c r="I112" s="98">
        <f t="shared" si="27"/>
      </c>
    </row>
    <row r="113" ht="13.2" customHeight="1" spans="1:9" x14ac:dyDescent="0.25">
      <c r="A113" s="115" t="s">
        <v>67</v>
      </c>
      <c r="B113" s="89">
        <f>COUNTIF(C4:C70,"*Jubilee*")</f>
        <v>0</v>
      </c>
      <c r="D113" s="94">
        <f>SUMIF($C$4:$C$70,"Jubilee",$BR$4:$BR$70)</f>
        <v>0</v>
      </c>
      <c r="E113" s="78">
        <f>SUMIF($C$4:$C$70,"Jubilee",$BS$4:$BS$70)</f>
        <v>0</v>
      </c>
      <c r="F113" s="95">
        <f>SUMIF($C$4:$C$70,"Jubilee",$BT$4:$BT$70)</f>
        <v>0</v>
      </c>
      <c r="G113" s="96">
        <f t="shared" si="25"/>
      </c>
      <c r="H113" s="97">
        <f t="shared" si="26"/>
      </c>
      <c r="I113" s="98">
        <f t="shared" si="27"/>
      </c>
    </row>
    <row r="114" ht="13.2" customHeight="1" spans="1:9" x14ac:dyDescent="0.25">
      <c r="A114" s="115" t="s">
        <v>68</v>
      </c>
      <c r="B114" s="89">
        <f>COUNTIF(C4:C70,"*Miracle*")</f>
        <v>0</v>
      </c>
      <c r="D114" s="94">
        <f>SUMIF($C$4:$C$70,"Miracle",$BR$4:$BR$70)</f>
        <v>0</v>
      </c>
      <c r="E114" s="78">
        <f>SUMIF($C$4:$C$70,"Miracle",$BS$4:$BS$70)</f>
        <v>0</v>
      </c>
      <c r="F114" s="95">
        <f>SUMIF($C$4:$C$70,"Miracle",$BT$4:$BT$70)</f>
        <v>0</v>
      </c>
      <c r="G114" s="96">
        <f t="shared" si="25"/>
      </c>
      <c r="H114" s="97">
        <f t="shared" si="26"/>
      </c>
      <c r="I114" s="98">
        <f t="shared" si="27"/>
      </c>
    </row>
    <row r="115" ht="13.2" customHeight="1" spans="1:9" x14ac:dyDescent="0.25">
      <c r="A115" s="115" t="s">
        <v>69</v>
      </c>
      <c r="B115" s="89">
        <f>COUNTIF(C4:C70,"*Firenze*")</f>
        <v>0</v>
      </c>
      <c r="D115" s="94">
        <f>SUMIF($C$4:$C$70,"Firenze",$BR$4:$BR$70)</f>
        <v>0</v>
      </c>
      <c r="E115" s="78">
        <f>SUMIF($C$4:$C$70,"Firenze",$BS$4:$BS$70)</f>
        <v>0</v>
      </c>
      <c r="F115" s="95">
        <f>SUMIF($C$4:$C$70,"Firenze",$BT$4:$BT$70)</f>
        <v>0</v>
      </c>
      <c r="G115" s="96">
        <f t="shared" si="25"/>
      </c>
      <c r="H115" s="97">
        <f t="shared" si="26"/>
      </c>
      <c r="I115" s="98">
        <f t="shared" si="27"/>
      </c>
    </row>
    <row r="116" ht="13.2" customHeight="1" spans="1:9" x14ac:dyDescent="0.25">
      <c r="A116" s="115" t="s">
        <v>70</v>
      </c>
      <c r="B116" s="89">
        <f>COUNTIF(C4:C70,"*Luminosa*")</f>
        <v>0</v>
      </c>
      <c r="D116" s="94">
        <f>SUMIF($C$4:$C$70,"Luminosa",$BR$4:$BR$70)</f>
        <v>0</v>
      </c>
      <c r="E116" s="78">
        <f>SUMIF($C$4:$C$70,"Luminosa",$BS$4:$BS$70)</f>
        <v>0</v>
      </c>
      <c r="F116" s="95">
        <f>SUMIF($C$4:$C$70,"Luminosa",$BT$4:$BT$70)</f>
        <v>0</v>
      </c>
      <c r="G116" s="96">
        <f t="shared" si="25"/>
      </c>
      <c r="H116" s="97">
        <f t="shared" si="26"/>
      </c>
      <c r="I116" s="98">
        <f t="shared" si="27"/>
      </c>
    </row>
    <row r="117" ht="13.2" customHeight="1" spans="1:9" x14ac:dyDescent="0.25">
      <c r="A117" s="115" t="s">
        <v>71</v>
      </c>
      <c r="B117" s="89">
        <f>COUNTIF(C4:C70,"*Radiance*")</f>
        <v>0</v>
      </c>
      <c r="D117" s="94">
        <f>SUMIF($C$4:$C$70,"Radiance",$BR$4:$BR$70)</f>
        <v>0</v>
      </c>
      <c r="E117" s="78">
        <f>SUMIF($C$4:$C$70,"Radiance",$BS$4:$BS$70)</f>
        <v>0</v>
      </c>
      <c r="F117" s="95">
        <f>SUMIF($C$4:$C$70,"Radiance",$BT$4:$BT$70)</f>
        <v>0</v>
      </c>
      <c r="G117" s="96">
        <f t="shared" si="25"/>
      </c>
      <c r="H117" s="97">
        <f t="shared" si="26"/>
      </c>
      <c r="I117" s="98">
        <f t="shared" si="27"/>
      </c>
    </row>
    <row r="118" ht="13.2" customHeight="1" spans="1:9" x14ac:dyDescent="0.25">
      <c r="A118" s="81" t="s">
        <v>72</v>
      </c>
      <c r="B118" s="100">
        <f>COUNTIF(C4:C70,"*Sensation*")</f>
        <v>0</v>
      </c>
      <c r="C118" s="101"/>
      <c r="D118" s="102">
        <f>SUMIF($C$4:$C$70,"Sensation",$BR$4:$BR$70)</f>
        <v>0</v>
      </c>
      <c r="E118" s="85">
        <f>SUMIF($C$4:$C$70,"Sensation",$BS$4:$BS$70)</f>
        <v>0</v>
      </c>
      <c r="F118" s="103">
        <f>SUMIF($C$4:$C$70,"Sensation",$BT$4:$BT$70)</f>
        <v>0</v>
      </c>
      <c r="G118" s="104">
        <f t="shared" si="25"/>
      </c>
      <c r="H118" s="105">
        <f t="shared" si="26"/>
      </c>
      <c r="I118" s="106">
        <f t="shared" si="27"/>
      </c>
    </row>
  </sheetData>
  <autoFilter ref="B1:B92"/>
  <mergeCells count="35"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BP2:BQ2"/>
    <mergeCell ref="BR2:BX2"/>
    <mergeCell ref="B71:C71"/>
  </mergeCells>
  <dataValidations count="4">
    <dataValidation type="list" allowBlank="1" showInputMessage="1" showErrorMessage="1" sqref="B10:B70">
      <formula1>"DCL, NCL, CCL, PCL, RCL, HAL, CEL, Azamara, TUI, MSC, Viking, Marella, Silver, Windstar, Explora, Cunard, Regent"</formula1>
    </dataValidation>
    <dataValidation type="list" allowBlank="1" showInputMessage="1" showErrorMessage="1" sqref="B4:B70">
      <formula1>"DCL, NCL, CCL, PCL, RCL, HAL, CEL, Azamara, TUI, MSC, Viking, Marella, Silver, Windstar, Explora, Cunard, Regent"</formula1>
    </dataValidation>
    <dataValidation type="list" allowBlank="1" showInputMessage="1" showErrorMessage="1" sqref="C10:C70">
      <formula1>$A$95:$A$118</formula1>
    </dataValidation>
    <dataValidation type="list" allowBlank="1" showInputMessage="1" showErrorMessage="1" sqref="C4:C70">
      <formula1>$A$95:$A$118</formula1>
    </dataValidation>
  </dataValidations>
  <pageMargins left="0.75" right="0.75" top="1" bottom="1" header="0.3" footer="0.3"/>
  <pageSetup paperSize="9" orientation="portrait" horizontalDpi="0" verticalDpi="0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18"/>
  <sheetViews>
    <sheetView workbookViewId="0" zoomScale="80" zoomScaleNormal="80">
      <pane xSplit="3" ySplit="3" topLeftCell="D83" activePane="bottomRight" state="frozen"/>
      <selection pane="bottomRight" activeCell="B29" sqref="B29"/>
    </sheetView>
  </sheetViews>
  <sheetFormatPr defaultRowHeight="12.6" outlineLevelRow="0" outlineLevelCol="0" x14ac:dyDescent="0.2" defaultColWidth="8.6328125" customHeight="1"/>
  <cols>
    <col min="1" max="1" width="20.6328125" style="1" customWidth="1"/>
    <col min="2" max="2" width="13.08984375" customWidth="1"/>
    <col min="3" max="3" width="19.90625" customWidth="1"/>
    <col min="4" max="8" width="10.08984375" style="2" customWidth="1"/>
    <col min="9" max="9" width="10.453125" customWidth="1"/>
    <col min="10" max="10" width="8.453125" customWidth="1"/>
    <col min="11" max="11" width="10.453125" customWidth="1"/>
    <col min="12" max="12" width="8.453125" customWidth="1"/>
    <col min="13" max="13" width="10.453125" customWidth="1"/>
    <col min="14" max="14" width="8.453125" customWidth="1"/>
    <col min="15" max="15" width="10.453125" customWidth="1"/>
    <col min="16" max="16" width="7.36328125" customWidth="1"/>
    <col min="17" max="17" width="10.453125" customWidth="1"/>
    <col min="18" max="18" width="8.453125" customWidth="1"/>
    <col min="19" max="19" width="10.453125" customWidth="1"/>
    <col min="20" max="20" width="8.453125" customWidth="1"/>
    <col min="21" max="21" width="10.453125" customWidth="1"/>
    <col min="22" max="22" width="10.6328125" customWidth="1"/>
    <col min="23" max="23" width="10.453125" customWidth="1"/>
    <col min="24" max="24" width="8.453125" hidden="1" customWidth="1"/>
    <col min="25" max="25" width="10.453125" hidden="1" customWidth="1"/>
    <col min="26" max="26" width="7.36328125" hidden="1" customWidth="1"/>
    <col min="27" max="27" width="10.453125" hidden="1" customWidth="1"/>
    <col min="28" max="28" width="8.453125" hidden="1" customWidth="1"/>
    <col min="29" max="29" width="10.453125" hidden="1" customWidth="1"/>
    <col min="30" max="30" width="7.36328125" hidden="1" customWidth="1"/>
    <col min="31" max="31" width="10.453125" hidden="1" customWidth="1"/>
    <col min="32" max="32" width="8.453125" hidden="1" customWidth="1"/>
    <col min="33" max="33" width="10.453125" hidden="1" customWidth="1"/>
    <col min="34" max="34" width="8.453125" hidden="1" customWidth="1"/>
    <col min="35" max="35" width="10.453125" hidden="1" customWidth="1"/>
    <col min="36" max="36" width="7.36328125" hidden="1" customWidth="1"/>
    <col min="37" max="37" width="10.453125" hidden="1" customWidth="1"/>
    <col min="38" max="38" width="7.36328125" hidden="1" customWidth="1"/>
    <col min="39" max="39" width="10.453125" hidden="1" customWidth="1"/>
    <col min="40" max="40" width="8.453125" hidden="1" customWidth="1"/>
    <col min="41" max="41" width="10.453125" hidden="1" customWidth="1"/>
    <col min="42" max="42" width="7.36328125" hidden="1" customWidth="1"/>
    <col min="43" max="43" width="10.453125" hidden="1" customWidth="1"/>
    <col min="44" max="44" width="8.453125" hidden="1" customWidth="1"/>
    <col min="45" max="45" width="10.453125" hidden="1" customWidth="1"/>
    <col min="46" max="46" width="7.36328125" hidden="1" customWidth="1"/>
    <col min="47" max="47" width="10.453125" hidden="1" customWidth="1"/>
    <col min="48" max="48" width="8.453125" hidden="1" customWidth="1"/>
    <col min="49" max="49" width="10.453125" hidden="1" customWidth="1"/>
    <col min="50" max="50" width="8.453125" hidden="1" customWidth="1"/>
    <col min="51" max="51" width="10.453125" hidden="1" customWidth="1"/>
    <col min="52" max="52" width="7.36328125" hidden="1" customWidth="1"/>
    <col min="53" max="53" width="10.453125" hidden="1" customWidth="1"/>
    <col min="54" max="54" width="8.453125" hidden="1" customWidth="1"/>
    <col min="55" max="55" width="10.453125" hidden="1" customWidth="1"/>
    <col min="56" max="56" width="7.36328125" hidden="1" customWidth="1"/>
    <col min="57" max="57" width="10.453125" hidden="1" customWidth="1"/>
    <col min="58" max="58" width="8.453125" hidden="1" customWidth="1"/>
    <col min="59" max="59" width="10.453125" hidden="1" customWidth="1"/>
    <col min="60" max="60" width="7.36328125" hidden="1" customWidth="1"/>
    <col min="61" max="61" width="10.453125" hidden="1" customWidth="1"/>
    <col min="62" max="62" width="8.453125" hidden="1" customWidth="1"/>
    <col min="63" max="63" width="10.453125" hidden="1" customWidth="1"/>
    <col min="64" max="64" width="7.36328125" hidden="1" customWidth="1"/>
    <col min="65" max="65" width="10.453125" hidden="1" customWidth="1"/>
    <col min="66" max="66" width="8.453125" hidden="1" customWidth="1"/>
    <col min="67" max="67" width="10.453125" hidden="1" customWidth="1"/>
    <col min="68" max="68" width="7.36328125" hidden="1" customWidth="1"/>
    <col min="69" max="69" width="10.453125" hidden="1" customWidth="1"/>
    <col min="70" max="70" width="10.6328125" style="3" customWidth="1"/>
    <col min="71" max="71" width="13" style="3" customWidth="1"/>
    <col min="72" max="72" width="11.6328125" customWidth="1"/>
    <col min="73" max="73" width="10.6328125" customWidth="1"/>
    <col min="74" max="74" width="9.36328125" customWidth="1"/>
    <col min="75" max="75" width="11.08984375" customWidth="1"/>
    <col min="76" max="76" width="10.08984375" customWidth="1"/>
    <col min="77" max="77" width="4.08984375" customWidth="1"/>
  </cols>
  <sheetData>
    <row r="1" ht="13.2" customHeight="1" x14ac:dyDescent="0.25"/>
    <row r="2" ht="13.5" customHeight="1" spans="1:76" s="4" customFormat="1" x14ac:dyDescent="0.25">
      <c r="A2" s="5" t="s">
        <v>0</v>
      </c>
      <c r="B2" s="6" t="s">
        <v>1</v>
      </c>
      <c r="C2" s="7" t="s">
        <v>2</v>
      </c>
      <c r="D2" s="8" t="s">
        <v>3</v>
      </c>
      <c r="E2" s="9"/>
      <c r="F2" s="8" t="s">
        <v>4</v>
      </c>
      <c r="G2" s="9"/>
      <c r="H2" s="8" t="s">
        <v>5</v>
      </c>
      <c r="I2" s="9"/>
      <c r="J2" s="8"/>
      <c r="K2" s="9"/>
      <c r="L2" s="8"/>
      <c r="M2" s="9"/>
      <c r="N2" s="8"/>
      <c r="O2" s="9"/>
      <c r="P2" s="8"/>
      <c r="Q2" s="9"/>
      <c r="R2" s="8"/>
      <c r="S2" s="9"/>
      <c r="T2" s="8"/>
      <c r="U2" s="9"/>
      <c r="V2" s="8"/>
      <c r="W2" s="9"/>
      <c r="X2" s="10"/>
      <c r="Y2" s="11"/>
      <c r="Z2" s="10"/>
      <c r="AA2" s="11"/>
      <c r="AB2" s="10"/>
      <c r="AC2" s="11"/>
      <c r="AD2" s="10"/>
      <c r="AE2" s="11"/>
      <c r="AF2" s="10"/>
      <c r="AG2" s="11"/>
      <c r="AH2" s="10"/>
      <c r="AI2" s="11"/>
      <c r="AJ2" s="10"/>
      <c r="AK2" s="11"/>
      <c r="AL2" s="10"/>
      <c r="AM2" s="11"/>
      <c r="AN2" s="10"/>
      <c r="AO2" s="11"/>
      <c r="AP2" s="10"/>
      <c r="AQ2" s="11"/>
      <c r="AR2" s="10"/>
      <c r="AS2" s="11"/>
      <c r="AT2" s="10"/>
      <c r="AU2" s="11"/>
      <c r="AV2" s="10"/>
      <c r="AW2" s="11"/>
      <c r="AX2" s="10"/>
      <c r="AY2" s="12"/>
      <c r="AZ2" s="13"/>
      <c r="BA2" s="14"/>
      <c r="BB2" s="13"/>
      <c r="BC2" s="14"/>
      <c r="BD2" s="13"/>
      <c r="BE2" s="14"/>
      <c r="BF2" s="13"/>
      <c r="BG2" s="14"/>
      <c r="BH2" s="13"/>
      <c r="BI2" s="14"/>
      <c r="BJ2" s="13"/>
      <c r="BK2" s="14"/>
      <c r="BL2" s="13"/>
      <c r="BM2" s="14"/>
      <c r="BN2" s="13"/>
      <c r="BO2" s="14"/>
      <c r="BP2" s="13"/>
      <c r="BQ2" s="14"/>
      <c r="BR2" s="10" t="s">
        <v>6</v>
      </c>
      <c r="BS2" s="12"/>
      <c r="BT2" s="12"/>
      <c r="BU2" s="12"/>
      <c r="BV2" s="12"/>
      <c r="BW2" s="12"/>
      <c r="BX2" s="11"/>
    </row>
    <row r="3" ht="24.75" customHeight="1" spans="1:76" s="15" customFormat="1" x14ac:dyDescent="0.25">
      <c r="A3" s="16"/>
      <c r="B3" s="17"/>
      <c r="C3" s="18"/>
      <c r="D3" s="19" t="s">
        <v>7</v>
      </c>
      <c r="E3" s="20" t="s">
        <v>8</v>
      </c>
      <c r="F3" s="19" t="s">
        <v>7</v>
      </c>
      <c r="G3" s="20" t="s">
        <v>8</v>
      </c>
      <c r="H3" s="19" t="s">
        <v>7</v>
      </c>
      <c r="I3" s="20" t="s">
        <v>8</v>
      </c>
      <c r="J3" s="19" t="s">
        <v>7</v>
      </c>
      <c r="K3" s="20" t="s">
        <v>8</v>
      </c>
      <c r="L3" s="19" t="s">
        <v>7</v>
      </c>
      <c r="M3" s="20" t="s">
        <v>8</v>
      </c>
      <c r="N3" s="19" t="s">
        <v>7</v>
      </c>
      <c r="O3" s="20" t="s">
        <v>8</v>
      </c>
      <c r="P3" s="19" t="s">
        <v>7</v>
      </c>
      <c r="Q3" s="20" t="s">
        <v>8</v>
      </c>
      <c r="R3" s="19" t="s">
        <v>7</v>
      </c>
      <c r="S3" s="20" t="s">
        <v>8</v>
      </c>
      <c r="T3" s="19" t="s">
        <v>7</v>
      </c>
      <c r="U3" s="20" t="s">
        <v>8</v>
      </c>
      <c r="V3" s="19" t="s">
        <v>7</v>
      </c>
      <c r="W3" s="20" t="s">
        <v>8</v>
      </c>
      <c r="X3" s="21" t="s">
        <v>7</v>
      </c>
      <c r="Y3" s="22" t="s">
        <v>8</v>
      </c>
      <c r="Z3" s="21" t="s">
        <v>7</v>
      </c>
      <c r="AA3" s="22" t="s">
        <v>8</v>
      </c>
      <c r="AB3" s="21" t="s">
        <v>7</v>
      </c>
      <c r="AC3" s="22" t="s">
        <v>8</v>
      </c>
      <c r="AD3" s="21" t="s">
        <v>7</v>
      </c>
      <c r="AE3" s="22" t="s">
        <v>8</v>
      </c>
      <c r="AF3" s="21" t="s">
        <v>7</v>
      </c>
      <c r="AG3" s="22" t="s">
        <v>8</v>
      </c>
      <c r="AH3" s="21" t="s">
        <v>7</v>
      </c>
      <c r="AI3" s="22" t="s">
        <v>8</v>
      </c>
      <c r="AJ3" s="21" t="s">
        <v>7</v>
      </c>
      <c r="AK3" s="22" t="s">
        <v>8</v>
      </c>
      <c r="AL3" s="21" t="s">
        <v>7</v>
      </c>
      <c r="AM3" s="22" t="s">
        <v>8</v>
      </c>
      <c r="AN3" s="21" t="s">
        <v>7</v>
      </c>
      <c r="AO3" s="22" t="s">
        <v>8</v>
      </c>
      <c r="AP3" s="21" t="s">
        <v>7</v>
      </c>
      <c r="AQ3" s="22" t="s">
        <v>8</v>
      </c>
      <c r="AR3" s="21" t="s">
        <v>7</v>
      </c>
      <c r="AS3" s="22" t="s">
        <v>8</v>
      </c>
      <c r="AT3" s="21" t="s">
        <v>7</v>
      </c>
      <c r="AU3" s="22" t="s">
        <v>8</v>
      </c>
      <c r="AV3" s="21" t="s">
        <v>7</v>
      </c>
      <c r="AW3" s="22" t="s">
        <v>8</v>
      </c>
      <c r="AX3" s="21" t="s">
        <v>7</v>
      </c>
      <c r="AY3" s="23" t="s">
        <v>8</v>
      </c>
      <c r="AZ3" s="24" t="s">
        <v>7</v>
      </c>
      <c r="BA3" s="25" t="s">
        <v>8</v>
      </c>
      <c r="BB3" s="24" t="s">
        <v>7</v>
      </c>
      <c r="BC3" s="25" t="s">
        <v>8</v>
      </c>
      <c r="BD3" s="24" t="s">
        <v>7</v>
      </c>
      <c r="BE3" s="25" t="s">
        <v>8</v>
      </c>
      <c r="BF3" s="24" t="s">
        <v>7</v>
      </c>
      <c r="BG3" s="25" t="s">
        <v>8</v>
      </c>
      <c r="BH3" s="24" t="s">
        <v>7</v>
      </c>
      <c r="BI3" s="25" t="s">
        <v>8</v>
      </c>
      <c r="BJ3" s="24" t="s">
        <v>7</v>
      </c>
      <c r="BK3" s="25" t="s">
        <v>8</v>
      </c>
      <c r="BL3" s="24" t="s">
        <v>7</v>
      </c>
      <c r="BM3" s="25" t="s">
        <v>8</v>
      </c>
      <c r="BN3" s="24" t="s">
        <v>7</v>
      </c>
      <c r="BO3" s="25" t="s">
        <v>8</v>
      </c>
      <c r="BP3" s="24" t="s">
        <v>7</v>
      </c>
      <c r="BQ3" s="25" t="s">
        <v>8</v>
      </c>
      <c r="BR3" s="26" t="s">
        <v>9</v>
      </c>
      <c r="BS3" s="27" t="s">
        <v>10</v>
      </c>
      <c r="BT3" s="28" t="s">
        <v>11</v>
      </c>
      <c r="BU3" s="28" t="s">
        <v>12</v>
      </c>
      <c r="BV3" s="29" t="s">
        <v>13</v>
      </c>
      <c r="BW3" s="30" t="s">
        <v>14</v>
      </c>
      <c r="BX3" s="31" t="s">
        <v>15</v>
      </c>
    </row>
    <row r="4" ht="13.8" customHeight="1" spans="1:76" x14ac:dyDescent="0.25">
      <c r="A4" s="107"/>
      <c r="B4" s="33"/>
      <c r="C4" s="34"/>
      <c r="D4" s="35"/>
      <c r="E4" s="36"/>
      <c r="F4" s="35"/>
      <c r="G4" s="36"/>
      <c r="H4" s="35"/>
      <c r="I4" s="36"/>
      <c r="J4" s="35"/>
      <c r="K4" s="36"/>
      <c r="L4" s="35"/>
      <c r="M4" s="36"/>
      <c r="N4" s="35"/>
      <c r="O4" s="36"/>
      <c r="P4" s="35"/>
      <c r="Q4" s="36"/>
      <c r="R4" s="35"/>
      <c r="S4" s="36"/>
      <c r="T4" s="35"/>
      <c r="U4" s="36"/>
      <c r="V4" s="35"/>
      <c r="W4" s="36"/>
      <c r="X4" s="38"/>
      <c r="Y4" s="39"/>
      <c r="Z4" s="38"/>
      <c r="AA4" s="39"/>
      <c r="AB4" s="38"/>
      <c r="AC4" s="39"/>
      <c r="AD4" s="38"/>
      <c r="AE4" s="39"/>
      <c r="AF4" s="38"/>
      <c r="AG4" s="39"/>
      <c r="AH4" s="38"/>
      <c r="AI4" s="39"/>
      <c r="AJ4" s="38"/>
      <c r="AK4" s="39"/>
      <c r="AL4" s="38"/>
      <c r="AM4" s="39"/>
      <c r="AN4" s="38"/>
      <c r="AO4" s="39"/>
      <c r="AP4" s="38"/>
      <c r="AQ4" s="39"/>
      <c r="AR4" s="38"/>
      <c r="AS4" s="39"/>
      <c r="AT4" s="38"/>
      <c r="AU4" s="39"/>
      <c r="AV4" s="38"/>
      <c r="AW4" s="39"/>
      <c r="AX4" s="38"/>
      <c r="AY4" s="41"/>
      <c r="AZ4" s="108"/>
      <c r="BA4" s="43"/>
      <c r="BB4" s="108"/>
      <c r="BC4" s="43"/>
      <c r="BD4" s="108"/>
      <c r="BE4" s="43"/>
      <c r="BF4" s="108"/>
      <c r="BG4" s="43"/>
      <c r="BH4" s="108"/>
      <c r="BI4" s="43"/>
      <c r="BJ4" s="108"/>
      <c r="BK4" s="43"/>
      <c r="BL4" s="108"/>
      <c r="BM4" s="43"/>
      <c r="BN4" s="108"/>
      <c r="BO4" s="43"/>
      <c r="BP4" s="108"/>
      <c r="BQ4" s="43"/>
      <c r="BR4" s="44">
        <f>D4+F4+H4+J4+L4+N4+V4+X4+Z4+AB4+AD4+AF4+AZ4+BB4+BD4+BF4+BH4+AH4+P4+R4+AJ4+BJ4+AL4+AN4+AP4+AR4+AT4+AX4+AV4+BL4+T4+BN4+BP4</f>
        <v>0</v>
      </c>
      <c r="BS4" s="45">
        <f>E4+G4+I4+K4+M4+O4+W4+Y4+AA4+AC4+AE4+AG4+BA4+BC4+BE4+BG4+BI4+AI4+Q4+S4+AK4+BK4+AM4+AO4+AQ4+AS4+AU4+AY4+AW4+BM4+U4+BO4+BQ4</f>
        <v>0</v>
      </c>
      <c r="BT4" s="46"/>
      <c r="BU4" s="46"/>
      <c r="BV4" s="47">
        <f>IF(BR4=0, "", BR4/BT4)</f>
      </c>
      <c r="BW4" s="48">
        <f>IF(BR4=0, "", BR4/BS4)</f>
      </c>
      <c r="BX4" s="49">
        <f>IF(BR4=0, "", BR4/BU4)</f>
      </c>
    </row>
    <row r="5" ht="13.8" customHeight="1" spans="1:76" x14ac:dyDescent="0.25">
      <c r="A5" s="107"/>
      <c r="B5" s="33"/>
      <c r="C5" s="34"/>
      <c r="D5" s="37"/>
      <c r="E5" s="36"/>
      <c r="F5" s="37"/>
      <c r="G5" s="36"/>
      <c r="H5" s="37"/>
      <c r="I5" s="36"/>
      <c r="J5" s="37"/>
      <c r="K5" s="36"/>
      <c r="L5" s="37"/>
      <c r="M5" s="36"/>
      <c r="N5" s="37"/>
      <c r="O5" s="36"/>
      <c r="P5" s="37"/>
      <c r="Q5" s="36"/>
      <c r="R5" s="37"/>
      <c r="S5" s="36"/>
      <c r="T5" s="37"/>
      <c r="U5" s="36"/>
      <c r="V5" s="37"/>
      <c r="W5" s="36"/>
      <c r="X5" s="40"/>
      <c r="Y5" s="39"/>
      <c r="Z5" s="40"/>
      <c r="AA5" s="39"/>
      <c r="AB5" s="40"/>
      <c r="AC5" s="39"/>
      <c r="AD5" s="40"/>
      <c r="AE5" s="39"/>
      <c r="AF5" s="40"/>
      <c r="AG5" s="39"/>
      <c r="AH5" s="40"/>
      <c r="AI5" s="39"/>
      <c r="AJ5" s="40"/>
      <c r="AK5" s="39"/>
      <c r="AL5" s="40"/>
      <c r="AM5" s="39"/>
      <c r="AN5" s="40"/>
      <c r="AO5" s="39"/>
      <c r="AP5" s="40"/>
      <c r="AQ5" s="39"/>
      <c r="AR5" s="40"/>
      <c r="AS5" s="39"/>
      <c r="AT5" s="40"/>
      <c r="AU5" s="39"/>
      <c r="AV5" s="40"/>
      <c r="AW5" s="39"/>
      <c r="AX5" s="40"/>
      <c r="AY5" s="41"/>
      <c r="AZ5" s="42"/>
      <c r="BA5" s="43"/>
      <c r="BB5" s="42"/>
      <c r="BC5" s="43"/>
      <c r="BD5" s="42"/>
      <c r="BE5" s="43"/>
      <c r="BF5" s="42"/>
      <c r="BG5" s="43"/>
      <c r="BH5" s="42"/>
      <c r="BI5" s="43"/>
      <c r="BJ5" s="42"/>
      <c r="BK5" s="43"/>
      <c r="BL5" s="42"/>
      <c r="BM5" s="43"/>
      <c r="BN5" s="42"/>
      <c r="BO5" s="43"/>
      <c r="BP5" s="42"/>
      <c r="BQ5" s="43"/>
      <c r="BR5" s="44">
        <f t="shared" ref="BR5:BR68" si="0">D5+F5+H5+J5+L5+N5+V5+X5+Z5+AB5+AD5+AF5+AZ5+BB5+BD5+BF5+BH5+AH5+P5+R5+AJ5+BJ5+AL5+AN5+AP5+AR5+AT5+AX5+AV5+BL5+T5+BN5+BP5</f>
        <v>0</v>
      </c>
      <c r="BS5" s="45">
        <f t="shared" ref="BS5:BS68" si="1">E5+G5+I5+K5+M5+O5+W5+Y5+AA5+AC5+AE5+AG5+BA5+BC5+BE5+BG5+BI5+AI5+Q5+S5+AK5+BK5+AM5+AO5+AQ5+AS5+AU5+AY5+AW5+BM5+U5+BO5+BQ5</f>
        <v>0</v>
      </c>
      <c r="BT5" s="46"/>
      <c r="BU5" s="46"/>
      <c r="BV5" s="47">
        <f>IF(BR5=0, "", BR5/BT5)</f>
      </c>
      <c r="BW5" s="48">
        <f>IF(BR5=0, "", BR5/BS5)</f>
      </c>
      <c r="BX5" s="49">
        <f>IF(BR5=0, "", BR5/BU5)</f>
      </c>
    </row>
    <row r="6" ht="13.8" customHeight="1" spans="1:76" x14ac:dyDescent="0.25">
      <c r="A6" s="107"/>
      <c r="B6" s="33"/>
      <c r="C6" s="34"/>
      <c r="D6" s="37"/>
      <c r="E6" s="36"/>
      <c r="F6" s="37"/>
      <c r="G6" s="36"/>
      <c r="H6" s="37"/>
      <c r="I6" s="36"/>
      <c r="J6" s="37"/>
      <c r="K6" s="36"/>
      <c r="L6" s="37"/>
      <c r="M6" s="36"/>
      <c r="N6" s="37"/>
      <c r="O6" s="36"/>
      <c r="P6" s="37"/>
      <c r="Q6" s="36"/>
      <c r="R6" s="37"/>
      <c r="S6" s="36"/>
      <c r="T6" s="37"/>
      <c r="U6" s="36"/>
      <c r="V6" s="37"/>
      <c r="W6" s="36"/>
      <c r="X6" s="40"/>
      <c r="Y6" s="39"/>
      <c r="Z6" s="40"/>
      <c r="AA6" s="39"/>
      <c r="AB6" s="40"/>
      <c r="AC6" s="39"/>
      <c r="AD6" s="40"/>
      <c r="AE6" s="39"/>
      <c r="AF6" s="40"/>
      <c r="AG6" s="39"/>
      <c r="AH6" s="40"/>
      <c r="AI6" s="39"/>
      <c r="AJ6" s="40"/>
      <c r="AK6" s="39"/>
      <c r="AL6" s="40"/>
      <c r="AM6" s="39"/>
      <c r="AN6" s="40"/>
      <c r="AO6" s="39"/>
      <c r="AP6" s="40"/>
      <c r="AQ6" s="39"/>
      <c r="AR6" s="40"/>
      <c r="AS6" s="39"/>
      <c r="AT6" s="40"/>
      <c r="AU6" s="39"/>
      <c r="AV6" s="40"/>
      <c r="AW6" s="39"/>
      <c r="AX6" s="40"/>
      <c r="AY6" s="41"/>
      <c r="AZ6" s="42"/>
      <c r="BA6" s="43"/>
      <c r="BB6" s="42"/>
      <c r="BC6" s="43"/>
      <c r="BD6" s="42"/>
      <c r="BE6" s="43"/>
      <c r="BF6" s="42"/>
      <c r="BG6" s="43"/>
      <c r="BH6" s="42"/>
      <c r="BI6" s="43"/>
      <c r="BJ6" s="42"/>
      <c r="BK6" s="43"/>
      <c r="BL6" s="42"/>
      <c r="BM6" s="43"/>
      <c r="BN6" s="42"/>
      <c r="BO6" s="43"/>
      <c r="BP6" s="42"/>
      <c r="BQ6" s="43"/>
      <c r="BR6" s="44">
        <f t="shared" si="0"/>
        <v>0</v>
      </c>
      <c r="BS6" s="45">
        <f t="shared" si="1"/>
        <v>0</v>
      </c>
      <c r="BT6" s="46"/>
      <c r="BU6" s="46"/>
      <c r="BV6" s="47">
        <f>IF(BR6=0, "", BR6/BT6)</f>
      </c>
      <c r="BW6" s="48">
        <f t="shared" ref="BW6:BW69" si="2">IF(BR6=0, "", BR6/BS6)</f>
      </c>
      <c r="BX6" s="49">
        <f t="shared" ref="BX6:BX69" si="3">IF(BR6=0, "", BR6/BU6)</f>
      </c>
    </row>
    <row r="7" ht="13.8" customHeight="1" spans="1:76" x14ac:dyDescent="0.25">
      <c r="A7" s="107"/>
      <c r="B7" s="33"/>
      <c r="C7" s="34"/>
      <c r="D7" s="37"/>
      <c r="E7" s="36"/>
      <c r="F7" s="37"/>
      <c r="G7" s="36"/>
      <c r="H7" s="37"/>
      <c r="I7" s="36"/>
      <c r="J7" s="37"/>
      <c r="K7" s="36"/>
      <c r="L7" s="37"/>
      <c r="M7" s="36"/>
      <c r="N7" s="37"/>
      <c r="O7" s="36"/>
      <c r="P7" s="37"/>
      <c r="Q7" s="36"/>
      <c r="R7" s="37"/>
      <c r="S7" s="36"/>
      <c r="T7" s="37"/>
      <c r="U7" s="36"/>
      <c r="V7" s="37"/>
      <c r="W7" s="36"/>
      <c r="X7" s="40"/>
      <c r="Y7" s="39"/>
      <c r="Z7" s="40"/>
      <c r="AA7" s="39"/>
      <c r="AB7" s="40"/>
      <c r="AC7" s="39"/>
      <c r="AD7" s="40"/>
      <c r="AE7" s="39"/>
      <c r="AF7" s="40"/>
      <c r="AG7" s="39"/>
      <c r="AH7" s="40"/>
      <c r="AI7" s="39"/>
      <c r="AJ7" s="40"/>
      <c r="AK7" s="39"/>
      <c r="AL7" s="40"/>
      <c r="AM7" s="39"/>
      <c r="AN7" s="40"/>
      <c r="AO7" s="39"/>
      <c r="AP7" s="40"/>
      <c r="AQ7" s="39"/>
      <c r="AR7" s="40"/>
      <c r="AS7" s="39"/>
      <c r="AT7" s="40"/>
      <c r="AU7" s="39"/>
      <c r="AV7" s="40"/>
      <c r="AW7" s="39"/>
      <c r="AX7" s="40"/>
      <c r="AY7" s="41"/>
      <c r="AZ7" s="42"/>
      <c r="BA7" s="43"/>
      <c r="BB7" s="42"/>
      <c r="BC7" s="43"/>
      <c r="BD7" s="42"/>
      <c r="BE7" s="43"/>
      <c r="BF7" s="42"/>
      <c r="BG7" s="43"/>
      <c r="BH7" s="42"/>
      <c r="BI7" s="43"/>
      <c r="BJ7" s="42"/>
      <c r="BK7" s="43"/>
      <c r="BL7" s="42"/>
      <c r="BM7" s="43"/>
      <c r="BN7" s="42"/>
      <c r="BO7" s="43"/>
      <c r="BP7" s="42"/>
      <c r="BQ7" s="43"/>
      <c r="BR7" s="44">
        <f t="shared" si="0"/>
        <v>0</v>
      </c>
      <c r="BS7" s="45">
        <f t="shared" si="1"/>
        <v>0</v>
      </c>
      <c r="BT7" s="46"/>
      <c r="BU7" s="46"/>
      <c r="BV7" s="47">
        <f t="shared" ref="BV7:BV69" si="4">IF(BR7=0, "", BR7/BT7)</f>
      </c>
      <c r="BW7" s="48">
        <f t="shared" si="2"/>
      </c>
      <c r="BX7" s="49">
        <f t="shared" si="3"/>
      </c>
    </row>
    <row r="8" ht="13.8" customHeight="1" spans="1:76" x14ac:dyDescent="0.25">
      <c r="A8" s="107"/>
      <c r="B8" s="33"/>
      <c r="C8" s="34"/>
      <c r="D8" s="37"/>
      <c r="E8" s="36"/>
      <c r="F8" s="37"/>
      <c r="G8" s="36"/>
      <c r="H8" s="37"/>
      <c r="I8" s="36"/>
      <c r="J8" s="37"/>
      <c r="K8" s="36"/>
      <c r="L8" s="37"/>
      <c r="M8" s="36"/>
      <c r="N8" s="37"/>
      <c r="O8" s="36"/>
      <c r="P8" s="37"/>
      <c r="Q8" s="36"/>
      <c r="R8" s="37"/>
      <c r="S8" s="36"/>
      <c r="T8" s="37"/>
      <c r="U8" s="36"/>
      <c r="V8" s="37"/>
      <c r="W8" s="36"/>
      <c r="X8" s="40"/>
      <c r="Y8" s="39"/>
      <c r="Z8" s="40"/>
      <c r="AA8" s="39"/>
      <c r="AB8" s="40"/>
      <c r="AC8" s="39"/>
      <c r="AD8" s="40"/>
      <c r="AE8" s="39"/>
      <c r="AF8" s="40"/>
      <c r="AG8" s="39"/>
      <c r="AH8" s="40"/>
      <c r="AI8" s="39"/>
      <c r="AJ8" s="40"/>
      <c r="AK8" s="39"/>
      <c r="AL8" s="40"/>
      <c r="AM8" s="39"/>
      <c r="AN8" s="40"/>
      <c r="AO8" s="39"/>
      <c r="AP8" s="40"/>
      <c r="AQ8" s="39"/>
      <c r="AR8" s="40"/>
      <c r="AS8" s="39"/>
      <c r="AT8" s="40"/>
      <c r="AU8" s="39"/>
      <c r="AV8" s="40"/>
      <c r="AW8" s="39"/>
      <c r="AX8" s="40"/>
      <c r="AY8" s="41"/>
      <c r="AZ8" s="42"/>
      <c r="BA8" s="43"/>
      <c r="BB8" s="42"/>
      <c r="BC8" s="43"/>
      <c r="BD8" s="42"/>
      <c r="BE8" s="43"/>
      <c r="BF8" s="42"/>
      <c r="BG8" s="43"/>
      <c r="BH8" s="42"/>
      <c r="BI8" s="43"/>
      <c r="BJ8" s="42"/>
      <c r="BK8" s="43"/>
      <c r="BL8" s="42"/>
      <c r="BM8" s="43"/>
      <c r="BN8" s="42"/>
      <c r="BO8" s="43"/>
      <c r="BP8" s="42"/>
      <c r="BQ8" s="43"/>
      <c r="BR8" s="44">
        <f t="shared" si="0"/>
        <v>0</v>
      </c>
      <c r="BS8" s="45">
        <f t="shared" si="1"/>
        <v>0</v>
      </c>
      <c r="BT8" s="46"/>
      <c r="BU8" s="46"/>
      <c r="BV8" s="47">
        <f t="shared" si="4"/>
      </c>
      <c r="BW8" s="48">
        <f t="shared" si="2"/>
      </c>
      <c r="BX8" s="49">
        <f t="shared" si="3"/>
      </c>
    </row>
    <row r="9" ht="13.8" customHeight="1" spans="1:76" x14ac:dyDescent="0.25">
      <c r="A9" s="107"/>
      <c r="B9" s="33"/>
      <c r="C9" s="34"/>
      <c r="D9" s="37"/>
      <c r="E9" s="36"/>
      <c r="F9" s="37"/>
      <c r="G9" s="36"/>
      <c r="H9" s="37"/>
      <c r="I9" s="36"/>
      <c r="J9" s="37"/>
      <c r="K9" s="36"/>
      <c r="L9" s="37"/>
      <c r="M9" s="36"/>
      <c r="N9" s="37"/>
      <c r="O9" s="36"/>
      <c r="P9" s="37"/>
      <c r="Q9" s="36"/>
      <c r="R9" s="37"/>
      <c r="S9" s="36"/>
      <c r="T9" s="37"/>
      <c r="U9" s="36"/>
      <c r="V9" s="37"/>
      <c r="W9" s="36"/>
      <c r="X9" s="40"/>
      <c r="Y9" s="39"/>
      <c r="Z9" s="40"/>
      <c r="AA9" s="39"/>
      <c r="AB9" s="40"/>
      <c r="AC9" s="39"/>
      <c r="AD9" s="40"/>
      <c r="AE9" s="39"/>
      <c r="AF9" s="40"/>
      <c r="AG9" s="39"/>
      <c r="AH9" s="40"/>
      <c r="AI9" s="39"/>
      <c r="AJ9" s="40"/>
      <c r="AK9" s="39"/>
      <c r="AL9" s="40"/>
      <c r="AM9" s="39"/>
      <c r="AN9" s="40"/>
      <c r="AO9" s="39"/>
      <c r="AP9" s="40"/>
      <c r="AQ9" s="39"/>
      <c r="AR9" s="40"/>
      <c r="AS9" s="39"/>
      <c r="AT9" s="40"/>
      <c r="AU9" s="39"/>
      <c r="AV9" s="40"/>
      <c r="AW9" s="39"/>
      <c r="AX9" s="40"/>
      <c r="AY9" s="41"/>
      <c r="AZ9" s="42"/>
      <c r="BA9" s="43"/>
      <c r="BB9" s="42"/>
      <c r="BC9" s="43"/>
      <c r="BD9" s="42"/>
      <c r="BE9" s="43"/>
      <c r="BF9" s="42"/>
      <c r="BG9" s="43"/>
      <c r="BH9" s="42"/>
      <c r="BI9" s="43"/>
      <c r="BJ9" s="42"/>
      <c r="BK9" s="43"/>
      <c r="BL9" s="42"/>
      <c r="BM9" s="43"/>
      <c r="BN9" s="42"/>
      <c r="BO9" s="43"/>
      <c r="BP9" s="42"/>
      <c r="BQ9" s="43"/>
      <c r="BR9" s="44">
        <f t="shared" si="0"/>
        <v>0</v>
      </c>
      <c r="BS9" s="45">
        <f t="shared" si="1"/>
        <v>0</v>
      </c>
      <c r="BT9" s="46"/>
      <c r="BU9" s="46"/>
      <c r="BV9" s="47">
        <f t="shared" si="4"/>
      </c>
      <c r="BW9" s="48">
        <f t="shared" si="2"/>
      </c>
      <c r="BX9" s="49">
        <f t="shared" si="3"/>
      </c>
    </row>
    <row r="10" ht="13.8" customHeight="1" spans="1:76" x14ac:dyDescent="0.25">
      <c r="A10" s="107"/>
      <c r="B10" s="33"/>
      <c r="C10" s="34"/>
      <c r="D10" s="37"/>
      <c r="E10" s="36"/>
      <c r="F10" s="37"/>
      <c r="G10" s="36"/>
      <c r="H10" s="37"/>
      <c r="I10" s="36"/>
      <c r="J10" s="37"/>
      <c r="K10" s="36"/>
      <c r="L10" s="37"/>
      <c r="M10" s="36"/>
      <c r="N10" s="37"/>
      <c r="O10" s="36"/>
      <c r="P10" s="37"/>
      <c r="Q10" s="36"/>
      <c r="R10" s="37"/>
      <c r="S10" s="36"/>
      <c r="T10" s="37"/>
      <c r="U10" s="36"/>
      <c r="V10" s="37"/>
      <c r="W10" s="36"/>
      <c r="X10" s="40"/>
      <c r="Y10" s="39"/>
      <c r="Z10" s="40"/>
      <c r="AA10" s="39"/>
      <c r="AB10" s="40"/>
      <c r="AC10" s="39"/>
      <c r="AD10" s="40"/>
      <c r="AE10" s="39"/>
      <c r="AF10" s="40"/>
      <c r="AG10" s="39"/>
      <c r="AH10" s="40"/>
      <c r="AI10" s="39"/>
      <c r="AJ10" s="40"/>
      <c r="AK10" s="39"/>
      <c r="AL10" s="40"/>
      <c r="AM10" s="39"/>
      <c r="AN10" s="40"/>
      <c r="AO10" s="39"/>
      <c r="AP10" s="40"/>
      <c r="AQ10" s="39"/>
      <c r="AR10" s="40"/>
      <c r="AS10" s="39"/>
      <c r="AT10" s="40"/>
      <c r="AU10" s="39"/>
      <c r="AV10" s="40"/>
      <c r="AW10" s="39"/>
      <c r="AX10" s="40"/>
      <c r="AY10" s="41"/>
      <c r="AZ10" s="42"/>
      <c r="BA10" s="43"/>
      <c r="BB10" s="42"/>
      <c r="BC10" s="43"/>
      <c r="BD10" s="42"/>
      <c r="BE10" s="43"/>
      <c r="BF10" s="42"/>
      <c r="BG10" s="43"/>
      <c r="BH10" s="42"/>
      <c r="BI10" s="43"/>
      <c r="BJ10" s="42"/>
      <c r="BK10" s="43"/>
      <c r="BL10" s="42"/>
      <c r="BM10" s="43"/>
      <c r="BN10" s="42"/>
      <c r="BO10" s="43"/>
      <c r="BP10" s="42"/>
      <c r="BQ10" s="43"/>
      <c r="BR10" s="44">
        <f t="shared" si="0"/>
        <v>0</v>
      </c>
      <c r="BS10" s="45">
        <f t="shared" si="1"/>
        <v>0</v>
      </c>
      <c r="BT10" s="46"/>
      <c r="BU10" s="46"/>
      <c r="BV10" s="47">
        <f t="shared" si="4"/>
      </c>
      <c r="BW10" s="48">
        <f t="shared" si="2"/>
      </c>
      <c r="BX10" s="49">
        <f t="shared" si="3"/>
      </c>
    </row>
    <row r="11" ht="13.8" customHeight="1" spans="1:76" x14ac:dyDescent="0.25">
      <c r="A11" s="107"/>
      <c r="B11" s="33"/>
      <c r="C11" s="34"/>
      <c r="D11" s="37"/>
      <c r="E11" s="36"/>
      <c r="F11" s="37"/>
      <c r="G11" s="36"/>
      <c r="H11" s="37"/>
      <c r="I11" s="36"/>
      <c r="J11" s="37"/>
      <c r="K11" s="36"/>
      <c r="L11" s="37"/>
      <c r="M11" s="36"/>
      <c r="N11" s="37"/>
      <c r="O11" s="36"/>
      <c r="P11" s="37"/>
      <c r="Q11" s="36"/>
      <c r="R11" s="37"/>
      <c r="S11" s="36"/>
      <c r="T11" s="37"/>
      <c r="U11" s="36"/>
      <c r="V11" s="37"/>
      <c r="W11" s="36"/>
      <c r="X11" s="40"/>
      <c r="Y11" s="39"/>
      <c r="Z11" s="40"/>
      <c r="AA11" s="39"/>
      <c r="AB11" s="40"/>
      <c r="AC11" s="39"/>
      <c r="AD11" s="40"/>
      <c r="AE11" s="39"/>
      <c r="AF11" s="40"/>
      <c r="AG11" s="39"/>
      <c r="AH11" s="40"/>
      <c r="AI11" s="39"/>
      <c r="AJ11" s="40"/>
      <c r="AK11" s="39"/>
      <c r="AL11" s="40"/>
      <c r="AM11" s="39"/>
      <c r="AN11" s="40"/>
      <c r="AO11" s="39"/>
      <c r="AP11" s="40"/>
      <c r="AQ11" s="39"/>
      <c r="AR11" s="40"/>
      <c r="AS11" s="39"/>
      <c r="AT11" s="40"/>
      <c r="AU11" s="39"/>
      <c r="AV11" s="40"/>
      <c r="AW11" s="39"/>
      <c r="AX11" s="40"/>
      <c r="AY11" s="41"/>
      <c r="AZ11" s="42"/>
      <c r="BA11" s="43"/>
      <c r="BB11" s="42"/>
      <c r="BC11" s="43"/>
      <c r="BD11" s="42"/>
      <c r="BE11" s="43"/>
      <c r="BF11" s="42"/>
      <c r="BG11" s="43"/>
      <c r="BH11" s="42"/>
      <c r="BI11" s="43"/>
      <c r="BJ11" s="42"/>
      <c r="BK11" s="43"/>
      <c r="BL11" s="42"/>
      <c r="BM11" s="43"/>
      <c r="BN11" s="42"/>
      <c r="BO11" s="43"/>
      <c r="BP11" s="42"/>
      <c r="BQ11" s="43"/>
      <c r="BR11" s="44">
        <f t="shared" si="0"/>
        <v>0</v>
      </c>
      <c r="BS11" s="45">
        <f t="shared" si="1"/>
        <v>0</v>
      </c>
      <c r="BT11" s="46"/>
      <c r="BU11" s="46"/>
      <c r="BV11" s="47">
        <f t="shared" si="4"/>
      </c>
      <c r="BW11" s="48">
        <f t="shared" si="2"/>
      </c>
      <c r="BX11" s="49">
        <f t="shared" si="3"/>
      </c>
    </row>
    <row r="12" ht="13.8" customHeight="1" spans="1:76" x14ac:dyDescent="0.25">
      <c r="A12" s="107"/>
      <c r="B12" s="33"/>
      <c r="C12" s="34"/>
      <c r="D12" s="37"/>
      <c r="E12" s="36"/>
      <c r="F12" s="37"/>
      <c r="G12" s="36"/>
      <c r="H12" s="37"/>
      <c r="I12" s="36"/>
      <c r="J12" s="37"/>
      <c r="K12" s="36"/>
      <c r="L12" s="37"/>
      <c r="M12" s="36"/>
      <c r="N12" s="37"/>
      <c r="O12" s="36"/>
      <c r="P12" s="37"/>
      <c r="Q12" s="36"/>
      <c r="R12" s="37"/>
      <c r="S12" s="36"/>
      <c r="T12" s="37"/>
      <c r="U12" s="36"/>
      <c r="V12" s="37"/>
      <c r="W12" s="36"/>
      <c r="X12" s="40"/>
      <c r="Y12" s="39"/>
      <c r="Z12" s="40"/>
      <c r="AA12" s="39"/>
      <c r="AB12" s="40"/>
      <c r="AC12" s="39"/>
      <c r="AD12" s="40"/>
      <c r="AE12" s="39"/>
      <c r="AF12" s="40"/>
      <c r="AG12" s="39"/>
      <c r="AH12" s="40"/>
      <c r="AI12" s="39"/>
      <c r="AJ12" s="40"/>
      <c r="AK12" s="39"/>
      <c r="AL12" s="40"/>
      <c r="AM12" s="39"/>
      <c r="AN12" s="40"/>
      <c r="AO12" s="39"/>
      <c r="AP12" s="40"/>
      <c r="AQ12" s="39"/>
      <c r="AR12" s="40"/>
      <c r="AS12" s="39"/>
      <c r="AT12" s="40"/>
      <c r="AU12" s="39"/>
      <c r="AV12" s="40"/>
      <c r="AW12" s="39"/>
      <c r="AX12" s="40"/>
      <c r="AY12" s="41"/>
      <c r="AZ12" s="42"/>
      <c r="BA12" s="43"/>
      <c r="BB12" s="42"/>
      <c r="BC12" s="43"/>
      <c r="BD12" s="42"/>
      <c r="BE12" s="43"/>
      <c r="BF12" s="42"/>
      <c r="BG12" s="43"/>
      <c r="BH12" s="42"/>
      <c r="BI12" s="43"/>
      <c r="BJ12" s="42"/>
      <c r="BK12" s="43"/>
      <c r="BL12" s="42"/>
      <c r="BM12" s="43"/>
      <c r="BN12" s="42"/>
      <c r="BO12" s="43"/>
      <c r="BP12" s="42"/>
      <c r="BQ12" s="43"/>
      <c r="BR12" s="44">
        <f t="shared" si="0"/>
        <v>0</v>
      </c>
      <c r="BS12" s="45">
        <f t="shared" si="1"/>
        <v>0</v>
      </c>
      <c r="BT12" s="46"/>
      <c r="BU12" s="46"/>
      <c r="BV12" s="47">
        <f t="shared" si="4"/>
      </c>
      <c r="BW12" s="48">
        <f t="shared" si="2"/>
      </c>
      <c r="BX12" s="49">
        <f t="shared" si="3"/>
      </c>
    </row>
    <row r="13" ht="13.8" customHeight="1" spans="1:76" x14ac:dyDescent="0.25">
      <c r="A13" s="107"/>
      <c r="B13" s="33"/>
      <c r="C13" s="34"/>
      <c r="D13" s="37"/>
      <c r="E13" s="36"/>
      <c r="F13" s="37"/>
      <c r="G13" s="36"/>
      <c r="H13" s="37"/>
      <c r="I13" s="36"/>
      <c r="J13" s="37"/>
      <c r="K13" s="36"/>
      <c r="L13" s="37"/>
      <c r="M13" s="36"/>
      <c r="N13" s="37"/>
      <c r="O13" s="36"/>
      <c r="P13" s="37"/>
      <c r="Q13" s="36"/>
      <c r="R13" s="37"/>
      <c r="S13" s="36"/>
      <c r="T13" s="37"/>
      <c r="U13" s="36"/>
      <c r="V13" s="37"/>
      <c r="W13" s="36"/>
      <c r="X13" s="40"/>
      <c r="Y13" s="39"/>
      <c r="Z13" s="40"/>
      <c r="AA13" s="39"/>
      <c r="AB13" s="40"/>
      <c r="AC13" s="39"/>
      <c r="AD13" s="40"/>
      <c r="AE13" s="39"/>
      <c r="AF13" s="40"/>
      <c r="AG13" s="39"/>
      <c r="AH13" s="40"/>
      <c r="AI13" s="39"/>
      <c r="AJ13" s="40"/>
      <c r="AK13" s="39"/>
      <c r="AL13" s="40"/>
      <c r="AM13" s="39"/>
      <c r="AN13" s="40"/>
      <c r="AO13" s="39"/>
      <c r="AP13" s="40"/>
      <c r="AQ13" s="39"/>
      <c r="AR13" s="40"/>
      <c r="AS13" s="39"/>
      <c r="AT13" s="40"/>
      <c r="AU13" s="39"/>
      <c r="AV13" s="40"/>
      <c r="AW13" s="39"/>
      <c r="AX13" s="40"/>
      <c r="AY13" s="41"/>
      <c r="AZ13" s="42"/>
      <c r="BA13" s="43"/>
      <c r="BB13" s="42"/>
      <c r="BC13" s="43"/>
      <c r="BD13" s="42"/>
      <c r="BE13" s="43"/>
      <c r="BF13" s="42"/>
      <c r="BG13" s="43"/>
      <c r="BH13" s="42"/>
      <c r="BI13" s="43"/>
      <c r="BJ13" s="42"/>
      <c r="BK13" s="43"/>
      <c r="BL13" s="42"/>
      <c r="BM13" s="43"/>
      <c r="BN13" s="42"/>
      <c r="BO13" s="43"/>
      <c r="BP13" s="42"/>
      <c r="BQ13" s="43"/>
      <c r="BR13" s="44">
        <f t="shared" si="0"/>
        <v>0</v>
      </c>
      <c r="BS13" s="45">
        <f t="shared" si="1"/>
        <v>0</v>
      </c>
      <c r="BT13" s="46"/>
      <c r="BU13" s="46"/>
      <c r="BV13" s="47">
        <f t="shared" si="4"/>
      </c>
      <c r="BW13" s="48">
        <f t="shared" si="2"/>
      </c>
      <c r="BX13" s="49">
        <f t="shared" si="3"/>
      </c>
    </row>
    <row r="14" ht="13.8" customHeight="1" spans="1:76" x14ac:dyDescent="0.25">
      <c r="A14" s="107"/>
      <c r="B14" s="33"/>
      <c r="C14" s="34"/>
      <c r="D14" s="37"/>
      <c r="E14" s="36"/>
      <c r="F14" s="37"/>
      <c r="G14" s="36"/>
      <c r="H14" s="37"/>
      <c r="I14" s="36"/>
      <c r="J14" s="37"/>
      <c r="K14" s="36"/>
      <c r="L14" s="37"/>
      <c r="M14" s="36"/>
      <c r="N14" s="37"/>
      <c r="O14" s="36"/>
      <c r="P14" s="37"/>
      <c r="Q14" s="36"/>
      <c r="R14" s="37"/>
      <c r="S14" s="36"/>
      <c r="T14" s="37"/>
      <c r="U14" s="36"/>
      <c r="V14" s="37"/>
      <c r="W14" s="36"/>
      <c r="X14" s="40"/>
      <c r="Y14" s="39"/>
      <c r="Z14" s="40"/>
      <c r="AA14" s="39"/>
      <c r="AB14" s="40"/>
      <c r="AC14" s="39"/>
      <c r="AD14" s="40"/>
      <c r="AE14" s="39"/>
      <c r="AF14" s="40"/>
      <c r="AG14" s="39"/>
      <c r="AH14" s="40"/>
      <c r="AI14" s="39"/>
      <c r="AJ14" s="40"/>
      <c r="AK14" s="39"/>
      <c r="AL14" s="40"/>
      <c r="AM14" s="39"/>
      <c r="AN14" s="40"/>
      <c r="AO14" s="39"/>
      <c r="AP14" s="40"/>
      <c r="AQ14" s="39"/>
      <c r="AR14" s="40"/>
      <c r="AS14" s="39"/>
      <c r="AT14" s="40"/>
      <c r="AU14" s="39"/>
      <c r="AV14" s="40"/>
      <c r="AW14" s="39"/>
      <c r="AX14" s="40"/>
      <c r="AY14" s="41"/>
      <c r="AZ14" s="42"/>
      <c r="BA14" s="43"/>
      <c r="BB14" s="42"/>
      <c r="BC14" s="43"/>
      <c r="BD14" s="42"/>
      <c r="BE14" s="43"/>
      <c r="BF14" s="42"/>
      <c r="BG14" s="43"/>
      <c r="BH14" s="42"/>
      <c r="BI14" s="43"/>
      <c r="BJ14" s="42"/>
      <c r="BK14" s="43"/>
      <c r="BL14" s="42"/>
      <c r="BM14" s="43"/>
      <c r="BN14" s="42"/>
      <c r="BO14" s="43"/>
      <c r="BP14" s="42"/>
      <c r="BQ14" s="43"/>
      <c r="BR14" s="44">
        <f t="shared" si="0"/>
        <v>0</v>
      </c>
      <c r="BS14" s="45">
        <f t="shared" si="1"/>
        <v>0</v>
      </c>
      <c r="BT14" s="46"/>
      <c r="BU14" s="46"/>
      <c r="BV14" s="47">
        <f t="shared" si="4"/>
      </c>
      <c r="BW14" s="48">
        <f t="shared" si="2"/>
      </c>
      <c r="BX14" s="49">
        <f t="shared" si="3"/>
      </c>
    </row>
    <row r="15" ht="13.8" customHeight="1" spans="1:76" x14ac:dyDescent="0.25">
      <c r="A15" s="107"/>
      <c r="B15" s="33"/>
      <c r="C15" s="34"/>
      <c r="D15" s="37"/>
      <c r="E15" s="36"/>
      <c r="F15" s="37"/>
      <c r="G15" s="36"/>
      <c r="H15" s="37"/>
      <c r="I15" s="36"/>
      <c r="J15" s="37"/>
      <c r="K15" s="36"/>
      <c r="L15" s="37"/>
      <c r="M15" s="36"/>
      <c r="N15" s="37"/>
      <c r="O15" s="36"/>
      <c r="P15" s="37"/>
      <c r="Q15" s="36"/>
      <c r="R15" s="37"/>
      <c r="S15" s="36"/>
      <c r="T15" s="37"/>
      <c r="U15" s="36"/>
      <c r="V15" s="37"/>
      <c r="W15" s="36"/>
      <c r="X15" s="40"/>
      <c r="Y15" s="39"/>
      <c r="Z15" s="40"/>
      <c r="AA15" s="39"/>
      <c r="AB15" s="40"/>
      <c r="AC15" s="39"/>
      <c r="AD15" s="40"/>
      <c r="AE15" s="39"/>
      <c r="AF15" s="40"/>
      <c r="AG15" s="39"/>
      <c r="AH15" s="40"/>
      <c r="AI15" s="39"/>
      <c r="AJ15" s="40"/>
      <c r="AK15" s="39"/>
      <c r="AL15" s="40"/>
      <c r="AM15" s="39"/>
      <c r="AN15" s="40"/>
      <c r="AO15" s="39"/>
      <c r="AP15" s="40"/>
      <c r="AQ15" s="39"/>
      <c r="AR15" s="40"/>
      <c r="AS15" s="39"/>
      <c r="AT15" s="40"/>
      <c r="AU15" s="39"/>
      <c r="AV15" s="40"/>
      <c r="AW15" s="39"/>
      <c r="AX15" s="40"/>
      <c r="AY15" s="41"/>
      <c r="AZ15" s="42"/>
      <c r="BA15" s="43"/>
      <c r="BB15" s="42"/>
      <c r="BC15" s="43"/>
      <c r="BD15" s="42"/>
      <c r="BE15" s="43"/>
      <c r="BF15" s="42"/>
      <c r="BG15" s="43"/>
      <c r="BH15" s="42"/>
      <c r="BI15" s="43"/>
      <c r="BJ15" s="42"/>
      <c r="BK15" s="43"/>
      <c r="BL15" s="42"/>
      <c r="BM15" s="43"/>
      <c r="BN15" s="42"/>
      <c r="BO15" s="43"/>
      <c r="BP15" s="42"/>
      <c r="BQ15" s="43"/>
      <c r="BR15" s="44">
        <f t="shared" si="0"/>
        <v>0</v>
      </c>
      <c r="BS15" s="45">
        <f t="shared" si="1"/>
        <v>0</v>
      </c>
      <c r="BT15" s="46"/>
      <c r="BU15" s="46"/>
      <c r="BV15" s="47">
        <f t="shared" si="4"/>
      </c>
      <c r="BW15" s="48">
        <f t="shared" si="2"/>
      </c>
      <c r="BX15" s="49">
        <f t="shared" si="3"/>
      </c>
    </row>
    <row r="16" ht="13.8" customHeight="1" spans="1:76" x14ac:dyDescent="0.25">
      <c r="A16" s="107"/>
      <c r="B16" s="33"/>
      <c r="C16" s="34"/>
      <c r="D16" s="37"/>
      <c r="E16" s="36"/>
      <c r="F16" s="37"/>
      <c r="G16" s="36"/>
      <c r="H16" s="37"/>
      <c r="I16" s="36"/>
      <c r="J16" s="37"/>
      <c r="K16" s="36"/>
      <c r="L16" s="37"/>
      <c r="M16" s="36"/>
      <c r="N16" s="37"/>
      <c r="O16" s="36"/>
      <c r="P16" s="37"/>
      <c r="Q16" s="36"/>
      <c r="R16" s="37"/>
      <c r="S16" s="36"/>
      <c r="T16" s="37"/>
      <c r="U16" s="36"/>
      <c r="V16" s="37"/>
      <c r="W16" s="36"/>
      <c r="X16" s="40"/>
      <c r="Y16" s="39"/>
      <c r="Z16" s="40"/>
      <c r="AA16" s="39"/>
      <c r="AB16" s="40"/>
      <c r="AC16" s="39"/>
      <c r="AD16" s="40"/>
      <c r="AE16" s="39"/>
      <c r="AF16" s="40"/>
      <c r="AG16" s="39"/>
      <c r="AH16" s="40"/>
      <c r="AI16" s="39"/>
      <c r="AJ16" s="40"/>
      <c r="AK16" s="39"/>
      <c r="AL16" s="40"/>
      <c r="AM16" s="39"/>
      <c r="AN16" s="40"/>
      <c r="AO16" s="39"/>
      <c r="AP16" s="40"/>
      <c r="AQ16" s="39"/>
      <c r="AR16" s="40"/>
      <c r="AS16" s="39"/>
      <c r="AT16" s="40"/>
      <c r="AU16" s="39"/>
      <c r="AV16" s="40"/>
      <c r="AW16" s="39"/>
      <c r="AX16" s="40"/>
      <c r="AY16" s="41"/>
      <c r="AZ16" s="42"/>
      <c r="BA16" s="43"/>
      <c r="BB16" s="42"/>
      <c r="BC16" s="43"/>
      <c r="BD16" s="42"/>
      <c r="BE16" s="43"/>
      <c r="BF16" s="42"/>
      <c r="BG16" s="43"/>
      <c r="BH16" s="42"/>
      <c r="BI16" s="43"/>
      <c r="BJ16" s="42"/>
      <c r="BK16" s="43"/>
      <c r="BL16" s="42"/>
      <c r="BM16" s="43"/>
      <c r="BN16" s="42"/>
      <c r="BO16" s="43"/>
      <c r="BP16" s="42"/>
      <c r="BQ16" s="43"/>
      <c r="BR16" s="44">
        <f t="shared" si="0"/>
        <v>0</v>
      </c>
      <c r="BS16" s="45">
        <f t="shared" si="1"/>
        <v>0</v>
      </c>
      <c r="BT16" s="46"/>
      <c r="BU16" s="46"/>
      <c r="BV16" s="47">
        <f t="shared" si="4"/>
      </c>
      <c r="BW16" s="48">
        <f t="shared" si="2"/>
      </c>
      <c r="BX16" s="49">
        <f t="shared" si="3"/>
      </c>
    </row>
    <row r="17" ht="13.8" customHeight="1" spans="1:76" x14ac:dyDescent="0.25">
      <c r="A17" s="107"/>
      <c r="B17" s="33"/>
      <c r="C17" s="34"/>
      <c r="D17" s="37"/>
      <c r="E17" s="36"/>
      <c r="F17" s="37"/>
      <c r="G17" s="36"/>
      <c r="H17" s="37"/>
      <c r="I17" s="36"/>
      <c r="J17" s="37"/>
      <c r="K17" s="36"/>
      <c r="L17" s="37"/>
      <c r="M17" s="36"/>
      <c r="N17" s="37"/>
      <c r="O17" s="36"/>
      <c r="P17" s="37"/>
      <c r="Q17" s="36"/>
      <c r="R17" s="37"/>
      <c r="S17" s="36"/>
      <c r="T17" s="37"/>
      <c r="U17" s="36"/>
      <c r="V17" s="37"/>
      <c r="W17" s="36"/>
      <c r="X17" s="40"/>
      <c r="Y17" s="39"/>
      <c r="Z17" s="40"/>
      <c r="AA17" s="39"/>
      <c r="AB17" s="40"/>
      <c r="AC17" s="39"/>
      <c r="AD17" s="40"/>
      <c r="AE17" s="39"/>
      <c r="AF17" s="40"/>
      <c r="AG17" s="39"/>
      <c r="AH17" s="40"/>
      <c r="AI17" s="39"/>
      <c r="AJ17" s="40"/>
      <c r="AK17" s="39"/>
      <c r="AL17" s="40"/>
      <c r="AM17" s="39"/>
      <c r="AN17" s="40"/>
      <c r="AO17" s="39"/>
      <c r="AP17" s="40"/>
      <c r="AQ17" s="39"/>
      <c r="AR17" s="40"/>
      <c r="AS17" s="39"/>
      <c r="AT17" s="40"/>
      <c r="AU17" s="39"/>
      <c r="AV17" s="40"/>
      <c r="AW17" s="39"/>
      <c r="AX17" s="40"/>
      <c r="AY17" s="41"/>
      <c r="AZ17" s="42"/>
      <c r="BA17" s="43"/>
      <c r="BB17" s="42"/>
      <c r="BC17" s="43"/>
      <c r="BD17" s="42"/>
      <c r="BE17" s="43"/>
      <c r="BF17" s="42"/>
      <c r="BG17" s="43"/>
      <c r="BH17" s="42"/>
      <c r="BI17" s="43"/>
      <c r="BJ17" s="42"/>
      <c r="BK17" s="43"/>
      <c r="BL17" s="42"/>
      <c r="BM17" s="43"/>
      <c r="BN17" s="42"/>
      <c r="BO17" s="43"/>
      <c r="BP17" s="42"/>
      <c r="BQ17" s="43"/>
      <c r="BR17" s="44">
        <f t="shared" si="0"/>
        <v>0</v>
      </c>
      <c r="BS17" s="45">
        <f t="shared" si="1"/>
        <v>0</v>
      </c>
      <c r="BT17" s="46"/>
      <c r="BU17" s="46"/>
      <c r="BV17" s="47">
        <f t="shared" si="4"/>
      </c>
      <c r="BW17" s="48">
        <f t="shared" si="2"/>
      </c>
      <c r="BX17" s="49">
        <f t="shared" si="3"/>
      </c>
    </row>
    <row r="18" ht="13.8" customHeight="1" spans="1:76" x14ac:dyDescent="0.25">
      <c r="A18" s="107"/>
      <c r="B18" s="33"/>
      <c r="C18" s="34"/>
      <c r="D18" s="37"/>
      <c r="E18" s="36"/>
      <c r="F18" s="37"/>
      <c r="G18" s="36"/>
      <c r="H18" s="37"/>
      <c r="I18" s="36"/>
      <c r="J18" s="37"/>
      <c r="K18" s="36"/>
      <c r="L18" s="37"/>
      <c r="M18" s="36"/>
      <c r="N18" s="37"/>
      <c r="O18" s="36"/>
      <c r="P18" s="37"/>
      <c r="Q18" s="36"/>
      <c r="R18" s="37"/>
      <c r="S18" s="36"/>
      <c r="T18" s="37"/>
      <c r="U18" s="36"/>
      <c r="V18" s="37"/>
      <c r="W18" s="36"/>
      <c r="X18" s="40"/>
      <c r="Y18" s="39"/>
      <c r="Z18" s="40"/>
      <c r="AA18" s="39"/>
      <c r="AB18" s="40"/>
      <c r="AC18" s="39"/>
      <c r="AD18" s="40"/>
      <c r="AE18" s="39"/>
      <c r="AF18" s="40"/>
      <c r="AG18" s="39"/>
      <c r="AH18" s="40"/>
      <c r="AI18" s="39"/>
      <c r="AJ18" s="40"/>
      <c r="AK18" s="39"/>
      <c r="AL18" s="40"/>
      <c r="AM18" s="39"/>
      <c r="AN18" s="40"/>
      <c r="AO18" s="39"/>
      <c r="AP18" s="40"/>
      <c r="AQ18" s="39"/>
      <c r="AR18" s="40"/>
      <c r="AS18" s="39"/>
      <c r="AT18" s="40"/>
      <c r="AU18" s="39"/>
      <c r="AV18" s="40"/>
      <c r="AW18" s="39"/>
      <c r="AX18" s="40"/>
      <c r="AY18" s="41"/>
      <c r="AZ18" s="42"/>
      <c r="BA18" s="43"/>
      <c r="BB18" s="42"/>
      <c r="BC18" s="43"/>
      <c r="BD18" s="42"/>
      <c r="BE18" s="43"/>
      <c r="BF18" s="42"/>
      <c r="BG18" s="43"/>
      <c r="BH18" s="42"/>
      <c r="BI18" s="43"/>
      <c r="BJ18" s="42"/>
      <c r="BK18" s="43"/>
      <c r="BL18" s="42"/>
      <c r="BM18" s="43"/>
      <c r="BN18" s="42"/>
      <c r="BO18" s="43"/>
      <c r="BP18" s="42"/>
      <c r="BQ18" s="43"/>
      <c r="BR18" s="44">
        <f t="shared" si="0"/>
        <v>0</v>
      </c>
      <c r="BS18" s="45">
        <f t="shared" si="1"/>
        <v>0</v>
      </c>
      <c r="BT18" s="46"/>
      <c r="BU18" s="46"/>
      <c r="BV18" s="47">
        <f t="shared" si="4"/>
      </c>
      <c r="BW18" s="48">
        <f t="shared" si="2"/>
      </c>
      <c r="BX18" s="49">
        <f t="shared" si="3"/>
      </c>
    </row>
    <row r="19" ht="13.8" customHeight="1" spans="1:76" x14ac:dyDescent="0.25">
      <c r="A19" s="107"/>
      <c r="B19" s="33"/>
      <c r="C19" s="34"/>
      <c r="D19" s="37"/>
      <c r="E19" s="36"/>
      <c r="F19" s="37"/>
      <c r="G19" s="36"/>
      <c r="H19" s="37"/>
      <c r="I19" s="36"/>
      <c r="J19" s="37"/>
      <c r="K19" s="36"/>
      <c r="L19" s="37"/>
      <c r="M19" s="36"/>
      <c r="N19" s="37"/>
      <c r="O19" s="36"/>
      <c r="P19" s="37"/>
      <c r="Q19" s="36"/>
      <c r="R19" s="37"/>
      <c r="S19" s="36"/>
      <c r="T19" s="37"/>
      <c r="U19" s="36"/>
      <c r="V19" s="37"/>
      <c r="W19" s="36"/>
      <c r="X19" s="40"/>
      <c r="Y19" s="39"/>
      <c r="Z19" s="40"/>
      <c r="AA19" s="39"/>
      <c r="AB19" s="40"/>
      <c r="AC19" s="39"/>
      <c r="AD19" s="40"/>
      <c r="AE19" s="39"/>
      <c r="AF19" s="40"/>
      <c r="AG19" s="39"/>
      <c r="AH19" s="40"/>
      <c r="AI19" s="39"/>
      <c r="AJ19" s="40"/>
      <c r="AK19" s="39"/>
      <c r="AL19" s="40"/>
      <c r="AM19" s="39"/>
      <c r="AN19" s="40"/>
      <c r="AO19" s="39"/>
      <c r="AP19" s="40"/>
      <c r="AQ19" s="39"/>
      <c r="AR19" s="40"/>
      <c r="AS19" s="39"/>
      <c r="AT19" s="40"/>
      <c r="AU19" s="39"/>
      <c r="AV19" s="40"/>
      <c r="AW19" s="39"/>
      <c r="AX19" s="40"/>
      <c r="AY19" s="41"/>
      <c r="AZ19" s="42"/>
      <c r="BA19" s="43"/>
      <c r="BB19" s="42"/>
      <c r="BC19" s="43"/>
      <c r="BD19" s="42"/>
      <c r="BE19" s="43"/>
      <c r="BF19" s="42"/>
      <c r="BG19" s="43"/>
      <c r="BH19" s="42"/>
      <c r="BI19" s="43"/>
      <c r="BJ19" s="42"/>
      <c r="BK19" s="43"/>
      <c r="BL19" s="42"/>
      <c r="BM19" s="43"/>
      <c r="BN19" s="42"/>
      <c r="BO19" s="43"/>
      <c r="BP19" s="42"/>
      <c r="BQ19" s="43"/>
      <c r="BR19" s="44">
        <f t="shared" si="0"/>
        <v>0</v>
      </c>
      <c r="BS19" s="45">
        <f t="shared" si="1"/>
        <v>0</v>
      </c>
      <c r="BT19" s="46"/>
      <c r="BU19" s="46"/>
      <c r="BV19" s="47">
        <f t="shared" si="4"/>
      </c>
      <c r="BW19" s="48">
        <f t="shared" si="2"/>
      </c>
      <c r="BX19" s="49">
        <f t="shared" si="3"/>
      </c>
    </row>
    <row r="20" ht="13.8" customHeight="1" spans="1:76" x14ac:dyDescent="0.25">
      <c r="A20" s="107"/>
      <c r="B20" s="33"/>
      <c r="C20" s="34"/>
      <c r="D20" s="37"/>
      <c r="E20" s="36"/>
      <c r="F20" s="37"/>
      <c r="G20" s="36"/>
      <c r="H20" s="37"/>
      <c r="I20" s="36"/>
      <c r="J20" s="37"/>
      <c r="K20" s="36"/>
      <c r="L20" s="37"/>
      <c r="M20" s="36"/>
      <c r="N20" s="37"/>
      <c r="O20" s="36"/>
      <c r="P20" s="37"/>
      <c r="Q20" s="36"/>
      <c r="R20" s="37"/>
      <c r="S20" s="36"/>
      <c r="T20" s="37"/>
      <c r="U20" s="36"/>
      <c r="V20" s="37"/>
      <c r="W20" s="36"/>
      <c r="X20" s="40"/>
      <c r="Y20" s="39"/>
      <c r="Z20" s="40"/>
      <c r="AA20" s="39"/>
      <c r="AB20" s="40"/>
      <c r="AC20" s="39"/>
      <c r="AD20" s="40"/>
      <c r="AE20" s="39"/>
      <c r="AF20" s="40"/>
      <c r="AG20" s="39"/>
      <c r="AH20" s="40"/>
      <c r="AI20" s="39"/>
      <c r="AJ20" s="40"/>
      <c r="AK20" s="39"/>
      <c r="AL20" s="40"/>
      <c r="AM20" s="39"/>
      <c r="AN20" s="40"/>
      <c r="AO20" s="39"/>
      <c r="AP20" s="40"/>
      <c r="AQ20" s="39"/>
      <c r="AR20" s="40"/>
      <c r="AS20" s="39"/>
      <c r="AT20" s="40"/>
      <c r="AU20" s="39"/>
      <c r="AV20" s="40"/>
      <c r="AW20" s="39"/>
      <c r="AX20" s="40"/>
      <c r="AY20" s="41"/>
      <c r="AZ20" s="42"/>
      <c r="BA20" s="43"/>
      <c r="BB20" s="42"/>
      <c r="BC20" s="43"/>
      <c r="BD20" s="42"/>
      <c r="BE20" s="43"/>
      <c r="BF20" s="42"/>
      <c r="BG20" s="43"/>
      <c r="BH20" s="42"/>
      <c r="BI20" s="43"/>
      <c r="BJ20" s="42"/>
      <c r="BK20" s="43"/>
      <c r="BL20" s="42"/>
      <c r="BM20" s="43"/>
      <c r="BN20" s="42"/>
      <c r="BO20" s="43"/>
      <c r="BP20" s="42"/>
      <c r="BQ20" s="43"/>
      <c r="BR20" s="44">
        <f t="shared" si="0"/>
        <v>0</v>
      </c>
      <c r="BS20" s="45">
        <f t="shared" si="1"/>
        <v>0</v>
      </c>
      <c r="BT20" s="46"/>
      <c r="BU20" s="46"/>
      <c r="BV20" s="47">
        <f t="shared" si="4"/>
      </c>
      <c r="BW20" s="48">
        <f t="shared" si="2"/>
      </c>
      <c r="BX20" s="49">
        <f t="shared" si="3"/>
      </c>
    </row>
    <row r="21" ht="13.8" customHeight="1" spans="1:76" x14ac:dyDescent="0.25">
      <c r="A21" s="107"/>
      <c r="B21" s="33"/>
      <c r="C21" s="34"/>
      <c r="D21" s="37"/>
      <c r="E21" s="36"/>
      <c r="F21" s="37"/>
      <c r="G21" s="36"/>
      <c r="H21" s="37"/>
      <c r="I21" s="36"/>
      <c r="J21" s="37"/>
      <c r="K21" s="36"/>
      <c r="L21" s="37"/>
      <c r="M21" s="36"/>
      <c r="N21" s="37"/>
      <c r="O21" s="36"/>
      <c r="P21" s="37"/>
      <c r="Q21" s="36"/>
      <c r="R21" s="37"/>
      <c r="S21" s="36"/>
      <c r="T21" s="37"/>
      <c r="U21" s="36"/>
      <c r="V21" s="37"/>
      <c r="W21" s="36"/>
      <c r="X21" s="40"/>
      <c r="Y21" s="39"/>
      <c r="Z21" s="40"/>
      <c r="AA21" s="39"/>
      <c r="AB21" s="40"/>
      <c r="AC21" s="39"/>
      <c r="AD21" s="40"/>
      <c r="AE21" s="39"/>
      <c r="AF21" s="40"/>
      <c r="AG21" s="39"/>
      <c r="AH21" s="40"/>
      <c r="AI21" s="39"/>
      <c r="AJ21" s="40"/>
      <c r="AK21" s="39"/>
      <c r="AL21" s="40"/>
      <c r="AM21" s="39"/>
      <c r="AN21" s="40"/>
      <c r="AO21" s="39"/>
      <c r="AP21" s="40"/>
      <c r="AQ21" s="39"/>
      <c r="AR21" s="40"/>
      <c r="AS21" s="39"/>
      <c r="AT21" s="40"/>
      <c r="AU21" s="39"/>
      <c r="AV21" s="40"/>
      <c r="AW21" s="39"/>
      <c r="AX21" s="40"/>
      <c r="AY21" s="41"/>
      <c r="AZ21" s="42"/>
      <c r="BA21" s="43"/>
      <c r="BB21" s="42"/>
      <c r="BC21" s="43"/>
      <c r="BD21" s="42"/>
      <c r="BE21" s="43"/>
      <c r="BF21" s="42"/>
      <c r="BG21" s="43"/>
      <c r="BH21" s="42"/>
      <c r="BI21" s="43"/>
      <c r="BJ21" s="42"/>
      <c r="BK21" s="43"/>
      <c r="BL21" s="42"/>
      <c r="BM21" s="43"/>
      <c r="BN21" s="42"/>
      <c r="BO21" s="43"/>
      <c r="BP21" s="42"/>
      <c r="BQ21" s="43"/>
      <c r="BR21" s="44">
        <f t="shared" si="0"/>
        <v>0</v>
      </c>
      <c r="BS21" s="45">
        <f t="shared" si="1"/>
        <v>0</v>
      </c>
      <c r="BT21" s="46"/>
      <c r="BU21" s="46"/>
      <c r="BV21" s="47">
        <f t="shared" si="4"/>
      </c>
      <c r="BW21" s="48">
        <f t="shared" si="2"/>
      </c>
      <c r="BX21" s="49">
        <f t="shared" si="3"/>
      </c>
    </row>
    <row r="22" ht="13.8" customHeight="1" spans="1:76" x14ac:dyDescent="0.25">
      <c r="A22" s="107"/>
      <c r="B22" s="33"/>
      <c r="C22" s="34"/>
      <c r="D22" s="37"/>
      <c r="E22" s="36"/>
      <c r="F22" s="37"/>
      <c r="G22" s="36"/>
      <c r="H22" s="37"/>
      <c r="I22" s="36"/>
      <c r="J22" s="37"/>
      <c r="K22" s="36"/>
      <c r="L22" s="37"/>
      <c r="M22" s="36"/>
      <c r="N22" s="37"/>
      <c r="O22" s="36"/>
      <c r="P22" s="37"/>
      <c r="Q22" s="36"/>
      <c r="R22" s="37"/>
      <c r="S22" s="36"/>
      <c r="T22" s="37"/>
      <c r="U22" s="36"/>
      <c r="V22" s="37"/>
      <c r="W22" s="36"/>
      <c r="X22" s="40"/>
      <c r="Y22" s="39"/>
      <c r="Z22" s="40"/>
      <c r="AA22" s="39"/>
      <c r="AB22" s="40"/>
      <c r="AC22" s="39"/>
      <c r="AD22" s="40"/>
      <c r="AE22" s="39"/>
      <c r="AF22" s="40"/>
      <c r="AG22" s="39"/>
      <c r="AH22" s="40"/>
      <c r="AI22" s="39"/>
      <c r="AJ22" s="40"/>
      <c r="AK22" s="39"/>
      <c r="AL22" s="40"/>
      <c r="AM22" s="39"/>
      <c r="AN22" s="40"/>
      <c r="AO22" s="39"/>
      <c r="AP22" s="40"/>
      <c r="AQ22" s="39"/>
      <c r="AR22" s="40"/>
      <c r="AS22" s="39"/>
      <c r="AT22" s="40"/>
      <c r="AU22" s="39"/>
      <c r="AV22" s="40"/>
      <c r="AW22" s="39"/>
      <c r="AX22" s="40"/>
      <c r="AY22" s="41"/>
      <c r="AZ22" s="42"/>
      <c r="BA22" s="43"/>
      <c r="BB22" s="42"/>
      <c r="BC22" s="43"/>
      <c r="BD22" s="42"/>
      <c r="BE22" s="43"/>
      <c r="BF22" s="42"/>
      <c r="BG22" s="43"/>
      <c r="BH22" s="42"/>
      <c r="BI22" s="43"/>
      <c r="BJ22" s="42"/>
      <c r="BK22" s="43"/>
      <c r="BL22" s="42"/>
      <c r="BM22" s="43"/>
      <c r="BN22" s="42"/>
      <c r="BO22" s="43"/>
      <c r="BP22" s="42"/>
      <c r="BQ22" s="43"/>
      <c r="BR22" s="44">
        <f t="shared" si="0"/>
        <v>0</v>
      </c>
      <c r="BS22" s="45">
        <f t="shared" si="1"/>
        <v>0</v>
      </c>
      <c r="BT22" s="46"/>
      <c r="BU22" s="46"/>
      <c r="BV22" s="47">
        <f t="shared" si="4"/>
      </c>
      <c r="BW22" s="48">
        <f t="shared" si="2"/>
      </c>
      <c r="BX22" s="49">
        <f t="shared" si="3"/>
      </c>
    </row>
    <row r="23" ht="13.8" customHeight="1" spans="1:76" x14ac:dyDescent="0.25">
      <c r="A23" s="107"/>
      <c r="B23" s="33"/>
      <c r="C23" s="34"/>
      <c r="D23" s="37"/>
      <c r="E23" s="36"/>
      <c r="F23" s="37"/>
      <c r="G23" s="36"/>
      <c r="H23" s="37"/>
      <c r="I23" s="36"/>
      <c r="J23" s="37"/>
      <c r="K23" s="36"/>
      <c r="L23" s="37"/>
      <c r="M23" s="36"/>
      <c r="N23" s="37"/>
      <c r="O23" s="36"/>
      <c r="P23" s="37"/>
      <c r="Q23" s="36"/>
      <c r="R23" s="37"/>
      <c r="S23" s="36"/>
      <c r="T23" s="37"/>
      <c r="U23" s="36"/>
      <c r="V23" s="37"/>
      <c r="W23" s="36"/>
      <c r="X23" s="40"/>
      <c r="Y23" s="39"/>
      <c r="Z23" s="40"/>
      <c r="AA23" s="39"/>
      <c r="AB23" s="40"/>
      <c r="AC23" s="39"/>
      <c r="AD23" s="40"/>
      <c r="AE23" s="39"/>
      <c r="AF23" s="40"/>
      <c r="AG23" s="39"/>
      <c r="AH23" s="40"/>
      <c r="AI23" s="39"/>
      <c r="AJ23" s="40"/>
      <c r="AK23" s="39"/>
      <c r="AL23" s="40"/>
      <c r="AM23" s="39"/>
      <c r="AN23" s="40"/>
      <c r="AO23" s="39"/>
      <c r="AP23" s="40"/>
      <c r="AQ23" s="39"/>
      <c r="AR23" s="40"/>
      <c r="AS23" s="39"/>
      <c r="AT23" s="40"/>
      <c r="AU23" s="39"/>
      <c r="AV23" s="40"/>
      <c r="AW23" s="39"/>
      <c r="AX23" s="40"/>
      <c r="AY23" s="41"/>
      <c r="AZ23" s="42"/>
      <c r="BA23" s="43"/>
      <c r="BB23" s="42"/>
      <c r="BC23" s="43"/>
      <c r="BD23" s="42"/>
      <c r="BE23" s="43"/>
      <c r="BF23" s="42"/>
      <c r="BG23" s="43"/>
      <c r="BH23" s="42"/>
      <c r="BI23" s="43"/>
      <c r="BJ23" s="42"/>
      <c r="BK23" s="43"/>
      <c r="BL23" s="42"/>
      <c r="BM23" s="43"/>
      <c r="BN23" s="42"/>
      <c r="BO23" s="43"/>
      <c r="BP23" s="42"/>
      <c r="BQ23" s="43"/>
      <c r="BR23" s="44">
        <f t="shared" si="0"/>
        <v>0</v>
      </c>
      <c r="BS23" s="45">
        <f t="shared" si="1"/>
        <v>0</v>
      </c>
      <c r="BT23" s="46"/>
      <c r="BU23" s="46"/>
      <c r="BV23" s="47">
        <f t="shared" si="4"/>
      </c>
      <c r="BW23" s="48">
        <f t="shared" si="2"/>
      </c>
      <c r="BX23" s="49">
        <f t="shared" si="3"/>
      </c>
    </row>
    <row r="24" ht="13.8" customHeight="1" spans="1:76" x14ac:dyDescent="0.25">
      <c r="A24" s="107"/>
      <c r="B24" s="33"/>
      <c r="C24" s="34"/>
      <c r="D24" s="37"/>
      <c r="E24" s="36"/>
      <c r="F24" s="37"/>
      <c r="G24" s="36"/>
      <c r="H24" s="37"/>
      <c r="I24" s="36"/>
      <c r="J24" s="37"/>
      <c r="K24" s="36"/>
      <c r="L24" s="37"/>
      <c r="M24" s="36"/>
      <c r="N24" s="37"/>
      <c r="O24" s="36"/>
      <c r="P24" s="37"/>
      <c r="Q24" s="36"/>
      <c r="R24" s="37"/>
      <c r="S24" s="36"/>
      <c r="T24" s="37"/>
      <c r="U24" s="36"/>
      <c r="V24" s="37"/>
      <c r="W24" s="36"/>
      <c r="X24" s="40"/>
      <c r="Y24" s="39"/>
      <c r="Z24" s="40"/>
      <c r="AA24" s="39"/>
      <c r="AB24" s="40"/>
      <c r="AC24" s="39"/>
      <c r="AD24" s="40"/>
      <c r="AE24" s="39"/>
      <c r="AF24" s="40"/>
      <c r="AG24" s="39"/>
      <c r="AH24" s="40"/>
      <c r="AI24" s="39"/>
      <c r="AJ24" s="40"/>
      <c r="AK24" s="39"/>
      <c r="AL24" s="40"/>
      <c r="AM24" s="39"/>
      <c r="AN24" s="40"/>
      <c r="AO24" s="39"/>
      <c r="AP24" s="40"/>
      <c r="AQ24" s="39"/>
      <c r="AR24" s="40"/>
      <c r="AS24" s="39"/>
      <c r="AT24" s="40"/>
      <c r="AU24" s="39"/>
      <c r="AV24" s="40"/>
      <c r="AW24" s="39"/>
      <c r="AX24" s="40"/>
      <c r="AY24" s="41"/>
      <c r="AZ24" s="42"/>
      <c r="BA24" s="43"/>
      <c r="BB24" s="42"/>
      <c r="BC24" s="43"/>
      <c r="BD24" s="42"/>
      <c r="BE24" s="43"/>
      <c r="BF24" s="42"/>
      <c r="BG24" s="43"/>
      <c r="BH24" s="42"/>
      <c r="BI24" s="43"/>
      <c r="BJ24" s="42"/>
      <c r="BK24" s="43"/>
      <c r="BL24" s="42"/>
      <c r="BM24" s="43"/>
      <c r="BN24" s="42"/>
      <c r="BO24" s="43"/>
      <c r="BP24" s="42"/>
      <c r="BQ24" s="43"/>
      <c r="BR24" s="44">
        <f t="shared" si="0"/>
        <v>0</v>
      </c>
      <c r="BS24" s="45">
        <f t="shared" si="1"/>
        <v>0</v>
      </c>
      <c r="BT24" s="46"/>
      <c r="BU24" s="46"/>
      <c r="BV24" s="47">
        <f t="shared" si="4"/>
      </c>
      <c r="BW24" s="48">
        <f t="shared" si="2"/>
      </c>
      <c r="BX24" s="49">
        <f t="shared" si="3"/>
      </c>
    </row>
    <row r="25" ht="13.8" customHeight="1" spans="1:76" x14ac:dyDescent="0.25">
      <c r="A25" s="107"/>
      <c r="B25" s="33"/>
      <c r="C25" s="34"/>
      <c r="D25" s="37"/>
      <c r="E25" s="36"/>
      <c r="F25" s="37"/>
      <c r="G25" s="36"/>
      <c r="H25" s="37"/>
      <c r="I25" s="36"/>
      <c r="J25" s="37"/>
      <c r="K25" s="36"/>
      <c r="L25" s="37"/>
      <c r="M25" s="36"/>
      <c r="N25" s="37"/>
      <c r="O25" s="36"/>
      <c r="P25" s="37"/>
      <c r="Q25" s="36"/>
      <c r="R25" s="37"/>
      <c r="S25" s="36"/>
      <c r="T25" s="37"/>
      <c r="U25" s="36"/>
      <c r="V25" s="37"/>
      <c r="W25" s="36"/>
      <c r="X25" s="40"/>
      <c r="Y25" s="39"/>
      <c r="Z25" s="40"/>
      <c r="AA25" s="39"/>
      <c r="AB25" s="40"/>
      <c r="AC25" s="39"/>
      <c r="AD25" s="40"/>
      <c r="AE25" s="39"/>
      <c r="AF25" s="40"/>
      <c r="AG25" s="39"/>
      <c r="AH25" s="40"/>
      <c r="AI25" s="39"/>
      <c r="AJ25" s="40"/>
      <c r="AK25" s="39"/>
      <c r="AL25" s="40"/>
      <c r="AM25" s="39"/>
      <c r="AN25" s="40"/>
      <c r="AO25" s="39"/>
      <c r="AP25" s="40"/>
      <c r="AQ25" s="39"/>
      <c r="AR25" s="40"/>
      <c r="AS25" s="39"/>
      <c r="AT25" s="40"/>
      <c r="AU25" s="39"/>
      <c r="AV25" s="40"/>
      <c r="AW25" s="39"/>
      <c r="AX25" s="40"/>
      <c r="AY25" s="41"/>
      <c r="AZ25" s="42"/>
      <c r="BA25" s="43"/>
      <c r="BB25" s="42"/>
      <c r="BC25" s="43"/>
      <c r="BD25" s="42"/>
      <c r="BE25" s="43"/>
      <c r="BF25" s="42"/>
      <c r="BG25" s="43"/>
      <c r="BH25" s="42"/>
      <c r="BI25" s="43"/>
      <c r="BJ25" s="42"/>
      <c r="BK25" s="43"/>
      <c r="BL25" s="42"/>
      <c r="BM25" s="43"/>
      <c r="BN25" s="42"/>
      <c r="BO25" s="43"/>
      <c r="BP25" s="42"/>
      <c r="BQ25" s="43"/>
      <c r="BR25" s="44">
        <f t="shared" si="0"/>
        <v>0</v>
      </c>
      <c r="BS25" s="45">
        <f t="shared" si="1"/>
        <v>0</v>
      </c>
      <c r="BT25" s="46"/>
      <c r="BU25" s="46"/>
      <c r="BV25" s="47">
        <f t="shared" si="4"/>
      </c>
      <c r="BW25" s="48">
        <f t="shared" si="2"/>
      </c>
      <c r="BX25" s="49">
        <f t="shared" si="3"/>
      </c>
    </row>
    <row r="26" ht="13.8" customHeight="1" spans="1:76" x14ac:dyDescent="0.25">
      <c r="A26" s="107"/>
      <c r="B26" s="33"/>
      <c r="C26" s="34"/>
      <c r="D26" s="37"/>
      <c r="E26" s="36"/>
      <c r="F26" s="37"/>
      <c r="G26" s="36"/>
      <c r="H26" s="37"/>
      <c r="I26" s="36"/>
      <c r="J26" s="37"/>
      <c r="K26" s="36"/>
      <c r="L26" s="37"/>
      <c r="M26" s="36"/>
      <c r="N26" s="37"/>
      <c r="O26" s="36"/>
      <c r="P26" s="37"/>
      <c r="Q26" s="36"/>
      <c r="R26" s="37"/>
      <c r="S26" s="36"/>
      <c r="T26" s="37"/>
      <c r="U26" s="36"/>
      <c r="V26" s="37"/>
      <c r="W26" s="36"/>
      <c r="X26" s="40"/>
      <c r="Y26" s="39"/>
      <c r="Z26" s="40"/>
      <c r="AA26" s="39"/>
      <c r="AB26" s="40"/>
      <c r="AC26" s="39"/>
      <c r="AD26" s="40"/>
      <c r="AE26" s="39"/>
      <c r="AF26" s="40"/>
      <c r="AG26" s="39"/>
      <c r="AH26" s="40"/>
      <c r="AI26" s="39"/>
      <c r="AJ26" s="40"/>
      <c r="AK26" s="39"/>
      <c r="AL26" s="40"/>
      <c r="AM26" s="39"/>
      <c r="AN26" s="40"/>
      <c r="AO26" s="39"/>
      <c r="AP26" s="40"/>
      <c r="AQ26" s="39"/>
      <c r="AR26" s="40"/>
      <c r="AS26" s="39"/>
      <c r="AT26" s="40"/>
      <c r="AU26" s="39"/>
      <c r="AV26" s="40"/>
      <c r="AW26" s="39"/>
      <c r="AX26" s="40"/>
      <c r="AY26" s="41"/>
      <c r="AZ26" s="42"/>
      <c r="BA26" s="43"/>
      <c r="BB26" s="42"/>
      <c r="BC26" s="43"/>
      <c r="BD26" s="42"/>
      <c r="BE26" s="43"/>
      <c r="BF26" s="42"/>
      <c r="BG26" s="43"/>
      <c r="BH26" s="42"/>
      <c r="BI26" s="43"/>
      <c r="BJ26" s="42"/>
      <c r="BK26" s="43"/>
      <c r="BL26" s="42"/>
      <c r="BM26" s="43"/>
      <c r="BN26" s="42"/>
      <c r="BO26" s="43"/>
      <c r="BP26" s="42"/>
      <c r="BQ26" s="43"/>
      <c r="BR26" s="44">
        <f t="shared" si="0"/>
        <v>0</v>
      </c>
      <c r="BS26" s="45">
        <f t="shared" si="1"/>
        <v>0</v>
      </c>
      <c r="BT26" s="46"/>
      <c r="BU26" s="46"/>
      <c r="BV26" s="47">
        <f t="shared" si="4"/>
      </c>
      <c r="BW26" s="48">
        <f t="shared" si="2"/>
      </c>
      <c r="BX26" s="49">
        <f t="shared" si="3"/>
      </c>
    </row>
    <row r="27" ht="13.8" customHeight="1" spans="1:76" x14ac:dyDescent="0.25">
      <c r="A27" s="107"/>
      <c r="B27" s="33"/>
      <c r="C27" s="34"/>
      <c r="D27" s="37"/>
      <c r="E27" s="36"/>
      <c r="F27" s="37"/>
      <c r="G27" s="36"/>
      <c r="H27" s="37"/>
      <c r="I27" s="36"/>
      <c r="J27" s="37"/>
      <c r="K27" s="36"/>
      <c r="L27" s="37"/>
      <c r="M27" s="36"/>
      <c r="N27" s="37"/>
      <c r="O27" s="36"/>
      <c r="P27" s="37"/>
      <c r="Q27" s="36"/>
      <c r="R27" s="37"/>
      <c r="S27" s="36"/>
      <c r="T27" s="37"/>
      <c r="U27" s="36"/>
      <c r="V27" s="37"/>
      <c r="W27" s="36"/>
      <c r="X27" s="40"/>
      <c r="Y27" s="39"/>
      <c r="Z27" s="40"/>
      <c r="AA27" s="39"/>
      <c r="AB27" s="40"/>
      <c r="AC27" s="39"/>
      <c r="AD27" s="40"/>
      <c r="AE27" s="39"/>
      <c r="AF27" s="40"/>
      <c r="AG27" s="39"/>
      <c r="AH27" s="40"/>
      <c r="AI27" s="39"/>
      <c r="AJ27" s="40"/>
      <c r="AK27" s="39"/>
      <c r="AL27" s="40"/>
      <c r="AM27" s="39"/>
      <c r="AN27" s="40"/>
      <c r="AO27" s="39"/>
      <c r="AP27" s="40"/>
      <c r="AQ27" s="39"/>
      <c r="AR27" s="40"/>
      <c r="AS27" s="39"/>
      <c r="AT27" s="40"/>
      <c r="AU27" s="39"/>
      <c r="AV27" s="40"/>
      <c r="AW27" s="39"/>
      <c r="AX27" s="40"/>
      <c r="AY27" s="41"/>
      <c r="AZ27" s="42"/>
      <c r="BA27" s="43"/>
      <c r="BB27" s="42"/>
      <c r="BC27" s="43"/>
      <c r="BD27" s="42"/>
      <c r="BE27" s="43"/>
      <c r="BF27" s="42"/>
      <c r="BG27" s="43"/>
      <c r="BH27" s="42"/>
      <c r="BI27" s="43"/>
      <c r="BJ27" s="42"/>
      <c r="BK27" s="43"/>
      <c r="BL27" s="42"/>
      <c r="BM27" s="43"/>
      <c r="BN27" s="42"/>
      <c r="BO27" s="43"/>
      <c r="BP27" s="42"/>
      <c r="BQ27" s="43"/>
      <c r="BR27" s="44">
        <f t="shared" si="0"/>
        <v>0</v>
      </c>
      <c r="BS27" s="45">
        <f t="shared" si="1"/>
        <v>0</v>
      </c>
      <c r="BT27" s="46"/>
      <c r="BU27" s="46"/>
      <c r="BV27" s="47">
        <f t="shared" si="4"/>
      </c>
      <c r="BW27" s="48">
        <f t="shared" si="2"/>
      </c>
      <c r="BX27" s="49">
        <f t="shared" si="3"/>
      </c>
    </row>
    <row r="28" ht="13.8" customHeight="1" spans="1:76" x14ac:dyDescent="0.25">
      <c r="A28" s="107"/>
      <c r="B28" s="33"/>
      <c r="C28" s="34"/>
      <c r="D28" s="37"/>
      <c r="E28" s="36"/>
      <c r="F28" s="37"/>
      <c r="G28" s="36"/>
      <c r="H28" s="37"/>
      <c r="I28" s="36"/>
      <c r="J28" s="37"/>
      <c r="K28" s="36"/>
      <c r="L28" s="37"/>
      <c r="M28" s="36"/>
      <c r="N28" s="37"/>
      <c r="O28" s="36"/>
      <c r="P28" s="37"/>
      <c r="Q28" s="36"/>
      <c r="R28" s="37"/>
      <c r="S28" s="36"/>
      <c r="T28" s="37"/>
      <c r="U28" s="36"/>
      <c r="V28" s="37"/>
      <c r="W28" s="36"/>
      <c r="X28" s="40"/>
      <c r="Y28" s="39"/>
      <c r="Z28" s="40"/>
      <c r="AA28" s="39"/>
      <c r="AB28" s="40"/>
      <c r="AC28" s="39"/>
      <c r="AD28" s="40"/>
      <c r="AE28" s="39"/>
      <c r="AF28" s="40"/>
      <c r="AG28" s="39"/>
      <c r="AH28" s="40"/>
      <c r="AI28" s="39"/>
      <c r="AJ28" s="40"/>
      <c r="AK28" s="39"/>
      <c r="AL28" s="40"/>
      <c r="AM28" s="39"/>
      <c r="AN28" s="40"/>
      <c r="AO28" s="39"/>
      <c r="AP28" s="40"/>
      <c r="AQ28" s="39"/>
      <c r="AR28" s="40"/>
      <c r="AS28" s="39"/>
      <c r="AT28" s="40"/>
      <c r="AU28" s="39"/>
      <c r="AV28" s="40"/>
      <c r="AW28" s="39"/>
      <c r="AX28" s="40"/>
      <c r="AY28" s="41"/>
      <c r="AZ28" s="42"/>
      <c r="BA28" s="43"/>
      <c r="BB28" s="42"/>
      <c r="BC28" s="43"/>
      <c r="BD28" s="42"/>
      <c r="BE28" s="43"/>
      <c r="BF28" s="42"/>
      <c r="BG28" s="43"/>
      <c r="BH28" s="42"/>
      <c r="BI28" s="43"/>
      <c r="BJ28" s="42"/>
      <c r="BK28" s="43"/>
      <c r="BL28" s="42"/>
      <c r="BM28" s="43"/>
      <c r="BN28" s="42"/>
      <c r="BO28" s="43"/>
      <c r="BP28" s="42"/>
      <c r="BQ28" s="43"/>
      <c r="BR28" s="44">
        <f t="shared" si="0"/>
        <v>0</v>
      </c>
      <c r="BS28" s="45">
        <f t="shared" si="1"/>
        <v>0</v>
      </c>
      <c r="BT28" s="46"/>
      <c r="BU28" s="46"/>
      <c r="BV28" s="47">
        <f t="shared" si="4"/>
      </c>
      <c r="BW28" s="48">
        <f t="shared" si="2"/>
      </c>
      <c r="BX28" s="49">
        <f t="shared" si="3"/>
      </c>
    </row>
    <row r="29" ht="13.8" customHeight="1" spans="1:76" x14ac:dyDescent="0.25">
      <c r="A29" s="107"/>
      <c r="B29" s="33"/>
      <c r="C29" s="34"/>
      <c r="D29" s="37"/>
      <c r="E29" s="36"/>
      <c r="F29" s="37"/>
      <c r="G29" s="36"/>
      <c r="H29" s="37"/>
      <c r="I29" s="36"/>
      <c r="J29" s="37"/>
      <c r="K29" s="36"/>
      <c r="L29" s="37"/>
      <c r="M29" s="36"/>
      <c r="N29" s="37"/>
      <c r="O29" s="36"/>
      <c r="P29" s="37"/>
      <c r="Q29" s="36"/>
      <c r="R29" s="37"/>
      <c r="S29" s="36"/>
      <c r="T29" s="37"/>
      <c r="U29" s="36"/>
      <c r="V29" s="37"/>
      <c r="W29" s="36"/>
      <c r="X29" s="40"/>
      <c r="Y29" s="39"/>
      <c r="Z29" s="40"/>
      <c r="AA29" s="39"/>
      <c r="AB29" s="40"/>
      <c r="AC29" s="39"/>
      <c r="AD29" s="40"/>
      <c r="AE29" s="39"/>
      <c r="AF29" s="40"/>
      <c r="AG29" s="39"/>
      <c r="AH29" s="40"/>
      <c r="AI29" s="39"/>
      <c r="AJ29" s="40"/>
      <c r="AK29" s="39"/>
      <c r="AL29" s="40"/>
      <c r="AM29" s="39"/>
      <c r="AN29" s="40"/>
      <c r="AO29" s="39"/>
      <c r="AP29" s="40"/>
      <c r="AQ29" s="39"/>
      <c r="AR29" s="40"/>
      <c r="AS29" s="39"/>
      <c r="AT29" s="40"/>
      <c r="AU29" s="39"/>
      <c r="AV29" s="40"/>
      <c r="AW29" s="39"/>
      <c r="AX29" s="40"/>
      <c r="AY29" s="41"/>
      <c r="AZ29" s="42"/>
      <c r="BA29" s="43"/>
      <c r="BB29" s="42"/>
      <c r="BC29" s="43"/>
      <c r="BD29" s="42"/>
      <c r="BE29" s="43"/>
      <c r="BF29" s="42"/>
      <c r="BG29" s="43"/>
      <c r="BH29" s="42"/>
      <c r="BI29" s="43"/>
      <c r="BJ29" s="42"/>
      <c r="BK29" s="43"/>
      <c r="BL29" s="42"/>
      <c r="BM29" s="43"/>
      <c r="BN29" s="42"/>
      <c r="BO29" s="43"/>
      <c r="BP29" s="42"/>
      <c r="BQ29" s="43"/>
      <c r="BR29" s="44">
        <f t="shared" si="0"/>
        <v>0</v>
      </c>
      <c r="BS29" s="45">
        <f t="shared" si="1"/>
        <v>0</v>
      </c>
      <c r="BT29" s="46"/>
      <c r="BU29" s="46"/>
      <c r="BV29" s="47">
        <f t="shared" si="4"/>
      </c>
      <c r="BW29" s="48">
        <f t="shared" si="2"/>
      </c>
      <c r="BX29" s="49">
        <f t="shared" si="3"/>
      </c>
    </row>
    <row r="30" ht="13.8" customHeight="1" spans="1:76" x14ac:dyDescent="0.25">
      <c r="A30" s="107"/>
      <c r="B30" s="33"/>
      <c r="C30" s="34"/>
      <c r="D30" s="37"/>
      <c r="E30" s="36"/>
      <c r="F30" s="37"/>
      <c r="G30" s="36"/>
      <c r="H30" s="37"/>
      <c r="I30" s="36"/>
      <c r="J30" s="37"/>
      <c r="K30" s="36"/>
      <c r="L30" s="37"/>
      <c r="M30" s="36"/>
      <c r="N30" s="37"/>
      <c r="O30" s="36"/>
      <c r="P30" s="37"/>
      <c r="Q30" s="36"/>
      <c r="R30" s="37"/>
      <c r="S30" s="36"/>
      <c r="T30" s="37"/>
      <c r="U30" s="36"/>
      <c r="V30" s="37"/>
      <c r="W30" s="36"/>
      <c r="X30" s="40"/>
      <c r="Y30" s="39"/>
      <c r="Z30" s="40"/>
      <c r="AA30" s="39"/>
      <c r="AB30" s="40"/>
      <c r="AC30" s="39"/>
      <c r="AD30" s="40"/>
      <c r="AE30" s="39"/>
      <c r="AF30" s="40"/>
      <c r="AG30" s="39"/>
      <c r="AH30" s="40"/>
      <c r="AI30" s="39"/>
      <c r="AJ30" s="40"/>
      <c r="AK30" s="39"/>
      <c r="AL30" s="40"/>
      <c r="AM30" s="39"/>
      <c r="AN30" s="40"/>
      <c r="AO30" s="39"/>
      <c r="AP30" s="40"/>
      <c r="AQ30" s="39"/>
      <c r="AR30" s="40"/>
      <c r="AS30" s="39"/>
      <c r="AT30" s="40"/>
      <c r="AU30" s="39"/>
      <c r="AV30" s="40"/>
      <c r="AW30" s="39"/>
      <c r="AX30" s="40"/>
      <c r="AY30" s="41"/>
      <c r="AZ30" s="42"/>
      <c r="BA30" s="43"/>
      <c r="BB30" s="42"/>
      <c r="BC30" s="43"/>
      <c r="BD30" s="42"/>
      <c r="BE30" s="43"/>
      <c r="BF30" s="42"/>
      <c r="BG30" s="43"/>
      <c r="BH30" s="42"/>
      <c r="BI30" s="43"/>
      <c r="BJ30" s="42"/>
      <c r="BK30" s="43"/>
      <c r="BL30" s="42"/>
      <c r="BM30" s="43"/>
      <c r="BN30" s="42"/>
      <c r="BO30" s="43"/>
      <c r="BP30" s="42"/>
      <c r="BQ30" s="43"/>
      <c r="BR30" s="44">
        <f t="shared" si="0"/>
        <v>0</v>
      </c>
      <c r="BS30" s="45">
        <f t="shared" si="1"/>
        <v>0</v>
      </c>
      <c r="BT30" s="46"/>
      <c r="BU30" s="46"/>
      <c r="BV30" s="47">
        <f t="shared" si="4"/>
      </c>
      <c r="BW30" s="48">
        <f t="shared" si="2"/>
      </c>
      <c r="BX30" s="49">
        <f t="shared" si="3"/>
      </c>
    </row>
    <row r="31" ht="13.8" customHeight="1" spans="1:76" x14ac:dyDescent="0.25">
      <c r="A31" s="107"/>
      <c r="B31" s="33"/>
      <c r="C31" s="34"/>
      <c r="D31" s="37"/>
      <c r="E31" s="36"/>
      <c r="F31" s="37"/>
      <c r="G31" s="36"/>
      <c r="H31" s="37"/>
      <c r="I31" s="36"/>
      <c r="J31" s="37"/>
      <c r="K31" s="36"/>
      <c r="L31" s="37"/>
      <c r="M31" s="36"/>
      <c r="N31" s="37"/>
      <c r="O31" s="36"/>
      <c r="P31" s="37"/>
      <c r="Q31" s="36"/>
      <c r="R31" s="37"/>
      <c r="S31" s="36"/>
      <c r="T31" s="37"/>
      <c r="U31" s="36"/>
      <c r="V31" s="37"/>
      <c r="W31" s="36"/>
      <c r="X31" s="40"/>
      <c r="Y31" s="39"/>
      <c r="Z31" s="40"/>
      <c r="AA31" s="39"/>
      <c r="AB31" s="40"/>
      <c r="AC31" s="39"/>
      <c r="AD31" s="40"/>
      <c r="AE31" s="39"/>
      <c r="AF31" s="40"/>
      <c r="AG31" s="39"/>
      <c r="AH31" s="40"/>
      <c r="AI31" s="39"/>
      <c r="AJ31" s="40"/>
      <c r="AK31" s="39"/>
      <c r="AL31" s="40"/>
      <c r="AM31" s="39"/>
      <c r="AN31" s="40"/>
      <c r="AO31" s="39"/>
      <c r="AP31" s="40"/>
      <c r="AQ31" s="39"/>
      <c r="AR31" s="40"/>
      <c r="AS31" s="39"/>
      <c r="AT31" s="40"/>
      <c r="AU31" s="39"/>
      <c r="AV31" s="40"/>
      <c r="AW31" s="39"/>
      <c r="AX31" s="40"/>
      <c r="AY31" s="41"/>
      <c r="AZ31" s="42"/>
      <c r="BA31" s="43"/>
      <c r="BB31" s="42"/>
      <c r="BC31" s="43"/>
      <c r="BD31" s="42"/>
      <c r="BE31" s="43"/>
      <c r="BF31" s="42"/>
      <c r="BG31" s="43"/>
      <c r="BH31" s="42"/>
      <c r="BI31" s="43"/>
      <c r="BJ31" s="42"/>
      <c r="BK31" s="43"/>
      <c r="BL31" s="42"/>
      <c r="BM31" s="43"/>
      <c r="BN31" s="42"/>
      <c r="BO31" s="43"/>
      <c r="BP31" s="42"/>
      <c r="BQ31" s="43"/>
      <c r="BR31" s="44">
        <f t="shared" si="0"/>
        <v>0</v>
      </c>
      <c r="BS31" s="45">
        <f t="shared" si="1"/>
        <v>0</v>
      </c>
      <c r="BT31" s="46"/>
      <c r="BU31" s="46"/>
      <c r="BV31" s="47">
        <f t="shared" si="4"/>
      </c>
      <c r="BW31" s="48">
        <f t="shared" si="2"/>
      </c>
      <c r="BX31" s="49">
        <f t="shared" si="3"/>
      </c>
    </row>
    <row r="32" ht="13.8" customHeight="1" spans="1:76" x14ac:dyDescent="0.25">
      <c r="A32" s="107"/>
      <c r="B32" s="33"/>
      <c r="C32" s="34"/>
      <c r="D32" s="37"/>
      <c r="E32" s="36"/>
      <c r="F32" s="37"/>
      <c r="G32" s="36"/>
      <c r="H32" s="37"/>
      <c r="I32" s="36"/>
      <c r="J32" s="37"/>
      <c r="K32" s="36"/>
      <c r="L32" s="37"/>
      <c r="M32" s="36"/>
      <c r="N32" s="37"/>
      <c r="O32" s="36"/>
      <c r="P32" s="37"/>
      <c r="Q32" s="36"/>
      <c r="R32" s="37"/>
      <c r="S32" s="36"/>
      <c r="T32" s="37"/>
      <c r="U32" s="36"/>
      <c r="V32" s="37"/>
      <c r="W32" s="36"/>
      <c r="X32" s="40"/>
      <c r="Y32" s="39"/>
      <c r="Z32" s="40"/>
      <c r="AA32" s="39"/>
      <c r="AB32" s="40"/>
      <c r="AC32" s="39"/>
      <c r="AD32" s="40"/>
      <c r="AE32" s="39"/>
      <c r="AF32" s="40"/>
      <c r="AG32" s="39"/>
      <c r="AH32" s="40"/>
      <c r="AI32" s="39"/>
      <c r="AJ32" s="40"/>
      <c r="AK32" s="39"/>
      <c r="AL32" s="40"/>
      <c r="AM32" s="39"/>
      <c r="AN32" s="40"/>
      <c r="AO32" s="39"/>
      <c r="AP32" s="40"/>
      <c r="AQ32" s="39"/>
      <c r="AR32" s="40"/>
      <c r="AS32" s="39"/>
      <c r="AT32" s="40"/>
      <c r="AU32" s="39"/>
      <c r="AV32" s="40"/>
      <c r="AW32" s="39"/>
      <c r="AX32" s="40"/>
      <c r="AY32" s="41"/>
      <c r="AZ32" s="42"/>
      <c r="BA32" s="43"/>
      <c r="BB32" s="42"/>
      <c r="BC32" s="43"/>
      <c r="BD32" s="42"/>
      <c r="BE32" s="43"/>
      <c r="BF32" s="42"/>
      <c r="BG32" s="43"/>
      <c r="BH32" s="42"/>
      <c r="BI32" s="43"/>
      <c r="BJ32" s="42"/>
      <c r="BK32" s="43"/>
      <c r="BL32" s="42"/>
      <c r="BM32" s="43"/>
      <c r="BN32" s="42"/>
      <c r="BO32" s="43"/>
      <c r="BP32" s="42"/>
      <c r="BQ32" s="43"/>
      <c r="BR32" s="44">
        <f t="shared" si="0"/>
        <v>0</v>
      </c>
      <c r="BS32" s="45">
        <f t="shared" si="1"/>
        <v>0</v>
      </c>
      <c r="BT32" s="46"/>
      <c r="BU32" s="46"/>
      <c r="BV32" s="47">
        <f t="shared" si="4"/>
      </c>
      <c r="BW32" s="48">
        <f t="shared" si="2"/>
      </c>
      <c r="BX32" s="49">
        <f t="shared" si="3"/>
      </c>
    </row>
    <row r="33" ht="13.8" customHeight="1" spans="1:76" x14ac:dyDescent="0.25">
      <c r="A33" s="107"/>
      <c r="B33" s="33"/>
      <c r="C33" s="34"/>
      <c r="D33" s="37"/>
      <c r="E33" s="36"/>
      <c r="F33" s="37"/>
      <c r="G33" s="36"/>
      <c r="H33" s="37"/>
      <c r="I33" s="36"/>
      <c r="J33" s="37"/>
      <c r="K33" s="36"/>
      <c r="L33" s="37"/>
      <c r="M33" s="36"/>
      <c r="N33" s="37"/>
      <c r="O33" s="36"/>
      <c r="P33" s="37"/>
      <c r="Q33" s="36"/>
      <c r="R33" s="37"/>
      <c r="S33" s="36"/>
      <c r="T33" s="37"/>
      <c r="U33" s="36"/>
      <c r="V33" s="37"/>
      <c r="W33" s="36"/>
      <c r="X33" s="40"/>
      <c r="Y33" s="39"/>
      <c r="Z33" s="40"/>
      <c r="AA33" s="39"/>
      <c r="AB33" s="40"/>
      <c r="AC33" s="39"/>
      <c r="AD33" s="40"/>
      <c r="AE33" s="39"/>
      <c r="AF33" s="40"/>
      <c r="AG33" s="39"/>
      <c r="AH33" s="40"/>
      <c r="AI33" s="39"/>
      <c r="AJ33" s="40"/>
      <c r="AK33" s="39"/>
      <c r="AL33" s="40"/>
      <c r="AM33" s="39"/>
      <c r="AN33" s="40"/>
      <c r="AO33" s="39"/>
      <c r="AP33" s="40"/>
      <c r="AQ33" s="39"/>
      <c r="AR33" s="40"/>
      <c r="AS33" s="39"/>
      <c r="AT33" s="40"/>
      <c r="AU33" s="39"/>
      <c r="AV33" s="40"/>
      <c r="AW33" s="39"/>
      <c r="AX33" s="40"/>
      <c r="AY33" s="41"/>
      <c r="AZ33" s="42"/>
      <c r="BA33" s="43"/>
      <c r="BB33" s="42"/>
      <c r="BC33" s="43"/>
      <c r="BD33" s="42"/>
      <c r="BE33" s="43"/>
      <c r="BF33" s="42"/>
      <c r="BG33" s="43"/>
      <c r="BH33" s="42"/>
      <c r="BI33" s="43"/>
      <c r="BJ33" s="42"/>
      <c r="BK33" s="43"/>
      <c r="BL33" s="42"/>
      <c r="BM33" s="43"/>
      <c r="BN33" s="42"/>
      <c r="BO33" s="43"/>
      <c r="BP33" s="42"/>
      <c r="BQ33" s="43"/>
      <c r="BR33" s="44">
        <f t="shared" si="0"/>
        <v>0</v>
      </c>
      <c r="BS33" s="45">
        <f t="shared" si="1"/>
        <v>0</v>
      </c>
      <c r="BT33" s="46"/>
      <c r="BU33" s="46"/>
      <c r="BV33" s="47">
        <f t="shared" si="4"/>
      </c>
      <c r="BW33" s="48">
        <f t="shared" si="2"/>
      </c>
      <c r="BX33" s="49">
        <f t="shared" si="3"/>
      </c>
    </row>
    <row r="34" ht="13.8" customHeight="1" spans="1:76" x14ac:dyDescent="0.25">
      <c r="A34" s="107"/>
      <c r="B34" s="33"/>
      <c r="C34" s="34"/>
      <c r="D34" s="37"/>
      <c r="E34" s="36"/>
      <c r="F34" s="37"/>
      <c r="G34" s="36"/>
      <c r="H34" s="37"/>
      <c r="I34" s="36"/>
      <c r="J34" s="37"/>
      <c r="K34" s="36"/>
      <c r="L34" s="37"/>
      <c r="M34" s="36"/>
      <c r="N34" s="37"/>
      <c r="O34" s="36"/>
      <c r="P34" s="37"/>
      <c r="Q34" s="36"/>
      <c r="R34" s="37"/>
      <c r="S34" s="36"/>
      <c r="T34" s="37"/>
      <c r="U34" s="36"/>
      <c r="V34" s="37"/>
      <c r="W34" s="36"/>
      <c r="X34" s="40"/>
      <c r="Y34" s="39"/>
      <c r="Z34" s="40"/>
      <c r="AA34" s="39"/>
      <c r="AB34" s="40"/>
      <c r="AC34" s="39"/>
      <c r="AD34" s="40"/>
      <c r="AE34" s="39"/>
      <c r="AF34" s="40"/>
      <c r="AG34" s="39"/>
      <c r="AH34" s="40"/>
      <c r="AI34" s="39"/>
      <c r="AJ34" s="40"/>
      <c r="AK34" s="39"/>
      <c r="AL34" s="40"/>
      <c r="AM34" s="39"/>
      <c r="AN34" s="40"/>
      <c r="AO34" s="39"/>
      <c r="AP34" s="40"/>
      <c r="AQ34" s="39"/>
      <c r="AR34" s="40"/>
      <c r="AS34" s="39"/>
      <c r="AT34" s="40"/>
      <c r="AU34" s="39"/>
      <c r="AV34" s="40"/>
      <c r="AW34" s="39"/>
      <c r="AX34" s="40"/>
      <c r="AY34" s="41"/>
      <c r="AZ34" s="42"/>
      <c r="BA34" s="43"/>
      <c r="BB34" s="42"/>
      <c r="BC34" s="43"/>
      <c r="BD34" s="42"/>
      <c r="BE34" s="43"/>
      <c r="BF34" s="42"/>
      <c r="BG34" s="43"/>
      <c r="BH34" s="42"/>
      <c r="BI34" s="43"/>
      <c r="BJ34" s="42"/>
      <c r="BK34" s="43"/>
      <c r="BL34" s="42"/>
      <c r="BM34" s="43"/>
      <c r="BN34" s="42"/>
      <c r="BO34" s="43"/>
      <c r="BP34" s="42"/>
      <c r="BQ34" s="43"/>
      <c r="BR34" s="44">
        <f t="shared" si="0"/>
        <v>0</v>
      </c>
      <c r="BS34" s="45">
        <f t="shared" si="1"/>
        <v>0</v>
      </c>
      <c r="BT34" s="46"/>
      <c r="BU34" s="46"/>
      <c r="BV34" s="47">
        <f t="shared" si="4"/>
      </c>
      <c r="BW34" s="48">
        <f t="shared" si="2"/>
      </c>
      <c r="BX34" s="49">
        <f t="shared" si="3"/>
      </c>
    </row>
    <row r="35" ht="13.8" customHeight="1" spans="1:76" x14ac:dyDescent="0.25">
      <c r="A35" s="107"/>
      <c r="B35" s="33"/>
      <c r="C35" s="34"/>
      <c r="D35" s="37"/>
      <c r="E35" s="36"/>
      <c r="F35" s="37"/>
      <c r="G35" s="36"/>
      <c r="H35" s="37"/>
      <c r="I35" s="36"/>
      <c r="J35" s="37"/>
      <c r="K35" s="36"/>
      <c r="L35" s="37"/>
      <c r="M35" s="36"/>
      <c r="N35" s="37"/>
      <c r="O35" s="36"/>
      <c r="P35" s="37"/>
      <c r="Q35" s="36"/>
      <c r="R35" s="37"/>
      <c r="S35" s="36"/>
      <c r="T35" s="37"/>
      <c r="U35" s="36"/>
      <c r="V35" s="37"/>
      <c r="W35" s="36"/>
      <c r="X35" s="40"/>
      <c r="Y35" s="39"/>
      <c r="Z35" s="40"/>
      <c r="AA35" s="39"/>
      <c r="AB35" s="40"/>
      <c r="AC35" s="39"/>
      <c r="AD35" s="40"/>
      <c r="AE35" s="39"/>
      <c r="AF35" s="40"/>
      <c r="AG35" s="39"/>
      <c r="AH35" s="40"/>
      <c r="AI35" s="39"/>
      <c r="AJ35" s="40"/>
      <c r="AK35" s="39"/>
      <c r="AL35" s="40"/>
      <c r="AM35" s="39"/>
      <c r="AN35" s="40"/>
      <c r="AO35" s="39"/>
      <c r="AP35" s="40"/>
      <c r="AQ35" s="39"/>
      <c r="AR35" s="40"/>
      <c r="AS35" s="39"/>
      <c r="AT35" s="40"/>
      <c r="AU35" s="39"/>
      <c r="AV35" s="40"/>
      <c r="AW35" s="39"/>
      <c r="AX35" s="40"/>
      <c r="AY35" s="41"/>
      <c r="AZ35" s="42"/>
      <c r="BA35" s="43"/>
      <c r="BB35" s="42"/>
      <c r="BC35" s="43"/>
      <c r="BD35" s="42"/>
      <c r="BE35" s="43"/>
      <c r="BF35" s="42"/>
      <c r="BG35" s="43"/>
      <c r="BH35" s="42"/>
      <c r="BI35" s="43"/>
      <c r="BJ35" s="42"/>
      <c r="BK35" s="43"/>
      <c r="BL35" s="42"/>
      <c r="BM35" s="43"/>
      <c r="BN35" s="42"/>
      <c r="BO35" s="43"/>
      <c r="BP35" s="42"/>
      <c r="BQ35" s="43"/>
      <c r="BR35" s="44">
        <f t="shared" si="0"/>
        <v>0</v>
      </c>
      <c r="BS35" s="45">
        <f t="shared" si="1"/>
        <v>0</v>
      </c>
      <c r="BT35" s="46"/>
      <c r="BU35" s="46"/>
      <c r="BV35" s="47">
        <f t="shared" si="4"/>
      </c>
      <c r="BW35" s="48">
        <f t="shared" si="2"/>
      </c>
      <c r="BX35" s="49">
        <f t="shared" si="3"/>
      </c>
    </row>
    <row r="36" ht="13.8" customHeight="1" spans="1:76" x14ac:dyDescent="0.25">
      <c r="A36" s="107"/>
      <c r="B36" s="33"/>
      <c r="C36" s="34"/>
      <c r="D36" s="37"/>
      <c r="E36" s="36"/>
      <c r="F36" s="37"/>
      <c r="G36" s="36"/>
      <c r="H36" s="37"/>
      <c r="I36" s="36"/>
      <c r="J36" s="37"/>
      <c r="K36" s="36"/>
      <c r="L36" s="37"/>
      <c r="M36" s="36"/>
      <c r="N36" s="37"/>
      <c r="O36" s="36"/>
      <c r="P36" s="37"/>
      <c r="Q36" s="36"/>
      <c r="R36" s="37"/>
      <c r="S36" s="36"/>
      <c r="T36" s="37"/>
      <c r="U36" s="36"/>
      <c r="V36" s="37"/>
      <c r="W36" s="36"/>
      <c r="X36" s="40"/>
      <c r="Y36" s="39"/>
      <c r="Z36" s="40"/>
      <c r="AA36" s="39"/>
      <c r="AB36" s="40"/>
      <c r="AC36" s="39"/>
      <c r="AD36" s="40"/>
      <c r="AE36" s="39"/>
      <c r="AF36" s="40"/>
      <c r="AG36" s="39"/>
      <c r="AH36" s="40"/>
      <c r="AI36" s="39"/>
      <c r="AJ36" s="40"/>
      <c r="AK36" s="39"/>
      <c r="AL36" s="40"/>
      <c r="AM36" s="39"/>
      <c r="AN36" s="40"/>
      <c r="AO36" s="39"/>
      <c r="AP36" s="40"/>
      <c r="AQ36" s="39"/>
      <c r="AR36" s="40"/>
      <c r="AS36" s="39"/>
      <c r="AT36" s="40"/>
      <c r="AU36" s="39"/>
      <c r="AV36" s="40"/>
      <c r="AW36" s="39"/>
      <c r="AX36" s="40"/>
      <c r="AY36" s="41"/>
      <c r="AZ36" s="42"/>
      <c r="BA36" s="43"/>
      <c r="BB36" s="42"/>
      <c r="BC36" s="43"/>
      <c r="BD36" s="42"/>
      <c r="BE36" s="43"/>
      <c r="BF36" s="42"/>
      <c r="BG36" s="43"/>
      <c r="BH36" s="42"/>
      <c r="BI36" s="43"/>
      <c r="BJ36" s="42"/>
      <c r="BK36" s="43"/>
      <c r="BL36" s="42"/>
      <c r="BM36" s="43"/>
      <c r="BN36" s="42"/>
      <c r="BO36" s="43"/>
      <c r="BP36" s="42"/>
      <c r="BQ36" s="43"/>
      <c r="BR36" s="44">
        <f t="shared" si="0"/>
        <v>0</v>
      </c>
      <c r="BS36" s="45">
        <f t="shared" si="1"/>
        <v>0</v>
      </c>
      <c r="BT36" s="46"/>
      <c r="BU36" s="46"/>
      <c r="BV36" s="47">
        <f t="shared" si="4"/>
      </c>
      <c r="BW36" s="48">
        <f t="shared" si="2"/>
      </c>
      <c r="BX36" s="49">
        <f t="shared" si="3"/>
      </c>
    </row>
    <row r="37" ht="13.8" customHeight="1" spans="1:76" x14ac:dyDescent="0.25">
      <c r="A37" s="107"/>
      <c r="B37" s="33"/>
      <c r="C37" s="34"/>
      <c r="D37" s="37"/>
      <c r="E37" s="36"/>
      <c r="F37" s="37"/>
      <c r="G37" s="36"/>
      <c r="H37" s="37"/>
      <c r="I37" s="36"/>
      <c r="J37" s="37"/>
      <c r="K37" s="36"/>
      <c r="L37" s="37"/>
      <c r="M37" s="36"/>
      <c r="N37" s="37"/>
      <c r="O37" s="36"/>
      <c r="P37" s="37"/>
      <c r="Q37" s="36"/>
      <c r="R37" s="37"/>
      <c r="S37" s="36"/>
      <c r="T37" s="37"/>
      <c r="U37" s="36"/>
      <c r="V37" s="37"/>
      <c r="W37" s="36"/>
      <c r="X37" s="40"/>
      <c r="Y37" s="39"/>
      <c r="Z37" s="40"/>
      <c r="AA37" s="39"/>
      <c r="AB37" s="40"/>
      <c r="AC37" s="39"/>
      <c r="AD37" s="40"/>
      <c r="AE37" s="39"/>
      <c r="AF37" s="40"/>
      <c r="AG37" s="39"/>
      <c r="AH37" s="40"/>
      <c r="AI37" s="39"/>
      <c r="AJ37" s="40"/>
      <c r="AK37" s="39"/>
      <c r="AL37" s="40"/>
      <c r="AM37" s="39"/>
      <c r="AN37" s="40"/>
      <c r="AO37" s="39"/>
      <c r="AP37" s="40"/>
      <c r="AQ37" s="39"/>
      <c r="AR37" s="40"/>
      <c r="AS37" s="39"/>
      <c r="AT37" s="40"/>
      <c r="AU37" s="39"/>
      <c r="AV37" s="40"/>
      <c r="AW37" s="39"/>
      <c r="AX37" s="40"/>
      <c r="AY37" s="41"/>
      <c r="AZ37" s="42"/>
      <c r="BA37" s="43"/>
      <c r="BB37" s="42"/>
      <c r="BC37" s="43"/>
      <c r="BD37" s="42"/>
      <c r="BE37" s="43"/>
      <c r="BF37" s="42"/>
      <c r="BG37" s="43"/>
      <c r="BH37" s="42"/>
      <c r="BI37" s="43"/>
      <c r="BJ37" s="42"/>
      <c r="BK37" s="43"/>
      <c r="BL37" s="42"/>
      <c r="BM37" s="43"/>
      <c r="BN37" s="42"/>
      <c r="BO37" s="43"/>
      <c r="BP37" s="42"/>
      <c r="BQ37" s="43"/>
      <c r="BR37" s="44">
        <f t="shared" si="0"/>
        <v>0</v>
      </c>
      <c r="BS37" s="45">
        <f t="shared" si="1"/>
        <v>0</v>
      </c>
      <c r="BT37" s="46"/>
      <c r="BU37" s="46"/>
      <c r="BV37" s="47">
        <f t="shared" si="4"/>
      </c>
      <c r="BW37" s="48">
        <f t="shared" si="2"/>
      </c>
      <c r="BX37" s="49">
        <f t="shared" si="3"/>
      </c>
    </row>
    <row r="38" ht="13.8" customHeight="1" spans="1:76" x14ac:dyDescent="0.25">
      <c r="A38" s="107"/>
      <c r="B38" s="33"/>
      <c r="C38" s="34"/>
      <c r="D38" s="37"/>
      <c r="E38" s="36"/>
      <c r="F38" s="37"/>
      <c r="G38" s="36"/>
      <c r="H38" s="37"/>
      <c r="I38" s="36"/>
      <c r="J38" s="37"/>
      <c r="K38" s="36"/>
      <c r="L38" s="37"/>
      <c r="M38" s="36"/>
      <c r="N38" s="37"/>
      <c r="O38" s="36"/>
      <c r="P38" s="37"/>
      <c r="Q38" s="36"/>
      <c r="R38" s="37"/>
      <c r="S38" s="36"/>
      <c r="T38" s="37"/>
      <c r="U38" s="36"/>
      <c r="V38" s="37"/>
      <c r="W38" s="36"/>
      <c r="X38" s="40"/>
      <c r="Y38" s="39"/>
      <c r="Z38" s="40"/>
      <c r="AA38" s="39"/>
      <c r="AB38" s="40"/>
      <c r="AC38" s="39"/>
      <c r="AD38" s="40"/>
      <c r="AE38" s="39"/>
      <c r="AF38" s="40"/>
      <c r="AG38" s="39"/>
      <c r="AH38" s="40"/>
      <c r="AI38" s="39"/>
      <c r="AJ38" s="40"/>
      <c r="AK38" s="39"/>
      <c r="AL38" s="40"/>
      <c r="AM38" s="39"/>
      <c r="AN38" s="40"/>
      <c r="AO38" s="39"/>
      <c r="AP38" s="40"/>
      <c r="AQ38" s="39"/>
      <c r="AR38" s="40"/>
      <c r="AS38" s="39"/>
      <c r="AT38" s="40"/>
      <c r="AU38" s="39"/>
      <c r="AV38" s="40"/>
      <c r="AW38" s="39"/>
      <c r="AX38" s="40"/>
      <c r="AY38" s="41"/>
      <c r="AZ38" s="42"/>
      <c r="BA38" s="43"/>
      <c r="BB38" s="42"/>
      <c r="BC38" s="43"/>
      <c r="BD38" s="42"/>
      <c r="BE38" s="43"/>
      <c r="BF38" s="42"/>
      <c r="BG38" s="43"/>
      <c r="BH38" s="42"/>
      <c r="BI38" s="43"/>
      <c r="BJ38" s="42"/>
      <c r="BK38" s="43"/>
      <c r="BL38" s="42"/>
      <c r="BM38" s="43"/>
      <c r="BN38" s="42"/>
      <c r="BO38" s="43"/>
      <c r="BP38" s="42"/>
      <c r="BQ38" s="43"/>
      <c r="BR38" s="44">
        <f t="shared" si="0"/>
        <v>0</v>
      </c>
      <c r="BS38" s="45">
        <f t="shared" si="1"/>
        <v>0</v>
      </c>
      <c r="BT38" s="46"/>
      <c r="BU38" s="46"/>
      <c r="BV38" s="47">
        <f t="shared" si="4"/>
      </c>
      <c r="BW38" s="48">
        <f t="shared" si="2"/>
      </c>
      <c r="BX38" s="49">
        <f t="shared" si="3"/>
      </c>
    </row>
    <row r="39" ht="13.8" customHeight="1" spans="1:76" x14ac:dyDescent="0.25">
      <c r="A39" s="107"/>
      <c r="B39" s="33"/>
      <c r="C39" s="34"/>
      <c r="D39" s="37"/>
      <c r="E39" s="36"/>
      <c r="F39" s="37"/>
      <c r="G39" s="36"/>
      <c r="H39" s="37"/>
      <c r="I39" s="36"/>
      <c r="J39" s="37"/>
      <c r="K39" s="36"/>
      <c r="L39" s="37"/>
      <c r="M39" s="36"/>
      <c r="N39" s="37"/>
      <c r="O39" s="36"/>
      <c r="P39" s="37"/>
      <c r="Q39" s="36"/>
      <c r="R39" s="37"/>
      <c r="S39" s="36"/>
      <c r="T39" s="37"/>
      <c r="U39" s="36"/>
      <c r="V39" s="37"/>
      <c r="W39" s="36"/>
      <c r="X39" s="40"/>
      <c r="Y39" s="39"/>
      <c r="Z39" s="40"/>
      <c r="AA39" s="39"/>
      <c r="AB39" s="40"/>
      <c r="AC39" s="39"/>
      <c r="AD39" s="40"/>
      <c r="AE39" s="39"/>
      <c r="AF39" s="40"/>
      <c r="AG39" s="39"/>
      <c r="AH39" s="40"/>
      <c r="AI39" s="39"/>
      <c r="AJ39" s="40"/>
      <c r="AK39" s="39"/>
      <c r="AL39" s="40"/>
      <c r="AM39" s="39"/>
      <c r="AN39" s="40"/>
      <c r="AO39" s="39"/>
      <c r="AP39" s="40"/>
      <c r="AQ39" s="39"/>
      <c r="AR39" s="40"/>
      <c r="AS39" s="39"/>
      <c r="AT39" s="40"/>
      <c r="AU39" s="39"/>
      <c r="AV39" s="40"/>
      <c r="AW39" s="39"/>
      <c r="AX39" s="40"/>
      <c r="AY39" s="41"/>
      <c r="AZ39" s="42"/>
      <c r="BA39" s="43"/>
      <c r="BB39" s="42"/>
      <c r="BC39" s="43"/>
      <c r="BD39" s="42"/>
      <c r="BE39" s="43"/>
      <c r="BF39" s="42"/>
      <c r="BG39" s="43"/>
      <c r="BH39" s="42"/>
      <c r="BI39" s="43"/>
      <c r="BJ39" s="42"/>
      <c r="BK39" s="43"/>
      <c r="BL39" s="42"/>
      <c r="BM39" s="43"/>
      <c r="BN39" s="42"/>
      <c r="BO39" s="43"/>
      <c r="BP39" s="42"/>
      <c r="BQ39" s="43"/>
      <c r="BR39" s="44">
        <f t="shared" si="0"/>
        <v>0</v>
      </c>
      <c r="BS39" s="45">
        <f t="shared" si="1"/>
        <v>0</v>
      </c>
      <c r="BT39" s="46"/>
      <c r="BU39" s="46"/>
      <c r="BV39" s="47">
        <f t="shared" si="4"/>
      </c>
      <c r="BW39" s="48">
        <f t="shared" si="2"/>
      </c>
      <c r="BX39" s="49">
        <f t="shared" si="3"/>
      </c>
    </row>
    <row r="40" ht="13.8" customHeight="1" spans="1:76" x14ac:dyDescent="0.25">
      <c r="A40" s="107"/>
      <c r="B40" s="33"/>
      <c r="C40" s="34"/>
      <c r="D40" s="37"/>
      <c r="E40" s="36"/>
      <c r="F40" s="37"/>
      <c r="G40" s="36"/>
      <c r="H40" s="37"/>
      <c r="I40" s="36"/>
      <c r="J40" s="37"/>
      <c r="K40" s="36"/>
      <c r="L40" s="37"/>
      <c r="M40" s="36"/>
      <c r="N40" s="37"/>
      <c r="O40" s="36"/>
      <c r="P40" s="37"/>
      <c r="Q40" s="36"/>
      <c r="R40" s="37"/>
      <c r="S40" s="36"/>
      <c r="T40" s="37"/>
      <c r="U40" s="36"/>
      <c r="V40" s="37"/>
      <c r="W40" s="36"/>
      <c r="X40" s="40"/>
      <c r="Y40" s="39"/>
      <c r="Z40" s="40"/>
      <c r="AA40" s="39"/>
      <c r="AB40" s="40"/>
      <c r="AC40" s="39"/>
      <c r="AD40" s="40"/>
      <c r="AE40" s="39"/>
      <c r="AF40" s="40"/>
      <c r="AG40" s="39"/>
      <c r="AH40" s="40"/>
      <c r="AI40" s="39"/>
      <c r="AJ40" s="40"/>
      <c r="AK40" s="39"/>
      <c r="AL40" s="40"/>
      <c r="AM40" s="39"/>
      <c r="AN40" s="40"/>
      <c r="AO40" s="39"/>
      <c r="AP40" s="40"/>
      <c r="AQ40" s="39"/>
      <c r="AR40" s="40"/>
      <c r="AS40" s="39"/>
      <c r="AT40" s="40"/>
      <c r="AU40" s="39"/>
      <c r="AV40" s="40"/>
      <c r="AW40" s="39"/>
      <c r="AX40" s="40"/>
      <c r="AY40" s="41"/>
      <c r="AZ40" s="42"/>
      <c r="BA40" s="43"/>
      <c r="BB40" s="42"/>
      <c r="BC40" s="43"/>
      <c r="BD40" s="42"/>
      <c r="BE40" s="43"/>
      <c r="BF40" s="42"/>
      <c r="BG40" s="43"/>
      <c r="BH40" s="42"/>
      <c r="BI40" s="43"/>
      <c r="BJ40" s="42"/>
      <c r="BK40" s="43"/>
      <c r="BL40" s="42"/>
      <c r="BM40" s="43"/>
      <c r="BN40" s="42"/>
      <c r="BO40" s="43"/>
      <c r="BP40" s="42"/>
      <c r="BQ40" s="43"/>
      <c r="BR40" s="44">
        <f t="shared" si="0"/>
        <v>0</v>
      </c>
      <c r="BS40" s="45">
        <f t="shared" si="1"/>
        <v>0</v>
      </c>
      <c r="BT40" s="46"/>
      <c r="BU40" s="46"/>
      <c r="BV40" s="47">
        <f t="shared" si="4"/>
      </c>
      <c r="BW40" s="48">
        <f t="shared" si="2"/>
      </c>
      <c r="BX40" s="49">
        <f t="shared" si="3"/>
      </c>
    </row>
    <row r="41" ht="13.8" customHeight="1" spans="1:76" x14ac:dyDescent="0.25">
      <c r="A41" s="107"/>
      <c r="B41" s="33"/>
      <c r="C41" s="34"/>
      <c r="D41" s="37"/>
      <c r="E41" s="36"/>
      <c r="F41" s="37"/>
      <c r="G41" s="36"/>
      <c r="H41" s="37"/>
      <c r="I41" s="36"/>
      <c r="J41" s="37"/>
      <c r="K41" s="36"/>
      <c r="L41" s="37"/>
      <c r="M41" s="36"/>
      <c r="N41" s="37"/>
      <c r="O41" s="36"/>
      <c r="P41" s="37"/>
      <c r="Q41" s="36"/>
      <c r="R41" s="37"/>
      <c r="S41" s="36"/>
      <c r="T41" s="37"/>
      <c r="U41" s="36"/>
      <c r="V41" s="37"/>
      <c r="W41" s="36"/>
      <c r="X41" s="40"/>
      <c r="Y41" s="39"/>
      <c r="Z41" s="40"/>
      <c r="AA41" s="39"/>
      <c r="AB41" s="40"/>
      <c r="AC41" s="39"/>
      <c r="AD41" s="40"/>
      <c r="AE41" s="39"/>
      <c r="AF41" s="40"/>
      <c r="AG41" s="39"/>
      <c r="AH41" s="40"/>
      <c r="AI41" s="39"/>
      <c r="AJ41" s="40"/>
      <c r="AK41" s="39"/>
      <c r="AL41" s="40"/>
      <c r="AM41" s="39"/>
      <c r="AN41" s="40"/>
      <c r="AO41" s="39"/>
      <c r="AP41" s="40"/>
      <c r="AQ41" s="39"/>
      <c r="AR41" s="40"/>
      <c r="AS41" s="39"/>
      <c r="AT41" s="40"/>
      <c r="AU41" s="39"/>
      <c r="AV41" s="40"/>
      <c r="AW41" s="39"/>
      <c r="AX41" s="40"/>
      <c r="AY41" s="41"/>
      <c r="AZ41" s="42"/>
      <c r="BA41" s="43"/>
      <c r="BB41" s="42"/>
      <c r="BC41" s="43"/>
      <c r="BD41" s="42"/>
      <c r="BE41" s="43"/>
      <c r="BF41" s="42"/>
      <c r="BG41" s="43"/>
      <c r="BH41" s="42"/>
      <c r="BI41" s="43"/>
      <c r="BJ41" s="42"/>
      <c r="BK41" s="43"/>
      <c r="BL41" s="42"/>
      <c r="BM41" s="43"/>
      <c r="BN41" s="42"/>
      <c r="BO41" s="43"/>
      <c r="BP41" s="42"/>
      <c r="BQ41" s="43"/>
      <c r="BR41" s="44">
        <f t="shared" si="0"/>
        <v>0</v>
      </c>
      <c r="BS41" s="45">
        <f t="shared" si="1"/>
        <v>0</v>
      </c>
      <c r="BT41" s="46"/>
      <c r="BU41" s="46"/>
      <c r="BV41" s="47">
        <f t="shared" si="4"/>
      </c>
      <c r="BW41" s="48">
        <f t="shared" si="2"/>
      </c>
      <c r="BX41" s="49">
        <f t="shared" si="3"/>
      </c>
    </row>
    <row r="42" ht="13.8" customHeight="1" spans="1:76" x14ac:dyDescent="0.25">
      <c r="A42" s="107"/>
      <c r="B42" s="33"/>
      <c r="C42" s="34"/>
      <c r="D42" s="37"/>
      <c r="E42" s="36"/>
      <c r="F42" s="37"/>
      <c r="G42" s="36"/>
      <c r="H42" s="37"/>
      <c r="I42" s="36"/>
      <c r="J42" s="37"/>
      <c r="K42" s="36"/>
      <c r="L42" s="37"/>
      <c r="M42" s="36"/>
      <c r="N42" s="37"/>
      <c r="O42" s="36"/>
      <c r="P42" s="37"/>
      <c r="Q42" s="36"/>
      <c r="R42" s="37"/>
      <c r="S42" s="36"/>
      <c r="T42" s="37"/>
      <c r="U42" s="36"/>
      <c r="V42" s="37"/>
      <c r="W42" s="36"/>
      <c r="X42" s="40"/>
      <c r="Y42" s="39"/>
      <c r="Z42" s="40"/>
      <c r="AA42" s="39"/>
      <c r="AB42" s="40"/>
      <c r="AC42" s="39"/>
      <c r="AD42" s="40"/>
      <c r="AE42" s="39"/>
      <c r="AF42" s="40"/>
      <c r="AG42" s="39"/>
      <c r="AH42" s="40"/>
      <c r="AI42" s="39"/>
      <c r="AJ42" s="40"/>
      <c r="AK42" s="39"/>
      <c r="AL42" s="40"/>
      <c r="AM42" s="39"/>
      <c r="AN42" s="40"/>
      <c r="AO42" s="39"/>
      <c r="AP42" s="40"/>
      <c r="AQ42" s="39"/>
      <c r="AR42" s="40"/>
      <c r="AS42" s="39"/>
      <c r="AT42" s="40"/>
      <c r="AU42" s="39"/>
      <c r="AV42" s="40"/>
      <c r="AW42" s="39"/>
      <c r="AX42" s="40"/>
      <c r="AY42" s="41"/>
      <c r="AZ42" s="42"/>
      <c r="BA42" s="43"/>
      <c r="BB42" s="42"/>
      <c r="BC42" s="43"/>
      <c r="BD42" s="42"/>
      <c r="BE42" s="43"/>
      <c r="BF42" s="42"/>
      <c r="BG42" s="43"/>
      <c r="BH42" s="42"/>
      <c r="BI42" s="43"/>
      <c r="BJ42" s="42"/>
      <c r="BK42" s="43"/>
      <c r="BL42" s="42"/>
      <c r="BM42" s="43"/>
      <c r="BN42" s="42"/>
      <c r="BO42" s="43"/>
      <c r="BP42" s="42"/>
      <c r="BQ42" s="43"/>
      <c r="BR42" s="44">
        <f t="shared" si="0"/>
        <v>0</v>
      </c>
      <c r="BS42" s="45">
        <f t="shared" si="1"/>
        <v>0</v>
      </c>
      <c r="BT42" s="46"/>
      <c r="BU42" s="46"/>
      <c r="BV42" s="47">
        <f t="shared" si="4"/>
      </c>
      <c r="BW42" s="48">
        <f t="shared" si="2"/>
      </c>
      <c r="BX42" s="49">
        <f t="shared" si="3"/>
      </c>
    </row>
    <row r="43" ht="13.8" customHeight="1" spans="1:76" x14ac:dyDescent="0.25">
      <c r="A43" s="107"/>
      <c r="B43" s="33"/>
      <c r="C43" s="34"/>
      <c r="D43" s="37"/>
      <c r="E43" s="36"/>
      <c r="F43" s="37"/>
      <c r="G43" s="36"/>
      <c r="H43" s="37"/>
      <c r="I43" s="36"/>
      <c r="J43" s="37"/>
      <c r="K43" s="36"/>
      <c r="L43" s="37"/>
      <c r="M43" s="36"/>
      <c r="N43" s="37"/>
      <c r="O43" s="36"/>
      <c r="P43" s="37"/>
      <c r="Q43" s="36"/>
      <c r="R43" s="37"/>
      <c r="S43" s="36"/>
      <c r="T43" s="37"/>
      <c r="U43" s="36"/>
      <c r="V43" s="37"/>
      <c r="W43" s="36"/>
      <c r="X43" s="40"/>
      <c r="Y43" s="39"/>
      <c r="Z43" s="40"/>
      <c r="AA43" s="39"/>
      <c r="AB43" s="40"/>
      <c r="AC43" s="39"/>
      <c r="AD43" s="40"/>
      <c r="AE43" s="39"/>
      <c r="AF43" s="40"/>
      <c r="AG43" s="39"/>
      <c r="AH43" s="40"/>
      <c r="AI43" s="39"/>
      <c r="AJ43" s="40"/>
      <c r="AK43" s="39"/>
      <c r="AL43" s="40"/>
      <c r="AM43" s="39"/>
      <c r="AN43" s="40"/>
      <c r="AO43" s="39"/>
      <c r="AP43" s="40"/>
      <c r="AQ43" s="39"/>
      <c r="AR43" s="40"/>
      <c r="AS43" s="39"/>
      <c r="AT43" s="40"/>
      <c r="AU43" s="39"/>
      <c r="AV43" s="40"/>
      <c r="AW43" s="39"/>
      <c r="AX43" s="40"/>
      <c r="AY43" s="41"/>
      <c r="AZ43" s="42"/>
      <c r="BA43" s="43"/>
      <c r="BB43" s="42"/>
      <c r="BC43" s="43"/>
      <c r="BD43" s="42"/>
      <c r="BE43" s="43"/>
      <c r="BF43" s="42"/>
      <c r="BG43" s="43"/>
      <c r="BH43" s="42"/>
      <c r="BI43" s="43"/>
      <c r="BJ43" s="42"/>
      <c r="BK43" s="43"/>
      <c r="BL43" s="42"/>
      <c r="BM43" s="43"/>
      <c r="BN43" s="42"/>
      <c r="BO43" s="43"/>
      <c r="BP43" s="42"/>
      <c r="BQ43" s="43"/>
      <c r="BR43" s="44">
        <f t="shared" si="0"/>
        <v>0</v>
      </c>
      <c r="BS43" s="45">
        <f t="shared" si="1"/>
        <v>0</v>
      </c>
      <c r="BT43" s="46"/>
      <c r="BU43" s="46"/>
      <c r="BV43" s="47">
        <f t="shared" si="4"/>
      </c>
      <c r="BW43" s="48">
        <f t="shared" si="2"/>
      </c>
      <c r="BX43" s="49">
        <f t="shared" si="3"/>
      </c>
    </row>
    <row r="44" ht="13.8" customHeight="1" spans="1:76" x14ac:dyDescent="0.25">
      <c r="A44" s="107"/>
      <c r="B44" s="33"/>
      <c r="C44" s="34"/>
      <c r="D44" s="37"/>
      <c r="E44" s="36"/>
      <c r="F44" s="37"/>
      <c r="G44" s="36"/>
      <c r="H44" s="37"/>
      <c r="I44" s="36"/>
      <c r="J44" s="37"/>
      <c r="K44" s="36"/>
      <c r="L44" s="37"/>
      <c r="M44" s="36"/>
      <c r="N44" s="37"/>
      <c r="O44" s="36"/>
      <c r="P44" s="37"/>
      <c r="Q44" s="36"/>
      <c r="R44" s="37"/>
      <c r="S44" s="36"/>
      <c r="T44" s="37"/>
      <c r="U44" s="36"/>
      <c r="V44" s="37"/>
      <c r="W44" s="36"/>
      <c r="X44" s="40"/>
      <c r="Y44" s="39"/>
      <c r="Z44" s="40"/>
      <c r="AA44" s="39"/>
      <c r="AB44" s="40"/>
      <c r="AC44" s="39"/>
      <c r="AD44" s="40"/>
      <c r="AE44" s="39"/>
      <c r="AF44" s="40"/>
      <c r="AG44" s="39"/>
      <c r="AH44" s="40"/>
      <c r="AI44" s="39"/>
      <c r="AJ44" s="40"/>
      <c r="AK44" s="39"/>
      <c r="AL44" s="40"/>
      <c r="AM44" s="39"/>
      <c r="AN44" s="40"/>
      <c r="AO44" s="39"/>
      <c r="AP44" s="40"/>
      <c r="AQ44" s="39"/>
      <c r="AR44" s="40"/>
      <c r="AS44" s="39"/>
      <c r="AT44" s="40"/>
      <c r="AU44" s="39"/>
      <c r="AV44" s="40"/>
      <c r="AW44" s="39"/>
      <c r="AX44" s="40"/>
      <c r="AY44" s="41"/>
      <c r="AZ44" s="42"/>
      <c r="BA44" s="43"/>
      <c r="BB44" s="42"/>
      <c r="BC44" s="43"/>
      <c r="BD44" s="42"/>
      <c r="BE44" s="43"/>
      <c r="BF44" s="42"/>
      <c r="BG44" s="43"/>
      <c r="BH44" s="42"/>
      <c r="BI44" s="43"/>
      <c r="BJ44" s="42"/>
      <c r="BK44" s="43"/>
      <c r="BL44" s="42"/>
      <c r="BM44" s="43"/>
      <c r="BN44" s="42"/>
      <c r="BO44" s="43"/>
      <c r="BP44" s="42"/>
      <c r="BQ44" s="43"/>
      <c r="BR44" s="44">
        <f t="shared" si="0"/>
        <v>0</v>
      </c>
      <c r="BS44" s="45">
        <f t="shared" si="1"/>
        <v>0</v>
      </c>
      <c r="BT44" s="46"/>
      <c r="BU44" s="46"/>
      <c r="BV44" s="47">
        <f t="shared" si="4"/>
      </c>
      <c r="BW44" s="48">
        <f t="shared" si="2"/>
      </c>
      <c r="BX44" s="49">
        <f t="shared" si="3"/>
      </c>
    </row>
    <row r="45" ht="13.8" customHeight="1" spans="1:76" x14ac:dyDescent="0.25">
      <c r="A45" s="107"/>
      <c r="B45" s="33"/>
      <c r="C45" s="34"/>
      <c r="D45" s="37"/>
      <c r="E45" s="36"/>
      <c r="F45" s="37"/>
      <c r="G45" s="36"/>
      <c r="H45" s="37"/>
      <c r="I45" s="36"/>
      <c r="J45" s="37"/>
      <c r="K45" s="36"/>
      <c r="L45" s="37"/>
      <c r="M45" s="36"/>
      <c r="N45" s="37"/>
      <c r="O45" s="36"/>
      <c r="P45" s="37"/>
      <c r="Q45" s="36"/>
      <c r="R45" s="37"/>
      <c r="S45" s="36"/>
      <c r="T45" s="37"/>
      <c r="U45" s="36"/>
      <c r="V45" s="37"/>
      <c r="W45" s="36"/>
      <c r="X45" s="40"/>
      <c r="Y45" s="39"/>
      <c r="Z45" s="40"/>
      <c r="AA45" s="39"/>
      <c r="AB45" s="40"/>
      <c r="AC45" s="39"/>
      <c r="AD45" s="40"/>
      <c r="AE45" s="39"/>
      <c r="AF45" s="40"/>
      <c r="AG45" s="39"/>
      <c r="AH45" s="40"/>
      <c r="AI45" s="39"/>
      <c r="AJ45" s="40"/>
      <c r="AK45" s="39"/>
      <c r="AL45" s="40"/>
      <c r="AM45" s="39"/>
      <c r="AN45" s="40"/>
      <c r="AO45" s="39"/>
      <c r="AP45" s="40"/>
      <c r="AQ45" s="39"/>
      <c r="AR45" s="40"/>
      <c r="AS45" s="39"/>
      <c r="AT45" s="40"/>
      <c r="AU45" s="39"/>
      <c r="AV45" s="40"/>
      <c r="AW45" s="39"/>
      <c r="AX45" s="40"/>
      <c r="AY45" s="41"/>
      <c r="AZ45" s="42"/>
      <c r="BA45" s="43"/>
      <c r="BB45" s="42"/>
      <c r="BC45" s="43"/>
      <c r="BD45" s="42"/>
      <c r="BE45" s="43"/>
      <c r="BF45" s="42"/>
      <c r="BG45" s="43"/>
      <c r="BH45" s="42"/>
      <c r="BI45" s="43"/>
      <c r="BJ45" s="42"/>
      <c r="BK45" s="43"/>
      <c r="BL45" s="42"/>
      <c r="BM45" s="43"/>
      <c r="BN45" s="42"/>
      <c r="BO45" s="43"/>
      <c r="BP45" s="42"/>
      <c r="BQ45" s="43"/>
      <c r="BR45" s="44">
        <f t="shared" si="0"/>
        <v>0</v>
      </c>
      <c r="BS45" s="45">
        <f t="shared" si="1"/>
        <v>0</v>
      </c>
      <c r="BT45" s="46"/>
      <c r="BU45" s="46"/>
      <c r="BV45" s="47">
        <f t="shared" si="4"/>
      </c>
      <c r="BW45" s="48">
        <f t="shared" si="2"/>
      </c>
      <c r="BX45" s="49">
        <f t="shared" si="3"/>
      </c>
    </row>
    <row r="46" ht="13.8" customHeight="1" spans="1:76" x14ac:dyDescent="0.25">
      <c r="A46" s="107"/>
      <c r="B46" s="33"/>
      <c r="C46" s="34"/>
      <c r="D46" s="37"/>
      <c r="E46" s="36"/>
      <c r="F46" s="37"/>
      <c r="G46" s="36"/>
      <c r="H46" s="37"/>
      <c r="I46" s="36"/>
      <c r="J46" s="37"/>
      <c r="K46" s="36"/>
      <c r="L46" s="37"/>
      <c r="M46" s="36"/>
      <c r="N46" s="37"/>
      <c r="O46" s="36"/>
      <c r="P46" s="37"/>
      <c r="Q46" s="36"/>
      <c r="R46" s="37"/>
      <c r="S46" s="36"/>
      <c r="T46" s="37"/>
      <c r="U46" s="36"/>
      <c r="V46" s="37"/>
      <c r="W46" s="36"/>
      <c r="X46" s="40"/>
      <c r="Y46" s="39"/>
      <c r="Z46" s="40"/>
      <c r="AA46" s="39"/>
      <c r="AB46" s="40"/>
      <c r="AC46" s="39"/>
      <c r="AD46" s="40"/>
      <c r="AE46" s="39"/>
      <c r="AF46" s="40"/>
      <c r="AG46" s="39"/>
      <c r="AH46" s="40"/>
      <c r="AI46" s="39"/>
      <c r="AJ46" s="40"/>
      <c r="AK46" s="39"/>
      <c r="AL46" s="40"/>
      <c r="AM46" s="39"/>
      <c r="AN46" s="40"/>
      <c r="AO46" s="39"/>
      <c r="AP46" s="40"/>
      <c r="AQ46" s="39"/>
      <c r="AR46" s="40"/>
      <c r="AS46" s="39"/>
      <c r="AT46" s="40"/>
      <c r="AU46" s="39"/>
      <c r="AV46" s="40"/>
      <c r="AW46" s="39"/>
      <c r="AX46" s="40"/>
      <c r="AY46" s="41"/>
      <c r="AZ46" s="42"/>
      <c r="BA46" s="43"/>
      <c r="BB46" s="42"/>
      <c r="BC46" s="43"/>
      <c r="BD46" s="42"/>
      <c r="BE46" s="43"/>
      <c r="BF46" s="42"/>
      <c r="BG46" s="43"/>
      <c r="BH46" s="42"/>
      <c r="BI46" s="43"/>
      <c r="BJ46" s="42"/>
      <c r="BK46" s="43"/>
      <c r="BL46" s="42"/>
      <c r="BM46" s="43"/>
      <c r="BN46" s="42"/>
      <c r="BO46" s="43"/>
      <c r="BP46" s="42"/>
      <c r="BQ46" s="43"/>
      <c r="BR46" s="44">
        <f t="shared" si="0"/>
        <v>0</v>
      </c>
      <c r="BS46" s="45">
        <f t="shared" si="1"/>
        <v>0</v>
      </c>
      <c r="BT46" s="46"/>
      <c r="BU46" s="46"/>
      <c r="BV46" s="47">
        <f t="shared" si="4"/>
      </c>
      <c r="BW46" s="48">
        <f t="shared" si="2"/>
      </c>
      <c r="BX46" s="49">
        <f t="shared" si="3"/>
      </c>
    </row>
    <row r="47" ht="13.8" customHeight="1" spans="1:76" x14ac:dyDescent="0.25">
      <c r="A47" s="107"/>
      <c r="B47" s="33"/>
      <c r="C47" s="34"/>
      <c r="D47" s="37"/>
      <c r="E47" s="36"/>
      <c r="F47" s="37"/>
      <c r="G47" s="36"/>
      <c r="H47" s="37"/>
      <c r="I47" s="36"/>
      <c r="J47" s="37"/>
      <c r="K47" s="36"/>
      <c r="L47" s="37"/>
      <c r="M47" s="36"/>
      <c r="N47" s="37"/>
      <c r="O47" s="36"/>
      <c r="P47" s="37"/>
      <c r="Q47" s="36"/>
      <c r="R47" s="37"/>
      <c r="S47" s="36"/>
      <c r="T47" s="37"/>
      <c r="U47" s="36"/>
      <c r="V47" s="37"/>
      <c r="W47" s="36"/>
      <c r="X47" s="40"/>
      <c r="Y47" s="39"/>
      <c r="Z47" s="40"/>
      <c r="AA47" s="39"/>
      <c r="AB47" s="40"/>
      <c r="AC47" s="39"/>
      <c r="AD47" s="40"/>
      <c r="AE47" s="39"/>
      <c r="AF47" s="40"/>
      <c r="AG47" s="39"/>
      <c r="AH47" s="40"/>
      <c r="AI47" s="39"/>
      <c r="AJ47" s="40"/>
      <c r="AK47" s="39"/>
      <c r="AL47" s="40"/>
      <c r="AM47" s="39"/>
      <c r="AN47" s="40"/>
      <c r="AO47" s="39"/>
      <c r="AP47" s="40"/>
      <c r="AQ47" s="39"/>
      <c r="AR47" s="40"/>
      <c r="AS47" s="39"/>
      <c r="AT47" s="40"/>
      <c r="AU47" s="39"/>
      <c r="AV47" s="40"/>
      <c r="AW47" s="39"/>
      <c r="AX47" s="40"/>
      <c r="AY47" s="41"/>
      <c r="AZ47" s="42"/>
      <c r="BA47" s="43"/>
      <c r="BB47" s="42"/>
      <c r="BC47" s="43"/>
      <c r="BD47" s="42"/>
      <c r="BE47" s="43"/>
      <c r="BF47" s="42"/>
      <c r="BG47" s="43"/>
      <c r="BH47" s="42"/>
      <c r="BI47" s="43"/>
      <c r="BJ47" s="42"/>
      <c r="BK47" s="43"/>
      <c r="BL47" s="42"/>
      <c r="BM47" s="43"/>
      <c r="BN47" s="42"/>
      <c r="BO47" s="43"/>
      <c r="BP47" s="42"/>
      <c r="BQ47" s="43"/>
      <c r="BR47" s="44">
        <f t="shared" si="0"/>
        <v>0</v>
      </c>
      <c r="BS47" s="45">
        <f t="shared" si="1"/>
        <v>0</v>
      </c>
      <c r="BT47" s="46"/>
      <c r="BU47" s="46"/>
      <c r="BV47" s="47">
        <f t="shared" si="4"/>
      </c>
      <c r="BW47" s="48">
        <f t="shared" si="2"/>
      </c>
      <c r="BX47" s="49">
        <f t="shared" si="3"/>
      </c>
    </row>
    <row r="48" ht="13.8" customHeight="1" spans="1:76" x14ac:dyDescent="0.25">
      <c r="A48" s="107"/>
      <c r="B48" s="33"/>
      <c r="C48" s="34"/>
      <c r="D48" s="37"/>
      <c r="E48" s="36"/>
      <c r="F48" s="37"/>
      <c r="G48" s="36"/>
      <c r="H48" s="37"/>
      <c r="I48" s="36"/>
      <c r="J48" s="37"/>
      <c r="K48" s="36"/>
      <c r="L48" s="37"/>
      <c r="M48" s="36"/>
      <c r="N48" s="37"/>
      <c r="O48" s="36"/>
      <c r="P48" s="37"/>
      <c r="Q48" s="36"/>
      <c r="R48" s="37"/>
      <c r="S48" s="36"/>
      <c r="T48" s="37"/>
      <c r="U48" s="36"/>
      <c r="V48" s="37"/>
      <c r="W48" s="36"/>
      <c r="X48" s="40"/>
      <c r="Y48" s="39"/>
      <c r="Z48" s="40"/>
      <c r="AA48" s="39"/>
      <c r="AB48" s="40"/>
      <c r="AC48" s="39"/>
      <c r="AD48" s="40"/>
      <c r="AE48" s="39"/>
      <c r="AF48" s="40"/>
      <c r="AG48" s="39"/>
      <c r="AH48" s="40"/>
      <c r="AI48" s="39"/>
      <c r="AJ48" s="40"/>
      <c r="AK48" s="39"/>
      <c r="AL48" s="40"/>
      <c r="AM48" s="39"/>
      <c r="AN48" s="40"/>
      <c r="AO48" s="39"/>
      <c r="AP48" s="40"/>
      <c r="AQ48" s="39"/>
      <c r="AR48" s="40"/>
      <c r="AS48" s="39"/>
      <c r="AT48" s="40"/>
      <c r="AU48" s="39"/>
      <c r="AV48" s="40"/>
      <c r="AW48" s="39"/>
      <c r="AX48" s="40"/>
      <c r="AY48" s="41"/>
      <c r="AZ48" s="42"/>
      <c r="BA48" s="43"/>
      <c r="BB48" s="42"/>
      <c r="BC48" s="43"/>
      <c r="BD48" s="42"/>
      <c r="BE48" s="43"/>
      <c r="BF48" s="42"/>
      <c r="BG48" s="43"/>
      <c r="BH48" s="42"/>
      <c r="BI48" s="43"/>
      <c r="BJ48" s="42"/>
      <c r="BK48" s="43"/>
      <c r="BL48" s="42"/>
      <c r="BM48" s="43"/>
      <c r="BN48" s="42"/>
      <c r="BO48" s="43"/>
      <c r="BP48" s="42"/>
      <c r="BQ48" s="43"/>
      <c r="BR48" s="44">
        <f t="shared" si="0"/>
        <v>0</v>
      </c>
      <c r="BS48" s="45">
        <f t="shared" si="1"/>
        <v>0</v>
      </c>
      <c r="BT48" s="46"/>
      <c r="BU48" s="46"/>
      <c r="BV48" s="47">
        <f t="shared" si="4"/>
      </c>
      <c r="BW48" s="48">
        <f t="shared" si="2"/>
      </c>
      <c r="BX48" s="49">
        <f t="shared" si="3"/>
      </c>
    </row>
    <row r="49" ht="13.8" customHeight="1" spans="1:76" x14ac:dyDescent="0.25">
      <c r="A49" s="107"/>
      <c r="B49" s="33"/>
      <c r="C49" s="34"/>
      <c r="D49" s="37"/>
      <c r="E49" s="36"/>
      <c r="F49" s="37"/>
      <c r="G49" s="36"/>
      <c r="H49" s="37"/>
      <c r="I49" s="36"/>
      <c r="J49" s="37"/>
      <c r="K49" s="36"/>
      <c r="L49" s="37"/>
      <c r="M49" s="36"/>
      <c r="N49" s="37"/>
      <c r="O49" s="36"/>
      <c r="P49" s="37"/>
      <c r="Q49" s="36"/>
      <c r="R49" s="37"/>
      <c r="S49" s="36"/>
      <c r="T49" s="37"/>
      <c r="U49" s="36"/>
      <c r="V49" s="37"/>
      <c r="W49" s="36"/>
      <c r="X49" s="40"/>
      <c r="Y49" s="39"/>
      <c r="Z49" s="40"/>
      <c r="AA49" s="39"/>
      <c r="AB49" s="40"/>
      <c r="AC49" s="39"/>
      <c r="AD49" s="40"/>
      <c r="AE49" s="39"/>
      <c r="AF49" s="40"/>
      <c r="AG49" s="39"/>
      <c r="AH49" s="40"/>
      <c r="AI49" s="39"/>
      <c r="AJ49" s="40"/>
      <c r="AK49" s="39"/>
      <c r="AL49" s="40"/>
      <c r="AM49" s="39"/>
      <c r="AN49" s="40"/>
      <c r="AO49" s="39"/>
      <c r="AP49" s="40"/>
      <c r="AQ49" s="39"/>
      <c r="AR49" s="40"/>
      <c r="AS49" s="39"/>
      <c r="AT49" s="40"/>
      <c r="AU49" s="39"/>
      <c r="AV49" s="40"/>
      <c r="AW49" s="39"/>
      <c r="AX49" s="40"/>
      <c r="AY49" s="41"/>
      <c r="AZ49" s="42"/>
      <c r="BA49" s="43"/>
      <c r="BB49" s="42"/>
      <c r="BC49" s="43"/>
      <c r="BD49" s="42"/>
      <c r="BE49" s="43"/>
      <c r="BF49" s="42"/>
      <c r="BG49" s="43"/>
      <c r="BH49" s="42"/>
      <c r="BI49" s="43"/>
      <c r="BJ49" s="42"/>
      <c r="BK49" s="43"/>
      <c r="BL49" s="42"/>
      <c r="BM49" s="43"/>
      <c r="BN49" s="42"/>
      <c r="BO49" s="43"/>
      <c r="BP49" s="42"/>
      <c r="BQ49" s="43"/>
      <c r="BR49" s="44">
        <f t="shared" si="0"/>
        <v>0</v>
      </c>
      <c r="BS49" s="45">
        <f t="shared" si="1"/>
        <v>0</v>
      </c>
      <c r="BT49" s="46"/>
      <c r="BU49" s="46"/>
      <c r="BV49" s="47">
        <f t="shared" si="4"/>
      </c>
      <c r="BW49" s="48">
        <f t="shared" si="2"/>
      </c>
      <c r="BX49" s="49">
        <f t="shared" si="3"/>
      </c>
    </row>
    <row r="50" ht="13.8" customHeight="1" spans="1:76" x14ac:dyDescent="0.25">
      <c r="A50" s="107"/>
      <c r="B50" s="33"/>
      <c r="C50" s="34"/>
      <c r="D50" s="37"/>
      <c r="E50" s="36"/>
      <c r="F50" s="37"/>
      <c r="G50" s="36"/>
      <c r="H50" s="37"/>
      <c r="I50" s="36"/>
      <c r="J50" s="37"/>
      <c r="K50" s="36"/>
      <c r="L50" s="37"/>
      <c r="M50" s="36"/>
      <c r="N50" s="37"/>
      <c r="O50" s="36"/>
      <c r="P50" s="37"/>
      <c r="Q50" s="36"/>
      <c r="R50" s="37"/>
      <c r="S50" s="36"/>
      <c r="T50" s="37"/>
      <c r="U50" s="36"/>
      <c r="V50" s="37"/>
      <c r="W50" s="36"/>
      <c r="X50" s="40"/>
      <c r="Y50" s="39"/>
      <c r="Z50" s="40"/>
      <c r="AA50" s="39"/>
      <c r="AB50" s="40"/>
      <c r="AC50" s="39"/>
      <c r="AD50" s="40"/>
      <c r="AE50" s="39"/>
      <c r="AF50" s="40"/>
      <c r="AG50" s="39"/>
      <c r="AH50" s="40"/>
      <c r="AI50" s="39"/>
      <c r="AJ50" s="40"/>
      <c r="AK50" s="39"/>
      <c r="AL50" s="40"/>
      <c r="AM50" s="39"/>
      <c r="AN50" s="40"/>
      <c r="AO50" s="39"/>
      <c r="AP50" s="40"/>
      <c r="AQ50" s="39"/>
      <c r="AR50" s="40"/>
      <c r="AS50" s="39"/>
      <c r="AT50" s="40"/>
      <c r="AU50" s="39"/>
      <c r="AV50" s="40"/>
      <c r="AW50" s="39"/>
      <c r="AX50" s="40"/>
      <c r="AY50" s="41"/>
      <c r="AZ50" s="42"/>
      <c r="BA50" s="43"/>
      <c r="BB50" s="42"/>
      <c r="BC50" s="43"/>
      <c r="BD50" s="42"/>
      <c r="BE50" s="43"/>
      <c r="BF50" s="42"/>
      <c r="BG50" s="43"/>
      <c r="BH50" s="42"/>
      <c r="BI50" s="43"/>
      <c r="BJ50" s="42"/>
      <c r="BK50" s="43"/>
      <c r="BL50" s="42"/>
      <c r="BM50" s="43"/>
      <c r="BN50" s="42"/>
      <c r="BO50" s="43"/>
      <c r="BP50" s="42"/>
      <c r="BQ50" s="43"/>
      <c r="BR50" s="44">
        <f t="shared" si="0"/>
        <v>0</v>
      </c>
      <c r="BS50" s="45">
        <f t="shared" si="1"/>
        <v>0</v>
      </c>
      <c r="BT50" s="46"/>
      <c r="BU50" s="46"/>
      <c r="BV50" s="47">
        <f t="shared" si="4"/>
      </c>
      <c r="BW50" s="48">
        <f t="shared" si="2"/>
      </c>
      <c r="BX50" s="49">
        <f t="shared" si="3"/>
      </c>
    </row>
    <row r="51" ht="13.8" customHeight="1" spans="1:76" x14ac:dyDescent="0.25">
      <c r="A51" s="107"/>
      <c r="B51" s="33"/>
      <c r="C51" s="34"/>
      <c r="D51" s="37"/>
      <c r="E51" s="36"/>
      <c r="F51" s="37"/>
      <c r="G51" s="36"/>
      <c r="H51" s="37"/>
      <c r="I51" s="36"/>
      <c r="J51" s="37"/>
      <c r="K51" s="36"/>
      <c r="L51" s="37"/>
      <c r="M51" s="36"/>
      <c r="N51" s="37"/>
      <c r="O51" s="36"/>
      <c r="P51" s="37"/>
      <c r="Q51" s="36"/>
      <c r="R51" s="37"/>
      <c r="S51" s="36"/>
      <c r="T51" s="37"/>
      <c r="U51" s="36"/>
      <c r="V51" s="37"/>
      <c r="W51" s="36"/>
      <c r="X51" s="40"/>
      <c r="Y51" s="39"/>
      <c r="Z51" s="40"/>
      <c r="AA51" s="39"/>
      <c r="AB51" s="40"/>
      <c r="AC51" s="39"/>
      <c r="AD51" s="40"/>
      <c r="AE51" s="39"/>
      <c r="AF51" s="40"/>
      <c r="AG51" s="39"/>
      <c r="AH51" s="40"/>
      <c r="AI51" s="39"/>
      <c r="AJ51" s="40"/>
      <c r="AK51" s="39"/>
      <c r="AL51" s="40"/>
      <c r="AM51" s="39"/>
      <c r="AN51" s="40"/>
      <c r="AO51" s="39"/>
      <c r="AP51" s="40"/>
      <c r="AQ51" s="39"/>
      <c r="AR51" s="40"/>
      <c r="AS51" s="39"/>
      <c r="AT51" s="40"/>
      <c r="AU51" s="39"/>
      <c r="AV51" s="40"/>
      <c r="AW51" s="39"/>
      <c r="AX51" s="40"/>
      <c r="AY51" s="41"/>
      <c r="AZ51" s="42"/>
      <c r="BA51" s="43"/>
      <c r="BB51" s="42"/>
      <c r="BC51" s="43"/>
      <c r="BD51" s="42"/>
      <c r="BE51" s="43"/>
      <c r="BF51" s="42"/>
      <c r="BG51" s="43"/>
      <c r="BH51" s="42"/>
      <c r="BI51" s="43"/>
      <c r="BJ51" s="42"/>
      <c r="BK51" s="43"/>
      <c r="BL51" s="42"/>
      <c r="BM51" s="43"/>
      <c r="BN51" s="42"/>
      <c r="BO51" s="43"/>
      <c r="BP51" s="42"/>
      <c r="BQ51" s="43"/>
      <c r="BR51" s="44">
        <f t="shared" si="0"/>
        <v>0</v>
      </c>
      <c r="BS51" s="45">
        <f t="shared" si="1"/>
        <v>0</v>
      </c>
      <c r="BT51" s="46"/>
      <c r="BU51" s="46"/>
      <c r="BV51" s="47">
        <f t="shared" si="4"/>
      </c>
      <c r="BW51" s="48">
        <f t="shared" si="2"/>
      </c>
      <c r="BX51" s="49">
        <f t="shared" si="3"/>
      </c>
    </row>
    <row r="52" ht="13.8" customHeight="1" spans="1:76" x14ac:dyDescent="0.25">
      <c r="A52" s="107"/>
      <c r="B52" s="33"/>
      <c r="C52" s="34"/>
      <c r="D52" s="37"/>
      <c r="E52" s="36"/>
      <c r="F52" s="37"/>
      <c r="G52" s="36"/>
      <c r="H52" s="37"/>
      <c r="I52" s="36"/>
      <c r="J52" s="37"/>
      <c r="K52" s="36"/>
      <c r="L52" s="37"/>
      <c r="M52" s="36"/>
      <c r="N52" s="37"/>
      <c r="O52" s="36"/>
      <c r="P52" s="37"/>
      <c r="Q52" s="36"/>
      <c r="R52" s="37"/>
      <c r="S52" s="36"/>
      <c r="T52" s="37"/>
      <c r="U52" s="36"/>
      <c r="V52" s="37"/>
      <c r="W52" s="36"/>
      <c r="X52" s="40"/>
      <c r="Y52" s="39"/>
      <c r="Z52" s="40"/>
      <c r="AA52" s="39"/>
      <c r="AB52" s="40"/>
      <c r="AC52" s="39"/>
      <c r="AD52" s="40"/>
      <c r="AE52" s="39"/>
      <c r="AF52" s="40"/>
      <c r="AG52" s="39"/>
      <c r="AH52" s="40"/>
      <c r="AI52" s="39"/>
      <c r="AJ52" s="40"/>
      <c r="AK52" s="39"/>
      <c r="AL52" s="40"/>
      <c r="AM52" s="39"/>
      <c r="AN52" s="40"/>
      <c r="AO52" s="39"/>
      <c r="AP52" s="40"/>
      <c r="AQ52" s="39"/>
      <c r="AR52" s="40"/>
      <c r="AS52" s="39"/>
      <c r="AT52" s="40"/>
      <c r="AU52" s="39"/>
      <c r="AV52" s="40"/>
      <c r="AW52" s="39"/>
      <c r="AX52" s="40"/>
      <c r="AY52" s="41"/>
      <c r="AZ52" s="42"/>
      <c r="BA52" s="43"/>
      <c r="BB52" s="42"/>
      <c r="BC52" s="43"/>
      <c r="BD52" s="42"/>
      <c r="BE52" s="43"/>
      <c r="BF52" s="42"/>
      <c r="BG52" s="43"/>
      <c r="BH52" s="42"/>
      <c r="BI52" s="43"/>
      <c r="BJ52" s="42"/>
      <c r="BK52" s="43"/>
      <c r="BL52" s="42"/>
      <c r="BM52" s="43"/>
      <c r="BN52" s="42"/>
      <c r="BO52" s="43"/>
      <c r="BP52" s="42"/>
      <c r="BQ52" s="43"/>
      <c r="BR52" s="44">
        <f t="shared" si="0"/>
        <v>0</v>
      </c>
      <c r="BS52" s="45">
        <f t="shared" si="1"/>
        <v>0</v>
      </c>
      <c r="BT52" s="46"/>
      <c r="BU52" s="46"/>
      <c r="BV52" s="47">
        <f t="shared" si="4"/>
      </c>
      <c r="BW52" s="48">
        <f t="shared" si="2"/>
      </c>
      <c r="BX52" s="49">
        <f t="shared" si="3"/>
      </c>
    </row>
    <row r="53" ht="13.8" customHeight="1" spans="1:76" x14ac:dyDescent="0.25">
      <c r="A53" s="107"/>
      <c r="B53" s="33"/>
      <c r="C53" s="34"/>
      <c r="D53" s="37"/>
      <c r="E53" s="36"/>
      <c r="F53" s="37"/>
      <c r="G53" s="36"/>
      <c r="H53" s="37"/>
      <c r="I53" s="36"/>
      <c r="J53" s="37"/>
      <c r="K53" s="36"/>
      <c r="L53" s="37"/>
      <c r="M53" s="36"/>
      <c r="N53" s="37"/>
      <c r="O53" s="36"/>
      <c r="P53" s="37"/>
      <c r="Q53" s="36"/>
      <c r="R53" s="37"/>
      <c r="S53" s="36"/>
      <c r="T53" s="37"/>
      <c r="U53" s="36"/>
      <c r="V53" s="37"/>
      <c r="W53" s="36"/>
      <c r="X53" s="40"/>
      <c r="Y53" s="39"/>
      <c r="Z53" s="40"/>
      <c r="AA53" s="39"/>
      <c r="AB53" s="40"/>
      <c r="AC53" s="39"/>
      <c r="AD53" s="40"/>
      <c r="AE53" s="39"/>
      <c r="AF53" s="40"/>
      <c r="AG53" s="39"/>
      <c r="AH53" s="40"/>
      <c r="AI53" s="39"/>
      <c r="AJ53" s="40"/>
      <c r="AK53" s="39"/>
      <c r="AL53" s="40"/>
      <c r="AM53" s="39"/>
      <c r="AN53" s="40"/>
      <c r="AO53" s="39"/>
      <c r="AP53" s="40"/>
      <c r="AQ53" s="39"/>
      <c r="AR53" s="40"/>
      <c r="AS53" s="39"/>
      <c r="AT53" s="40"/>
      <c r="AU53" s="39"/>
      <c r="AV53" s="40"/>
      <c r="AW53" s="39"/>
      <c r="AX53" s="40"/>
      <c r="AY53" s="41"/>
      <c r="AZ53" s="42"/>
      <c r="BA53" s="43"/>
      <c r="BB53" s="42"/>
      <c r="BC53" s="43"/>
      <c r="BD53" s="42"/>
      <c r="BE53" s="43"/>
      <c r="BF53" s="42"/>
      <c r="BG53" s="43"/>
      <c r="BH53" s="42"/>
      <c r="BI53" s="43"/>
      <c r="BJ53" s="42"/>
      <c r="BK53" s="43"/>
      <c r="BL53" s="42"/>
      <c r="BM53" s="43"/>
      <c r="BN53" s="42"/>
      <c r="BO53" s="43"/>
      <c r="BP53" s="42"/>
      <c r="BQ53" s="43"/>
      <c r="BR53" s="44">
        <f t="shared" si="0"/>
        <v>0</v>
      </c>
      <c r="BS53" s="45">
        <f>E53+G53+I53+K53+M53+O53+W53+Y53+AA53+AC53+AE53+AG53+BA53+BC53+BE53+BG53+BI53+AI53+Q53+S53+AK53+BK53+AM53+AO53+AQ53+AS53+AU53+AY53+AW53+BM53+U53+BO53+BQ53</f>
        <v>0</v>
      </c>
      <c r="BT53" s="46"/>
      <c r="BU53" s="46"/>
      <c r="BV53" s="47">
        <f t="shared" si="4"/>
      </c>
      <c r="BW53" s="48">
        <f t="shared" si="2"/>
      </c>
      <c r="BX53" s="49">
        <f t="shared" si="3"/>
      </c>
    </row>
    <row r="54" ht="13.8" customHeight="1" spans="1:76" x14ac:dyDescent="0.25">
      <c r="A54" s="107"/>
      <c r="B54" s="33"/>
      <c r="C54" s="34"/>
      <c r="D54" s="37"/>
      <c r="E54" s="36"/>
      <c r="F54" s="37"/>
      <c r="G54" s="36"/>
      <c r="H54" s="37"/>
      <c r="I54" s="36"/>
      <c r="J54" s="37"/>
      <c r="K54" s="36"/>
      <c r="L54" s="37"/>
      <c r="M54" s="36"/>
      <c r="N54" s="37"/>
      <c r="O54" s="36"/>
      <c r="P54" s="37"/>
      <c r="Q54" s="36"/>
      <c r="R54" s="37"/>
      <c r="S54" s="36"/>
      <c r="T54" s="37"/>
      <c r="U54" s="36"/>
      <c r="V54" s="37"/>
      <c r="W54" s="36"/>
      <c r="X54" s="40"/>
      <c r="Y54" s="39"/>
      <c r="Z54" s="40"/>
      <c r="AA54" s="39"/>
      <c r="AB54" s="40"/>
      <c r="AC54" s="39"/>
      <c r="AD54" s="40"/>
      <c r="AE54" s="39"/>
      <c r="AF54" s="40"/>
      <c r="AG54" s="39"/>
      <c r="AH54" s="40"/>
      <c r="AI54" s="39"/>
      <c r="AJ54" s="40"/>
      <c r="AK54" s="39"/>
      <c r="AL54" s="40"/>
      <c r="AM54" s="39"/>
      <c r="AN54" s="40"/>
      <c r="AO54" s="39"/>
      <c r="AP54" s="40"/>
      <c r="AQ54" s="39"/>
      <c r="AR54" s="40"/>
      <c r="AS54" s="39"/>
      <c r="AT54" s="40"/>
      <c r="AU54" s="39"/>
      <c r="AV54" s="40"/>
      <c r="AW54" s="39"/>
      <c r="AX54" s="40"/>
      <c r="AY54" s="41"/>
      <c r="AZ54" s="42"/>
      <c r="BA54" s="43"/>
      <c r="BB54" s="42"/>
      <c r="BC54" s="43"/>
      <c r="BD54" s="42"/>
      <c r="BE54" s="43"/>
      <c r="BF54" s="42"/>
      <c r="BG54" s="43"/>
      <c r="BH54" s="42"/>
      <c r="BI54" s="43"/>
      <c r="BJ54" s="42"/>
      <c r="BK54" s="43"/>
      <c r="BL54" s="42"/>
      <c r="BM54" s="43"/>
      <c r="BN54" s="42"/>
      <c r="BO54" s="43"/>
      <c r="BP54" s="42"/>
      <c r="BQ54" s="43"/>
      <c r="BR54" s="44">
        <f t="shared" si="0"/>
        <v>0</v>
      </c>
      <c r="BS54" s="45">
        <f t="shared" si="1"/>
        <v>0</v>
      </c>
      <c r="BT54" s="46"/>
      <c r="BU54" s="46"/>
      <c r="BV54" s="47">
        <f t="shared" si="4"/>
      </c>
      <c r="BW54" s="48">
        <f t="shared" si="2"/>
      </c>
      <c r="BX54" s="49">
        <f t="shared" si="3"/>
      </c>
    </row>
    <row r="55" ht="13.8" customHeight="1" spans="1:76" x14ac:dyDescent="0.25">
      <c r="A55" s="107"/>
      <c r="B55" s="33"/>
      <c r="C55" s="34"/>
      <c r="D55" s="37"/>
      <c r="E55" s="36"/>
      <c r="F55" s="37"/>
      <c r="G55" s="36"/>
      <c r="H55" s="37"/>
      <c r="I55" s="36"/>
      <c r="J55" s="37"/>
      <c r="K55" s="36"/>
      <c r="L55" s="37"/>
      <c r="M55" s="36"/>
      <c r="N55" s="37"/>
      <c r="O55" s="36"/>
      <c r="P55" s="37"/>
      <c r="Q55" s="36"/>
      <c r="R55" s="37"/>
      <c r="S55" s="36"/>
      <c r="T55" s="37"/>
      <c r="U55" s="36"/>
      <c r="V55" s="37"/>
      <c r="W55" s="36"/>
      <c r="X55" s="40"/>
      <c r="Y55" s="39"/>
      <c r="Z55" s="40"/>
      <c r="AA55" s="39"/>
      <c r="AB55" s="40"/>
      <c r="AC55" s="39"/>
      <c r="AD55" s="40"/>
      <c r="AE55" s="39"/>
      <c r="AF55" s="40"/>
      <c r="AG55" s="39"/>
      <c r="AH55" s="40"/>
      <c r="AI55" s="39"/>
      <c r="AJ55" s="40"/>
      <c r="AK55" s="39"/>
      <c r="AL55" s="40"/>
      <c r="AM55" s="39"/>
      <c r="AN55" s="40"/>
      <c r="AO55" s="39"/>
      <c r="AP55" s="40"/>
      <c r="AQ55" s="39"/>
      <c r="AR55" s="40"/>
      <c r="AS55" s="39"/>
      <c r="AT55" s="40"/>
      <c r="AU55" s="39"/>
      <c r="AV55" s="40"/>
      <c r="AW55" s="39"/>
      <c r="AX55" s="40"/>
      <c r="AY55" s="41"/>
      <c r="AZ55" s="42"/>
      <c r="BA55" s="43"/>
      <c r="BB55" s="42"/>
      <c r="BC55" s="43"/>
      <c r="BD55" s="42"/>
      <c r="BE55" s="43"/>
      <c r="BF55" s="42"/>
      <c r="BG55" s="43"/>
      <c r="BH55" s="42"/>
      <c r="BI55" s="43"/>
      <c r="BJ55" s="42"/>
      <c r="BK55" s="43"/>
      <c r="BL55" s="42"/>
      <c r="BM55" s="43"/>
      <c r="BN55" s="42"/>
      <c r="BO55" s="43"/>
      <c r="BP55" s="42"/>
      <c r="BQ55" s="43"/>
      <c r="BR55" s="44">
        <f t="shared" si="0"/>
        <v>0</v>
      </c>
      <c r="BS55" s="45">
        <f t="shared" si="1"/>
        <v>0</v>
      </c>
      <c r="BT55" s="46"/>
      <c r="BU55" s="46"/>
      <c r="BV55" s="47">
        <f t="shared" si="4"/>
      </c>
      <c r="BW55" s="48">
        <f t="shared" si="2"/>
      </c>
      <c r="BX55" s="49">
        <f t="shared" si="3"/>
      </c>
    </row>
    <row r="56" ht="13.8" customHeight="1" spans="1:76" x14ac:dyDescent="0.25">
      <c r="A56" s="107"/>
      <c r="B56" s="33"/>
      <c r="C56" s="34"/>
      <c r="D56" s="37"/>
      <c r="E56" s="36"/>
      <c r="F56" s="37"/>
      <c r="G56" s="36"/>
      <c r="H56" s="37"/>
      <c r="I56" s="36"/>
      <c r="J56" s="37"/>
      <c r="K56" s="36"/>
      <c r="L56" s="37"/>
      <c r="M56" s="36"/>
      <c r="N56" s="37"/>
      <c r="O56" s="36"/>
      <c r="P56" s="37"/>
      <c r="Q56" s="36"/>
      <c r="R56" s="37"/>
      <c r="S56" s="36"/>
      <c r="T56" s="37"/>
      <c r="U56" s="36"/>
      <c r="V56" s="37"/>
      <c r="W56" s="36"/>
      <c r="X56" s="40"/>
      <c r="Y56" s="39"/>
      <c r="Z56" s="40"/>
      <c r="AA56" s="39"/>
      <c r="AB56" s="40"/>
      <c r="AC56" s="39"/>
      <c r="AD56" s="40"/>
      <c r="AE56" s="39"/>
      <c r="AF56" s="40"/>
      <c r="AG56" s="39"/>
      <c r="AH56" s="40"/>
      <c r="AI56" s="39"/>
      <c r="AJ56" s="40"/>
      <c r="AK56" s="39"/>
      <c r="AL56" s="40"/>
      <c r="AM56" s="39"/>
      <c r="AN56" s="40"/>
      <c r="AO56" s="39"/>
      <c r="AP56" s="40"/>
      <c r="AQ56" s="39"/>
      <c r="AR56" s="40"/>
      <c r="AS56" s="39"/>
      <c r="AT56" s="40"/>
      <c r="AU56" s="39"/>
      <c r="AV56" s="40"/>
      <c r="AW56" s="39"/>
      <c r="AX56" s="40"/>
      <c r="AY56" s="41"/>
      <c r="AZ56" s="42"/>
      <c r="BA56" s="43"/>
      <c r="BB56" s="42"/>
      <c r="BC56" s="43"/>
      <c r="BD56" s="42"/>
      <c r="BE56" s="43"/>
      <c r="BF56" s="42"/>
      <c r="BG56" s="43"/>
      <c r="BH56" s="42"/>
      <c r="BI56" s="43"/>
      <c r="BJ56" s="42"/>
      <c r="BK56" s="43"/>
      <c r="BL56" s="42"/>
      <c r="BM56" s="43"/>
      <c r="BN56" s="42"/>
      <c r="BO56" s="43"/>
      <c r="BP56" s="42"/>
      <c r="BQ56" s="43"/>
      <c r="BR56" s="44">
        <f t="shared" si="0"/>
        <v>0</v>
      </c>
      <c r="BS56" s="45">
        <f t="shared" si="1"/>
        <v>0</v>
      </c>
      <c r="BT56" s="46"/>
      <c r="BU56" s="46"/>
      <c r="BV56" s="47">
        <f t="shared" si="4"/>
      </c>
      <c r="BW56" s="48">
        <f t="shared" si="2"/>
      </c>
      <c r="BX56" s="49">
        <f t="shared" si="3"/>
      </c>
    </row>
    <row r="57" ht="13.8" customHeight="1" spans="1:76" x14ac:dyDescent="0.25">
      <c r="A57" s="107"/>
      <c r="B57" s="33"/>
      <c r="C57" s="34"/>
      <c r="D57" s="37"/>
      <c r="E57" s="36"/>
      <c r="F57" s="37"/>
      <c r="G57" s="36"/>
      <c r="H57" s="37"/>
      <c r="I57" s="36"/>
      <c r="J57" s="37"/>
      <c r="K57" s="36"/>
      <c r="L57" s="37"/>
      <c r="M57" s="36"/>
      <c r="N57" s="37"/>
      <c r="O57" s="36"/>
      <c r="P57" s="37"/>
      <c r="Q57" s="36"/>
      <c r="R57" s="37"/>
      <c r="S57" s="36"/>
      <c r="T57" s="37"/>
      <c r="U57" s="36"/>
      <c r="V57" s="37"/>
      <c r="W57" s="36"/>
      <c r="X57" s="40"/>
      <c r="Y57" s="39"/>
      <c r="Z57" s="40"/>
      <c r="AA57" s="39"/>
      <c r="AB57" s="40"/>
      <c r="AC57" s="39"/>
      <c r="AD57" s="40"/>
      <c r="AE57" s="39"/>
      <c r="AF57" s="40"/>
      <c r="AG57" s="39"/>
      <c r="AH57" s="40"/>
      <c r="AI57" s="39"/>
      <c r="AJ57" s="40"/>
      <c r="AK57" s="39"/>
      <c r="AL57" s="40"/>
      <c r="AM57" s="39"/>
      <c r="AN57" s="40"/>
      <c r="AO57" s="39"/>
      <c r="AP57" s="40"/>
      <c r="AQ57" s="39"/>
      <c r="AR57" s="40"/>
      <c r="AS57" s="39"/>
      <c r="AT57" s="40"/>
      <c r="AU57" s="39"/>
      <c r="AV57" s="40"/>
      <c r="AW57" s="39"/>
      <c r="AX57" s="40"/>
      <c r="AY57" s="41"/>
      <c r="AZ57" s="42"/>
      <c r="BA57" s="43"/>
      <c r="BB57" s="42"/>
      <c r="BC57" s="43"/>
      <c r="BD57" s="42"/>
      <c r="BE57" s="43"/>
      <c r="BF57" s="42"/>
      <c r="BG57" s="43"/>
      <c r="BH57" s="42"/>
      <c r="BI57" s="43"/>
      <c r="BJ57" s="42"/>
      <c r="BK57" s="43"/>
      <c r="BL57" s="42"/>
      <c r="BM57" s="43"/>
      <c r="BN57" s="42"/>
      <c r="BO57" s="43"/>
      <c r="BP57" s="42"/>
      <c r="BQ57" s="43"/>
      <c r="BR57" s="44">
        <f t="shared" si="0"/>
        <v>0</v>
      </c>
      <c r="BS57" s="45">
        <f t="shared" si="1"/>
        <v>0</v>
      </c>
      <c r="BT57" s="46"/>
      <c r="BU57" s="46"/>
      <c r="BV57" s="47">
        <f t="shared" si="4"/>
      </c>
      <c r="BW57" s="48">
        <f t="shared" si="2"/>
      </c>
      <c r="BX57" s="49">
        <f t="shared" si="3"/>
      </c>
    </row>
    <row r="58" ht="13.8" customHeight="1" spans="1:76" x14ac:dyDescent="0.25">
      <c r="A58" s="107"/>
      <c r="B58" s="33"/>
      <c r="C58" s="34"/>
      <c r="D58" s="37"/>
      <c r="E58" s="36"/>
      <c r="F58" s="37"/>
      <c r="G58" s="36"/>
      <c r="H58" s="37"/>
      <c r="I58" s="36"/>
      <c r="J58" s="37"/>
      <c r="K58" s="36"/>
      <c r="L58" s="37"/>
      <c r="M58" s="36"/>
      <c r="N58" s="37"/>
      <c r="O58" s="36"/>
      <c r="P58" s="37"/>
      <c r="Q58" s="36"/>
      <c r="R58" s="37"/>
      <c r="S58" s="36"/>
      <c r="T58" s="37"/>
      <c r="U58" s="36"/>
      <c r="V58" s="37"/>
      <c r="W58" s="36"/>
      <c r="X58" s="40"/>
      <c r="Y58" s="39"/>
      <c r="Z58" s="40"/>
      <c r="AA58" s="39"/>
      <c r="AB58" s="40"/>
      <c r="AC58" s="39"/>
      <c r="AD58" s="40"/>
      <c r="AE58" s="39"/>
      <c r="AF58" s="40"/>
      <c r="AG58" s="39"/>
      <c r="AH58" s="40"/>
      <c r="AI58" s="39"/>
      <c r="AJ58" s="40"/>
      <c r="AK58" s="39"/>
      <c r="AL58" s="40"/>
      <c r="AM58" s="39"/>
      <c r="AN58" s="40"/>
      <c r="AO58" s="39"/>
      <c r="AP58" s="40"/>
      <c r="AQ58" s="39"/>
      <c r="AR58" s="40"/>
      <c r="AS58" s="39"/>
      <c r="AT58" s="40"/>
      <c r="AU58" s="39"/>
      <c r="AV58" s="40"/>
      <c r="AW58" s="39"/>
      <c r="AX58" s="40"/>
      <c r="AY58" s="41"/>
      <c r="AZ58" s="42"/>
      <c r="BA58" s="43"/>
      <c r="BB58" s="42"/>
      <c r="BC58" s="43"/>
      <c r="BD58" s="42"/>
      <c r="BE58" s="43"/>
      <c r="BF58" s="42"/>
      <c r="BG58" s="43"/>
      <c r="BH58" s="42"/>
      <c r="BI58" s="43"/>
      <c r="BJ58" s="42"/>
      <c r="BK58" s="43"/>
      <c r="BL58" s="42"/>
      <c r="BM58" s="43"/>
      <c r="BN58" s="42"/>
      <c r="BO58" s="43"/>
      <c r="BP58" s="42"/>
      <c r="BQ58" s="43"/>
      <c r="BR58" s="44">
        <f t="shared" si="0"/>
        <v>0</v>
      </c>
      <c r="BS58" s="45">
        <f t="shared" si="1"/>
        <v>0</v>
      </c>
      <c r="BT58" s="46"/>
      <c r="BU58" s="46"/>
      <c r="BV58" s="47">
        <f t="shared" si="4"/>
      </c>
      <c r="BW58" s="48">
        <f t="shared" si="2"/>
      </c>
      <c r="BX58" s="49">
        <f t="shared" si="3"/>
      </c>
    </row>
    <row r="59" ht="13.8" customHeight="1" spans="1:76" x14ac:dyDescent="0.25">
      <c r="A59" s="107"/>
      <c r="B59" s="33"/>
      <c r="C59" s="34"/>
      <c r="D59" s="37"/>
      <c r="E59" s="36"/>
      <c r="F59" s="37"/>
      <c r="G59" s="36"/>
      <c r="H59" s="37"/>
      <c r="I59" s="36"/>
      <c r="J59" s="37"/>
      <c r="K59" s="36"/>
      <c r="L59" s="37"/>
      <c r="M59" s="36"/>
      <c r="N59" s="37"/>
      <c r="O59" s="36"/>
      <c r="P59" s="37"/>
      <c r="Q59" s="36"/>
      <c r="R59" s="37"/>
      <c r="S59" s="36"/>
      <c r="T59" s="37"/>
      <c r="U59" s="36"/>
      <c r="V59" s="37"/>
      <c r="W59" s="36"/>
      <c r="X59" s="40"/>
      <c r="Y59" s="39"/>
      <c r="Z59" s="40"/>
      <c r="AA59" s="39"/>
      <c r="AB59" s="40"/>
      <c r="AC59" s="39"/>
      <c r="AD59" s="40"/>
      <c r="AE59" s="39"/>
      <c r="AF59" s="40"/>
      <c r="AG59" s="39"/>
      <c r="AH59" s="40"/>
      <c r="AI59" s="39"/>
      <c r="AJ59" s="40"/>
      <c r="AK59" s="39"/>
      <c r="AL59" s="40"/>
      <c r="AM59" s="39"/>
      <c r="AN59" s="40"/>
      <c r="AO59" s="39"/>
      <c r="AP59" s="40"/>
      <c r="AQ59" s="39"/>
      <c r="AR59" s="40"/>
      <c r="AS59" s="39"/>
      <c r="AT59" s="40"/>
      <c r="AU59" s="39"/>
      <c r="AV59" s="40"/>
      <c r="AW59" s="39"/>
      <c r="AX59" s="40"/>
      <c r="AY59" s="41"/>
      <c r="AZ59" s="42"/>
      <c r="BA59" s="43"/>
      <c r="BB59" s="42"/>
      <c r="BC59" s="43"/>
      <c r="BD59" s="42"/>
      <c r="BE59" s="43"/>
      <c r="BF59" s="42"/>
      <c r="BG59" s="43"/>
      <c r="BH59" s="42"/>
      <c r="BI59" s="43"/>
      <c r="BJ59" s="42"/>
      <c r="BK59" s="43"/>
      <c r="BL59" s="42"/>
      <c r="BM59" s="43"/>
      <c r="BN59" s="42"/>
      <c r="BO59" s="43"/>
      <c r="BP59" s="42"/>
      <c r="BQ59" s="43"/>
      <c r="BR59" s="44">
        <f t="shared" si="0"/>
        <v>0</v>
      </c>
      <c r="BS59" s="45">
        <f t="shared" si="1"/>
        <v>0</v>
      </c>
      <c r="BT59" s="46"/>
      <c r="BU59" s="46"/>
      <c r="BV59" s="47">
        <f t="shared" si="4"/>
      </c>
      <c r="BW59" s="48">
        <f t="shared" si="2"/>
      </c>
      <c r="BX59" s="49">
        <f t="shared" si="3"/>
      </c>
    </row>
    <row r="60" ht="13.8" customHeight="1" spans="1:76" x14ac:dyDescent="0.25">
      <c r="A60" s="107"/>
      <c r="B60" s="33"/>
      <c r="C60" s="34"/>
      <c r="D60" s="37"/>
      <c r="E60" s="36"/>
      <c r="F60" s="37"/>
      <c r="G60" s="36"/>
      <c r="H60" s="37"/>
      <c r="I60" s="36"/>
      <c r="J60" s="37"/>
      <c r="K60" s="36"/>
      <c r="L60" s="37"/>
      <c r="M60" s="36"/>
      <c r="N60" s="37"/>
      <c r="O60" s="36"/>
      <c r="P60" s="37"/>
      <c r="Q60" s="36"/>
      <c r="R60" s="37"/>
      <c r="S60" s="36"/>
      <c r="T60" s="37"/>
      <c r="U60" s="36"/>
      <c r="V60" s="37"/>
      <c r="W60" s="36"/>
      <c r="X60" s="40"/>
      <c r="Y60" s="39"/>
      <c r="Z60" s="40"/>
      <c r="AA60" s="39"/>
      <c r="AB60" s="40"/>
      <c r="AC60" s="39"/>
      <c r="AD60" s="40"/>
      <c r="AE60" s="39"/>
      <c r="AF60" s="40"/>
      <c r="AG60" s="39"/>
      <c r="AH60" s="40"/>
      <c r="AI60" s="39"/>
      <c r="AJ60" s="40"/>
      <c r="AK60" s="39"/>
      <c r="AL60" s="40"/>
      <c r="AM60" s="39"/>
      <c r="AN60" s="40"/>
      <c r="AO60" s="39"/>
      <c r="AP60" s="40"/>
      <c r="AQ60" s="39"/>
      <c r="AR60" s="40"/>
      <c r="AS60" s="39"/>
      <c r="AT60" s="40"/>
      <c r="AU60" s="39"/>
      <c r="AV60" s="40"/>
      <c r="AW60" s="39"/>
      <c r="AX60" s="40"/>
      <c r="AY60" s="41"/>
      <c r="AZ60" s="42"/>
      <c r="BA60" s="43"/>
      <c r="BB60" s="42"/>
      <c r="BC60" s="43"/>
      <c r="BD60" s="42"/>
      <c r="BE60" s="43"/>
      <c r="BF60" s="42"/>
      <c r="BG60" s="43"/>
      <c r="BH60" s="42"/>
      <c r="BI60" s="43"/>
      <c r="BJ60" s="42"/>
      <c r="BK60" s="43"/>
      <c r="BL60" s="42"/>
      <c r="BM60" s="43"/>
      <c r="BN60" s="42"/>
      <c r="BO60" s="43"/>
      <c r="BP60" s="42"/>
      <c r="BQ60" s="43"/>
      <c r="BR60" s="44">
        <f t="shared" si="0"/>
        <v>0</v>
      </c>
      <c r="BS60" s="45">
        <f t="shared" si="1"/>
        <v>0</v>
      </c>
      <c r="BT60" s="46"/>
      <c r="BU60" s="46"/>
      <c r="BV60" s="47">
        <f t="shared" si="4"/>
      </c>
      <c r="BW60" s="48">
        <f t="shared" si="2"/>
      </c>
      <c r="BX60" s="49">
        <f t="shared" si="3"/>
      </c>
    </row>
    <row r="61" ht="13.8" customHeight="1" spans="1:76" x14ac:dyDescent="0.25">
      <c r="A61" s="107"/>
      <c r="B61" s="33"/>
      <c r="C61" s="34"/>
      <c r="D61" s="37"/>
      <c r="E61" s="36"/>
      <c r="F61" s="37"/>
      <c r="G61" s="36"/>
      <c r="H61" s="37"/>
      <c r="I61" s="36"/>
      <c r="J61" s="37"/>
      <c r="K61" s="36"/>
      <c r="L61" s="37"/>
      <c r="M61" s="36"/>
      <c r="N61" s="37"/>
      <c r="O61" s="36"/>
      <c r="P61" s="37"/>
      <c r="Q61" s="36"/>
      <c r="R61" s="37"/>
      <c r="S61" s="36"/>
      <c r="T61" s="37"/>
      <c r="U61" s="36"/>
      <c r="V61" s="37"/>
      <c r="W61" s="36"/>
      <c r="X61" s="40"/>
      <c r="Y61" s="39"/>
      <c r="Z61" s="40"/>
      <c r="AA61" s="39"/>
      <c r="AB61" s="40"/>
      <c r="AC61" s="39"/>
      <c r="AD61" s="40"/>
      <c r="AE61" s="39"/>
      <c r="AF61" s="40"/>
      <c r="AG61" s="39"/>
      <c r="AH61" s="40"/>
      <c r="AI61" s="39"/>
      <c r="AJ61" s="40"/>
      <c r="AK61" s="39"/>
      <c r="AL61" s="40"/>
      <c r="AM61" s="39"/>
      <c r="AN61" s="40"/>
      <c r="AO61" s="39"/>
      <c r="AP61" s="40"/>
      <c r="AQ61" s="39"/>
      <c r="AR61" s="40"/>
      <c r="AS61" s="39"/>
      <c r="AT61" s="40"/>
      <c r="AU61" s="39"/>
      <c r="AV61" s="40"/>
      <c r="AW61" s="39"/>
      <c r="AX61" s="40"/>
      <c r="AY61" s="41"/>
      <c r="AZ61" s="42"/>
      <c r="BA61" s="43"/>
      <c r="BB61" s="42"/>
      <c r="BC61" s="43"/>
      <c r="BD61" s="42"/>
      <c r="BE61" s="43"/>
      <c r="BF61" s="42"/>
      <c r="BG61" s="43"/>
      <c r="BH61" s="42"/>
      <c r="BI61" s="43"/>
      <c r="BJ61" s="42"/>
      <c r="BK61" s="43"/>
      <c r="BL61" s="42"/>
      <c r="BM61" s="43"/>
      <c r="BN61" s="42"/>
      <c r="BO61" s="43"/>
      <c r="BP61" s="42"/>
      <c r="BQ61" s="43"/>
      <c r="BR61" s="44">
        <f t="shared" si="0"/>
        <v>0</v>
      </c>
      <c r="BS61" s="45">
        <f t="shared" si="1"/>
        <v>0</v>
      </c>
      <c r="BT61" s="46"/>
      <c r="BU61" s="46"/>
      <c r="BV61" s="47">
        <f t="shared" si="4"/>
      </c>
      <c r="BW61" s="48">
        <f t="shared" si="2"/>
      </c>
      <c r="BX61" s="49">
        <f t="shared" si="3"/>
      </c>
    </row>
    <row r="62" ht="13.8" customHeight="1" spans="1:76" x14ac:dyDescent="0.25">
      <c r="A62" s="107"/>
      <c r="B62" s="33"/>
      <c r="C62" s="34"/>
      <c r="D62" s="37"/>
      <c r="E62" s="36"/>
      <c r="F62" s="37"/>
      <c r="G62" s="36"/>
      <c r="H62" s="37"/>
      <c r="I62" s="36"/>
      <c r="J62" s="37"/>
      <c r="K62" s="36"/>
      <c r="L62" s="37"/>
      <c r="M62" s="36"/>
      <c r="N62" s="37"/>
      <c r="O62" s="36"/>
      <c r="P62" s="37"/>
      <c r="Q62" s="36"/>
      <c r="R62" s="37"/>
      <c r="S62" s="36"/>
      <c r="T62" s="37"/>
      <c r="U62" s="36"/>
      <c r="V62" s="37"/>
      <c r="W62" s="36"/>
      <c r="X62" s="40"/>
      <c r="Y62" s="39"/>
      <c r="Z62" s="40"/>
      <c r="AA62" s="39"/>
      <c r="AB62" s="40"/>
      <c r="AC62" s="39"/>
      <c r="AD62" s="40"/>
      <c r="AE62" s="39"/>
      <c r="AF62" s="40"/>
      <c r="AG62" s="39"/>
      <c r="AH62" s="40"/>
      <c r="AI62" s="39"/>
      <c r="AJ62" s="40"/>
      <c r="AK62" s="39"/>
      <c r="AL62" s="40"/>
      <c r="AM62" s="39"/>
      <c r="AN62" s="40"/>
      <c r="AO62" s="39"/>
      <c r="AP62" s="40"/>
      <c r="AQ62" s="39"/>
      <c r="AR62" s="40"/>
      <c r="AS62" s="39"/>
      <c r="AT62" s="40"/>
      <c r="AU62" s="39"/>
      <c r="AV62" s="40"/>
      <c r="AW62" s="39"/>
      <c r="AX62" s="40"/>
      <c r="AY62" s="41"/>
      <c r="AZ62" s="42"/>
      <c r="BA62" s="43"/>
      <c r="BB62" s="42"/>
      <c r="BC62" s="43"/>
      <c r="BD62" s="42"/>
      <c r="BE62" s="43"/>
      <c r="BF62" s="42"/>
      <c r="BG62" s="43"/>
      <c r="BH62" s="42"/>
      <c r="BI62" s="43"/>
      <c r="BJ62" s="42"/>
      <c r="BK62" s="43"/>
      <c r="BL62" s="42"/>
      <c r="BM62" s="43"/>
      <c r="BN62" s="42"/>
      <c r="BO62" s="43"/>
      <c r="BP62" s="42"/>
      <c r="BQ62" s="43"/>
      <c r="BR62" s="44">
        <f t="shared" si="0"/>
        <v>0</v>
      </c>
      <c r="BS62" s="45">
        <f t="shared" si="1"/>
        <v>0</v>
      </c>
      <c r="BT62" s="46"/>
      <c r="BU62" s="46"/>
      <c r="BV62" s="47">
        <f t="shared" si="4"/>
      </c>
      <c r="BW62" s="48">
        <f t="shared" si="2"/>
      </c>
      <c r="BX62" s="49">
        <f t="shared" si="3"/>
      </c>
    </row>
    <row r="63" ht="13.8" customHeight="1" spans="1:76" x14ac:dyDescent="0.25">
      <c r="A63" s="107"/>
      <c r="B63" s="33"/>
      <c r="C63" s="34"/>
      <c r="D63" s="37"/>
      <c r="E63" s="36"/>
      <c r="F63" s="37"/>
      <c r="G63" s="36"/>
      <c r="H63" s="37"/>
      <c r="I63" s="36"/>
      <c r="J63" s="37"/>
      <c r="K63" s="36"/>
      <c r="L63" s="37"/>
      <c r="M63" s="36"/>
      <c r="N63" s="37"/>
      <c r="O63" s="36"/>
      <c r="P63" s="37"/>
      <c r="Q63" s="36"/>
      <c r="R63" s="37"/>
      <c r="S63" s="36"/>
      <c r="T63" s="37"/>
      <c r="U63" s="36"/>
      <c r="V63" s="37"/>
      <c r="W63" s="36"/>
      <c r="X63" s="40"/>
      <c r="Y63" s="39"/>
      <c r="Z63" s="40"/>
      <c r="AA63" s="39"/>
      <c r="AB63" s="40"/>
      <c r="AC63" s="39"/>
      <c r="AD63" s="40"/>
      <c r="AE63" s="39"/>
      <c r="AF63" s="40"/>
      <c r="AG63" s="39"/>
      <c r="AH63" s="40"/>
      <c r="AI63" s="39"/>
      <c r="AJ63" s="40"/>
      <c r="AK63" s="39"/>
      <c r="AL63" s="40"/>
      <c r="AM63" s="39"/>
      <c r="AN63" s="40"/>
      <c r="AO63" s="39"/>
      <c r="AP63" s="40"/>
      <c r="AQ63" s="39"/>
      <c r="AR63" s="40"/>
      <c r="AS63" s="39"/>
      <c r="AT63" s="40"/>
      <c r="AU63" s="39"/>
      <c r="AV63" s="40"/>
      <c r="AW63" s="39"/>
      <c r="AX63" s="40"/>
      <c r="AY63" s="41"/>
      <c r="AZ63" s="42"/>
      <c r="BA63" s="43"/>
      <c r="BB63" s="42"/>
      <c r="BC63" s="43"/>
      <c r="BD63" s="42"/>
      <c r="BE63" s="43"/>
      <c r="BF63" s="42"/>
      <c r="BG63" s="43"/>
      <c r="BH63" s="42"/>
      <c r="BI63" s="43"/>
      <c r="BJ63" s="42"/>
      <c r="BK63" s="43"/>
      <c r="BL63" s="42"/>
      <c r="BM63" s="43"/>
      <c r="BN63" s="42"/>
      <c r="BO63" s="43"/>
      <c r="BP63" s="42"/>
      <c r="BQ63" s="43"/>
      <c r="BR63" s="44">
        <f t="shared" si="0"/>
        <v>0</v>
      </c>
      <c r="BS63" s="45">
        <f t="shared" si="1"/>
        <v>0</v>
      </c>
      <c r="BT63" s="46"/>
      <c r="BU63" s="46"/>
      <c r="BV63" s="47">
        <f t="shared" si="4"/>
      </c>
      <c r="BW63" s="48">
        <f t="shared" si="2"/>
      </c>
      <c r="BX63" s="49">
        <f t="shared" si="3"/>
      </c>
    </row>
    <row r="64" ht="13.8" customHeight="1" spans="1:76" x14ac:dyDescent="0.25">
      <c r="A64" s="107"/>
      <c r="B64" s="33"/>
      <c r="C64" s="34"/>
      <c r="D64" s="37"/>
      <c r="E64" s="36"/>
      <c r="F64" s="37"/>
      <c r="G64" s="36"/>
      <c r="H64" s="37"/>
      <c r="I64" s="36"/>
      <c r="J64" s="37"/>
      <c r="K64" s="36"/>
      <c r="L64" s="37"/>
      <c r="M64" s="36"/>
      <c r="N64" s="37"/>
      <c r="O64" s="36"/>
      <c r="P64" s="37"/>
      <c r="Q64" s="36"/>
      <c r="R64" s="37"/>
      <c r="S64" s="36"/>
      <c r="T64" s="37"/>
      <c r="U64" s="36"/>
      <c r="V64" s="37"/>
      <c r="W64" s="36"/>
      <c r="X64" s="40"/>
      <c r="Y64" s="39"/>
      <c r="Z64" s="40"/>
      <c r="AA64" s="39"/>
      <c r="AB64" s="40"/>
      <c r="AC64" s="39"/>
      <c r="AD64" s="40"/>
      <c r="AE64" s="39"/>
      <c r="AF64" s="40"/>
      <c r="AG64" s="39"/>
      <c r="AH64" s="40"/>
      <c r="AI64" s="39"/>
      <c r="AJ64" s="40"/>
      <c r="AK64" s="39"/>
      <c r="AL64" s="40"/>
      <c r="AM64" s="39"/>
      <c r="AN64" s="40"/>
      <c r="AO64" s="39"/>
      <c r="AP64" s="40"/>
      <c r="AQ64" s="39"/>
      <c r="AR64" s="40"/>
      <c r="AS64" s="39"/>
      <c r="AT64" s="40"/>
      <c r="AU64" s="39"/>
      <c r="AV64" s="40"/>
      <c r="AW64" s="39"/>
      <c r="AX64" s="40"/>
      <c r="AY64" s="41"/>
      <c r="AZ64" s="42"/>
      <c r="BA64" s="43"/>
      <c r="BB64" s="42"/>
      <c r="BC64" s="43"/>
      <c r="BD64" s="42"/>
      <c r="BE64" s="43"/>
      <c r="BF64" s="42"/>
      <c r="BG64" s="43"/>
      <c r="BH64" s="42"/>
      <c r="BI64" s="43"/>
      <c r="BJ64" s="42"/>
      <c r="BK64" s="43"/>
      <c r="BL64" s="42"/>
      <c r="BM64" s="43"/>
      <c r="BN64" s="42"/>
      <c r="BO64" s="43"/>
      <c r="BP64" s="42"/>
      <c r="BQ64" s="43"/>
      <c r="BR64" s="44">
        <f t="shared" si="0"/>
        <v>0</v>
      </c>
      <c r="BS64" s="45">
        <f t="shared" si="1"/>
        <v>0</v>
      </c>
      <c r="BT64" s="46"/>
      <c r="BU64" s="46"/>
      <c r="BV64" s="47">
        <f t="shared" si="4"/>
      </c>
      <c r="BW64" s="48">
        <f t="shared" si="2"/>
      </c>
      <c r="BX64" s="49">
        <f t="shared" si="3"/>
      </c>
    </row>
    <row r="65" ht="13.8" customHeight="1" spans="1:76" x14ac:dyDescent="0.25">
      <c r="A65" s="107"/>
      <c r="B65" s="33"/>
      <c r="C65" s="34"/>
      <c r="D65" s="37"/>
      <c r="E65" s="36"/>
      <c r="F65" s="37"/>
      <c r="G65" s="36"/>
      <c r="H65" s="37"/>
      <c r="I65" s="36"/>
      <c r="J65" s="37"/>
      <c r="K65" s="36"/>
      <c r="L65" s="37"/>
      <c r="M65" s="36"/>
      <c r="N65" s="37"/>
      <c r="O65" s="36"/>
      <c r="P65" s="37"/>
      <c r="Q65" s="36"/>
      <c r="R65" s="37"/>
      <c r="S65" s="36"/>
      <c r="T65" s="37"/>
      <c r="U65" s="36"/>
      <c r="V65" s="37"/>
      <c r="W65" s="36"/>
      <c r="X65" s="40"/>
      <c r="Y65" s="39"/>
      <c r="Z65" s="40"/>
      <c r="AA65" s="39"/>
      <c r="AB65" s="40"/>
      <c r="AC65" s="39"/>
      <c r="AD65" s="40"/>
      <c r="AE65" s="39"/>
      <c r="AF65" s="40"/>
      <c r="AG65" s="39"/>
      <c r="AH65" s="40"/>
      <c r="AI65" s="39"/>
      <c r="AJ65" s="40"/>
      <c r="AK65" s="39"/>
      <c r="AL65" s="40"/>
      <c r="AM65" s="39"/>
      <c r="AN65" s="40"/>
      <c r="AO65" s="39"/>
      <c r="AP65" s="40"/>
      <c r="AQ65" s="39"/>
      <c r="AR65" s="40"/>
      <c r="AS65" s="39"/>
      <c r="AT65" s="40"/>
      <c r="AU65" s="39"/>
      <c r="AV65" s="40"/>
      <c r="AW65" s="39"/>
      <c r="AX65" s="40"/>
      <c r="AY65" s="41"/>
      <c r="AZ65" s="42"/>
      <c r="BA65" s="43"/>
      <c r="BB65" s="42"/>
      <c r="BC65" s="43"/>
      <c r="BD65" s="42"/>
      <c r="BE65" s="43"/>
      <c r="BF65" s="42"/>
      <c r="BG65" s="43"/>
      <c r="BH65" s="42"/>
      <c r="BI65" s="43"/>
      <c r="BJ65" s="42"/>
      <c r="BK65" s="43"/>
      <c r="BL65" s="42"/>
      <c r="BM65" s="43"/>
      <c r="BN65" s="42"/>
      <c r="BO65" s="43"/>
      <c r="BP65" s="42"/>
      <c r="BQ65" s="43"/>
      <c r="BR65" s="44">
        <f t="shared" si="0"/>
        <v>0</v>
      </c>
      <c r="BS65" s="45">
        <f t="shared" si="1"/>
        <v>0</v>
      </c>
      <c r="BT65" s="46"/>
      <c r="BU65" s="46"/>
      <c r="BV65" s="47">
        <f t="shared" si="4"/>
      </c>
      <c r="BW65" s="48">
        <f t="shared" si="2"/>
      </c>
      <c r="BX65" s="49">
        <f t="shared" si="3"/>
      </c>
    </row>
    <row r="66" ht="13.8" customHeight="1" spans="1:76" x14ac:dyDescent="0.25">
      <c r="A66" s="107"/>
      <c r="B66" s="33"/>
      <c r="C66" s="34"/>
      <c r="D66" s="37"/>
      <c r="E66" s="36"/>
      <c r="F66" s="37"/>
      <c r="G66" s="36"/>
      <c r="H66" s="37"/>
      <c r="I66" s="36"/>
      <c r="J66" s="37"/>
      <c r="K66" s="36"/>
      <c r="L66" s="37"/>
      <c r="M66" s="36"/>
      <c r="N66" s="37"/>
      <c r="O66" s="36"/>
      <c r="P66" s="37"/>
      <c r="Q66" s="36"/>
      <c r="R66" s="37"/>
      <c r="S66" s="36"/>
      <c r="T66" s="37"/>
      <c r="U66" s="36"/>
      <c r="V66" s="37"/>
      <c r="W66" s="36"/>
      <c r="X66" s="40"/>
      <c r="Y66" s="39"/>
      <c r="Z66" s="40"/>
      <c r="AA66" s="39"/>
      <c r="AB66" s="40"/>
      <c r="AC66" s="39"/>
      <c r="AD66" s="40"/>
      <c r="AE66" s="39"/>
      <c r="AF66" s="40"/>
      <c r="AG66" s="39"/>
      <c r="AH66" s="40"/>
      <c r="AI66" s="39"/>
      <c r="AJ66" s="40"/>
      <c r="AK66" s="39"/>
      <c r="AL66" s="40"/>
      <c r="AM66" s="39"/>
      <c r="AN66" s="40"/>
      <c r="AO66" s="39"/>
      <c r="AP66" s="40"/>
      <c r="AQ66" s="39"/>
      <c r="AR66" s="40"/>
      <c r="AS66" s="39"/>
      <c r="AT66" s="40"/>
      <c r="AU66" s="39"/>
      <c r="AV66" s="40"/>
      <c r="AW66" s="39"/>
      <c r="AX66" s="40"/>
      <c r="AY66" s="41"/>
      <c r="AZ66" s="42"/>
      <c r="BA66" s="43"/>
      <c r="BB66" s="42"/>
      <c r="BC66" s="43"/>
      <c r="BD66" s="42"/>
      <c r="BE66" s="43"/>
      <c r="BF66" s="42"/>
      <c r="BG66" s="43"/>
      <c r="BH66" s="42"/>
      <c r="BI66" s="43"/>
      <c r="BJ66" s="42"/>
      <c r="BK66" s="43"/>
      <c r="BL66" s="42"/>
      <c r="BM66" s="43"/>
      <c r="BN66" s="42"/>
      <c r="BO66" s="43"/>
      <c r="BP66" s="42"/>
      <c r="BQ66" s="43"/>
      <c r="BR66" s="44">
        <f t="shared" si="0"/>
        <v>0</v>
      </c>
      <c r="BS66" s="45">
        <f t="shared" si="1"/>
        <v>0</v>
      </c>
      <c r="BT66" s="46"/>
      <c r="BU66" s="46"/>
      <c r="BV66" s="47">
        <f t="shared" si="4"/>
      </c>
      <c r="BW66" s="48">
        <f t="shared" si="2"/>
      </c>
      <c r="BX66" s="49">
        <f t="shared" si="3"/>
      </c>
    </row>
    <row r="67" ht="13.8" customHeight="1" spans="1:76" x14ac:dyDescent="0.25">
      <c r="A67" s="107"/>
      <c r="B67" s="33"/>
      <c r="C67" s="34"/>
      <c r="D67" s="37"/>
      <c r="E67" s="36"/>
      <c r="F67" s="37"/>
      <c r="G67" s="36"/>
      <c r="H67" s="37"/>
      <c r="I67" s="36"/>
      <c r="J67" s="37"/>
      <c r="K67" s="36"/>
      <c r="L67" s="37"/>
      <c r="M67" s="36"/>
      <c r="N67" s="37"/>
      <c r="O67" s="36"/>
      <c r="P67" s="37"/>
      <c r="Q67" s="36"/>
      <c r="R67" s="37"/>
      <c r="S67" s="36"/>
      <c r="T67" s="37"/>
      <c r="U67" s="36"/>
      <c r="V67" s="37"/>
      <c r="W67" s="36"/>
      <c r="X67" s="40"/>
      <c r="Y67" s="39"/>
      <c r="Z67" s="40"/>
      <c r="AA67" s="39"/>
      <c r="AB67" s="40"/>
      <c r="AC67" s="39"/>
      <c r="AD67" s="40"/>
      <c r="AE67" s="39"/>
      <c r="AF67" s="40"/>
      <c r="AG67" s="39"/>
      <c r="AH67" s="40"/>
      <c r="AI67" s="39"/>
      <c r="AJ67" s="40"/>
      <c r="AK67" s="39"/>
      <c r="AL67" s="40"/>
      <c r="AM67" s="39"/>
      <c r="AN67" s="40"/>
      <c r="AO67" s="39"/>
      <c r="AP67" s="40"/>
      <c r="AQ67" s="39"/>
      <c r="AR67" s="40"/>
      <c r="AS67" s="39"/>
      <c r="AT67" s="40"/>
      <c r="AU67" s="39"/>
      <c r="AV67" s="40"/>
      <c r="AW67" s="39"/>
      <c r="AX67" s="40"/>
      <c r="AY67" s="41"/>
      <c r="AZ67" s="42"/>
      <c r="BA67" s="43"/>
      <c r="BB67" s="42"/>
      <c r="BC67" s="43"/>
      <c r="BD67" s="42"/>
      <c r="BE67" s="43"/>
      <c r="BF67" s="42"/>
      <c r="BG67" s="43"/>
      <c r="BH67" s="42"/>
      <c r="BI67" s="43"/>
      <c r="BJ67" s="42"/>
      <c r="BK67" s="43"/>
      <c r="BL67" s="42"/>
      <c r="BM67" s="43"/>
      <c r="BN67" s="42"/>
      <c r="BO67" s="43"/>
      <c r="BP67" s="42"/>
      <c r="BQ67" s="43"/>
      <c r="BR67" s="44">
        <f t="shared" si="0"/>
        <v>0</v>
      </c>
      <c r="BS67" s="45">
        <f t="shared" si="1"/>
        <v>0</v>
      </c>
      <c r="BT67" s="46"/>
      <c r="BU67" s="46"/>
      <c r="BV67" s="47">
        <f t="shared" si="4"/>
      </c>
      <c r="BW67" s="48">
        <f t="shared" si="2"/>
      </c>
      <c r="BX67" s="49">
        <f t="shared" si="3"/>
      </c>
    </row>
    <row r="68" ht="13.8" customHeight="1" spans="1:76" x14ac:dyDescent="0.25">
      <c r="A68" s="107"/>
      <c r="B68" s="33"/>
      <c r="C68" s="34"/>
      <c r="D68" s="37"/>
      <c r="E68" s="36"/>
      <c r="F68" s="37"/>
      <c r="G68" s="36"/>
      <c r="H68" s="37"/>
      <c r="I68" s="36"/>
      <c r="J68" s="37"/>
      <c r="K68" s="36"/>
      <c r="L68" s="37"/>
      <c r="M68" s="36"/>
      <c r="N68" s="37"/>
      <c r="O68" s="36"/>
      <c r="P68" s="37"/>
      <c r="Q68" s="36"/>
      <c r="R68" s="37"/>
      <c r="S68" s="36"/>
      <c r="T68" s="37"/>
      <c r="U68" s="36"/>
      <c r="V68" s="37"/>
      <c r="W68" s="36"/>
      <c r="X68" s="40"/>
      <c r="Y68" s="39"/>
      <c r="Z68" s="40"/>
      <c r="AA68" s="39"/>
      <c r="AB68" s="40"/>
      <c r="AC68" s="39"/>
      <c r="AD68" s="40"/>
      <c r="AE68" s="39"/>
      <c r="AF68" s="40"/>
      <c r="AG68" s="39"/>
      <c r="AH68" s="40"/>
      <c r="AI68" s="39"/>
      <c r="AJ68" s="40"/>
      <c r="AK68" s="39"/>
      <c r="AL68" s="40"/>
      <c r="AM68" s="39"/>
      <c r="AN68" s="40"/>
      <c r="AO68" s="39"/>
      <c r="AP68" s="40"/>
      <c r="AQ68" s="39"/>
      <c r="AR68" s="40"/>
      <c r="AS68" s="39"/>
      <c r="AT68" s="40"/>
      <c r="AU68" s="39"/>
      <c r="AV68" s="40"/>
      <c r="AW68" s="39"/>
      <c r="AX68" s="40"/>
      <c r="AY68" s="41"/>
      <c r="AZ68" s="42"/>
      <c r="BA68" s="43"/>
      <c r="BB68" s="42"/>
      <c r="BC68" s="43"/>
      <c r="BD68" s="42"/>
      <c r="BE68" s="43"/>
      <c r="BF68" s="42"/>
      <c r="BG68" s="43"/>
      <c r="BH68" s="42"/>
      <c r="BI68" s="43"/>
      <c r="BJ68" s="42"/>
      <c r="BK68" s="43"/>
      <c r="BL68" s="42"/>
      <c r="BM68" s="43"/>
      <c r="BN68" s="42"/>
      <c r="BO68" s="43"/>
      <c r="BP68" s="42"/>
      <c r="BQ68" s="43"/>
      <c r="BR68" s="44">
        <f t="shared" si="0"/>
        <v>0</v>
      </c>
      <c r="BS68" s="45">
        <f t="shared" si="1"/>
        <v>0</v>
      </c>
      <c r="BT68" s="46"/>
      <c r="BU68" s="46"/>
      <c r="BV68" s="47">
        <f t="shared" si="4"/>
      </c>
      <c r="BW68" s="48">
        <f t="shared" si="2"/>
      </c>
      <c r="BX68" s="49">
        <f t="shared" si="3"/>
      </c>
    </row>
    <row r="69" ht="13.8" customHeight="1" spans="1:76" x14ac:dyDescent="0.25">
      <c r="A69" s="107"/>
      <c r="B69" s="33"/>
      <c r="C69" s="34"/>
      <c r="D69" s="37"/>
      <c r="E69" s="36"/>
      <c r="F69" s="37"/>
      <c r="G69" s="36"/>
      <c r="H69" s="37"/>
      <c r="I69" s="36"/>
      <c r="J69" s="37"/>
      <c r="K69" s="36"/>
      <c r="L69" s="37"/>
      <c r="M69" s="36"/>
      <c r="N69" s="37"/>
      <c r="O69" s="36"/>
      <c r="P69" s="37"/>
      <c r="Q69" s="36"/>
      <c r="R69" s="37"/>
      <c r="S69" s="36"/>
      <c r="T69" s="37"/>
      <c r="U69" s="36"/>
      <c r="V69" s="37"/>
      <c r="W69" s="36"/>
      <c r="X69" s="40"/>
      <c r="Y69" s="39"/>
      <c r="Z69" s="40"/>
      <c r="AA69" s="39"/>
      <c r="AB69" s="40"/>
      <c r="AC69" s="39"/>
      <c r="AD69" s="40"/>
      <c r="AE69" s="39"/>
      <c r="AF69" s="40"/>
      <c r="AG69" s="39"/>
      <c r="AH69" s="40"/>
      <c r="AI69" s="39"/>
      <c r="AJ69" s="40"/>
      <c r="AK69" s="39"/>
      <c r="AL69" s="40"/>
      <c r="AM69" s="39"/>
      <c r="AN69" s="40"/>
      <c r="AO69" s="39"/>
      <c r="AP69" s="40"/>
      <c r="AQ69" s="39"/>
      <c r="AR69" s="40"/>
      <c r="AS69" s="39"/>
      <c r="AT69" s="40"/>
      <c r="AU69" s="39"/>
      <c r="AV69" s="40"/>
      <c r="AW69" s="39"/>
      <c r="AX69" s="40"/>
      <c r="AY69" s="41"/>
      <c r="AZ69" s="42"/>
      <c r="BA69" s="43"/>
      <c r="BB69" s="42"/>
      <c r="BC69" s="43"/>
      <c r="BD69" s="42"/>
      <c r="BE69" s="43"/>
      <c r="BF69" s="42"/>
      <c r="BG69" s="43"/>
      <c r="BH69" s="42"/>
      <c r="BI69" s="43"/>
      <c r="BJ69" s="42"/>
      <c r="BK69" s="43"/>
      <c r="BL69" s="42"/>
      <c r="BM69" s="43"/>
      <c r="BN69" s="42"/>
      <c r="BO69" s="43"/>
      <c r="BP69" s="42"/>
      <c r="BQ69" s="43"/>
      <c r="BR69" s="44">
        <f t="shared" ref="BR69:BR70" si="5">D69+F69+H69+J69+L69+N69+V69+X69+Z69+AB69+AD69+AF69+AZ69+BB69+BD69+BF69+BH69+AH69+P69+R69+AJ69+BJ69+AL69+AN69+AP69+AR69+AT69+AX69+AV69+BL69+T69+BN69+BP69</f>
        <v>0</v>
      </c>
      <c r="BS69" s="45">
        <f t="shared" ref="BS69:BS70" si="6">E69+G69+I69+K69+M69+O69+W69+Y69+AA69+AC69+AE69+AG69+BA69+BC69+BE69+BG69+BI69+AI69+Q69+S69+AK69+BK69+AM69+AO69+AQ69+AS69+AU69+AY69+AW69+BM69+U69+BO69+BQ69</f>
        <v>0</v>
      </c>
      <c r="BT69" s="46"/>
      <c r="BU69" s="46"/>
      <c r="BV69" s="47">
        <f t="shared" si="4"/>
      </c>
      <c r="BW69" s="48">
        <f t="shared" si="2"/>
      </c>
      <c r="BX69" s="49">
        <f t="shared" si="3"/>
      </c>
    </row>
    <row r="70" ht="14.4" customHeight="1" spans="1:76" x14ac:dyDescent="0.25">
      <c r="A70" s="107"/>
      <c r="B70" s="116"/>
      <c r="C70" s="117"/>
      <c r="D70" s="118"/>
      <c r="E70" s="119"/>
      <c r="F70" s="118"/>
      <c r="G70" s="119"/>
      <c r="H70" s="118"/>
      <c r="I70" s="119"/>
      <c r="J70" s="118"/>
      <c r="K70" s="119"/>
      <c r="L70" s="118"/>
      <c r="M70" s="119"/>
      <c r="N70" s="118"/>
      <c r="O70" s="119"/>
      <c r="P70" s="118"/>
      <c r="Q70" s="119"/>
      <c r="R70" s="118"/>
      <c r="S70" s="119"/>
      <c r="T70" s="118"/>
      <c r="U70" s="119"/>
      <c r="V70" s="118"/>
      <c r="W70" s="119"/>
      <c r="X70" s="120"/>
      <c r="Y70" s="121"/>
      <c r="Z70" s="120"/>
      <c r="AA70" s="121"/>
      <c r="AB70" s="120"/>
      <c r="AC70" s="121"/>
      <c r="AD70" s="120"/>
      <c r="AE70" s="121"/>
      <c r="AF70" s="120"/>
      <c r="AG70" s="121"/>
      <c r="AH70" s="120"/>
      <c r="AI70" s="121"/>
      <c r="AJ70" s="120"/>
      <c r="AK70" s="121"/>
      <c r="AL70" s="120"/>
      <c r="AM70" s="121"/>
      <c r="AN70" s="120"/>
      <c r="AO70" s="121"/>
      <c r="AP70" s="120"/>
      <c r="AQ70" s="121"/>
      <c r="AR70" s="120"/>
      <c r="AS70" s="121"/>
      <c r="AT70" s="120"/>
      <c r="AU70" s="121"/>
      <c r="AV70" s="120"/>
      <c r="AW70" s="121"/>
      <c r="AX70" s="120"/>
      <c r="AY70" s="122"/>
      <c r="AZ70" s="123"/>
      <c r="BA70" s="124"/>
      <c r="BB70" s="123"/>
      <c r="BC70" s="124"/>
      <c r="BD70" s="123"/>
      <c r="BE70" s="124"/>
      <c r="BF70" s="123"/>
      <c r="BG70" s="124"/>
      <c r="BH70" s="123"/>
      <c r="BI70" s="124"/>
      <c r="BJ70" s="123"/>
      <c r="BK70" s="124"/>
      <c r="BL70" s="123"/>
      <c r="BM70" s="124"/>
      <c r="BN70" s="123"/>
      <c r="BO70" s="124"/>
      <c r="BP70" s="123"/>
      <c r="BQ70" s="124"/>
      <c r="BR70" s="44">
        <f t="shared" si="5"/>
        <v>0</v>
      </c>
      <c r="BS70" s="45">
        <f t="shared" si="6"/>
        <v>0</v>
      </c>
      <c r="BT70" s="125"/>
      <c r="BU70" s="125"/>
      <c r="BV70" s="47">
        <f t="shared" ref="BV70" si="7">IF(BR70=0, "", BR70/BT70)</f>
      </c>
      <c r="BW70" s="48">
        <f t="shared" ref="BW70" si="8">IF(BR70=0, "", BR70/BS70)</f>
      </c>
      <c r="BX70" s="49">
        <f t="shared" ref="BX70" si="9">IF(BR70=0, "", BR70/BU70)</f>
      </c>
    </row>
    <row r="71" ht="16.5" customHeight="1" spans="2:76" x14ac:dyDescent="0.25">
      <c r="B71" s="51" t="s">
        <v>19</v>
      </c>
      <c r="C71" s="52"/>
      <c r="D71" s="53">
        <f>SUM(D4:D70)</f>
        <v>0</v>
      </c>
      <c r="E71" s="54">
        <f t="shared" ref="E71:BU71" si="10">SUM(E4:E70)</f>
        <v>0</v>
      </c>
      <c r="F71" s="53">
        <f>SUM(F4:F70)</f>
        <v>0</v>
      </c>
      <c r="G71" s="54">
        <f t="shared" ref="G71" si="11">SUM(G4:G70)</f>
        <v>0</v>
      </c>
      <c r="H71" s="53">
        <f>SUM(H4:H70)</f>
        <v>0</v>
      </c>
      <c r="I71" s="54">
        <f t="shared" ref="I71" si="12">SUM(I4:I70)</f>
        <v>0</v>
      </c>
      <c r="J71" s="53">
        <f>SUM(J4:J70)</f>
        <v>0</v>
      </c>
      <c r="K71" s="54">
        <f t="shared" ref="K71" si="13">SUM(K4:K70)</f>
        <v>0</v>
      </c>
      <c r="L71" s="53">
        <f>SUM(L4:L70)</f>
        <v>0</v>
      </c>
      <c r="M71" s="54">
        <f t="shared" ref="M71" si="14">SUM(M4:M70)</f>
        <v>0</v>
      </c>
      <c r="N71" s="53">
        <f>SUM(N4:N70)</f>
        <v>0</v>
      </c>
      <c r="O71" s="54">
        <f t="shared" ref="O71" si="15">SUM(O4:O70)</f>
        <v>0</v>
      </c>
      <c r="P71" s="53">
        <f>SUM(P4:P70)</f>
        <v>0</v>
      </c>
      <c r="Q71" s="54">
        <f t="shared" ref="Q71" si="16">SUM(Q4:Q70)</f>
        <v>0</v>
      </c>
      <c r="R71" s="53">
        <f>SUM(R4:R70)</f>
        <v>0</v>
      </c>
      <c r="S71" s="54">
        <f t="shared" ref="S71" si="17">SUM(S4:S70)</f>
        <v>0</v>
      </c>
      <c r="T71" s="53">
        <f>SUM(T4:T70)</f>
        <v>0</v>
      </c>
      <c r="U71" s="54">
        <f>SUM(U4:U70)</f>
        <v>0</v>
      </c>
      <c r="V71" s="53">
        <f>SUM(V4:V70)</f>
        <v>0</v>
      </c>
      <c r="W71" s="54">
        <f t="shared" ref="W71" si="18">SUM(W4:W70)</f>
        <v>0</v>
      </c>
      <c r="X71" s="56">
        <f>SUM(X4:X70)</f>
        <v>0</v>
      </c>
      <c r="Y71" s="57">
        <f t="shared" ref="Y71" si="19">SUM(Y4:Y70)</f>
        <v>0</v>
      </c>
      <c r="Z71" s="56">
        <f>SUM(Z4:Z70)</f>
        <v>0</v>
      </c>
      <c r="AA71" s="57">
        <f t="shared" ref="AA71" si="20">SUM(AA4:AA70)</f>
        <v>0</v>
      </c>
      <c r="AB71" s="56">
        <f>SUM(AB4:AB70)</f>
        <v>0</v>
      </c>
      <c r="AC71" s="57">
        <f t="shared" ref="AC71" si="21">SUM(AC4:AC70)</f>
        <v>0</v>
      </c>
      <c r="AD71" s="56">
        <f>SUM(AD4:AD70)</f>
        <v>0</v>
      </c>
      <c r="AE71" s="57">
        <f t="shared" ref="AE71" si="22">SUM(AE4:AE70)</f>
        <v>0</v>
      </c>
      <c r="AF71" s="56">
        <f>SUM(AF4:AF70)</f>
        <v>0</v>
      </c>
      <c r="AG71" s="57">
        <f t="shared" ref="AG71" si="23">SUM(AG4:AG70)</f>
        <v>0</v>
      </c>
      <c r="AH71" s="56">
        <f>SUM(AH4:AH70)</f>
        <v>0</v>
      </c>
      <c r="AI71" s="57">
        <f t="shared" ref="AI71" si="24">SUM(AI4:AI70)</f>
        <v>0</v>
      </c>
      <c r="AJ71" s="56">
        <f>SUM(AJ4:AJ70)</f>
        <v>0</v>
      </c>
      <c r="AK71" s="57">
        <f t="shared" ref="AK71" si="25">SUM(AK4:AK70)</f>
        <v>0</v>
      </c>
      <c r="AL71" s="56">
        <f>SUM(AL4:AL70)</f>
        <v>0</v>
      </c>
      <c r="AM71" s="57">
        <f t="shared" ref="AM71" si="26">SUM(AM4:AM70)</f>
        <v>0</v>
      </c>
      <c r="AN71" s="56">
        <f>SUM(AN4:AN70)</f>
        <v>0</v>
      </c>
      <c r="AO71" s="57">
        <f t="shared" ref="AO71" si="27">SUM(AO4:AO70)</f>
        <v>0</v>
      </c>
      <c r="AP71" s="56">
        <f>SUM(AP4:AP70)</f>
        <v>0</v>
      </c>
      <c r="AQ71" s="57">
        <f t="shared" ref="AQ71" si="28">SUM(AQ4:AQ70)</f>
        <v>0</v>
      </c>
      <c r="AR71" s="56">
        <f>SUM(AR4:AR70)</f>
        <v>0</v>
      </c>
      <c r="AS71" s="57">
        <f t="shared" ref="AS71" si="29">SUM(AS4:AS70)</f>
        <v>0</v>
      </c>
      <c r="AT71" s="56">
        <f>SUM(AT4:AT70)</f>
        <v>0</v>
      </c>
      <c r="AU71" s="57">
        <f t="shared" ref="AU71" si="30">SUM(AU4:AU70)</f>
        <v>0</v>
      </c>
      <c r="AV71" s="56">
        <f>SUM(AV4:AV70)</f>
        <v>0</v>
      </c>
      <c r="AW71" s="57">
        <f t="shared" ref="AW71" si="31">SUM(AW4:AW70)</f>
        <v>0</v>
      </c>
      <c r="AX71" s="56">
        <f>SUM(AX4:AX70)</f>
        <v>0</v>
      </c>
      <c r="AY71" s="58">
        <f t="shared" ref="AY71" si="32">SUM(AY4:AY70)</f>
        <v>0</v>
      </c>
      <c r="AZ71" s="59">
        <f>SUM(AZ4:AZ70)</f>
        <v>0</v>
      </c>
      <c r="BA71" s="60">
        <f t="shared" ref="BA71" si="33">SUM(BA4:BA70)</f>
        <v>0</v>
      </c>
      <c r="BB71" s="59">
        <f>SUM(BB4:BB70)</f>
        <v>0</v>
      </c>
      <c r="BC71" s="60">
        <f t="shared" ref="BC71" si="34">SUM(BC4:BC70)</f>
        <v>0</v>
      </c>
      <c r="BD71" s="59">
        <f>SUM(BD4:BD70)</f>
        <v>0</v>
      </c>
      <c r="BE71" s="60">
        <f t="shared" ref="BE71" si="35">SUM(BE4:BE70)</f>
        <v>0</v>
      </c>
      <c r="BF71" s="59">
        <f>SUM(BF4:BF70)</f>
        <v>0</v>
      </c>
      <c r="BG71" s="60">
        <f t="shared" ref="BG71" si="36">SUM(BG4:BG70)</f>
        <v>0</v>
      </c>
      <c r="BH71" s="59">
        <f>SUM(BH4:BH70)</f>
        <v>0</v>
      </c>
      <c r="BI71" s="60">
        <f t="shared" ref="BI71" si="37">SUM(BI4:BI70)</f>
        <v>0</v>
      </c>
      <c r="BJ71" s="59">
        <f>SUM(BJ4:BJ70)</f>
        <v>0</v>
      </c>
      <c r="BK71" s="60">
        <f t="shared" ref="BK71" si="38">SUM(BK4:BK70)</f>
        <v>0</v>
      </c>
      <c r="BL71" s="59">
        <f>SUM(BL4:BL70)</f>
        <v>0</v>
      </c>
      <c r="BM71" s="60">
        <f t="shared" ref="BM71" si="39">SUM(BM4:BM70)</f>
        <v>0</v>
      </c>
      <c r="BN71" s="59">
        <f>SUM(BN4:BN70)</f>
        <v>0</v>
      </c>
      <c r="BO71" s="60">
        <f t="shared" ref="BO71" si="40">SUM(BO4:BO70)</f>
        <v>0</v>
      </c>
      <c r="BP71" s="59">
        <f>SUM(BP4:BP70)</f>
        <v>0</v>
      </c>
      <c r="BQ71" s="60">
        <f t="shared" ref="BQ71" si="41">SUM(BQ4:BQ70)</f>
        <v>0</v>
      </c>
      <c r="BR71" s="139">
        <f>D71+F71+H71+J71+L71+N71+V71+X71+Z71+AB71+AD71+AF71+AZ71+BB71+BD71+BF71+BH71+AH71+P71+R71+AJ71+BJ71+AL71+AN71+AP71+AR71+AT71+AX71+AV71+BL71+T71</f>
        <v>0</v>
      </c>
      <c r="BS71" s="62">
        <f>E71+G71+I71+K71+M71+O71+W71+Y71+AA71+AC71+AE71+AG71+BA71+BC71+BE71+BG71+BI71+AI71+Q71+S71+AK71+BK71+AM71+AO71+AQ71+AS71+AU71+AY71</f>
        <v>0</v>
      </c>
      <c r="BT71" s="110">
        <f t="shared" si="10"/>
        <v>0</v>
      </c>
      <c r="BU71" s="110">
        <f t="shared" si="10"/>
        <v>0</v>
      </c>
      <c r="BV71" s="64" t="e">
        <f t="shared" ref="BV71" si="42">BR71/BT71</f>
        <v>#DIV/0!</v>
      </c>
      <c r="BW71" s="131" t="e">
        <f t="shared" ref="BW71" si="43">BR71/BS71</f>
        <v>#DIV/0!</v>
      </c>
      <c r="BX71" s="131" t="e">
        <f t="shared" ref="BX71" si="44">BR71/BU71</f>
        <v>#DIV/0!</v>
      </c>
    </row>
    <row r="74" ht="25.2" customHeight="1" spans="1:9" x14ac:dyDescent="0.25">
      <c r="A74" s="66"/>
      <c r="B74" s="67" t="s">
        <v>20</v>
      </c>
      <c r="C74" s="67" t="s">
        <v>21</v>
      </c>
      <c r="D74" s="68" t="s">
        <v>22</v>
      </c>
      <c r="E74" s="69" t="s">
        <v>23</v>
      </c>
      <c r="F74" s="70" t="s">
        <v>11</v>
      </c>
      <c r="G74" s="69" t="s">
        <v>13</v>
      </c>
      <c r="H74" s="70" t="s">
        <v>14</v>
      </c>
      <c r="I74" s="111"/>
    </row>
    <row r="75" ht="13.2" customHeight="1" spans="1:9" x14ac:dyDescent="0.25">
      <c r="A75" s="71" t="s">
        <v>25</v>
      </c>
      <c r="B75" s="65">
        <f>COUNTIF(B4:B70,"*RCL*")</f>
        <v>0</v>
      </c>
      <c r="C75" s="3" t="s">
        <v>26</v>
      </c>
      <c r="D75" s="72">
        <f>SUMIF($B$4:$B$70,"RCL",BR4:BR70)</f>
        <v>0</v>
      </c>
      <c r="E75" s="73">
        <f>SUMIF($B$4:$B$70,"RCL",BS4:BS70)</f>
        <v>0</v>
      </c>
      <c r="F75" s="72">
        <f>SUMIF($B$4:$B$70,"RCL",BT4:BT70)</f>
        <v>0</v>
      </c>
      <c r="G75" s="74">
        <f>IF(D75=0, "", D75/F75)</f>
      </c>
      <c r="H75" s="75">
        <f>IF(D75=0, "",D75/E75)</f>
      </c>
      <c r="I75" s="112">
        <f>IF(D75=0, "",D75/B75)</f>
      </c>
    </row>
    <row r="76" ht="13.2" customHeight="1" spans="1:9" x14ac:dyDescent="0.25">
      <c r="A76" s="71" t="s">
        <v>27</v>
      </c>
      <c r="B76" s="65">
        <f>COUNTIF(B4:B70,"*NCL*")</f>
        <v>0</v>
      </c>
      <c r="C76" s="3" t="s">
        <v>28</v>
      </c>
      <c r="D76" s="77">
        <f>SUMIF($B$4:$B$70,"NCL",BR4:BR70)</f>
        <v>0</v>
      </c>
      <c r="E76" s="78">
        <f>SUMIF($B$4:$B$70,"NCL",BS4:BS70)</f>
        <v>0</v>
      </c>
      <c r="F76" s="77">
        <f>SUMIF($B$4:$B$70,"NCL",BT4:BT70)</f>
        <v>0</v>
      </c>
      <c r="G76" s="79">
        <f t="shared" ref="G76:G81" si="45">IF(D76=0, "", D76/F76)</f>
      </c>
      <c r="H76" s="80">
        <f t="shared" ref="H76:H81" si="46">IF(D76=0, "",D76/E76)</f>
      </c>
      <c r="I76" s="112"/>
    </row>
    <row r="77" ht="13.2" customHeight="1" spans="1:9" x14ac:dyDescent="0.25">
      <c r="A77" s="71" t="s">
        <v>29</v>
      </c>
      <c r="B77" s="65">
        <f>COUNTIF(B4:B70,"*DCL*")</f>
        <v>0</v>
      </c>
      <c r="C77" s="3" t="s">
        <v>30</v>
      </c>
      <c r="D77" s="77">
        <f>SUMIF($B$4:$B$70,"DCL",BR4:BR70)</f>
        <v>0</v>
      </c>
      <c r="E77" s="78">
        <f>SUMIF($B$4:$B$70,"DCL",BS4:BS70)</f>
        <v>0</v>
      </c>
      <c r="F77" s="77">
        <f>SUMIF($B$4:$B$70,"DCL",BT4:BT70)</f>
        <v>0</v>
      </c>
      <c r="G77" s="79">
        <f t="shared" si="45"/>
      </c>
      <c r="H77" s="80">
        <f t="shared" si="46"/>
      </c>
      <c r="I77" s="112"/>
    </row>
    <row r="78" ht="13.2" customHeight="1" spans="1:9" x14ac:dyDescent="0.25">
      <c r="A78" s="71" t="s">
        <v>31</v>
      </c>
      <c r="B78" s="65">
        <f>COUNTIF(B4:B70,"*CEL*")</f>
        <v>0</v>
      </c>
      <c r="C78" s="3" t="s">
        <v>32</v>
      </c>
      <c r="D78" s="77">
        <f>SUMIF($B$4:$B$70,"CEL",BR4:BR70)</f>
        <v>0</v>
      </c>
      <c r="E78" s="78">
        <f>SUMIF($B$4:$B$70,"CEL",BS4:BS70)</f>
        <v>0</v>
      </c>
      <c r="F78" s="77">
        <f>SUMIF($B$4:$B$70,"CEL",BT4:BT70)</f>
        <v>0</v>
      </c>
      <c r="G78" s="79">
        <f t="shared" si="45"/>
      </c>
      <c r="H78" s="80">
        <f t="shared" si="46"/>
      </c>
      <c r="I78" s="112"/>
    </row>
    <row r="79" ht="13.2" customHeight="1" spans="1:9" x14ac:dyDescent="0.25">
      <c r="A79" s="71" t="s">
        <v>33</v>
      </c>
      <c r="B79" s="65">
        <f>COUNTIF(B4:B70,"*CCL*")</f>
        <v>0</v>
      </c>
      <c r="C79" s="3" t="s">
        <v>17</v>
      </c>
      <c r="D79" s="77">
        <f>SUMIF($B$4:$B$70,"CCL",BR4:BR70)</f>
        <v>0</v>
      </c>
      <c r="E79" s="78">
        <f>SUMIF($B$4:$B$70,"CCL",BS4:BS70)</f>
        <v>0</v>
      </c>
      <c r="F79" s="77">
        <f>SUMIF($B$4:$B$70,"CCL",BT4:BT70)</f>
        <v>0</v>
      </c>
      <c r="G79" s="79">
        <f t="shared" si="45"/>
      </c>
      <c r="H79" s="80">
        <f t="shared" si="46"/>
      </c>
      <c r="I79" s="112"/>
    </row>
    <row r="80" ht="13.2" customHeight="1" spans="1:9" x14ac:dyDescent="0.25">
      <c r="A80" s="71" t="s">
        <v>34</v>
      </c>
      <c r="B80" s="65">
        <f>COUNTIF(B4:B70,"*PCL*")</f>
        <v>0</v>
      </c>
      <c r="C80" s="3" t="s">
        <v>35</v>
      </c>
      <c r="D80" s="77">
        <f>SUMIF($B$4:$B$70,"PCL",BR4:BR70)</f>
        <v>0</v>
      </c>
      <c r="E80" s="78">
        <f>SUMIF($B$4:$B$70,"PCL",BS4:BS70)</f>
        <v>0</v>
      </c>
      <c r="F80" s="77">
        <f>SUMIF($B$4:$B$70,"PCL",BT4:BT70)</f>
        <v>0</v>
      </c>
      <c r="G80" s="79">
        <f t="shared" si="45"/>
      </c>
      <c r="H80" s="80">
        <f t="shared" si="46"/>
      </c>
      <c r="I80" s="112"/>
    </row>
    <row r="81" ht="13.2" customHeight="1" spans="1:9" x14ac:dyDescent="0.25">
      <c r="A81" s="71" t="s">
        <v>36</v>
      </c>
      <c r="B81" s="65">
        <f>COUNTIF(B4:B70,"*HAL*")</f>
        <v>0</v>
      </c>
      <c r="C81" s="3" t="s">
        <v>37</v>
      </c>
      <c r="D81" s="77">
        <f>SUMIF($B$4:$B$70,"HAL",BR4:BR70)</f>
        <v>0</v>
      </c>
      <c r="E81" s="78">
        <f>SUMIF($B$4:$B$70,"HAL",BS4:BS70)</f>
        <v>0</v>
      </c>
      <c r="F81" s="77">
        <f>SUMIF($B$4:$B$70,"HAL",BT4:BT70)</f>
        <v>0</v>
      </c>
      <c r="G81" s="79">
        <f t="shared" si="45"/>
      </c>
      <c r="H81" s="80">
        <f t="shared" si="46"/>
      </c>
      <c r="I81" s="112"/>
    </row>
    <row r="82" ht="13.2" customHeight="1" spans="1:9" x14ac:dyDescent="0.25">
      <c r="A82" s="71" t="s">
        <v>38</v>
      </c>
      <c r="B82" s="65">
        <f>COUNTIF(B4:B70,"*Silver*")</f>
        <v>0</v>
      </c>
      <c r="C82" s="3" t="s">
        <v>39</v>
      </c>
      <c r="D82" s="77">
        <f>SUMIF($B$4:$B$70,"Silver",BR4:BR70)</f>
        <v>0</v>
      </c>
      <c r="E82" s="78">
        <f>SUMIF($B$4:$B$70,"Silver",BS4:BS70)</f>
        <v>0</v>
      </c>
      <c r="F82" s="77">
        <f>SUMIF($B$4:$B$70,"Silver",BT4:BT70)</f>
        <v>0</v>
      </c>
      <c r="G82" s="79">
        <f>IF(D82=0, "", D82/F82)</f>
      </c>
      <c r="H82" s="80">
        <f>IF(D82=0, "",D82/E82)</f>
      </c>
      <c r="I82" s="112"/>
    </row>
    <row r="83" ht="13.2" customHeight="1" spans="1:9" x14ac:dyDescent="0.25">
      <c r="A83" s="71" t="s">
        <v>40</v>
      </c>
      <c r="B83" s="65">
        <f>COUNTIF(B4:B70,"*Viking*")</f>
        <v>0</v>
      </c>
      <c r="C83" s="3" t="s">
        <v>40</v>
      </c>
      <c r="D83" s="77">
        <f>SUMIF($B$4:$B$70,"Viking",BR4:BR70)</f>
        <v>0</v>
      </c>
      <c r="E83" s="78">
        <f>SUMIF($B$4:$B$70,"Viking",BS4:BS70)</f>
        <v>0</v>
      </c>
      <c r="F83" s="77">
        <f>SUMIF($B$4:$B$70,"Viking",BT4:BT70)</f>
        <v>0</v>
      </c>
      <c r="G83" s="79">
        <f t="shared" ref="G83:G91" si="47">IF(D83=0, "", D83/F83)</f>
      </c>
      <c r="H83" s="80">
        <f t="shared" ref="H83:H91" si="48">IF(D83=0, "",D83/E83)</f>
      </c>
      <c r="I83" s="112"/>
    </row>
    <row r="84" ht="13.2" customHeight="1" spans="1:9" x14ac:dyDescent="0.25">
      <c r="A84" s="71" t="s">
        <v>41</v>
      </c>
      <c r="B84" s="65">
        <f>COUNTIF(B4:B70,"*Azamara*")</f>
        <v>0</v>
      </c>
      <c r="C84" s="3" t="s">
        <v>41</v>
      </c>
      <c r="D84" s="77">
        <f>SUMIF($B$4:$B$70,"Azamara",BR4:BR70)</f>
        <v>0</v>
      </c>
      <c r="E84" s="78">
        <f>SUMIF($B$4:$B$70,"Azamara",BS4:BS70)</f>
        <v>0</v>
      </c>
      <c r="F84" s="77">
        <f>SUMIF($B$4:$B$70,"Azamara",BT4:BT70)</f>
        <v>0</v>
      </c>
      <c r="G84" s="79">
        <f t="shared" si="47"/>
      </c>
      <c r="H84" s="80">
        <f t="shared" si="48"/>
      </c>
      <c r="I84" s="112"/>
    </row>
    <row r="85" ht="13.2" customHeight="1" spans="1:9" x14ac:dyDescent="0.25">
      <c r="A85" s="71" t="s">
        <v>42</v>
      </c>
      <c r="B85" s="65">
        <f>COUNTIF(B4:B70,"*TUI*")</f>
        <v>0</v>
      </c>
      <c r="C85" s="3" t="s">
        <v>42</v>
      </c>
      <c r="D85" s="77">
        <f>SUMIF($B$4:$B$70,"TUI",BR4:BR70)</f>
        <v>0</v>
      </c>
      <c r="E85" s="78">
        <f>SUMIF($B$4:$B$70,"TUI",BS4:BS70)</f>
        <v>0</v>
      </c>
      <c r="F85" s="77">
        <f>SUMIF($B$4:$B$70,"TUI",BT4:BT70)</f>
        <v>0</v>
      </c>
      <c r="G85" s="79">
        <f t="shared" si="47"/>
      </c>
      <c r="H85" s="80">
        <f t="shared" si="48"/>
      </c>
      <c r="I85" s="112"/>
    </row>
    <row r="86" ht="13.2" customHeight="1" spans="1:9" x14ac:dyDescent="0.25">
      <c r="A86" s="71" t="s">
        <v>43</v>
      </c>
      <c r="B86" s="65">
        <f>COUNTIF(B4:B70,"*Marella*")</f>
        <v>0</v>
      </c>
      <c r="C86" s="3" t="s">
        <v>43</v>
      </c>
      <c r="D86" s="77">
        <f>SUMIF($B$4:$B$70,"Marella",BR4:BR70)</f>
        <v>0</v>
      </c>
      <c r="E86" s="78">
        <f>SUMIF($B$4:$B$70,"Marella",BS4:BS70)</f>
        <v>0</v>
      </c>
      <c r="F86" s="77">
        <f>SUMIF($B$4:$B$70,"Marella",BT4:BT70)</f>
        <v>0</v>
      </c>
      <c r="G86" s="79">
        <f t="shared" si="47"/>
      </c>
      <c r="H86" s="80">
        <f t="shared" si="48"/>
      </c>
      <c r="I86" s="112"/>
    </row>
    <row r="87" ht="13.2" customHeight="1" spans="1:9" x14ac:dyDescent="0.25">
      <c r="A87" s="71" t="s">
        <v>44</v>
      </c>
      <c r="B87" s="65">
        <f>COUNTIF(B4:B70,"*MSC*")</f>
        <v>0</v>
      </c>
      <c r="C87" s="3" t="s">
        <v>44</v>
      </c>
      <c r="D87" s="77">
        <f>SUMIF($B$4:$B$70,"MSC",BR4:BR70)</f>
        <v>0</v>
      </c>
      <c r="E87" s="78">
        <f>SUMIF($B$4:$B$70,"MSC",BS4:BS70)</f>
        <v>0</v>
      </c>
      <c r="F87" s="77">
        <f>SUMIF($B$4:$B$70,"MSC",BT4:BT70)</f>
        <v>0</v>
      </c>
      <c r="G87" s="79">
        <f t="shared" si="47"/>
      </c>
      <c r="H87" s="80">
        <f t="shared" si="48"/>
      </c>
      <c r="I87" s="112"/>
    </row>
    <row r="88" ht="13.2" customHeight="1" spans="1:9" x14ac:dyDescent="0.25">
      <c r="A88" s="71" t="s">
        <v>45</v>
      </c>
      <c r="B88" s="65">
        <f>COUNTIF(B4:B70,"*Regent*")</f>
        <v>0</v>
      </c>
      <c r="C88" s="3" t="s">
        <v>45</v>
      </c>
      <c r="D88" s="77">
        <f>SUMIF($B$4:$B$70,"Regent",BR4:BR70)</f>
        <v>0</v>
      </c>
      <c r="E88" s="78">
        <f>SUMIF($B$4:$B$70,"Regent",BS4:BS70)</f>
        <v>0</v>
      </c>
      <c r="F88" s="77">
        <f>SUMIF($B$4:$B$70,"Regent",BT4:BT70)</f>
        <v>0</v>
      </c>
      <c r="G88" s="79">
        <f t="shared" si="47"/>
      </c>
      <c r="H88" s="80">
        <f t="shared" si="48"/>
      </c>
      <c r="I88" s="112"/>
    </row>
    <row r="89" ht="13.2" customHeight="1" spans="1:9" x14ac:dyDescent="0.25">
      <c r="A89" s="71" t="s">
        <v>46</v>
      </c>
      <c r="B89" s="65">
        <f>COUNTIF(B5:B71,"*Windstar*")</f>
        <v>0</v>
      </c>
      <c r="C89" s="3" t="s">
        <v>46</v>
      </c>
      <c r="D89" s="77">
        <f>SUMIF($B$4:$B$70,"Windstar",BR4:BR70)</f>
        <v>0</v>
      </c>
      <c r="E89" s="78">
        <f>SUMIF($B$4:$B$70,"Windstar",BS4:BS70)</f>
        <v>0</v>
      </c>
      <c r="F89" s="77">
        <f>SUMIF($B$4:$B$70,"Windstar",BT4:BT70)</f>
        <v>0</v>
      </c>
      <c r="G89" s="79">
        <f t="shared" si="47"/>
      </c>
      <c r="H89" s="80">
        <f t="shared" si="48"/>
      </c>
      <c r="I89" s="112"/>
    </row>
    <row r="90" ht="13.2" customHeight="1" spans="1:9" x14ac:dyDescent="0.25">
      <c r="A90" s="71" t="s">
        <v>47</v>
      </c>
      <c r="B90" s="65">
        <f>COUNTIF(B6:B72,"*Explora*")</f>
        <v>0</v>
      </c>
      <c r="C90" s="3" t="s">
        <v>47</v>
      </c>
      <c r="D90" s="77">
        <f>SUMIF($B$4:$B$70,"Explora",BR4:BR70)</f>
        <v>0</v>
      </c>
      <c r="E90" s="78">
        <f>SUMIF($B$4:$B$70,"Explora",BS4:BS70)</f>
        <v>0</v>
      </c>
      <c r="F90" s="77">
        <f>SUMIF($B$4:$B$70,"Explora",BT4:BT70)</f>
        <v>0</v>
      </c>
      <c r="G90" s="79">
        <f t="shared" si="47"/>
      </c>
      <c r="H90" s="80">
        <f t="shared" si="48"/>
      </c>
      <c r="I90" s="112"/>
    </row>
    <row r="91" ht="13.2" customHeight="1" spans="1:9" x14ac:dyDescent="0.25">
      <c r="A91" s="81" t="s">
        <v>48</v>
      </c>
      <c r="B91" s="82">
        <f>COUNTIF(B7:B73,"*Cunard*")</f>
        <v>0</v>
      </c>
      <c r="C91" s="83" t="s">
        <v>48</v>
      </c>
      <c r="D91" s="84">
        <f>SUMIF($B$4:$B$70,"Cunard",BR4:BR70)</f>
        <v>0</v>
      </c>
      <c r="E91" s="85">
        <f>SUMIF($B$4:$B$70,"Cunard",BS4:BS70)</f>
        <v>0</v>
      </c>
      <c r="F91" s="84">
        <f>SUMIF($B$4:$B$70,"Cunard",BT4:BT70)</f>
        <v>0</v>
      </c>
      <c r="G91" s="86">
        <f t="shared" si="47"/>
      </c>
      <c r="H91" s="87">
        <f t="shared" si="48"/>
      </c>
      <c r="I91" s="113"/>
    </row>
    <row r="93" spans="2:2" x14ac:dyDescent="0.25">
      <c r="B93" s="89">
        <f>SUM(B75:B91)</f>
        <v>0</v>
      </c>
    </row>
    <row r="94" ht="25.2" customHeight="1" spans="1:9" x14ac:dyDescent="0.25">
      <c r="A94" s="66"/>
      <c r="B94" s="67" t="s">
        <v>20</v>
      </c>
      <c r="C94" s="90"/>
      <c r="D94" s="91" t="s">
        <v>22</v>
      </c>
      <c r="E94" s="69" t="s">
        <v>23</v>
      </c>
      <c r="F94" s="92" t="s">
        <v>11</v>
      </c>
      <c r="G94" s="69" t="s">
        <v>13</v>
      </c>
      <c r="H94" s="92" t="s">
        <v>14</v>
      </c>
      <c r="I94" s="114"/>
    </row>
    <row r="95" ht="13.2" customHeight="1" spans="1:9" x14ac:dyDescent="0.25">
      <c r="A95" s="115" t="s">
        <v>49</v>
      </c>
      <c r="B95" s="65">
        <f>COUNTIF(C4:C70,"*Vista*")</f>
        <v>0</v>
      </c>
      <c r="D95" s="94">
        <f>SUMIF($C$4:$C$70,"Vista",$BR$4:$BR$70)</f>
        <v>0</v>
      </c>
      <c r="E95" s="78">
        <f>SUMIF($C$4:$C$70,"Vista",$BS$4:$BS$70)</f>
        <v>0</v>
      </c>
      <c r="F95" s="95">
        <f>SUMIF($C$4:$C$70,"Vista",$BT$4:$BT$70)</f>
        <v>0</v>
      </c>
      <c r="G95" s="96">
        <f>IF(D95=0, "", D95/F95)</f>
      </c>
      <c r="H95" s="97">
        <f>IF(D95=0, "",D95/E95)</f>
      </c>
      <c r="I95" s="98">
        <f>IF(D95=0, "",D95/B95)</f>
      </c>
    </row>
    <row r="96" ht="13.2" customHeight="1" spans="1:9" x14ac:dyDescent="0.25">
      <c r="A96" s="115" t="s">
        <v>50</v>
      </c>
      <c r="B96" s="89">
        <f>COUNTIF(C4:C70,"*Conquest*")</f>
        <v>0</v>
      </c>
      <c r="D96" s="94">
        <f>SUMIF($C$4:$C$70,"Conquest",$BR$4:$BR$70)</f>
        <v>0</v>
      </c>
      <c r="E96" s="78">
        <f>SUMIF($C$4:$C$70,"Conquest",$BS$4:$BS$70)</f>
        <v>0</v>
      </c>
      <c r="F96" s="95">
        <f>SUMIF($C$4:$C$70,"Conquest",$BT$4:$BT$70)</f>
        <v>0</v>
      </c>
      <c r="G96" s="96">
        <f t="shared" ref="G96:G118" si="49">IF(D96=0, "", D96/F96)</f>
      </c>
      <c r="H96" s="97">
        <f t="shared" ref="H96:H118" si="50">IF(D96=0, "",D96/E96)</f>
      </c>
      <c r="I96" s="98">
        <f t="shared" ref="I96:I118" si="51">IF(D96=0, "",D96/B96)</f>
      </c>
    </row>
    <row r="97" ht="13.2" customHeight="1" spans="1:9" x14ac:dyDescent="0.25">
      <c r="A97" s="115" t="s">
        <v>51</v>
      </c>
      <c r="B97" s="89">
        <f>COUNTIF(C4:C70,"*Glory*")</f>
        <v>0</v>
      </c>
      <c r="D97" s="94">
        <f>SUMIF($C$4:$C$70,"Glory",$BR$4:$BR$70)</f>
        <v>0</v>
      </c>
      <c r="E97" s="78">
        <f>SUMIF($C$4:$C$70,"Glory",$BS$4:$BS$70)</f>
        <v>0</v>
      </c>
      <c r="F97" s="95">
        <f>SUMIF($C$4:$C$70,"Glory",$BT$4:$BT$70)</f>
        <v>0</v>
      </c>
      <c r="G97" s="96">
        <f t="shared" si="49"/>
      </c>
      <c r="H97" s="97">
        <f t="shared" si="50"/>
      </c>
      <c r="I97" s="98">
        <f t="shared" si="51"/>
      </c>
    </row>
    <row r="98" ht="13.2" customHeight="1" spans="1:9" x14ac:dyDescent="0.25">
      <c r="A98" s="115" t="s">
        <v>52</v>
      </c>
      <c r="B98" s="89">
        <f>COUNTIF(C4:C70,"*Liberty*")</f>
        <v>0</v>
      </c>
      <c r="D98" s="94">
        <f>SUMIF($C$4:$C$70,"Liberty",$BR$4:$BR$70)</f>
        <v>0</v>
      </c>
      <c r="E98" s="78">
        <f>SUMIF($C$4:$C$70,"Liberty",$BS$4:$BS$70)</f>
        <v>0</v>
      </c>
      <c r="F98" s="95">
        <f>SUMIF($C$4:$C$70,"Liberty",$BT$4:$BT$70)</f>
        <v>0</v>
      </c>
      <c r="G98" s="96">
        <f t="shared" si="49"/>
      </c>
      <c r="H98" s="97">
        <f t="shared" si="50"/>
      </c>
      <c r="I98" s="98">
        <f t="shared" si="51"/>
      </c>
    </row>
    <row r="99" ht="13.2" customHeight="1" spans="1:9" x14ac:dyDescent="0.25">
      <c r="A99" s="115" t="s">
        <v>53</v>
      </c>
      <c r="B99" s="89">
        <f>COUNTIF(C4:C70,"*Freedom*")</f>
        <v>0</v>
      </c>
      <c r="D99" s="94">
        <f>SUMIF($C$4:$C$70,"Freedom",$BR$4:$BR$70)</f>
        <v>0</v>
      </c>
      <c r="E99" s="78">
        <f>SUMIF($C$4:$C$70,"Freedom",$BS$4:$BS$70)</f>
        <v>0</v>
      </c>
      <c r="F99" s="95">
        <f>SUMIF($C$4:$C$70,"Freedom",$BT$4:$BT$70)</f>
        <v>0</v>
      </c>
      <c r="G99" s="96">
        <f t="shared" si="49"/>
      </c>
      <c r="H99" s="97">
        <f t="shared" si="50"/>
      </c>
      <c r="I99" s="98">
        <f t="shared" si="51"/>
      </c>
    </row>
    <row r="100" ht="13.2" customHeight="1" spans="1:9" x14ac:dyDescent="0.25">
      <c r="A100" s="115" t="s">
        <v>54</v>
      </c>
      <c r="B100" s="89">
        <f>COUNTIF(C4:C70,"*Elation*")</f>
        <v>0</v>
      </c>
      <c r="D100" s="94">
        <f>SUMIF($C$4:$C$70,"Elation",$BR$4:$BR$70)</f>
        <v>0</v>
      </c>
      <c r="E100" s="78">
        <f>SUMIF($C$4:$C$70,"Elation",$BS$4:$BS$70)</f>
        <v>0</v>
      </c>
      <c r="F100" s="95">
        <f>SUMIF($C$4:$C$70,"Elation",$BT$4:$BT$70)</f>
        <v>0</v>
      </c>
      <c r="G100" s="96">
        <f t="shared" si="49"/>
      </c>
      <c r="H100" s="97">
        <f t="shared" si="50"/>
      </c>
      <c r="I100" s="98">
        <f t="shared" si="51"/>
      </c>
    </row>
    <row r="101" ht="13.2" customHeight="1" spans="1:9" x14ac:dyDescent="0.25">
      <c r="A101" s="115" t="s">
        <v>55</v>
      </c>
      <c r="B101" s="89">
        <f>COUNTIF(C4:C70,"*Pride*")</f>
        <v>0</v>
      </c>
      <c r="D101" s="94">
        <f>SUMIF($C$4:$C$70,"Pride",$BR$4:$BR$70)</f>
        <v>0</v>
      </c>
      <c r="E101" s="78">
        <f>SUMIF($C$4:$C$70,"Pride",$BS$4:$BS$70)</f>
        <v>0</v>
      </c>
      <c r="F101" s="95">
        <f>SUMIF($C$4:$C$70,"Pride",$BT$4:$BT$70)</f>
        <v>0</v>
      </c>
      <c r="G101" s="96">
        <f t="shared" si="49"/>
      </c>
      <c r="H101" s="97">
        <f t="shared" si="50"/>
      </c>
      <c r="I101" s="98">
        <f t="shared" si="51"/>
      </c>
    </row>
    <row r="102" ht="13.2" customHeight="1" spans="1:9" x14ac:dyDescent="0.25">
      <c r="A102" s="115" t="s">
        <v>56</v>
      </c>
      <c r="B102" s="89">
        <f>COUNTIF(C4:C70,"*Mardi Gras*")</f>
        <v>0</v>
      </c>
      <c r="D102" s="94">
        <f>SUMIF($C$4:$C$70,"Mardi Gras",$BR$4:$BR$70)</f>
        <v>0</v>
      </c>
      <c r="E102" s="78">
        <f>SUMIF($C$4:$C$70,"Mardi Gras",$BS$4:$BS$70)</f>
        <v>0</v>
      </c>
      <c r="F102" s="95">
        <f>SUMIF($C$4:$C$70,"Mardi Gras",$BT$4:$BT$70)</f>
        <v>0</v>
      </c>
      <c r="G102" s="96">
        <f t="shared" si="49"/>
      </c>
      <c r="H102" s="97">
        <f t="shared" si="50"/>
      </c>
      <c r="I102" s="98">
        <f t="shared" si="51"/>
      </c>
    </row>
    <row r="103" ht="13.2" customHeight="1" spans="1:9" x14ac:dyDescent="0.25">
      <c r="A103" s="115" t="s">
        <v>57</v>
      </c>
      <c r="B103" s="89">
        <f>COUNTIF(C4:C70,"*Celebration*")</f>
        <v>0</v>
      </c>
      <c r="D103" s="94">
        <f>SUMIF($C$4:$C$70,"Celebration",$BR$4:$BR$70)</f>
        <v>0</v>
      </c>
      <c r="E103" s="78">
        <f>SUMIF($C$4:$C$70,"Celebration",$BS$4:$BS$70)</f>
        <v>0</v>
      </c>
      <c r="F103" s="95">
        <f>SUMIF($C$4:$C$70,"Celebration",$BT$4:$BT$70)</f>
        <v>0</v>
      </c>
      <c r="G103" s="96">
        <f t="shared" si="49"/>
      </c>
      <c r="H103" s="97">
        <f t="shared" si="50"/>
      </c>
      <c r="I103" s="98">
        <f t="shared" si="51"/>
      </c>
    </row>
    <row r="104" ht="13.2" customHeight="1" spans="1:9" x14ac:dyDescent="0.25">
      <c r="A104" s="115" t="s">
        <v>58</v>
      </c>
      <c r="B104" s="89">
        <f>COUNTIF(C4:C70,"*Horizon*")</f>
        <v>0</v>
      </c>
      <c r="D104" s="94">
        <f>SUMIF($C$4:$C$70,"Horizon",$BR$4:$BR$70)</f>
        <v>0</v>
      </c>
      <c r="E104" s="78">
        <f>SUMIF($C$4:$C$70,"Horizon",$BS$4:$BS$70)</f>
        <v>0</v>
      </c>
      <c r="F104" s="95">
        <f>SUMIF($C$4:$C$70,"Horizon",$BT$4:$BT$70)</f>
        <v>0</v>
      </c>
      <c r="G104" s="96">
        <f t="shared" si="49"/>
      </c>
      <c r="H104" s="97">
        <f t="shared" si="50"/>
      </c>
      <c r="I104" s="98">
        <f t="shared" si="51"/>
      </c>
    </row>
    <row r="105" ht="13.2" customHeight="1" spans="1:9" x14ac:dyDescent="0.25">
      <c r="A105" s="115" t="s">
        <v>59</v>
      </c>
      <c r="B105" s="89">
        <f>COUNTIF(C4:C70,"*Dream*")</f>
        <v>0</v>
      </c>
      <c r="D105" s="94">
        <f>SUMIF($C$4:$C$70,"Dream",$BR$4:$BR$70)</f>
        <v>0</v>
      </c>
      <c r="E105" s="78">
        <f>SUMIF($C$4:$C$70,"Dream",$BS$4:$BS$70)</f>
        <v>0</v>
      </c>
      <c r="F105" s="95">
        <f>SUMIF($C$4:$C$70,"Dream",$BT$4:$BT$70)</f>
        <v>0</v>
      </c>
      <c r="G105" s="96">
        <f t="shared" si="49"/>
      </c>
      <c r="H105" s="97">
        <f t="shared" si="50"/>
      </c>
      <c r="I105" s="98">
        <f t="shared" si="51"/>
      </c>
    </row>
    <row r="106" ht="13.2" customHeight="1" spans="1:9" x14ac:dyDescent="0.25">
      <c r="A106" s="115" t="s">
        <v>60</v>
      </c>
      <c r="B106" s="89">
        <f>COUNTIF(C4:C70,"*Sunrise*")</f>
        <v>0</v>
      </c>
      <c r="D106" s="94">
        <f>SUMIF($C$4:$C$70,"Sunrise",$BR$4:$BR$70)</f>
        <v>0</v>
      </c>
      <c r="E106" s="78">
        <f>SUMIF($C$4:$C$70,"Sunrise",$BS$4:$BS$70)</f>
        <v>0</v>
      </c>
      <c r="F106" s="95">
        <f>SUMIF($C$4:$C$70,"Sunrise",$BT$4:$BT$70)</f>
        <v>0</v>
      </c>
      <c r="G106" s="96">
        <f t="shared" si="49"/>
      </c>
      <c r="H106" s="97">
        <f t="shared" si="50"/>
      </c>
      <c r="I106" s="98">
        <f t="shared" si="51"/>
      </c>
    </row>
    <row r="107" ht="13.2" customHeight="1" spans="1:9" x14ac:dyDescent="0.25">
      <c r="A107" s="115" t="s">
        <v>61</v>
      </c>
      <c r="B107" s="89">
        <f>COUNTIF(C4:C70,"*Venezia*")</f>
        <v>0</v>
      </c>
      <c r="D107" s="94">
        <f>SUMIF($C$4:$C$70,"Venezia",$BR$4:$BR$70)</f>
        <v>0</v>
      </c>
      <c r="E107" s="78">
        <f>SUMIF($C$4:$C$70,"Venezia",$BS$4:$BS$70)</f>
        <v>0</v>
      </c>
      <c r="F107" s="95">
        <f>SUMIF($C$4:$C$70,"Venezia",$BT$4:$BT$70)</f>
        <v>0</v>
      </c>
      <c r="G107" s="96">
        <f t="shared" si="49"/>
      </c>
      <c r="H107" s="97">
        <f t="shared" si="50"/>
      </c>
      <c r="I107" s="98">
        <f t="shared" si="51"/>
      </c>
    </row>
    <row r="108" ht="13.2" customHeight="1" spans="1:9" x14ac:dyDescent="0.25">
      <c r="A108" s="115" t="s">
        <v>62</v>
      </c>
      <c r="B108" s="89">
        <f>COUNTIF(C4:C70,"*Magic*")</f>
        <v>0</v>
      </c>
      <c r="D108" s="94">
        <f>SUMIF($C$4:$C$70,"Magic",$BR$4:$BR$70)</f>
        <v>0</v>
      </c>
      <c r="E108" s="78">
        <f>SUMIF($C$4:$C$70,"Magic",$BS$4:$BS$70)</f>
        <v>0</v>
      </c>
      <c r="F108" s="95">
        <f>SUMIF($C$4:$C$70,"Magic",$BT$4:$BT$70)</f>
        <v>0</v>
      </c>
      <c r="G108" s="96">
        <f t="shared" si="49"/>
      </c>
      <c r="H108" s="97">
        <f t="shared" si="50"/>
      </c>
      <c r="I108" s="98">
        <f t="shared" si="51"/>
      </c>
    </row>
    <row r="109" ht="13.2" customHeight="1" spans="1:9" x14ac:dyDescent="0.25">
      <c r="A109" s="115" t="s">
        <v>63</v>
      </c>
      <c r="B109" s="89">
        <f>COUNTIF(C4:C70,"*Panorama*")</f>
        <v>0</v>
      </c>
      <c r="D109" s="94">
        <f>SUMIF($C$4:$C$70,"Panorama",$BR$4:$BR$70)</f>
        <v>0</v>
      </c>
      <c r="E109" s="78">
        <f>SUMIF($C$4:$C$70,"Panorama",$BS$4:$BS$70)</f>
        <v>0</v>
      </c>
      <c r="F109" s="95">
        <f>SUMIF($C$4:$C$70,"Panorama",$BT$4:$BT$70)</f>
        <v>0</v>
      </c>
      <c r="G109" s="96">
        <f t="shared" si="49"/>
      </c>
      <c r="H109" s="97">
        <f t="shared" si="50"/>
      </c>
      <c r="I109" s="98">
        <f t="shared" si="51"/>
      </c>
    </row>
    <row r="110" ht="13.2" customHeight="1" spans="1:9" x14ac:dyDescent="0.25">
      <c r="A110" s="115" t="s">
        <v>64</v>
      </c>
      <c r="B110" s="89">
        <f>COUNTIF(C4:C70,"*Sunshine*")</f>
        <v>0</v>
      </c>
      <c r="D110" s="94">
        <f>SUMIF($C$4:$C$70,"Sunshine",$BR$4:$BR$70)</f>
        <v>0</v>
      </c>
      <c r="E110" s="78">
        <f>SUMIF($C$4:$C$70,"Sunshine",$BS$4:$BS$70)</f>
        <v>0</v>
      </c>
      <c r="F110" s="95">
        <f>SUMIF($C$4:$C$70,"Sunshine",$BT$4:$BT$70)</f>
        <v>0</v>
      </c>
      <c r="G110" s="96">
        <f t="shared" si="49"/>
      </c>
      <c r="H110" s="97">
        <f t="shared" si="50"/>
      </c>
      <c r="I110" s="98">
        <f t="shared" si="51"/>
      </c>
    </row>
    <row r="111" ht="13.2" customHeight="1" spans="1:9" x14ac:dyDescent="0.25">
      <c r="A111" s="115" t="s">
        <v>65</v>
      </c>
      <c r="B111" s="89">
        <f>COUNTIF(C4:C70,"*Splendor*")</f>
        <v>0</v>
      </c>
      <c r="D111" s="94">
        <f>SUMIF($C$4:$C$70,"Splendor",$BR$4:$BR$70)</f>
        <v>0</v>
      </c>
      <c r="E111" s="78">
        <f>SUMIF($C$4:$C$70,"Splendor",$BS$4:$BS$70)</f>
        <v>0</v>
      </c>
      <c r="F111" s="95">
        <f>SUMIF($C$4:$C$70,"Splendor",$BT$4:$BT$70)</f>
        <v>0</v>
      </c>
      <c r="G111" s="96">
        <f t="shared" si="49"/>
      </c>
      <c r="H111" s="97">
        <f t="shared" si="50"/>
      </c>
      <c r="I111" s="98">
        <f t="shared" si="51"/>
      </c>
    </row>
    <row r="112" ht="13.2" customHeight="1" spans="1:9" x14ac:dyDescent="0.25">
      <c r="A112" s="115" t="s">
        <v>66</v>
      </c>
      <c r="B112" s="89">
        <f>COUNTIF(C4:C70,"*Legend*")</f>
        <v>0</v>
      </c>
      <c r="D112" s="94">
        <f>SUMIF($C$4:$C$70,"Legend",$BR$4:$BR$70)</f>
        <v>0</v>
      </c>
      <c r="E112" s="78">
        <f>SUMIF($C$4:$C$70,"Legend",$BS$4:$BS$70)</f>
        <v>0</v>
      </c>
      <c r="F112" s="95">
        <f>SUMIF($C$4:$C$70,"Legend",$BT$4:$BT$70)</f>
        <v>0</v>
      </c>
      <c r="G112" s="96">
        <f t="shared" si="49"/>
      </c>
      <c r="H112" s="97">
        <f t="shared" si="50"/>
      </c>
      <c r="I112" s="98">
        <f t="shared" si="51"/>
      </c>
    </row>
    <row r="113" ht="13.2" customHeight="1" spans="1:9" x14ac:dyDescent="0.25">
      <c r="A113" s="115" t="s">
        <v>67</v>
      </c>
      <c r="B113" s="89">
        <f>COUNTIF(C4:C70,"*Jubilee*")</f>
        <v>0</v>
      </c>
      <c r="D113" s="94">
        <f>SUMIF($C$4:$C$70,"Jubilee",$BR$4:$BR$70)</f>
        <v>0</v>
      </c>
      <c r="E113" s="78">
        <f>SUMIF($C$4:$C$70,"Jubilee",$BS$4:$BS$70)</f>
        <v>0</v>
      </c>
      <c r="F113" s="95">
        <f>SUMIF($C$4:$C$70,"Jubilee",$BT$4:$BT$70)</f>
        <v>0</v>
      </c>
      <c r="G113" s="96">
        <f t="shared" si="49"/>
      </c>
      <c r="H113" s="97">
        <f t="shared" si="50"/>
      </c>
      <c r="I113" s="98">
        <f t="shared" si="51"/>
      </c>
    </row>
    <row r="114" ht="13.2" customHeight="1" spans="1:9" x14ac:dyDescent="0.25">
      <c r="A114" s="115" t="s">
        <v>68</v>
      </c>
      <c r="B114" s="89">
        <f>COUNTIF(C4:C70,"*Miracle*")</f>
        <v>0</v>
      </c>
      <c r="D114" s="94">
        <f>SUMIF($C$4:$C$70,"Miracle",$BR$4:$BR$70)</f>
        <v>0</v>
      </c>
      <c r="E114" s="78">
        <f>SUMIF($C$4:$C$70,"Miracle",$BS$4:$BS$70)</f>
        <v>0</v>
      </c>
      <c r="F114" s="95">
        <f>SUMIF($C$4:$C$70,"Miracle",$BT$4:$BT$70)</f>
        <v>0</v>
      </c>
      <c r="G114" s="96">
        <f t="shared" si="49"/>
      </c>
      <c r="H114" s="97">
        <f t="shared" si="50"/>
      </c>
      <c r="I114" s="98">
        <f t="shared" si="51"/>
      </c>
    </row>
    <row r="115" ht="13.2" customHeight="1" spans="1:9" x14ac:dyDescent="0.25">
      <c r="A115" s="115" t="s">
        <v>69</v>
      </c>
      <c r="B115" s="89">
        <f>COUNTIF(C4:C70,"*Firenze*")</f>
        <v>0</v>
      </c>
      <c r="D115" s="94">
        <f>SUMIF($C$4:$C$70,"Firenze",$BR$4:$BR$70)</f>
        <v>0</v>
      </c>
      <c r="E115" s="78">
        <f>SUMIF($C$4:$C$70,"Firenze",$BS$4:$BS$70)</f>
        <v>0</v>
      </c>
      <c r="F115" s="95">
        <f>SUMIF($C$4:$C$70,"Firenze",$BT$4:$BT$70)</f>
        <v>0</v>
      </c>
      <c r="G115" s="96">
        <f t="shared" si="49"/>
      </c>
      <c r="H115" s="97">
        <f t="shared" si="50"/>
      </c>
      <c r="I115" s="98">
        <f t="shared" si="51"/>
      </c>
    </row>
    <row r="116" ht="13.2" customHeight="1" spans="1:9" x14ac:dyDescent="0.25">
      <c r="A116" s="115" t="s">
        <v>70</v>
      </c>
      <c r="B116" s="89">
        <f>COUNTIF(C4:C70,"*Luminosa*")</f>
        <v>0</v>
      </c>
      <c r="D116" s="94">
        <f>SUMIF($C$4:$C$70,"Luminosa",$BR$4:$BR$70)</f>
        <v>0</v>
      </c>
      <c r="E116" s="78">
        <f>SUMIF($C$4:$C$70,"Luminosa",$BS$4:$BS$70)</f>
        <v>0</v>
      </c>
      <c r="F116" s="95">
        <f>SUMIF($C$4:$C$70,"Luminosa",$BT$4:$BT$70)</f>
        <v>0</v>
      </c>
      <c r="G116" s="96">
        <f t="shared" si="49"/>
      </c>
      <c r="H116" s="97">
        <f t="shared" si="50"/>
      </c>
      <c r="I116" s="98">
        <f t="shared" si="51"/>
      </c>
    </row>
    <row r="117" ht="13.2" customHeight="1" spans="1:9" x14ac:dyDescent="0.25">
      <c r="A117" s="115" t="s">
        <v>71</v>
      </c>
      <c r="B117" s="89">
        <f>COUNTIF(C4:C70,"*Radiance*")</f>
        <v>0</v>
      </c>
      <c r="D117" s="94">
        <f>SUMIF($C$4:$C$70,"Radiance",$BR$4:$BR$70)</f>
        <v>0</v>
      </c>
      <c r="E117" s="78">
        <f>SUMIF($C$4:$C$70,"Radiance",$BS$4:$BS$70)</f>
        <v>0</v>
      </c>
      <c r="F117" s="95">
        <f>SUMIF($C$4:$C$70,"Radiance",$BT$4:$BT$70)</f>
        <v>0</v>
      </c>
      <c r="G117" s="96">
        <f t="shared" si="49"/>
      </c>
      <c r="H117" s="97">
        <f t="shared" si="50"/>
      </c>
      <c r="I117" s="98">
        <f t="shared" si="51"/>
      </c>
    </row>
    <row r="118" ht="13.2" customHeight="1" spans="1:9" x14ac:dyDescent="0.25">
      <c r="A118" s="81" t="s">
        <v>72</v>
      </c>
      <c r="B118" s="100">
        <f>COUNTIF(C4:C70,"*Sensation*")</f>
        <v>0</v>
      </c>
      <c r="C118" s="101"/>
      <c r="D118" s="102">
        <f>SUMIF($C$4:$C$70,"Sensation",$BR$4:$BR$70)</f>
        <v>0</v>
      </c>
      <c r="E118" s="85">
        <f>SUMIF($C$4:$C$70,"Sensation",$BS$4:$BS$70)</f>
        <v>0</v>
      </c>
      <c r="F118" s="103">
        <f>SUMIF($C$4:$C$70,"Sensation",$BT$4:$BT$70)</f>
        <v>0</v>
      </c>
      <c r="G118" s="104">
        <f t="shared" si="49"/>
      </c>
      <c r="H118" s="105">
        <f t="shared" si="50"/>
      </c>
      <c r="I118" s="106">
        <f t="shared" si="51"/>
      </c>
    </row>
  </sheetData>
  <autoFilter ref="B1:B93"/>
  <mergeCells count="35"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BP2:BQ2"/>
    <mergeCell ref="BR2:BX2"/>
    <mergeCell ref="B71:C71"/>
  </mergeCells>
  <dataValidations count="4">
    <dataValidation type="list" allowBlank="1" showInputMessage="1" showErrorMessage="1" sqref="B10:B70">
      <formula1>"DCL, NCL, CCL, PCL, RCL, HAL, CEL, Azamara, TUI, MSC, Viking, Marella, Silver, Windstar, Explora, Cunard, Regent"</formula1>
    </dataValidation>
    <dataValidation type="list" allowBlank="1" showInputMessage="1" showErrorMessage="1" sqref="B4:B70">
      <formula1>"DCL, NCL, CCL, PCL, RCL, HAL, CEL, Azamara, TUI, MSC, Viking, Marella, Silver, Windstar, Explora, Cunard, Regent"</formula1>
    </dataValidation>
    <dataValidation type="list" allowBlank="1" showInputMessage="1" showErrorMessage="1" sqref="C10:C70">
      <formula1>$A$95:$A$118</formula1>
    </dataValidation>
    <dataValidation type="list" allowBlank="1" showInputMessage="1" showErrorMessage="1" sqref="C4:C70">
      <formula1>$A$95:$A$118</formula1>
    </dataValidation>
  </dataValidations>
  <pageMargins left="0.75" right="0.75" top="1" bottom="1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18"/>
  <sheetViews>
    <sheetView workbookViewId="0" zoomScale="80" zoomScaleNormal="80">
      <selection activeCell="B29" sqref="B29"/>
    </sheetView>
  </sheetViews>
  <sheetFormatPr defaultRowHeight="12.6" outlineLevelRow="0" outlineLevelCol="0" x14ac:dyDescent="0.2" defaultColWidth="8.6328125" customHeight="1"/>
  <cols>
    <col min="1" max="1" width="20.6328125" style="1" customWidth="1"/>
    <col min="2" max="2" width="13.08984375" customWidth="1"/>
    <col min="3" max="3" width="19.90625" customWidth="1"/>
    <col min="4" max="8" width="10.08984375" style="2" customWidth="1"/>
    <col min="9" max="9" width="7.08984375" customWidth="1"/>
    <col min="10" max="10" width="7.36328125" customWidth="1"/>
    <col min="11" max="11" width="7.08984375" customWidth="1"/>
    <col min="12" max="12" width="7.36328125" customWidth="1"/>
    <col min="13" max="13" width="7.08984375" customWidth="1"/>
    <col min="14" max="14" width="7.36328125" customWidth="1"/>
    <col min="15" max="15" width="7.08984375" customWidth="1"/>
    <col min="16" max="16" width="7.36328125" customWidth="1"/>
    <col min="17" max="17" width="7.08984375" customWidth="1"/>
    <col min="18" max="18" width="7.36328125" customWidth="1"/>
    <col min="19" max="19" width="7.08984375" customWidth="1"/>
    <col min="20" max="20" width="7.36328125" customWidth="1"/>
    <col min="21" max="21" width="7.08984375" customWidth="1"/>
    <col min="22" max="22" width="7.36328125" customWidth="1"/>
    <col min="23" max="23" width="7.08984375" customWidth="1"/>
    <col min="24" max="24" width="7.36328125" hidden="1" customWidth="1"/>
    <col min="25" max="25" width="7.08984375" hidden="1" customWidth="1"/>
    <col min="26" max="26" width="7.36328125" hidden="1" customWidth="1"/>
    <col min="27" max="27" width="7.08984375" hidden="1" customWidth="1"/>
    <col min="28" max="28" width="7.36328125" hidden="1" customWidth="1"/>
    <col min="29" max="29" width="7.08984375" hidden="1" customWidth="1"/>
    <col min="30" max="30" width="7.36328125" hidden="1" customWidth="1"/>
    <col min="31" max="31" width="7.08984375" hidden="1" customWidth="1"/>
    <col min="32" max="32" width="7.36328125" hidden="1" customWidth="1"/>
    <col min="33" max="33" width="7.08984375" hidden="1" customWidth="1"/>
    <col min="34" max="34" width="7.36328125" hidden="1" customWidth="1"/>
    <col min="35" max="35" width="7.08984375" hidden="1" customWidth="1"/>
    <col min="36" max="36" width="7.36328125" hidden="1" customWidth="1"/>
    <col min="37" max="37" width="7.08984375" hidden="1" customWidth="1"/>
    <col min="38" max="38" width="7.36328125" hidden="1" customWidth="1"/>
    <col min="39" max="39" width="7.08984375" hidden="1" customWidth="1"/>
    <col min="40" max="40" width="7.36328125" hidden="1" customWidth="1"/>
    <col min="41" max="41" width="7.08984375" hidden="1" customWidth="1"/>
    <col min="42" max="42" width="7.36328125" hidden="1" customWidth="1"/>
    <col min="43" max="43" width="7.08984375" hidden="1" customWidth="1"/>
    <col min="44" max="44" width="7.36328125" hidden="1" customWidth="1"/>
    <col min="45" max="45" width="7.08984375" hidden="1" customWidth="1"/>
    <col min="46" max="46" width="7.36328125" hidden="1" customWidth="1"/>
    <col min="47" max="47" width="7.08984375" hidden="1" customWidth="1"/>
    <col min="48" max="48" width="7.36328125" hidden="1" customWidth="1"/>
    <col min="49" max="49" width="7.08984375" hidden="1" customWidth="1"/>
    <col min="50" max="50" width="7.36328125" hidden="1" customWidth="1"/>
    <col min="51" max="51" width="7.08984375" hidden="1" customWidth="1"/>
    <col min="52" max="52" width="7.36328125" hidden="1" customWidth="1"/>
    <col min="53" max="53" width="7.08984375" hidden="1" customWidth="1"/>
    <col min="54" max="54" width="7.36328125" hidden="1" customWidth="1"/>
    <col min="55" max="55" width="7.08984375" hidden="1" customWidth="1"/>
    <col min="56" max="56" width="7.36328125" hidden="1" customWidth="1"/>
    <col min="57" max="57" width="7.08984375" hidden="1" customWidth="1"/>
    <col min="58" max="58" width="7.36328125" hidden="1" customWidth="1"/>
    <col min="59" max="59" width="7.08984375" hidden="1" customWidth="1"/>
    <col min="60" max="60" width="7.36328125" hidden="1" customWidth="1"/>
    <col min="61" max="61" width="7.08984375" hidden="1" customWidth="1"/>
    <col min="62" max="62" width="7.36328125" hidden="1" customWidth="1"/>
    <col min="63" max="63" width="7.08984375" hidden="1" customWidth="1"/>
    <col min="64" max="64" width="7.36328125" hidden="1" customWidth="1"/>
    <col min="65" max="65" width="7.08984375" hidden="1" customWidth="1"/>
    <col min="66" max="66" width="7.36328125" hidden="1" customWidth="1"/>
    <col min="67" max="67" width="7.08984375" hidden="1" customWidth="1"/>
    <col min="68" max="68" width="7.36328125" hidden="1" customWidth="1"/>
    <col min="69" max="69" width="7.08984375" hidden="1" customWidth="1"/>
    <col min="70" max="70" width="10.6328125" style="3" customWidth="1"/>
    <col min="71" max="71" width="13" style="3" customWidth="1"/>
    <col min="72" max="72" width="11.6328125" customWidth="1"/>
    <col min="73" max="73" width="10.6328125" customWidth="1"/>
    <col min="74" max="74" width="9.36328125" customWidth="1"/>
    <col min="75" max="75" width="11.08984375" customWidth="1"/>
    <col min="76" max="76" width="10.08984375" customWidth="1"/>
    <col min="77" max="77" width="4.08984375" customWidth="1"/>
  </cols>
  <sheetData>
    <row r="1" ht="13.2" customHeight="1" x14ac:dyDescent="0.25"/>
    <row r="2" ht="13.5" customHeight="1" spans="1:76" s="4" customFormat="1" x14ac:dyDescent="0.25">
      <c r="A2" s="5" t="s">
        <v>0</v>
      </c>
      <c r="B2" s="6" t="s">
        <v>1</v>
      </c>
      <c r="C2" s="7" t="s">
        <v>2</v>
      </c>
      <c r="D2" s="8" t="s">
        <v>3</v>
      </c>
      <c r="E2" s="9"/>
      <c r="F2" s="8" t="s">
        <v>4</v>
      </c>
      <c r="G2" s="9"/>
      <c r="H2" s="8" t="s">
        <v>5</v>
      </c>
      <c r="I2" s="9"/>
      <c r="J2" s="8"/>
      <c r="K2" s="9"/>
      <c r="L2" s="8"/>
      <c r="M2" s="9"/>
      <c r="N2" s="8"/>
      <c r="O2" s="9"/>
      <c r="P2" s="8"/>
      <c r="Q2" s="9"/>
      <c r="R2" s="8"/>
      <c r="S2" s="9"/>
      <c r="T2" s="8"/>
      <c r="U2" s="9"/>
      <c r="V2" s="8"/>
      <c r="W2" s="9"/>
      <c r="X2" s="10"/>
      <c r="Y2" s="11"/>
      <c r="Z2" s="10"/>
      <c r="AA2" s="11"/>
      <c r="AB2" s="10"/>
      <c r="AC2" s="11"/>
      <c r="AD2" s="10"/>
      <c r="AE2" s="11"/>
      <c r="AF2" s="10"/>
      <c r="AG2" s="11"/>
      <c r="AH2" s="10"/>
      <c r="AI2" s="11"/>
      <c r="AJ2" s="10"/>
      <c r="AK2" s="11"/>
      <c r="AL2" s="10"/>
      <c r="AM2" s="11"/>
      <c r="AN2" s="10"/>
      <c r="AO2" s="11"/>
      <c r="AP2" s="10"/>
      <c r="AQ2" s="11"/>
      <c r="AR2" s="10"/>
      <c r="AS2" s="11"/>
      <c r="AT2" s="10"/>
      <c r="AU2" s="11"/>
      <c r="AV2" s="10"/>
      <c r="AW2" s="11"/>
      <c r="AX2" s="10"/>
      <c r="AY2" s="12"/>
      <c r="AZ2" s="13"/>
      <c r="BA2" s="14"/>
      <c r="BB2" s="13"/>
      <c r="BC2" s="14"/>
      <c r="BD2" s="13"/>
      <c r="BE2" s="14"/>
      <c r="BF2" s="13"/>
      <c r="BG2" s="14"/>
      <c r="BH2" s="13"/>
      <c r="BI2" s="14"/>
      <c r="BJ2" s="13"/>
      <c r="BK2" s="14"/>
      <c r="BL2" s="13"/>
      <c r="BM2" s="14"/>
      <c r="BN2" s="13"/>
      <c r="BO2" s="14"/>
      <c r="BP2" s="13"/>
      <c r="BQ2" s="14"/>
      <c r="BR2" s="10" t="s">
        <v>6</v>
      </c>
      <c r="BS2" s="12"/>
      <c r="BT2" s="12"/>
      <c r="BU2" s="12"/>
      <c r="BV2" s="12"/>
      <c r="BW2" s="12"/>
      <c r="BX2" s="11"/>
    </row>
    <row r="3" ht="24.75" customHeight="1" spans="1:76" s="15" customFormat="1" x14ac:dyDescent="0.25">
      <c r="A3" s="16"/>
      <c r="B3" s="17"/>
      <c r="C3" s="18"/>
      <c r="D3" s="19" t="s">
        <v>7</v>
      </c>
      <c r="E3" s="20" t="s">
        <v>8</v>
      </c>
      <c r="F3" s="19" t="s">
        <v>7</v>
      </c>
      <c r="G3" s="20" t="s">
        <v>8</v>
      </c>
      <c r="H3" s="19" t="s">
        <v>7</v>
      </c>
      <c r="I3" s="20" t="s">
        <v>8</v>
      </c>
      <c r="J3" s="19" t="s">
        <v>7</v>
      </c>
      <c r="K3" s="20" t="s">
        <v>8</v>
      </c>
      <c r="L3" s="19" t="s">
        <v>7</v>
      </c>
      <c r="M3" s="20" t="s">
        <v>8</v>
      </c>
      <c r="N3" s="19" t="s">
        <v>7</v>
      </c>
      <c r="O3" s="20" t="s">
        <v>8</v>
      </c>
      <c r="P3" s="19" t="s">
        <v>7</v>
      </c>
      <c r="Q3" s="20" t="s">
        <v>8</v>
      </c>
      <c r="R3" s="19" t="s">
        <v>7</v>
      </c>
      <c r="S3" s="20" t="s">
        <v>8</v>
      </c>
      <c r="T3" s="19" t="s">
        <v>7</v>
      </c>
      <c r="U3" s="20" t="s">
        <v>8</v>
      </c>
      <c r="V3" s="19" t="s">
        <v>7</v>
      </c>
      <c r="W3" s="20" t="s">
        <v>8</v>
      </c>
      <c r="X3" s="21" t="s">
        <v>7</v>
      </c>
      <c r="Y3" s="22" t="s">
        <v>8</v>
      </c>
      <c r="Z3" s="21" t="s">
        <v>7</v>
      </c>
      <c r="AA3" s="22" t="s">
        <v>8</v>
      </c>
      <c r="AB3" s="21" t="s">
        <v>7</v>
      </c>
      <c r="AC3" s="22" t="s">
        <v>8</v>
      </c>
      <c r="AD3" s="21" t="s">
        <v>7</v>
      </c>
      <c r="AE3" s="22" t="s">
        <v>8</v>
      </c>
      <c r="AF3" s="21" t="s">
        <v>7</v>
      </c>
      <c r="AG3" s="22" t="s">
        <v>8</v>
      </c>
      <c r="AH3" s="21" t="s">
        <v>7</v>
      </c>
      <c r="AI3" s="22" t="s">
        <v>8</v>
      </c>
      <c r="AJ3" s="21" t="s">
        <v>7</v>
      </c>
      <c r="AK3" s="22" t="s">
        <v>8</v>
      </c>
      <c r="AL3" s="21" t="s">
        <v>7</v>
      </c>
      <c r="AM3" s="22" t="s">
        <v>8</v>
      </c>
      <c r="AN3" s="21" t="s">
        <v>7</v>
      </c>
      <c r="AO3" s="22" t="s">
        <v>8</v>
      </c>
      <c r="AP3" s="21" t="s">
        <v>7</v>
      </c>
      <c r="AQ3" s="22" t="s">
        <v>8</v>
      </c>
      <c r="AR3" s="21" t="s">
        <v>7</v>
      </c>
      <c r="AS3" s="22" t="s">
        <v>8</v>
      </c>
      <c r="AT3" s="21" t="s">
        <v>7</v>
      </c>
      <c r="AU3" s="22" t="s">
        <v>8</v>
      </c>
      <c r="AV3" s="21" t="s">
        <v>7</v>
      </c>
      <c r="AW3" s="22" t="s">
        <v>8</v>
      </c>
      <c r="AX3" s="21" t="s">
        <v>7</v>
      </c>
      <c r="AY3" s="23" t="s">
        <v>8</v>
      </c>
      <c r="AZ3" s="24" t="s">
        <v>7</v>
      </c>
      <c r="BA3" s="25" t="s">
        <v>8</v>
      </c>
      <c r="BB3" s="24" t="s">
        <v>7</v>
      </c>
      <c r="BC3" s="25" t="s">
        <v>8</v>
      </c>
      <c r="BD3" s="24" t="s">
        <v>7</v>
      </c>
      <c r="BE3" s="25" t="s">
        <v>8</v>
      </c>
      <c r="BF3" s="24" t="s">
        <v>7</v>
      </c>
      <c r="BG3" s="25" t="s">
        <v>8</v>
      </c>
      <c r="BH3" s="24" t="s">
        <v>7</v>
      </c>
      <c r="BI3" s="25" t="s">
        <v>8</v>
      </c>
      <c r="BJ3" s="24" t="s">
        <v>7</v>
      </c>
      <c r="BK3" s="25" t="s">
        <v>8</v>
      </c>
      <c r="BL3" s="24" t="s">
        <v>7</v>
      </c>
      <c r="BM3" s="25" t="s">
        <v>8</v>
      </c>
      <c r="BN3" s="24" t="s">
        <v>7</v>
      </c>
      <c r="BO3" s="25" t="s">
        <v>8</v>
      </c>
      <c r="BP3" s="24" t="s">
        <v>7</v>
      </c>
      <c r="BQ3" s="25" t="s">
        <v>8</v>
      </c>
      <c r="BR3" s="26" t="s">
        <v>9</v>
      </c>
      <c r="BS3" s="27" t="s">
        <v>10</v>
      </c>
      <c r="BT3" s="28" t="s">
        <v>11</v>
      </c>
      <c r="BU3" s="28" t="s">
        <v>12</v>
      </c>
      <c r="BV3" s="29" t="s">
        <v>13</v>
      </c>
      <c r="BW3" s="30" t="s">
        <v>14</v>
      </c>
      <c r="BX3" s="31" t="s">
        <v>15</v>
      </c>
    </row>
    <row r="4" ht="13.8" customHeight="1" spans="1:76" x14ac:dyDescent="0.25">
      <c r="A4" s="107"/>
      <c r="B4" s="33"/>
      <c r="C4" s="34"/>
      <c r="D4" s="35"/>
      <c r="E4" s="36"/>
      <c r="F4" s="35"/>
      <c r="G4" s="36"/>
      <c r="H4" s="35"/>
      <c r="I4" s="36"/>
      <c r="J4" s="35"/>
      <c r="K4" s="36"/>
      <c r="L4" s="35"/>
      <c r="M4" s="36"/>
      <c r="N4" s="35"/>
      <c r="O4" s="36"/>
      <c r="P4" s="35"/>
      <c r="Q4" s="36"/>
      <c r="R4" s="35"/>
      <c r="S4" s="36"/>
      <c r="T4" s="35"/>
      <c r="U4" s="36"/>
      <c r="V4" s="35"/>
      <c r="W4" s="36"/>
      <c r="X4" s="38"/>
      <c r="Y4" s="39"/>
      <c r="Z4" s="38"/>
      <c r="AA4" s="39"/>
      <c r="AB4" s="38"/>
      <c r="AC4" s="39"/>
      <c r="AD4" s="38"/>
      <c r="AE4" s="39"/>
      <c r="AF4" s="38"/>
      <c r="AG4" s="39"/>
      <c r="AH4" s="38"/>
      <c r="AI4" s="39"/>
      <c r="AJ4" s="38"/>
      <c r="AK4" s="39"/>
      <c r="AL4" s="38"/>
      <c r="AM4" s="39"/>
      <c r="AN4" s="38"/>
      <c r="AO4" s="39"/>
      <c r="AP4" s="38"/>
      <c r="AQ4" s="39"/>
      <c r="AR4" s="38"/>
      <c r="AS4" s="39"/>
      <c r="AT4" s="38"/>
      <c r="AU4" s="39"/>
      <c r="AV4" s="38"/>
      <c r="AW4" s="39"/>
      <c r="AX4" s="38"/>
      <c r="AY4" s="41"/>
      <c r="AZ4" s="108"/>
      <c r="BA4" s="43"/>
      <c r="BB4" s="108"/>
      <c r="BC4" s="43"/>
      <c r="BD4" s="108"/>
      <c r="BE4" s="43"/>
      <c r="BF4" s="108"/>
      <c r="BG4" s="43"/>
      <c r="BH4" s="108"/>
      <c r="BI4" s="43"/>
      <c r="BJ4" s="108"/>
      <c r="BK4" s="43"/>
      <c r="BL4" s="108"/>
      <c r="BM4" s="43"/>
      <c r="BN4" s="108"/>
      <c r="BO4" s="43"/>
      <c r="BP4" s="108"/>
      <c r="BQ4" s="43"/>
      <c r="BR4" s="44">
        <f>D4+F4+H4+J4+L4+N4+V4+X4+Z4+AB4+AD4+AF4+AZ4+BB4+BD4+BF4+BH4+AH4+P4+R4+AJ4+BJ4+AL4+AN4+AP4+AR4+AT4+AX4+AV4+BL4+T4+BN4+BP4</f>
        <v>0</v>
      </c>
      <c r="BS4" s="45">
        <f>E4+G4+I4+K4+M4+O4+W4+Y4+AA4+AC4+AE4+AG4+BA4+BC4+BE4+BG4+BI4+AI4+Q4+S4+AK4+BK4+AM4+AO4+AQ4+AS4+AU4+AY4+AW4+BM4+U4+BO4+BQ4</f>
        <v>0</v>
      </c>
      <c r="BT4" s="46"/>
      <c r="BU4" s="46"/>
      <c r="BV4" s="47">
        <f>IF(BR4=0, "", BR4/BT4)</f>
      </c>
      <c r="BW4" s="48">
        <f>IF(BR4=0, "", BR4/BS4)</f>
      </c>
      <c r="BX4" s="49">
        <f>IF(BR4=0, "", BR4/BU4)</f>
      </c>
    </row>
    <row r="5" ht="13.8" customHeight="1" spans="1:76" x14ac:dyDescent="0.25">
      <c r="A5" s="107"/>
      <c r="B5" s="33"/>
      <c r="C5" s="34"/>
      <c r="D5" s="37"/>
      <c r="E5" s="36"/>
      <c r="F5" s="37"/>
      <c r="G5" s="36"/>
      <c r="H5" s="37"/>
      <c r="I5" s="36"/>
      <c r="J5" s="37"/>
      <c r="K5" s="36"/>
      <c r="L5" s="37"/>
      <c r="M5" s="36"/>
      <c r="N5" s="37"/>
      <c r="O5" s="36"/>
      <c r="P5" s="37"/>
      <c r="Q5" s="36"/>
      <c r="R5" s="37"/>
      <c r="S5" s="36"/>
      <c r="T5" s="37"/>
      <c r="U5" s="36"/>
      <c r="V5" s="37"/>
      <c r="W5" s="36"/>
      <c r="X5" s="40"/>
      <c r="Y5" s="39"/>
      <c r="Z5" s="40"/>
      <c r="AA5" s="39"/>
      <c r="AB5" s="40"/>
      <c r="AC5" s="39"/>
      <c r="AD5" s="40"/>
      <c r="AE5" s="39"/>
      <c r="AF5" s="40"/>
      <c r="AG5" s="39"/>
      <c r="AH5" s="40"/>
      <c r="AI5" s="39"/>
      <c r="AJ5" s="40"/>
      <c r="AK5" s="39"/>
      <c r="AL5" s="40"/>
      <c r="AM5" s="39"/>
      <c r="AN5" s="40"/>
      <c r="AO5" s="39"/>
      <c r="AP5" s="40"/>
      <c r="AQ5" s="39"/>
      <c r="AR5" s="40"/>
      <c r="AS5" s="39"/>
      <c r="AT5" s="40"/>
      <c r="AU5" s="39"/>
      <c r="AV5" s="40"/>
      <c r="AW5" s="39"/>
      <c r="AX5" s="40"/>
      <c r="AY5" s="41"/>
      <c r="AZ5" s="42"/>
      <c r="BA5" s="43"/>
      <c r="BB5" s="42"/>
      <c r="BC5" s="43"/>
      <c r="BD5" s="42"/>
      <c r="BE5" s="43"/>
      <c r="BF5" s="42"/>
      <c r="BG5" s="43"/>
      <c r="BH5" s="42"/>
      <c r="BI5" s="43"/>
      <c r="BJ5" s="42"/>
      <c r="BK5" s="43"/>
      <c r="BL5" s="42"/>
      <c r="BM5" s="43"/>
      <c r="BN5" s="42"/>
      <c r="BO5" s="43"/>
      <c r="BP5" s="42"/>
      <c r="BQ5" s="43"/>
      <c r="BR5" s="44">
        <f t="shared" ref="BR5:BR68" si="0">D5+F5+H5+J5+L5+N5+V5+X5+Z5+AB5+AD5+AF5+AZ5+BB5+BD5+BF5+BH5+AH5+P5+R5+AJ5+BJ5+AL5+AN5+AP5+AR5+AT5+AX5+AV5+BL5+T5+BN5+BP5</f>
        <v>0</v>
      </c>
      <c r="BS5" s="45">
        <f t="shared" ref="BS5:BS68" si="1">E5+G5+I5+K5+M5+O5+W5+Y5+AA5+AC5+AE5+AG5+BA5+BC5+BE5+BG5+BI5+AI5+Q5+S5+AK5+BK5+AM5+AO5+AQ5+AS5+AU5+AY5+AW5+BM5+U5+BO5+BQ5</f>
        <v>0</v>
      </c>
      <c r="BT5" s="46"/>
      <c r="BU5" s="46"/>
      <c r="BV5" s="47">
        <f>IF(BR5=0, "", BR5/BT5)</f>
      </c>
      <c r="BW5" s="48">
        <f>IF(BR5=0, "", BR5/BS5)</f>
      </c>
      <c r="BX5" s="49">
        <f>IF(BR5=0, "", BR5/BU5)</f>
      </c>
    </row>
    <row r="6" ht="13.8" customHeight="1" spans="1:76" x14ac:dyDescent="0.25">
      <c r="A6" s="107"/>
      <c r="B6" s="33"/>
      <c r="C6" s="34"/>
      <c r="D6" s="37"/>
      <c r="E6" s="36"/>
      <c r="F6" s="37"/>
      <c r="G6" s="36"/>
      <c r="H6" s="37"/>
      <c r="I6" s="36"/>
      <c r="J6" s="37"/>
      <c r="K6" s="36"/>
      <c r="L6" s="37"/>
      <c r="M6" s="36"/>
      <c r="N6" s="37"/>
      <c r="O6" s="36"/>
      <c r="P6" s="37"/>
      <c r="Q6" s="36"/>
      <c r="R6" s="37"/>
      <c r="S6" s="36"/>
      <c r="T6" s="37"/>
      <c r="U6" s="36"/>
      <c r="V6" s="37"/>
      <c r="W6" s="36"/>
      <c r="X6" s="40"/>
      <c r="Y6" s="39"/>
      <c r="Z6" s="40"/>
      <c r="AA6" s="39"/>
      <c r="AB6" s="40"/>
      <c r="AC6" s="39"/>
      <c r="AD6" s="40"/>
      <c r="AE6" s="39"/>
      <c r="AF6" s="40"/>
      <c r="AG6" s="39"/>
      <c r="AH6" s="40"/>
      <c r="AI6" s="39"/>
      <c r="AJ6" s="40"/>
      <c r="AK6" s="39"/>
      <c r="AL6" s="40"/>
      <c r="AM6" s="39"/>
      <c r="AN6" s="40"/>
      <c r="AO6" s="39"/>
      <c r="AP6" s="40"/>
      <c r="AQ6" s="39"/>
      <c r="AR6" s="40"/>
      <c r="AS6" s="39"/>
      <c r="AT6" s="40"/>
      <c r="AU6" s="39"/>
      <c r="AV6" s="40"/>
      <c r="AW6" s="39"/>
      <c r="AX6" s="40"/>
      <c r="AY6" s="41"/>
      <c r="AZ6" s="42"/>
      <c r="BA6" s="43"/>
      <c r="BB6" s="42"/>
      <c r="BC6" s="43"/>
      <c r="BD6" s="42"/>
      <c r="BE6" s="43"/>
      <c r="BF6" s="42"/>
      <c r="BG6" s="43"/>
      <c r="BH6" s="42"/>
      <c r="BI6" s="43"/>
      <c r="BJ6" s="42"/>
      <c r="BK6" s="43"/>
      <c r="BL6" s="42"/>
      <c r="BM6" s="43"/>
      <c r="BN6" s="42"/>
      <c r="BO6" s="43"/>
      <c r="BP6" s="42"/>
      <c r="BQ6" s="43"/>
      <c r="BR6" s="44">
        <f t="shared" si="0"/>
        <v>0</v>
      </c>
      <c r="BS6" s="45">
        <f t="shared" si="1"/>
        <v>0</v>
      </c>
      <c r="BT6" s="46"/>
      <c r="BU6" s="46"/>
      <c r="BV6" s="47">
        <f>IF(BR6=0, "", BR6/BT6)</f>
      </c>
      <c r="BW6" s="48">
        <f t="shared" ref="BW6:BW69" si="2">IF(BR6=0, "", BR6/BS6)</f>
      </c>
      <c r="BX6" s="49">
        <f t="shared" ref="BX6:BX69" si="3">IF(BR6=0, "", BR6/BU6)</f>
      </c>
    </row>
    <row r="7" ht="13.8" customHeight="1" spans="1:76" x14ac:dyDescent="0.25">
      <c r="A7" s="107"/>
      <c r="B7" s="33"/>
      <c r="C7" s="34"/>
      <c r="D7" s="37"/>
      <c r="E7" s="36"/>
      <c r="F7" s="37"/>
      <c r="G7" s="36"/>
      <c r="H7" s="37"/>
      <c r="I7" s="36"/>
      <c r="J7" s="37"/>
      <c r="K7" s="36"/>
      <c r="L7" s="37"/>
      <c r="M7" s="36"/>
      <c r="N7" s="37"/>
      <c r="O7" s="36"/>
      <c r="P7" s="37"/>
      <c r="Q7" s="36"/>
      <c r="R7" s="37"/>
      <c r="S7" s="36"/>
      <c r="T7" s="37"/>
      <c r="U7" s="36"/>
      <c r="V7" s="37"/>
      <c r="W7" s="36"/>
      <c r="X7" s="40"/>
      <c r="Y7" s="39"/>
      <c r="Z7" s="40"/>
      <c r="AA7" s="39"/>
      <c r="AB7" s="40"/>
      <c r="AC7" s="39"/>
      <c r="AD7" s="40"/>
      <c r="AE7" s="39"/>
      <c r="AF7" s="40"/>
      <c r="AG7" s="39"/>
      <c r="AH7" s="40"/>
      <c r="AI7" s="39"/>
      <c r="AJ7" s="40"/>
      <c r="AK7" s="39"/>
      <c r="AL7" s="40"/>
      <c r="AM7" s="39"/>
      <c r="AN7" s="40"/>
      <c r="AO7" s="39"/>
      <c r="AP7" s="40"/>
      <c r="AQ7" s="39"/>
      <c r="AR7" s="40"/>
      <c r="AS7" s="39"/>
      <c r="AT7" s="40"/>
      <c r="AU7" s="39"/>
      <c r="AV7" s="40"/>
      <c r="AW7" s="39"/>
      <c r="AX7" s="40"/>
      <c r="AY7" s="41"/>
      <c r="AZ7" s="42"/>
      <c r="BA7" s="43"/>
      <c r="BB7" s="42"/>
      <c r="BC7" s="43"/>
      <c r="BD7" s="42"/>
      <c r="BE7" s="43"/>
      <c r="BF7" s="42"/>
      <c r="BG7" s="43"/>
      <c r="BH7" s="42"/>
      <c r="BI7" s="43"/>
      <c r="BJ7" s="42"/>
      <c r="BK7" s="43"/>
      <c r="BL7" s="42"/>
      <c r="BM7" s="43"/>
      <c r="BN7" s="42"/>
      <c r="BO7" s="43"/>
      <c r="BP7" s="42"/>
      <c r="BQ7" s="43"/>
      <c r="BR7" s="44">
        <f t="shared" si="0"/>
        <v>0</v>
      </c>
      <c r="BS7" s="45">
        <f t="shared" si="1"/>
        <v>0</v>
      </c>
      <c r="BT7" s="46"/>
      <c r="BU7" s="46"/>
      <c r="BV7" s="47">
        <f t="shared" ref="BV7:BV69" si="4">IF(BR7=0, "", BR7/BT7)</f>
      </c>
      <c r="BW7" s="48">
        <f t="shared" si="2"/>
      </c>
      <c r="BX7" s="49">
        <f t="shared" si="3"/>
      </c>
    </row>
    <row r="8" ht="13.8" customHeight="1" spans="1:76" x14ac:dyDescent="0.25">
      <c r="A8" s="107"/>
      <c r="B8" s="33"/>
      <c r="C8" s="34"/>
      <c r="D8" s="37"/>
      <c r="E8" s="36"/>
      <c r="F8" s="37"/>
      <c r="G8" s="36"/>
      <c r="H8" s="37"/>
      <c r="I8" s="36"/>
      <c r="J8" s="37"/>
      <c r="K8" s="36"/>
      <c r="L8" s="37"/>
      <c r="M8" s="36"/>
      <c r="N8" s="37"/>
      <c r="O8" s="36"/>
      <c r="P8" s="37"/>
      <c r="Q8" s="36"/>
      <c r="R8" s="37"/>
      <c r="S8" s="36"/>
      <c r="T8" s="37"/>
      <c r="U8" s="36"/>
      <c r="V8" s="37"/>
      <c r="W8" s="36"/>
      <c r="X8" s="40"/>
      <c r="Y8" s="39"/>
      <c r="Z8" s="40"/>
      <c r="AA8" s="39"/>
      <c r="AB8" s="40"/>
      <c r="AC8" s="39"/>
      <c r="AD8" s="40"/>
      <c r="AE8" s="39"/>
      <c r="AF8" s="40"/>
      <c r="AG8" s="39"/>
      <c r="AH8" s="40"/>
      <c r="AI8" s="39"/>
      <c r="AJ8" s="40"/>
      <c r="AK8" s="39"/>
      <c r="AL8" s="40"/>
      <c r="AM8" s="39"/>
      <c r="AN8" s="40"/>
      <c r="AO8" s="39"/>
      <c r="AP8" s="40"/>
      <c r="AQ8" s="39"/>
      <c r="AR8" s="40"/>
      <c r="AS8" s="39"/>
      <c r="AT8" s="40"/>
      <c r="AU8" s="39"/>
      <c r="AV8" s="40"/>
      <c r="AW8" s="39"/>
      <c r="AX8" s="40"/>
      <c r="AY8" s="41"/>
      <c r="AZ8" s="42"/>
      <c r="BA8" s="43"/>
      <c r="BB8" s="42"/>
      <c r="BC8" s="43"/>
      <c r="BD8" s="42"/>
      <c r="BE8" s="43"/>
      <c r="BF8" s="42"/>
      <c r="BG8" s="43"/>
      <c r="BH8" s="42"/>
      <c r="BI8" s="43"/>
      <c r="BJ8" s="42"/>
      <c r="BK8" s="43"/>
      <c r="BL8" s="42"/>
      <c r="BM8" s="43"/>
      <c r="BN8" s="42"/>
      <c r="BO8" s="43"/>
      <c r="BP8" s="42"/>
      <c r="BQ8" s="43"/>
      <c r="BR8" s="44">
        <f t="shared" si="0"/>
        <v>0</v>
      </c>
      <c r="BS8" s="45">
        <f t="shared" si="1"/>
        <v>0</v>
      </c>
      <c r="BT8" s="46"/>
      <c r="BU8" s="46"/>
      <c r="BV8" s="47">
        <f t="shared" si="4"/>
      </c>
      <c r="BW8" s="48">
        <f t="shared" si="2"/>
      </c>
      <c r="BX8" s="49">
        <f t="shared" si="3"/>
      </c>
    </row>
    <row r="9" ht="13.8" customHeight="1" spans="1:76" x14ac:dyDescent="0.25">
      <c r="A9" s="107"/>
      <c r="B9" s="33"/>
      <c r="C9" s="34"/>
      <c r="D9" s="37"/>
      <c r="E9" s="36"/>
      <c r="F9" s="37"/>
      <c r="G9" s="36"/>
      <c r="H9" s="37"/>
      <c r="I9" s="36"/>
      <c r="J9" s="37"/>
      <c r="K9" s="36"/>
      <c r="L9" s="37"/>
      <c r="M9" s="36"/>
      <c r="N9" s="37"/>
      <c r="O9" s="36"/>
      <c r="P9" s="37"/>
      <c r="Q9" s="36"/>
      <c r="R9" s="37"/>
      <c r="S9" s="36"/>
      <c r="T9" s="37"/>
      <c r="U9" s="36"/>
      <c r="V9" s="37"/>
      <c r="W9" s="36"/>
      <c r="X9" s="40"/>
      <c r="Y9" s="39"/>
      <c r="Z9" s="40"/>
      <c r="AA9" s="39"/>
      <c r="AB9" s="40"/>
      <c r="AC9" s="39"/>
      <c r="AD9" s="40"/>
      <c r="AE9" s="39"/>
      <c r="AF9" s="40"/>
      <c r="AG9" s="39"/>
      <c r="AH9" s="40"/>
      <c r="AI9" s="39"/>
      <c r="AJ9" s="40"/>
      <c r="AK9" s="39"/>
      <c r="AL9" s="40"/>
      <c r="AM9" s="39"/>
      <c r="AN9" s="40"/>
      <c r="AO9" s="39"/>
      <c r="AP9" s="40"/>
      <c r="AQ9" s="39"/>
      <c r="AR9" s="40"/>
      <c r="AS9" s="39"/>
      <c r="AT9" s="40"/>
      <c r="AU9" s="39"/>
      <c r="AV9" s="40"/>
      <c r="AW9" s="39"/>
      <c r="AX9" s="40"/>
      <c r="AY9" s="41"/>
      <c r="AZ9" s="42"/>
      <c r="BA9" s="43"/>
      <c r="BB9" s="42"/>
      <c r="BC9" s="43"/>
      <c r="BD9" s="42"/>
      <c r="BE9" s="43"/>
      <c r="BF9" s="42"/>
      <c r="BG9" s="43"/>
      <c r="BH9" s="42"/>
      <c r="BI9" s="43"/>
      <c r="BJ9" s="42"/>
      <c r="BK9" s="43"/>
      <c r="BL9" s="42"/>
      <c r="BM9" s="43"/>
      <c r="BN9" s="42"/>
      <c r="BO9" s="43"/>
      <c r="BP9" s="42"/>
      <c r="BQ9" s="43"/>
      <c r="BR9" s="44">
        <f t="shared" si="0"/>
        <v>0</v>
      </c>
      <c r="BS9" s="45">
        <f t="shared" si="1"/>
        <v>0</v>
      </c>
      <c r="BT9" s="46"/>
      <c r="BU9" s="46"/>
      <c r="BV9" s="47">
        <f t="shared" si="4"/>
      </c>
      <c r="BW9" s="48">
        <f t="shared" si="2"/>
      </c>
      <c r="BX9" s="49">
        <f t="shared" si="3"/>
      </c>
    </row>
    <row r="10" ht="13.8" customHeight="1" spans="1:76" x14ac:dyDescent="0.25">
      <c r="A10" s="107"/>
      <c r="B10" s="33"/>
      <c r="C10" s="34"/>
      <c r="D10" s="37"/>
      <c r="E10" s="36"/>
      <c r="F10" s="37"/>
      <c r="G10" s="36"/>
      <c r="H10" s="37"/>
      <c r="I10" s="36"/>
      <c r="J10" s="37"/>
      <c r="K10" s="36"/>
      <c r="L10" s="37"/>
      <c r="M10" s="36"/>
      <c r="N10" s="37"/>
      <c r="O10" s="36"/>
      <c r="P10" s="37"/>
      <c r="Q10" s="36"/>
      <c r="R10" s="37"/>
      <c r="S10" s="36"/>
      <c r="T10" s="37"/>
      <c r="U10" s="36"/>
      <c r="V10" s="37"/>
      <c r="W10" s="36"/>
      <c r="X10" s="40"/>
      <c r="Y10" s="39"/>
      <c r="Z10" s="40"/>
      <c r="AA10" s="39"/>
      <c r="AB10" s="40"/>
      <c r="AC10" s="39"/>
      <c r="AD10" s="40"/>
      <c r="AE10" s="39"/>
      <c r="AF10" s="40"/>
      <c r="AG10" s="39"/>
      <c r="AH10" s="40"/>
      <c r="AI10" s="39"/>
      <c r="AJ10" s="40"/>
      <c r="AK10" s="39"/>
      <c r="AL10" s="40"/>
      <c r="AM10" s="39"/>
      <c r="AN10" s="40"/>
      <c r="AO10" s="39"/>
      <c r="AP10" s="40"/>
      <c r="AQ10" s="39"/>
      <c r="AR10" s="40"/>
      <c r="AS10" s="39"/>
      <c r="AT10" s="40"/>
      <c r="AU10" s="39"/>
      <c r="AV10" s="40"/>
      <c r="AW10" s="39"/>
      <c r="AX10" s="40"/>
      <c r="AY10" s="41"/>
      <c r="AZ10" s="42"/>
      <c r="BA10" s="43"/>
      <c r="BB10" s="42"/>
      <c r="BC10" s="43"/>
      <c r="BD10" s="42"/>
      <c r="BE10" s="43"/>
      <c r="BF10" s="42"/>
      <c r="BG10" s="43"/>
      <c r="BH10" s="42"/>
      <c r="BI10" s="43"/>
      <c r="BJ10" s="42"/>
      <c r="BK10" s="43"/>
      <c r="BL10" s="42"/>
      <c r="BM10" s="43"/>
      <c r="BN10" s="42"/>
      <c r="BO10" s="43"/>
      <c r="BP10" s="42"/>
      <c r="BQ10" s="43"/>
      <c r="BR10" s="44">
        <f t="shared" si="0"/>
        <v>0</v>
      </c>
      <c r="BS10" s="45">
        <f t="shared" si="1"/>
        <v>0</v>
      </c>
      <c r="BT10" s="46"/>
      <c r="BU10" s="46"/>
      <c r="BV10" s="47">
        <f t="shared" si="4"/>
      </c>
      <c r="BW10" s="48">
        <f t="shared" si="2"/>
      </c>
      <c r="BX10" s="49">
        <f t="shared" si="3"/>
      </c>
    </row>
    <row r="11" ht="13.8" customHeight="1" spans="1:76" x14ac:dyDescent="0.25">
      <c r="A11" s="107"/>
      <c r="B11" s="33"/>
      <c r="C11" s="34"/>
      <c r="D11" s="37"/>
      <c r="E11" s="36"/>
      <c r="F11" s="37"/>
      <c r="G11" s="36"/>
      <c r="H11" s="37"/>
      <c r="I11" s="36"/>
      <c r="J11" s="37"/>
      <c r="K11" s="36"/>
      <c r="L11" s="37"/>
      <c r="M11" s="36"/>
      <c r="N11" s="37"/>
      <c r="O11" s="36"/>
      <c r="P11" s="37"/>
      <c r="Q11" s="36"/>
      <c r="R11" s="37"/>
      <c r="S11" s="36"/>
      <c r="T11" s="37"/>
      <c r="U11" s="36"/>
      <c r="V11" s="37"/>
      <c r="W11" s="36"/>
      <c r="X11" s="40"/>
      <c r="Y11" s="39"/>
      <c r="Z11" s="40"/>
      <c r="AA11" s="39"/>
      <c r="AB11" s="40"/>
      <c r="AC11" s="39"/>
      <c r="AD11" s="40"/>
      <c r="AE11" s="39"/>
      <c r="AF11" s="40"/>
      <c r="AG11" s="39"/>
      <c r="AH11" s="40"/>
      <c r="AI11" s="39"/>
      <c r="AJ11" s="40"/>
      <c r="AK11" s="39"/>
      <c r="AL11" s="40"/>
      <c r="AM11" s="39"/>
      <c r="AN11" s="40"/>
      <c r="AO11" s="39"/>
      <c r="AP11" s="40"/>
      <c r="AQ11" s="39"/>
      <c r="AR11" s="40"/>
      <c r="AS11" s="39"/>
      <c r="AT11" s="40"/>
      <c r="AU11" s="39"/>
      <c r="AV11" s="40"/>
      <c r="AW11" s="39"/>
      <c r="AX11" s="40"/>
      <c r="AY11" s="41"/>
      <c r="AZ11" s="42"/>
      <c r="BA11" s="43"/>
      <c r="BB11" s="42"/>
      <c r="BC11" s="43"/>
      <c r="BD11" s="42"/>
      <c r="BE11" s="43"/>
      <c r="BF11" s="42"/>
      <c r="BG11" s="43"/>
      <c r="BH11" s="42"/>
      <c r="BI11" s="43"/>
      <c r="BJ11" s="42"/>
      <c r="BK11" s="43"/>
      <c r="BL11" s="42"/>
      <c r="BM11" s="43"/>
      <c r="BN11" s="42"/>
      <c r="BO11" s="43"/>
      <c r="BP11" s="42"/>
      <c r="BQ11" s="43"/>
      <c r="BR11" s="44">
        <f t="shared" si="0"/>
        <v>0</v>
      </c>
      <c r="BS11" s="45">
        <f t="shared" si="1"/>
        <v>0</v>
      </c>
      <c r="BT11" s="46"/>
      <c r="BU11" s="46"/>
      <c r="BV11" s="47">
        <f t="shared" si="4"/>
      </c>
      <c r="BW11" s="48">
        <f t="shared" si="2"/>
      </c>
      <c r="BX11" s="49">
        <f t="shared" si="3"/>
      </c>
    </row>
    <row r="12" ht="13.8" customHeight="1" spans="1:76" x14ac:dyDescent="0.25">
      <c r="A12" s="107"/>
      <c r="B12" s="33"/>
      <c r="C12" s="34"/>
      <c r="D12" s="37"/>
      <c r="E12" s="36"/>
      <c r="F12" s="37"/>
      <c r="G12" s="36"/>
      <c r="H12" s="37"/>
      <c r="I12" s="36"/>
      <c r="J12" s="37"/>
      <c r="K12" s="36"/>
      <c r="L12" s="37"/>
      <c r="M12" s="36"/>
      <c r="N12" s="37"/>
      <c r="O12" s="36"/>
      <c r="P12" s="37"/>
      <c r="Q12" s="36"/>
      <c r="R12" s="37"/>
      <c r="S12" s="36"/>
      <c r="T12" s="37"/>
      <c r="U12" s="36"/>
      <c r="V12" s="37"/>
      <c r="W12" s="36"/>
      <c r="X12" s="40"/>
      <c r="Y12" s="39"/>
      <c r="Z12" s="40"/>
      <c r="AA12" s="39"/>
      <c r="AB12" s="40"/>
      <c r="AC12" s="39"/>
      <c r="AD12" s="40"/>
      <c r="AE12" s="39"/>
      <c r="AF12" s="40"/>
      <c r="AG12" s="39"/>
      <c r="AH12" s="40"/>
      <c r="AI12" s="39"/>
      <c r="AJ12" s="40"/>
      <c r="AK12" s="39"/>
      <c r="AL12" s="40"/>
      <c r="AM12" s="39"/>
      <c r="AN12" s="40"/>
      <c r="AO12" s="39"/>
      <c r="AP12" s="40"/>
      <c r="AQ12" s="39"/>
      <c r="AR12" s="40"/>
      <c r="AS12" s="39"/>
      <c r="AT12" s="40"/>
      <c r="AU12" s="39"/>
      <c r="AV12" s="40"/>
      <c r="AW12" s="39"/>
      <c r="AX12" s="40"/>
      <c r="AY12" s="41"/>
      <c r="AZ12" s="42"/>
      <c r="BA12" s="43"/>
      <c r="BB12" s="42"/>
      <c r="BC12" s="43"/>
      <c r="BD12" s="42"/>
      <c r="BE12" s="43"/>
      <c r="BF12" s="42"/>
      <c r="BG12" s="43"/>
      <c r="BH12" s="42"/>
      <c r="BI12" s="43"/>
      <c r="BJ12" s="42"/>
      <c r="BK12" s="43"/>
      <c r="BL12" s="42"/>
      <c r="BM12" s="43"/>
      <c r="BN12" s="42"/>
      <c r="BO12" s="43"/>
      <c r="BP12" s="42"/>
      <c r="BQ12" s="43"/>
      <c r="BR12" s="44">
        <f t="shared" si="0"/>
        <v>0</v>
      </c>
      <c r="BS12" s="45">
        <f t="shared" si="1"/>
        <v>0</v>
      </c>
      <c r="BT12" s="46"/>
      <c r="BU12" s="46"/>
      <c r="BV12" s="47">
        <f t="shared" si="4"/>
      </c>
      <c r="BW12" s="48">
        <f t="shared" si="2"/>
      </c>
      <c r="BX12" s="49">
        <f t="shared" si="3"/>
      </c>
    </row>
    <row r="13" ht="13.8" customHeight="1" spans="1:76" x14ac:dyDescent="0.25">
      <c r="A13" s="107"/>
      <c r="B13" s="33"/>
      <c r="C13" s="34"/>
      <c r="D13" s="37"/>
      <c r="E13" s="36"/>
      <c r="F13" s="37"/>
      <c r="G13" s="36"/>
      <c r="H13" s="37"/>
      <c r="I13" s="36"/>
      <c r="J13" s="37"/>
      <c r="K13" s="36"/>
      <c r="L13" s="37"/>
      <c r="M13" s="36"/>
      <c r="N13" s="37"/>
      <c r="O13" s="36"/>
      <c r="P13" s="37"/>
      <c r="Q13" s="36"/>
      <c r="R13" s="37"/>
      <c r="S13" s="36"/>
      <c r="T13" s="37"/>
      <c r="U13" s="36"/>
      <c r="V13" s="37"/>
      <c r="W13" s="36"/>
      <c r="X13" s="40"/>
      <c r="Y13" s="39"/>
      <c r="Z13" s="40"/>
      <c r="AA13" s="39"/>
      <c r="AB13" s="40"/>
      <c r="AC13" s="39"/>
      <c r="AD13" s="40"/>
      <c r="AE13" s="39"/>
      <c r="AF13" s="40"/>
      <c r="AG13" s="39"/>
      <c r="AH13" s="40"/>
      <c r="AI13" s="39"/>
      <c r="AJ13" s="40"/>
      <c r="AK13" s="39"/>
      <c r="AL13" s="40"/>
      <c r="AM13" s="39"/>
      <c r="AN13" s="40"/>
      <c r="AO13" s="39"/>
      <c r="AP13" s="40"/>
      <c r="AQ13" s="39"/>
      <c r="AR13" s="40"/>
      <c r="AS13" s="39"/>
      <c r="AT13" s="40"/>
      <c r="AU13" s="39"/>
      <c r="AV13" s="40"/>
      <c r="AW13" s="39"/>
      <c r="AX13" s="40"/>
      <c r="AY13" s="41"/>
      <c r="AZ13" s="42"/>
      <c r="BA13" s="43"/>
      <c r="BB13" s="42"/>
      <c r="BC13" s="43"/>
      <c r="BD13" s="42"/>
      <c r="BE13" s="43"/>
      <c r="BF13" s="42"/>
      <c r="BG13" s="43"/>
      <c r="BH13" s="42"/>
      <c r="BI13" s="43"/>
      <c r="BJ13" s="42"/>
      <c r="BK13" s="43"/>
      <c r="BL13" s="42"/>
      <c r="BM13" s="43"/>
      <c r="BN13" s="42"/>
      <c r="BO13" s="43"/>
      <c r="BP13" s="42"/>
      <c r="BQ13" s="43"/>
      <c r="BR13" s="44">
        <f t="shared" si="0"/>
        <v>0</v>
      </c>
      <c r="BS13" s="45">
        <f t="shared" si="1"/>
        <v>0</v>
      </c>
      <c r="BT13" s="46"/>
      <c r="BU13" s="46"/>
      <c r="BV13" s="47">
        <f t="shared" si="4"/>
      </c>
      <c r="BW13" s="48">
        <f t="shared" si="2"/>
      </c>
      <c r="BX13" s="49">
        <f t="shared" si="3"/>
      </c>
    </row>
    <row r="14" ht="13.8" customHeight="1" spans="1:76" x14ac:dyDescent="0.25">
      <c r="A14" s="107"/>
      <c r="B14" s="33"/>
      <c r="C14" s="34"/>
      <c r="D14" s="37"/>
      <c r="E14" s="36"/>
      <c r="F14" s="37"/>
      <c r="G14" s="36"/>
      <c r="H14" s="37"/>
      <c r="I14" s="36"/>
      <c r="J14" s="37"/>
      <c r="K14" s="36"/>
      <c r="L14" s="37"/>
      <c r="M14" s="36"/>
      <c r="N14" s="37"/>
      <c r="O14" s="36"/>
      <c r="P14" s="37"/>
      <c r="Q14" s="36"/>
      <c r="R14" s="37"/>
      <c r="S14" s="36"/>
      <c r="T14" s="37"/>
      <c r="U14" s="36"/>
      <c r="V14" s="37"/>
      <c r="W14" s="36"/>
      <c r="X14" s="40"/>
      <c r="Y14" s="39"/>
      <c r="Z14" s="40"/>
      <c r="AA14" s="39"/>
      <c r="AB14" s="40"/>
      <c r="AC14" s="39"/>
      <c r="AD14" s="40"/>
      <c r="AE14" s="39"/>
      <c r="AF14" s="40"/>
      <c r="AG14" s="39"/>
      <c r="AH14" s="40"/>
      <c r="AI14" s="39"/>
      <c r="AJ14" s="40"/>
      <c r="AK14" s="39"/>
      <c r="AL14" s="40"/>
      <c r="AM14" s="39"/>
      <c r="AN14" s="40"/>
      <c r="AO14" s="39"/>
      <c r="AP14" s="40"/>
      <c r="AQ14" s="39"/>
      <c r="AR14" s="40"/>
      <c r="AS14" s="39"/>
      <c r="AT14" s="40"/>
      <c r="AU14" s="39"/>
      <c r="AV14" s="40"/>
      <c r="AW14" s="39"/>
      <c r="AX14" s="40"/>
      <c r="AY14" s="41"/>
      <c r="AZ14" s="42"/>
      <c r="BA14" s="43"/>
      <c r="BB14" s="42"/>
      <c r="BC14" s="43"/>
      <c r="BD14" s="42"/>
      <c r="BE14" s="43"/>
      <c r="BF14" s="42"/>
      <c r="BG14" s="43"/>
      <c r="BH14" s="42"/>
      <c r="BI14" s="43"/>
      <c r="BJ14" s="42"/>
      <c r="BK14" s="43"/>
      <c r="BL14" s="42"/>
      <c r="BM14" s="43"/>
      <c r="BN14" s="42"/>
      <c r="BO14" s="43"/>
      <c r="BP14" s="42"/>
      <c r="BQ14" s="43"/>
      <c r="BR14" s="44">
        <f t="shared" si="0"/>
        <v>0</v>
      </c>
      <c r="BS14" s="45">
        <f t="shared" si="1"/>
        <v>0</v>
      </c>
      <c r="BT14" s="46"/>
      <c r="BU14" s="46"/>
      <c r="BV14" s="47">
        <f t="shared" si="4"/>
      </c>
      <c r="BW14" s="48">
        <f t="shared" si="2"/>
      </c>
      <c r="BX14" s="49">
        <f t="shared" si="3"/>
      </c>
    </row>
    <row r="15" ht="13.8" customHeight="1" spans="1:76" x14ac:dyDescent="0.25">
      <c r="A15" s="107"/>
      <c r="B15" s="33"/>
      <c r="C15" s="34"/>
      <c r="D15" s="37"/>
      <c r="E15" s="36"/>
      <c r="F15" s="37"/>
      <c r="G15" s="36"/>
      <c r="H15" s="37"/>
      <c r="I15" s="36"/>
      <c r="J15" s="37"/>
      <c r="K15" s="36"/>
      <c r="L15" s="37"/>
      <c r="M15" s="36"/>
      <c r="N15" s="37"/>
      <c r="O15" s="36"/>
      <c r="P15" s="37"/>
      <c r="Q15" s="36"/>
      <c r="R15" s="37"/>
      <c r="S15" s="36"/>
      <c r="T15" s="37"/>
      <c r="U15" s="36"/>
      <c r="V15" s="37"/>
      <c r="W15" s="36"/>
      <c r="X15" s="40"/>
      <c r="Y15" s="39"/>
      <c r="Z15" s="40"/>
      <c r="AA15" s="39"/>
      <c r="AB15" s="40"/>
      <c r="AC15" s="39"/>
      <c r="AD15" s="40"/>
      <c r="AE15" s="39"/>
      <c r="AF15" s="40"/>
      <c r="AG15" s="39"/>
      <c r="AH15" s="40"/>
      <c r="AI15" s="39"/>
      <c r="AJ15" s="40"/>
      <c r="AK15" s="39"/>
      <c r="AL15" s="40"/>
      <c r="AM15" s="39"/>
      <c r="AN15" s="40"/>
      <c r="AO15" s="39"/>
      <c r="AP15" s="40"/>
      <c r="AQ15" s="39"/>
      <c r="AR15" s="40"/>
      <c r="AS15" s="39"/>
      <c r="AT15" s="40"/>
      <c r="AU15" s="39"/>
      <c r="AV15" s="40"/>
      <c r="AW15" s="39"/>
      <c r="AX15" s="40"/>
      <c r="AY15" s="41"/>
      <c r="AZ15" s="42"/>
      <c r="BA15" s="43"/>
      <c r="BB15" s="42"/>
      <c r="BC15" s="43"/>
      <c r="BD15" s="42"/>
      <c r="BE15" s="43"/>
      <c r="BF15" s="42"/>
      <c r="BG15" s="43"/>
      <c r="BH15" s="42"/>
      <c r="BI15" s="43"/>
      <c r="BJ15" s="42"/>
      <c r="BK15" s="43"/>
      <c r="BL15" s="42"/>
      <c r="BM15" s="43"/>
      <c r="BN15" s="42"/>
      <c r="BO15" s="43"/>
      <c r="BP15" s="42"/>
      <c r="BQ15" s="43"/>
      <c r="BR15" s="44">
        <f t="shared" si="0"/>
        <v>0</v>
      </c>
      <c r="BS15" s="45">
        <f t="shared" si="1"/>
        <v>0</v>
      </c>
      <c r="BT15" s="46"/>
      <c r="BU15" s="46"/>
      <c r="BV15" s="47">
        <f t="shared" si="4"/>
      </c>
      <c r="BW15" s="48">
        <f t="shared" si="2"/>
      </c>
      <c r="BX15" s="49">
        <f t="shared" si="3"/>
      </c>
    </row>
    <row r="16" ht="13.8" customHeight="1" spans="1:76" x14ac:dyDescent="0.25">
      <c r="A16" s="107"/>
      <c r="B16" s="33"/>
      <c r="C16" s="34"/>
      <c r="D16" s="37"/>
      <c r="E16" s="36"/>
      <c r="F16" s="37"/>
      <c r="G16" s="36"/>
      <c r="H16" s="37"/>
      <c r="I16" s="36"/>
      <c r="J16" s="37"/>
      <c r="K16" s="36"/>
      <c r="L16" s="37"/>
      <c r="M16" s="36"/>
      <c r="N16" s="37"/>
      <c r="O16" s="36"/>
      <c r="P16" s="37"/>
      <c r="Q16" s="36"/>
      <c r="R16" s="37"/>
      <c r="S16" s="36"/>
      <c r="T16" s="37"/>
      <c r="U16" s="36"/>
      <c r="V16" s="37"/>
      <c r="W16" s="36"/>
      <c r="X16" s="40"/>
      <c r="Y16" s="39"/>
      <c r="Z16" s="40"/>
      <c r="AA16" s="39"/>
      <c r="AB16" s="40"/>
      <c r="AC16" s="39"/>
      <c r="AD16" s="40"/>
      <c r="AE16" s="39"/>
      <c r="AF16" s="40"/>
      <c r="AG16" s="39"/>
      <c r="AH16" s="40"/>
      <c r="AI16" s="39"/>
      <c r="AJ16" s="40"/>
      <c r="AK16" s="39"/>
      <c r="AL16" s="40"/>
      <c r="AM16" s="39"/>
      <c r="AN16" s="40"/>
      <c r="AO16" s="39"/>
      <c r="AP16" s="40"/>
      <c r="AQ16" s="39"/>
      <c r="AR16" s="40"/>
      <c r="AS16" s="39"/>
      <c r="AT16" s="40"/>
      <c r="AU16" s="39"/>
      <c r="AV16" s="40"/>
      <c r="AW16" s="39"/>
      <c r="AX16" s="40"/>
      <c r="AY16" s="41"/>
      <c r="AZ16" s="42"/>
      <c r="BA16" s="43"/>
      <c r="BB16" s="42"/>
      <c r="BC16" s="43"/>
      <c r="BD16" s="42"/>
      <c r="BE16" s="43"/>
      <c r="BF16" s="42"/>
      <c r="BG16" s="43"/>
      <c r="BH16" s="42"/>
      <c r="BI16" s="43"/>
      <c r="BJ16" s="42"/>
      <c r="BK16" s="43"/>
      <c r="BL16" s="42"/>
      <c r="BM16" s="43"/>
      <c r="BN16" s="42"/>
      <c r="BO16" s="43"/>
      <c r="BP16" s="42"/>
      <c r="BQ16" s="43"/>
      <c r="BR16" s="44">
        <f t="shared" si="0"/>
        <v>0</v>
      </c>
      <c r="BS16" s="45">
        <f t="shared" si="1"/>
        <v>0</v>
      </c>
      <c r="BT16" s="46"/>
      <c r="BU16" s="46"/>
      <c r="BV16" s="47">
        <f t="shared" si="4"/>
      </c>
      <c r="BW16" s="48">
        <f t="shared" si="2"/>
      </c>
      <c r="BX16" s="49">
        <f t="shared" si="3"/>
      </c>
    </row>
    <row r="17" ht="13.8" customHeight="1" spans="1:76" x14ac:dyDescent="0.25">
      <c r="A17" s="107"/>
      <c r="B17" s="33"/>
      <c r="C17" s="34"/>
      <c r="D17" s="37"/>
      <c r="E17" s="36"/>
      <c r="F17" s="37"/>
      <c r="G17" s="36"/>
      <c r="H17" s="37"/>
      <c r="I17" s="36"/>
      <c r="J17" s="37"/>
      <c r="K17" s="36"/>
      <c r="L17" s="37"/>
      <c r="M17" s="36"/>
      <c r="N17" s="37"/>
      <c r="O17" s="36"/>
      <c r="P17" s="37"/>
      <c r="Q17" s="36"/>
      <c r="R17" s="37"/>
      <c r="S17" s="36"/>
      <c r="T17" s="37"/>
      <c r="U17" s="36"/>
      <c r="V17" s="37"/>
      <c r="W17" s="36"/>
      <c r="X17" s="40"/>
      <c r="Y17" s="39"/>
      <c r="Z17" s="40"/>
      <c r="AA17" s="39"/>
      <c r="AB17" s="40"/>
      <c r="AC17" s="39"/>
      <c r="AD17" s="40"/>
      <c r="AE17" s="39"/>
      <c r="AF17" s="40"/>
      <c r="AG17" s="39"/>
      <c r="AH17" s="40"/>
      <c r="AI17" s="39"/>
      <c r="AJ17" s="40"/>
      <c r="AK17" s="39"/>
      <c r="AL17" s="40"/>
      <c r="AM17" s="39"/>
      <c r="AN17" s="40"/>
      <c r="AO17" s="39"/>
      <c r="AP17" s="40"/>
      <c r="AQ17" s="39"/>
      <c r="AR17" s="40"/>
      <c r="AS17" s="39"/>
      <c r="AT17" s="40"/>
      <c r="AU17" s="39"/>
      <c r="AV17" s="40"/>
      <c r="AW17" s="39"/>
      <c r="AX17" s="40"/>
      <c r="AY17" s="41"/>
      <c r="AZ17" s="42"/>
      <c r="BA17" s="43"/>
      <c r="BB17" s="42"/>
      <c r="BC17" s="43"/>
      <c r="BD17" s="42"/>
      <c r="BE17" s="43"/>
      <c r="BF17" s="42"/>
      <c r="BG17" s="43"/>
      <c r="BH17" s="42"/>
      <c r="BI17" s="43"/>
      <c r="BJ17" s="42"/>
      <c r="BK17" s="43"/>
      <c r="BL17" s="42"/>
      <c r="BM17" s="43"/>
      <c r="BN17" s="42"/>
      <c r="BO17" s="43"/>
      <c r="BP17" s="42"/>
      <c r="BQ17" s="43"/>
      <c r="BR17" s="44">
        <f t="shared" si="0"/>
        <v>0</v>
      </c>
      <c r="BS17" s="45">
        <f t="shared" si="1"/>
        <v>0</v>
      </c>
      <c r="BT17" s="46"/>
      <c r="BU17" s="46"/>
      <c r="BV17" s="47">
        <f t="shared" si="4"/>
      </c>
      <c r="BW17" s="48">
        <f t="shared" si="2"/>
      </c>
      <c r="BX17" s="49">
        <f t="shared" si="3"/>
      </c>
    </row>
    <row r="18" ht="13.8" customHeight="1" spans="1:76" x14ac:dyDescent="0.25">
      <c r="A18" s="107"/>
      <c r="B18" s="33"/>
      <c r="C18" s="34"/>
      <c r="D18" s="37"/>
      <c r="E18" s="36"/>
      <c r="F18" s="37"/>
      <c r="G18" s="36"/>
      <c r="H18" s="37"/>
      <c r="I18" s="36"/>
      <c r="J18" s="37"/>
      <c r="K18" s="36"/>
      <c r="L18" s="37"/>
      <c r="M18" s="36"/>
      <c r="N18" s="37"/>
      <c r="O18" s="36"/>
      <c r="P18" s="37"/>
      <c r="Q18" s="36"/>
      <c r="R18" s="37"/>
      <c r="S18" s="36"/>
      <c r="T18" s="37"/>
      <c r="U18" s="36"/>
      <c r="V18" s="37"/>
      <c r="W18" s="36"/>
      <c r="X18" s="40"/>
      <c r="Y18" s="39"/>
      <c r="Z18" s="40"/>
      <c r="AA18" s="39"/>
      <c r="AB18" s="40"/>
      <c r="AC18" s="39"/>
      <c r="AD18" s="40"/>
      <c r="AE18" s="39"/>
      <c r="AF18" s="40"/>
      <c r="AG18" s="39"/>
      <c r="AH18" s="40"/>
      <c r="AI18" s="39"/>
      <c r="AJ18" s="40"/>
      <c r="AK18" s="39"/>
      <c r="AL18" s="40"/>
      <c r="AM18" s="39"/>
      <c r="AN18" s="40"/>
      <c r="AO18" s="39"/>
      <c r="AP18" s="40"/>
      <c r="AQ18" s="39"/>
      <c r="AR18" s="40"/>
      <c r="AS18" s="39"/>
      <c r="AT18" s="40"/>
      <c r="AU18" s="39"/>
      <c r="AV18" s="40"/>
      <c r="AW18" s="39"/>
      <c r="AX18" s="40"/>
      <c r="AY18" s="41"/>
      <c r="AZ18" s="42"/>
      <c r="BA18" s="43"/>
      <c r="BB18" s="42"/>
      <c r="BC18" s="43"/>
      <c r="BD18" s="42"/>
      <c r="BE18" s="43"/>
      <c r="BF18" s="42"/>
      <c r="BG18" s="43"/>
      <c r="BH18" s="42"/>
      <c r="BI18" s="43"/>
      <c r="BJ18" s="42"/>
      <c r="BK18" s="43"/>
      <c r="BL18" s="42"/>
      <c r="BM18" s="43"/>
      <c r="BN18" s="42"/>
      <c r="BO18" s="43"/>
      <c r="BP18" s="42"/>
      <c r="BQ18" s="43"/>
      <c r="BR18" s="44">
        <f t="shared" si="0"/>
        <v>0</v>
      </c>
      <c r="BS18" s="45">
        <f t="shared" si="1"/>
        <v>0</v>
      </c>
      <c r="BT18" s="46"/>
      <c r="BU18" s="46"/>
      <c r="BV18" s="47">
        <f t="shared" si="4"/>
      </c>
      <c r="BW18" s="48">
        <f t="shared" si="2"/>
      </c>
      <c r="BX18" s="49">
        <f t="shared" si="3"/>
      </c>
    </row>
    <row r="19" ht="13.8" customHeight="1" spans="1:76" x14ac:dyDescent="0.25">
      <c r="A19" s="107"/>
      <c r="B19" s="33"/>
      <c r="C19" s="34"/>
      <c r="D19" s="37"/>
      <c r="E19" s="36"/>
      <c r="F19" s="37"/>
      <c r="G19" s="36"/>
      <c r="H19" s="37"/>
      <c r="I19" s="36"/>
      <c r="J19" s="37"/>
      <c r="K19" s="36"/>
      <c r="L19" s="37"/>
      <c r="M19" s="36"/>
      <c r="N19" s="37"/>
      <c r="O19" s="36"/>
      <c r="P19" s="37"/>
      <c r="Q19" s="36"/>
      <c r="R19" s="37"/>
      <c r="S19" s="36"/>
      <c r="T19" s="37"/>
      <c r="U19" s="36"/>
      <c r="V19" s="37"/>
      <c r="W19" s="36"/>
      <c r="X19" s="40"/>
      <c r="Y19" s="39"/>
      <c r="Z19" s="40"/>
      <c r="AA19" s="39"/>
      <c r="AB19" s="40"/>
      <c r="AC19" s="39"/>
      <c r="AD19" s="40"/>
      <c r="AE19" s="39"/>
      <c r="AF19" s="40"/>
      <c r="AG19" s="39"/>
      <c r="AH19" s="40"/>
      <c r="AI19" s="39"/>
      <c r="AJ19" s="40"/>
      <c r="AK19" s="39"/>
      <c r="AL19" s="40"/>
      <c r="AM19" s="39"/>
      <c r="AN19" s="40"/>
      <c r="AO19" s="39"/>
      <c r="AP19" s="40"/>
      <c r="AQ19" s="39"/>
      <c r="AR19" s="40"/>
      <c r="AS19" s="39"/>
      <c r="AT19" s="40"/>
      <c r="AU19" s="39"/>
      <c r="AV19" s="40"/>
      <c r="AW19" s="39"/>
      <c r="AX19" s="40"/>
      <c r="AY19" s="41"/>
      <c r="AZ19" s="42"/>
      <c r="BA19" s="43"/>
      <c r="BB19" s="42"/>
      <c r="BC19" s="43"/>
      <c r="BD19" s="42"/>
      <c r="BE19" s="43"/>
      <c r="BF19" s="42"/>
      <c r="BG19" s="43"/>
      <c r="BH19" s="42"/>
      <c r="BI19" s="43"/>
      <c r="BJ19" s="42"/>
      <c r="BK19" s="43"/>
      <c r="BL19" s="42"/>
      <c r="BM19" s="43"/>
      <c r="BN19" s="42"/>
      <c r="BO19" s="43"/>
      <c r="BP19" s="42"/>
      <c r="BQ19" s="43"/>
      <c r="BR19" s="44">
        <f t="shared" si="0"/>
        <v>0</v>
      </c>
      <c r="BS19" s="45">
        <f t="shared" si="1"/>
        <v>0</v>
      </c>
      <c r="BT19" s="46"/>
      <c r="BU19" s="46"/>
      <c r="BV19" s="47">
        <f t="shared" si="4"/>
      </c>
      <c r="BW19" s="48">
        <f t="shared" si="2"/>
      </c>
      <c r="BX19" s="49">
        <f t="shared" si="3"/>
      </c>
    </row>
    <row r="20" ht="13.8" customHeight="1" spans="1:76" x14ac:dyDescent="0.25">
      <c r="A20" s="107"/>
      <c r="B20" s="33"/>
      <c r="C20" s="34"/>
      <c r="D20" s="37"/>
      <c r="E20" s="36"/>
      <c r="F20" s="37"/>
      <c r="G20" s="36"/>
      <c r="H20" s="37"/>
      <c r="I20" s="36"/>
      <c r="J20" s="37"/>
      <c r="K20" s="36"/>
      <c r="L20" s="37"/>
      <c r="M20" s="36"/>
      <c r="N20" s="37"/>
      <c r="O20" s="36"/>
      <c r="P20" s="37"/>
      <c r="Q20" s="36"/>
      <c r="R20" s="37"/>
      <c r="S20" s="36"/>
      <c r="T20" s="37"/>
      <c r="U20" s="36"/>
      <c r="V20" s="37"/>
      <c r="W20" s="36"/>
      <c r="X20" s="40"/>
      <c r="Y20" s="39"/>
      <c r="Z20" s="40"/>
      <c r="AA20" s="39"/>
      <c r="AB20" s="40"/>
      <c r="AC20" s="39"/>
      <c r="AD20" s="40"/>
      <c r="AE20" s="39"/>
      <c r="AF20" s="40"/>
      <c r="AG20" s="39"/>
      <c r="AH20" s="40"/>
      <c r="AI20" s="39"/>
      <c r="AJ20" s="40"/>
      <c r="AK20" s="39"/>
      <c r="AL20" s="40"/>
      <c r="AM20" s="39"/>
      <c r="AN20" s="40"/>
      <c r="AO20" s="39"/>
      <c r="AP20" s="40"/>
      <c r="AQ20" s="39"/>
      <c r="AR20" s="40"/>
      <c r="AS20" s="39"/>
      <c r="AT20" s="40"/>
      <c r="AU20" s="39"/>
      <c r="AV20" s="40"/>
      <c r="AW20" s="39"/>
      <c r="AX20" s="40"/>
      <c r="AY20" s="41"/>
      <c r="AZ20" s="42"/>
      <c r="BA20" s="43"/>
      <c r="BB20" s="42"/>
      <c r="BC20" s="43"/>
      <c r="BD20" s="42"/>
      <c r="BE20" s="43"/>
      <c r="BF20" s="42"/>
      <c r="BG20" s="43"/>
      <c r="BH20" s="42"/>
      <c r="BI20" s="43"/>
      <c r="BJ20" s="42"/>
      <c r="BK20" s="43"/>
      <c r="BL20" s="42"/>
      <c r="BM20" s="43"/>
      <c r="BN20" s="42"/>
      <c r="BO20" s="43"/>
      <c r="BP20" s="42"/>
      <c r="BQ20" s="43"/>
      <c r="BR20" s="44">
        <f t="shared" si="0"/>
        <v>0</v>
      </c>
      <c r="BS20" s="45">
        <f t="shared" si="1"/>
        <v>0</v>
      </c>
      <c r="BT20" s="46"/>
      <c r="BU20" s="46"/>
      <c r="BV20" s="47">
        <f t="shared" si="4"/>
      </c>
      <c r="BW20" s="48">
        <f t="shared" si="2"/>
      </c>
      <c r="BX20" s="49">
        <f t="shared" si="3"/>
      </c>
    </row>
    <row r="21" ht="13.8" customHeight="1" spans="1:76" x14ac:dyDescent="0.25">
      <c r="A21" s="107"/>
      <c r="B21" s="33"/>
      <c r="C21" s="34"/>
      <c r="D21" s="37"/>
      <c r="E21" s="36"/>
      <c r="F21" s="37"/>
      <c r="G21" s="36"/>
      <c r="H21" s="37"/>
      <c r="I21" s="36"/>
      <c r="J21" s="37"/>
      <c r="K21" s="36"/>
      <c r="L21" s="37"/>
      <c r="M21" s="36"/>
      <c r="N21" s="37"/>
      <c r="O21" s="36"/>
      <c r="P21" s="37"/>
      <c r="Q21" s="36"/>
      <c r="R21" s="37"/>
      <c r="S21" s="36"/>
      <c r="T21" s="37"/>
      <c r="U21" s="36"/>
      <c r="V21" s="37"/>
      <c r="W21" s="36"/>
      <c r="X21" s="40"/>
      <c r="Y21" s="39"/>
      <c r="Z21" s="40"/>
      <c r="AA21" s="39"/>
      <c r="AB21" s="40"/>
      <c r="AC21" s="39"/>
      <c r="AD21" s="40"/>
      <c r="AE21" s="39"/>
      <c r="AF21" s="40"/>
      <c r="AG21" s="39"/>
      <c r="AH21" s="40"/>
      <c r="AI21" s="39"/>
      <c r="AJ21" s="40"/>
      <c r="AK21" s="39"/>
      <c r="AL21" s="40"/>
      <c r="AM21" s="39"/>
      <c r="AN21" s="40"/>
      <c r="AO21" s="39"/>
      <c r="AP21" s="40"/>
      <c r="AQ21" s="39"/>
      <c r="AR21" s="40"/>
      <c r="AS21" s="39"/>
      <c r="AT21" s="40"/>
      <c r="AU21" s="39"/>
      <c r="AV21" s="40"/>
      <c r="AW21" s="39"/>
      <c r="AX21" s="40"/>
      <c r="AY21" s="41"/>
      <c r="AZ21" s="42"/>
      <c r="BA21" s="43"/>
      <c r="BB21" s="42"/>
      <c r="BC21" s="43"/>
      <c r="BD21" s="42"/>
      <c r="BE21" s="43"/>
      <c r="BF21" s="42"/>
      <c r="BG21" s="43"/>
      <c r="BH21" s="42"/>
      <c r="BI21" s="43"/>
      <c r="BJ21" s="42"/>
      <c r="BK21" s="43"/>
      <c r="BL21" s="42"/>
      <c r="BM21" s="43"/>
      <c r="BN21" s="42"/>
      <c r="BO21" s="43"/>
      <c r="BP21" s="42"/>
      <c r="BQ21" s="43"/>
      <c r="BR21" s="44">
        <f t="shared" si="0"/>
        <v>0</v>
      </c>
      <c r="BS21" s="45">
        <f t="shared" si="1"/>
        <v>0</v>
      </c>
      <c r="BT21" s="46"/>
      <c r="BU21" s="46"/>
      <c r="BV21" s="47">
        <f t="shared" si="4"/>
      </c>
      <c r="BW21" s="48">
        <f t="shared" si="2"/>
      </c>
      <c r="BX21" s="49">
        <f t="shared" si="3"/>
      </c>
    </row>
    <row r="22" ht="13.8" customHeight="1" spans="1:76" x14ac:dyDescent="0.25">
      <c r="A22" s="107"/>
      <c r="B22" s="33"/>
      <c r="C22" s="34"/>
      <c r="D22" s="37"/>
      <c r="E22" s="36"/>
      <c r="F22" s="37"/>
      <c r="G22" s="36"/>
      <c r="H22" s="37"/>
      <c r="I22" s="36"/>
      <c r="J22" s="37"/>
      <c r="K22" s="36"/>
      <c r="L22" s="37"/>
      <c r="M22" s="36"/>
      <c r="N22" s="37"/>
      <c r="O22" s="36"/>
      <c r="P22" s="37"/>
      <c r="Q22" s="36"/>
      <c r="R22" s="37"/>
      <c r="S22" s="36"/>
      <c r="T22" s="37"/>
      <c r="U22" s="36"/>
      <c r="V22" s="37"/>
      <c r="W22" s="36"/>
      <c r="X22" s="40"/>
      <c r="Y22" s="39"/>
      <c r="Z22" s="40"/>
      <c r="AA22" s="39"/>
      <c r="AB22" s="40"/>
      <c r="AC22" s="39"/>
      <c r="AD22" s="40"/>
      <c r="AE22" s="39"/>
      <c r="AF22" s="40"/>
      <c r="AG22" s="39"/>
      <c r="AH22" s="40"/>
      <c r="AI22" s="39"/>
      <c r="AJ22" s="40"/>
      <c r="AK22" s="39"/>
      <c r="AL22" s="40"/>
      <c r="AM22" s="39"/>
      <c r="AN22" s="40"/>
      <c r="AO22" s="39"/>
      <c r="AP22" s="40"/>
      <c r="AQ22" s="39"/>
      <c r="AR22" s="40"/>
      <c r="AS22" s="39"/>
      <c r="AT22" s="40"/>
      <c r="AU22" s="39"/>
      <c r="AV22" s="40"/>
      <c r="AW22" s="39"/>
      <c r="AX22" s="40"/>
      <c r="AY22" s="41"/>
      <c r="AZ22" s="42"/>
      <c r="BA22" s="43"/>
      <c r="BB22" s="42"/>
      <c r="BC22" s="43"/>
      <c r="BD22" s="42"/>
      <c r="BE22" s="43"/>
      <c r="BF22" s="42"/>
      <c r="BG22" s="43"/>
      <c r="BH22" s="42"/>
      <c r="BI22" s="43"/>
      <c r="BJ22" s="42"/>
      <c r="BK22" s="43"/>
      <c r="BL22" s="42"/>
      <c r="BM22" s="43"/>
      <c r="BN22" s="42"/>
      <c r="BO22" s="43"/>
      <c r="BP22" s="42"/>
      <c r="BQ22" s="43"/>
      <c r="BR22" s="44">
        <f t="shared" si="0"/>
        <v>0</v>
      </c>
      <c r="BS22" s="45">
        <f t="shared" si="1"/>
        <v>0</v>
      </c>
      <c r="BT22" s="46"/>
      <c r="BU22" s="46"/>
      <c r="BV22" s="47">
        <f t="shared" si="4"/>
      </c>
      <c r="BW22" s="48">
        <f t="shared" si="2"/>
      </c>
      <c r="BX22" s="49">
        <f t="shared" si="3"/>
      </c>
    </row>
    <row r="23" ht="13.8" customHeight="1" spans="1:76" x14ac:dyDescent="0.25">
      <c r="A23" s="107"/>
      <c r="B23" s="33"/>
      <c r="C23" s="34"/>
      <c r="D23" s="37"/>
      <c r="E23" s="36"/>
      <c r="F23" s="37"/>
      <c r="G23" s="36"/>
      <c r="H23" s="37"/>
      <c r="I23" s="36"/>
      <c r="J23" s="37"/>
      <c r="K23" s="36"/>
      <c r="L23" s="37"/>
      <c r="M23" s="36"/>
      <c r="N23" s="37"/>
      <c r="O23" s="36"/>
      <c r="P23" s="37"/>
      <c r="Q23" s="36"/>
      <c r="R23" s="37"/>
      <c r="S23" s="36"/>
      <c r="T23" s="37"/>
      <c r="U23" s="36"/>
      <c r="V23" s="37"/>
      <c r="W23" s="36"/>
      <c r="X23" s="40"/>
      <c r="Y23" s="39"/>
      <c r="Z23" s="40"/>
      <c r="AA23" s="39"/>
      <c r="AB23" s="40"/>
      <c r="AC23" s="39"/>
      <c r="AD23" s="40"/>
      <c r="AE23" s="39"/>
      <c r="AF23" s="40"/>
      <c r="AG23" s="39"/>
      <c r="AH23" s="40"/>
      <c r="AI23" s="39"/>
      <c r="AJ23" s="40"/>
      <c r="AK23" s="39"/>
      <c r="AL23" s="40"/>
      <c r="AM23" s="39"/>
      <c r="AN23" s="40"/>
      <c r="AO23" s="39"/>
      <c r="AP23" s="40"/>
      <c r="AQ23" s="39"/>
      <c r="AR23" s="40"/>
      <c r="AS23" s="39"/>
      <c r="AT23" s="40"/>
      <c r="AU23" s="39"/>
      <c r="AV23" s="40"/>
      <c r="AW23" s="39"/>
      <c r="AX23" s="40"/>
      <c r="AY23" s="41"/>
      <c r="AZ23" s="42"/>
      <c r="BA23" s="43"/>
      <c r="BB23" s="42"/>
      <c r="BC23" s="43"/>
      <c r="BD23" s="42"/>
      <c r="BE23" s="43"/>
      <c r="BF23" s="42"/>
      <c r="BG23" s="43"/>
      <c r="BH23" s="42"/>
      <c r="BI23" s="43"/>
      <c r="BJ23" s="42"/>
      <c r="BK23" s="43"/>
      <c r="BL23" s="42"/>
      <c r="BM23" s="43"/>
      <c r="BN23" s="42"/>
      <c r="BO23" s="43"/>
      <c r="BP23" s="42"/>
      <c r="BQ23" s="43"/>
      <c r="BR23" s="44">
        <f t="shared" si="0"/>
        <v>0</v>
      </c>
      <c r="BS23" s="45">
        <f t="shared" si="1"/>
        <v>0</v>
      </c>
      <c r="BT23" s="46"/>
      <c r="BU23" s="46"/>
      <c r="BV23" s="47">
        <f t="shared" si="4"/>
      </c>
      <c r="BW23" s="48">
        <f t="shared" si="2"/>
      </c>
      <c r="BX23" s="49">
        <f t="shared" si="3"/>
      </c>
    </row>
    <row r="24" ht="13.8" customHeight="1" spans="1:76" x14ac:dyDescent="0.25">
      <c r="A24" s="107"/>
      <c r="B24" s="33"/>
      <c r="C24" s="34"/>
      <c r="D24" s="37"/>
      <c r="E24" s="36"/>
      <c r="F24" s="37"/>
      <c r="G24" s="36"/>
      <c r="H24" s="37"/>
      <c r="I24" s="36"/>
      <c r="J24" s="37"/>
      <c r="K24" s="36"/>
      <c r="L24" s="37"/>
      <c r="M24" s="36"/>
      <c r="N24" s="37"/>
      <c r="O24" s="36"/>
      <c r="P24" s="37"/>
      <c r="Q24" s="36"/>
      <c r="R24" s="37"/>
      <c r="S24" s="36"/>
      <c r="T24" s="37"/>
      <c r="U24" s="36"/>
      <c r="V24" s="37"/>
      <c r="W24" s="36"/>
      <c r="X24" s="40"/>
      <c r="Y24" s="39"/>
      <c r="Z24" s="40"/>
      <c r="AA24" s="39"/>
      <c r="AB24" s="40"/>
      <c r="AC24" s="39"/>
      <c r="AD24" s="40"/>
      <c r="AE24" s="39"/>
      <c r="AF24" s="40"/>
      <c r="AG24" s="39"/>
      <c r="AH24" s="40"/>
      <c r="AI24" s="39"/>
      <c r="AJ24" s="40"/>
      <c r="AK24" s="39"/>
      <c r="AL24" s="40"/>
      <c r="AM24" s="39"/>
      <c r="AN24" s="40"/>
      <c r="AO24" s="39"/>
      <c r="AP24" s="40"/>
      <c r="AQ24" s="39"/>
      <c r="AR24" s="40"/>
      <c r="AS24" s="39"/>
      <c r="AT24" s="40"/>
      <c r="AU24" s="39"/>
      <c r="AV24" s="40"/>
      <c r="AW24" s="39"/>
      <c r="AX24" s="40"/>
      <c r="AY24" s="41"/>
      <c r="AZ24" s="42"/>
      <c r="BA24" s="43"/>
      <c r="BB24" s="42"/>
      <c r="BC24" s="43"/>
      <c r="BD24" s="42"/>
      <c r="BE24" s="43"/>
      <c r="BF24" s="42"/>
      <c r="BG24" s="43"/>
      <c r="BH24" s="42"/>
      <c r="BI24" s="43"/>
      <c r="BJ24" s="42"/>
      <c r="BK24" s="43"/>
      <c r="BL24" s="42"/>
      <c r="BM24" s="43"/>
      <c r="BN24" s="42"/>
      <c r="BO24" s="43"/>
      <c r="BP24" s="42"/>
      <c r="BQ24" s="43"/>
      <c r="BR24" s="44">
        <f t="shared" si="0"/>
        <v>0</v>
      </c>
      <c r="BS24" s="45">
        <f t="shared" si="1"/>
        <v>0</v>
      </c>
      <c r="BT24" s="46"/>
      <c r="BU24" s="46"/>
      <c r="BV24" s="47">
        <f t="shared" si="4"/>
      </c>
      <c r="BW24" s="48">
        <f t="shared" si="2"/>
      </c>
      <c r="BX24" s="49">
        <f t="shared" si="3"/>
      </c>
    </row>
    <row r="25" ht="13.8" customHeight="1" spans="1:76" x14ac:dyDescent="0.25">
      <c r="A25" s="107"/>
      <c r="B25" s="33"/>
      <c r="C25" s="34"/>
      <c r="D25" s="37"/>
      <c r="E25" s="36"/>
      <c r="F25" s="37"/>
      <c r="G25" s="36"/>
      <c r="H25" s="37"/>
      <c r="I25" s="36"/>
      <c r="J25" s="37"/>
      <c r="K25" s="36"/>
      <c r="L25" s="37"/>
      <c r="M25" s="36"/>
      <c r="N25" s="37"/>
      <c r="O25" s="36"/>
      <c r="P25" s="37"/>
      <c r="Q25" s="36"/>
      <c r="R25" s="37"/>
      <c r="S25" s="36"/>
      <c r="T25" s="37"/>
      <c r="U25" s="36"/>
      <c r="V25" s="37"/>
      <c r="W25" s="36"/>
      <c r="X25" s="40"/>
      <c r="Y25" s="39"/>
      <c r="Z25" s="40"/>
      <c r="AA25" s="39"/>
      <c r="AB25" s="40"/>
      <c r="AC25" s="39"/>
      <c r="AD25" s="40"/>
      <c r="AE25" s="39"/>
      <c r="AF25" s="40"/>
      <c r="AG25" s="39"/>
      <c r="AH25" s="40"/>
      <c r="AI25" s="39"/>
      <c r="AJ25" s="40"/>
      <c r="AK25" s="39"/>
      <c r="AL25" s="40"/>
      <c r="AM25" s="39"/>
      <c r="AN25" s="40"/>
      <c r="AO25" s="39"/>
      <c r="AP25" s="40"/>
      <c r="AQ25" s="39"/>
      <c r="AR25" s="40"/>
      <c r="AS25" s="39"/>
      <c r="AT25" s="40"/>
      <c r="AU25" s="39"/>
      <c r="AV25" s="40"/>
      <c r="AW25" s="39"/>
      <c r="AX25" s="40"/>
      <c r="AY25" s="41"/>
      <c r="AZ25" s="42"/>
      <c r="BA25" s="43"/>
      <c r="BB25" s="42"/>
      <c r="BC25" s="43"/>
      <c r="BD25" s="42"/>
      <c r="BE25" s="43"/>
      <c r="BF25" s="42"/>
      <c r="BG25" s="43"/>
      <c r="BH25" s="42"/>
      <c r="BI25" s="43"/>
      <c r="BJ25" s="42"/>
      <c r="BK25" s="43"/>
      <c r="BL25" s="42"/>
      <c r="BM25" s="43"/>
      <c r="BN25" s="42"/>
      <c r="BO25" s="43"/>
      <c r="BP25" s="42"/>
      <c r="BQ25" s="43"/>
      <c r="BR25" s="44">
        <f t="shared" si="0"/>
        <v>0</v>
      </c>
      <c r="BS25" s="45">
        <f t="shared" si="1"/>
        <v>0</v>
      </c>
      <c r="BT25" s="46"/>
      <c r="BU25" s="46"/>
      <c r="BV25" s="47">
        <f t="shared" si="4"/>
      </c>
      <c r="BW25" s="48">
        <f t="shared" si="2"/>
      </c>
      <c r="BX25" s="49">
        <f t="shared" si="3"/>
      </c>
    </row>
    <row r="26" ht="13.8" customHeight="1" spans="1:76" x14ac:dyDescent="0.25">
      <c r="A26" s="107"/>
      <c r="B26" s="33"/>
      <c r="C26" s="34"/>
      <c r="D26" s="37"/>
      <c r="E26" s="36"/>
      <c r="F26" s="37"/>
      <c r="G26" s="36"/>
      <c r="H26" s="37"/>
      <c r="I26" s="36"/>
      <c r="J26" s="37"/>
      <c r="K26" s="36"/>
      <c r="L26" s="37"/>
      <c r="M26" s="36"/>
      <c r="N26" s="37"/>
      <c r="O26" s="36"/>
      <c r="P26" s="37"/>
      <c r="Q26" s="36"/>
      <c r="R26" s="37"/>
      <c r="S26" s="36"/>
      <c r="T26" s="37"/>
      <c r="U26" s="36"/>
      <c r="V26" s="37"/>
      <c r="W26" s="36"/>
      <c r="X26" s="40"/>
      <c r="Y26" s="39"/>
      <c r="Z26" s="40"/>
      <c r="AA26" s="39"/>
      <c r="AB26" s="40"/>
      <c r="AC26" s="39"/>
      <c r="AD26" s="40"/>
      <c r="AE26" s="39"/>
      <c r="AF26" s="40"/>
      <c r="AG26" s="39"/>
      <c r="AH26" s="40"/>
      <c r="AI26" s="39"/>
      <c r="AJ26" s="40"/>
      <c r="AK26" s="39"/>
      <c r="AL26" s="40"/>
      <c r="AM26" s="39"/>
      <c r="AN26" s="40"/>
      <c r="AO26" s="39"/>
      <c r="AP26" s="40"/>
      <c r="AQ26" s="39"/>
      <c r="AR26" s="40"/>
      <c r="AS26" s="39"/>
      <c r="AT26" s="40"/>
      <c r="AU26" s="39"/>
      <c r="AV26" s="40"/>
      <c r="AW26" s="39"/>
      <c r="AX26" s="40"/>
      <c r="AY26" s="41"/>
      <c r="AZ26" s="42"/>
      <c r="BA26" s="43"/>
      <c r="BB26" s="42"/>
      <c r="BC26" s="43"/>
      <c r="BD26" s="42"/>
      <c r="BE26" s="43"/>
      <c r="BF26" s="42"/>
      <c r="BG26" s="43"/>
      <c r="BH26" s="42"/>
      <c r="BI26" s="43"/>
      <c r="BJ26" s="42"/>
      <c r="BK26" s="43"/>
      <c r="BL26" s="42"/>
      <c r="BM26" s="43"/>
      <c r="BN26" s="42"/>
      <c r="BO26" s="43"/>
      <c r="BP26" s="42"/>
      <c r="BQ26" s="43"/>
      <c r="BR26" s="44">
        <f t="shared" si="0"/>
        <v>0</v>
      </c>
      <c r="BS26" s="45">
        <f t="shared" si="1"/>
        <v>0</v>
      </c>
      <c r="BT26" s="46"/>
      <c r="BU26" s="46"/>
      <c r="BV26" s="47">
        <f t="shared" si="4"/>
      </c>
      <c r="BW26" s="48">
        <f t="shared" si="2"/>
      </c>
      <c r="BX26" s="49">
        <f t="shared" si="3"/>
      </c>
    </row>
    <row r="27" ht="13.8" customHeight="1" spans="1:76" x14ac:dyDescent="0.25">
      <c r="A27" s="107"/>
      <c r="B27" s="33"/>
      <c r="C27" s="34"/>
      <c r="D27" s="37"/>
      <c r="E27" s="36"/>
      <c r="F27" s="37"/>
      <c r="G27" s="36"/>
      <c r="H27" s="37"/>
      <c r="I27" s="36"/>
      <c r="J27" s="37"/>
      <c r="K27" s="36"/>
      <c r="L27" s="37"/>
      <c r="M27" s="36"/>
      <c r="N27" s="37"/>
      <c r="O27" s="36"/>
      <c r="P27" s="37"/>
      <c r="Q27" s="36"/>
      <c r="R27" s="37"/>
      <c r="S27" s="36"/>
      <c r="T27" s="37"/>
      <c r="U27" s="36"/>
      <c r="V27" s="37"/>
      <c r="W27" s="36"/>
      <c r="X27" s="40"/>
      <c r="Y27" s="39"/>
      <c r="Z27" s="40"/>
      <c r="AA27" s="39"/>
      <c r="AB27" s="40"/>
      <c r="AC27" s="39"/>
      <c r="AD27" s="40"/>
      <c r="AE27" s="39"/>
      <c r="AF27" s="40"/>
      <c r="AG27" s="39"/>
      <c r="AH27" s="40"/>
      <c r="AI27" s="39"/>
      <c r="AJ27" s="40"/>
      <c r="AK27" s="39"/>
      <c r="AL27" s="40"/>
      <c r="AM27" s="39"/>
      <c r="AN27" s="40"/>
      <c r="AO27" s="39"/>
      <c r="AP27" s="40"/>
      <c r="AQ27" s="39"/>
      <c r="AR27" s="40"/>
      <c r="AS27" s="39"/>
      <c r="AT27" s="40"/>
      <c r="AU27" s="39"/>
      <c r="AV27" s="40"/>
      <c r="AW27" s="39"/>
      <c r="AX27" s="40"/>
      <c r="AY27" s="41"/>
      <c r="AZ27" s="42"/>
      <c r="BA27" s="43"/>
      <c r="BB27" s="42"/>
      <c r="BC27" s="43"/>
      <c r="BD27" s="42"/>
      <c r="BE27" s="43"/>
      <c r="BF27" s="42"/>
      <c r="BG27" s="43"/>
      <c r="BH27" s="42"/>
      <c r="BI27" s="43"/>
      <c r="BJ27" s="42"/>
      <c r="BK27" s="43"/>
      <c r="BL27" s="42"/>
      <c r="BM27" s="43"/>
      <c r="BN27" s="42"/>
      <c r="BO27" s="43"/>
      <c r="BP27" s="42"/>
      <c r="BQ27" s="43"/>
      <c r="BR27" s="44">
        <f t="shared" si="0"/>
        <v>0</v>
      </c>
      <c r="BS27" s="45">
        <f t="shared" si="1"/>
        <v>0</v>
      </c>
      <c r="BT27" s="46"/>
      <c r="BU27" s="46"/>
      <c r="BV27" s="47">
        <f t="shared" si="4"/>
      </c>
      <c r="BW27" s="48">
        <f t="shared" si="2"/>
      </c>
      <c r="BX27" s="49">
        <f t="shared" si="3"/>
      </c>
    </row>
    <row r="28" ht="13.8" customHeight="1" spans="1:76" x14ac:dyDescent="0.25">
      <c r="A28" s="107"/>
      <c r="B28" s="33"/>
      <c r="C28" s="34"/>
      <c r="D28" s="37"/>
      <c r="E28" s="36"/>
      <c r="F28" s="37"/>
      <c r="G28" s="36"/>
      <c r="H28" s="37"/>
      <c r="I28" s="36"/>
      <c r="J28" s="37"/>
      <c r="K28" s="36"/>
      <c r="L28" s="37"/>
      <c r="M28" s="36"/>
      <c r="N28" s="37"/>
      <c r="O28" s="36"/>
      <c r="P28" s="37"/>
      <c r="Q28" s="36"/>
      <c r="R28" s="37"/>
      <c r="S28" s="36"/>
      <c r="T28" s="37"/>
      <c r="U28" s="36"/>
      <c r="V28" s="37"/>
      <c r="W28" s="36"/>
      <c r="X28" s="40"/>
      <c r="Y28" s="39"/>
      <c r="Z28" s="40"/>
      <c r="AA28" s="39"/>
      <c r="AB28" s="40"/>
      <c r="AC28" s="39"/>
      <c r="AD28" s="40"/>
      <c r="AE28" s="39"/>
      <c r="AF28" s="40"/>
      <c r="AG28" s="39"/>
      <c r="AH28" s="40"/>
      <c r="AI28" s="39"/>
      <c r="AJ28" s="40"/>
      <c r="AK28" s="39"/>
      <c r="AL28" s="40"/>
      <c r="AM28" s="39"/>
      <c r="AN28" s="40"/>
      <c r="AO28" s="39"/>
      <c r="AP28" s="40"/>
      <c r="AQ28" s="39"/>
      <c r="AR28" s="40"/>
      <c r="AS28" s="39"/>
      <c r="AT28" s="40"/>
      <c r="AU28" s="39"/>
      <c r="AV28" s="40"/>
      <c r="AW28" s="39"/>
      <c r="AX28" s="40"/>
      <c r="AY28" s="41"/>
      <c r="AZ28" s="42"/>
      <c r="BA28" s="43"/>
      <c r="BB28" s="42"/>
      <c r="BC28" s="43"/>
      <c r="BD28" s="42"/>
      <c r="BE28" s="43"/>
      <c r="BF28" s="42"/>
      <c r="BG28" s="43"/>
      <c r="BH28" s="42"/>
      <c r="BI28" s="43"/>
      <c r="BJ28" s="42"/>
      <c r="BK28" s="43"/>
      <c r="BL28" s="42"/>
      <c r="BM28" s="43"/>
      <c r="BN28" s="42"/>
      <c r="BO28" s="43"/>
      <c r="BP28" s="42"/>
      <c r="BQ28" s="43"/>
      <c r="BR28" s="44">
        <f t="shared" si="0"/>
        <v>0</v>
      </c>
      <c r="BS28" s="45">
        <f t="shared" si="1"/>
        <v>0</v>
      </c>
      <c r="BT28" s="46"/>
      <c r="BU28" s="46"/>
      <c r="BV28" s="47">
        <f t="shared" si="4"/>
      </c>
      <c r="BW28" s="48">
        <f t="shared" si="2"/>
      </c>
      <c r="BX28" s="49">
        <f t="shared" si="3"/>
      </c>
    </row>
    <row r="29" ht="13.8" customHeight="1" spans="1:76" x14ac:dyDescent="0.25">
      <c r="A29" s="107"/>
      <c r="B29" s="33"/>
      <c r="C29" s="34"/>
      <c r="D29" s="37"/>
      <c r="E29" s="36"/>
      <c r="F29" s="37"/>
      <c r="G29" s="36"/>
      <c r="H29" s="37"/>
      <c r="I29" s="36"/>
      <c r="J29" s="37"/>
      <c r="K29" s="36"/>
      <c r="L29" s="37"/>
      <c r="M29" s="36"/>
      <c r="N29" s="37"/>
      <c r="O29" s="36"/>
      <c r="P29" s="37"/>
      <c r="Q29" s="36"/>
      <c r="R29" s="37"/>
      <c r="S29" s="36"/>
      <c r="T29" s="37"/>
      <c r="U29" s="36"/>
      <c r="V29" s="37"/>
      <c r="W29" s="36"/>
      <c r="X29" s="40"/>
      <c r="Y29" s="39"/>
      <c r="Z29" s="40"/>
      <c r="AA29" s="39"/>
      <c r="AB29" s="40"/>
      <c r="AC29" s="39"/>
      <c r="AD29" s="40"/>
      <c r="AE29" s="39"/>
      <c r="AF29" s="40"/>
      <c r="AG29" s="39"/>
      <c r="AH29" s="40"/>
      <c r="AI29" s="39"/>
      <c r="AJ29" s="40"/>
      <c r="AK29" s="39"/>
      <c r="AL29" s="40"/>
      <c r="AM29" s="39"/>
      <c r="AN29" s="40"/>
      <c r="AO29" s="39"/>
      <c r="AP29" s="40"/>
      <c r="AQ29" s="39"/>
      <c r="AR29" s="40"/>
      <c r="AS29" s="39"/>
      <c r="AT29" s="40"/>
      <c r="AU29" s="39"/>
      <c r="AV29" s="40"/>
      <c r="AW29" s="39"/>
      <c r="AX29" s="40"/>
      <c r="AY29" s="41"/>
      <c r="AZ29" s="42"/>
      <c r="BA29" s="43"/>
      <c r="BB29" s="42"/>
      <c r="BC29" s="43"/>
      <c r="BD29" s="42"/>
      <c r="BE29" s="43"/>
      <c r="BF29" s="42"/>
      <c r="BG29" s="43"/>
      <c r="BH29" s="42"/>
      <c r="BI29" s="43"/>
      <c r="BJ29" s="42"/>
      <c r="BK29" s="43"/>
      <c r="BL29" s="42"/>
      <c r="BM29" s="43"/>
      <c r="BN29" s="42"/>
      <c r="BO29" s="43"/>
      <c r="BP29" s="42"/>
      <c r="BQ29" s="43"/>
      <c r="BR29" s="44">
        <f t="shared" si="0"/>
        <v>0</v>
      </c>
      <c r="BS29" s="45">
        <f t="shared" si="1"/>
        <v>0</v>
      </c>
      <c r="BT29" s="46"/>
      <c r="BU29" s="46"/>
      <c r="BV29" s="47">
        <f t="shared" si="4"/>
      </c>
      <c r="BW29" s="48">
        <f t="shared" si="2"/>
      </c>
      <c r="BX29" s="49">
        <f t="shared" si="3"/>
      </c>
    </row>
    <row r="30" ht="13.8" customHeight="1" spans="1:76" x14ac:dyDescent="0.25">
      <c r="A30" s="107"/>
      <c r="B30" s="33"/>
      <c r="C30" s="34"/>
      <c r="D30" s="37"/>
      <c r="E30" s="36"/>
      <c r="F30" s="37"/>
      <c r="G30" s="36"/>
      <c r="H30" s="37"/>
      <c r="I30" s="36"/>
      <c r="J30" s="37"/>
      <c r="K30" s="36"/>
      <c r="L30" s="37"/>
      <c r="M30" s="36"/>
      <c r="N30" s="37"/>
      <c r="O30" s="36"/>
      <c r="P30" s="37"/>
      <c r="Q30" s="36"/>
      <c r="R30" s="37"/>
      <c r="S30" s="36"/>
      <c r="T30" s="37"/>
      <c r="U30" s="36"/>
      <c r="V30" s="37"/>
      <c r="W30" s="36"/>
      <c r="X30" s="40"/>
      <c r="Y30" s="39"/>
      <c r="Z30" s="40"/>
      <c r="AA30" s="39"/>
      <c r="AB30" s="40"/>
      <c r="AC30" s="39"/>
      <c r="AD30" s="40"/>
      <c r="AE30" s="39"/>
      <c r="AF30" s="40"/>
      <c r="AG30" s="39"/>
      <c r="AH30" s="40"/>
      <c r="AI30" s="39"/>
      <c r="AJ30" s="40"/>
      <c r="AK30" s="39"/>
      <c r="AL30" s="40"/>
      <c r="AM30" s="39"/>
      <c r="AN30" s="40"/>
      <c r="AO30" s="39"/>
      <c r="AP30" s="40"/>
      <c r="AQ30" s="39"/>
      <c r="AR30" s="40"/>
      <c r="AS30" s="39"/>
      <c r="AT30" s="40"/>
      <c r="AU30" s="39"/>
      <c r="AV30" s="40"/>
      <c r="AW30" s="39"/>
      <c r="AX30" s="40"/>
      <c r="AY30" s="41"/>
      <c r="AZ30" s="42"/>
      <c r="BA30" s="43"/>
      <c r="BB30" s="42"/>
      <c r="BC30" s="43"/>
      <c r="BD30" s="42"/>
      <c r="BE30" s="43"/>
      <c r="BF30" s="42"/>
      <c r="BG30" s="43"/>
      <c r="BH30" s="42"/>
      <c r="BI30" s="43"/>
      <c r="BJ30" s="42"/>
      <c r="BK30" s="43"/>
      <c r="BL30" s="42"/>
      <c r="BM30" s="43"/>
      <c r="BN30" s="42"/>
      <c r="BO30" s="43"/>
      <c r="BP30" s="42"/>
      <c r="BQ30" s="43"/>
      <c r="BR30" s="44">
        <f t="shared" si="0"/>
        <v>0</v>
      </c>
      <c r="BS30" s="45">
        <f t="shared" si="1"/>
        <v>0</v>
      </c>
      <c r="BT30" s="46"/>
      <c r="BU30" s="46"/>
      <c r="BV30" s="47">
        <f t="shared" si="4"/>
      </c>
      <c r="BW30" s="48">
        <f t="shared" si="2"/>
      </c>
      <c r="BX30" s="49">
        <f t="shared" si="3"/>
      </c>
    </row>
    <row r="31" ht="13.8" customHeight="1" spans="1:76" x14ac:dyDescent="0.25">
      <c r="A31" s="107"/>
      <c r="B31" s="33"/>
      <c r="C31" s="34"/>
      <c r="D31" s="37"/>
      <c r="E31" s="36"/>
      <c r="F31" s="37"/>
      <c r="G31" s="36"/>
      <c r="H31" s="37"/>
      <c r="I31" s="36"/>
      <c r="J31" s="37"/>
      <c r="K31" s="36"/>
      <c r="L31" s="37"/>
      <c r="M31" s="36"/>
      <c r="N31" s="37"/>
      <c r="O31" s="36"/>
      <c r="P31" s="37"/>
      <c r="Q31" s="36"/>
      <c r="R31" s="37"/>
      <c r="S31" s="36"/>
      <c r="T31" s="37"/>
      <c r="U31" s="36"/>
      <c r="V31" s="37"/>
      <c r="W31" s="36"/>
      <c r="X31" s="40"/>
      <c r="Y31" s="39"/>
      <c r="Z31" s="40"/>
      <c r="AA31" s="39"/>
      <c r="AB31" s="40"/>
      <c r="AC31" s="39"/>
      <c r="AD31" s="40"/>
      <c r="AE31" s="39"/>
      <c r="AF31" s="40"/>
      <c r="AG31" s="39"/>
      <c r="AH31" s="40"/>
      <c r="AI31" s="39"/>
      <c r="AJ31" s="40"/>
      <c r="AK31" s="39"/>
      <c r="AL31" s="40"/>
      <c r="AM31" s="39"/>
      <c r="AN31" s="40"/>
      <c r="AO31" s="39"/>
      <c r="AP31" s="40"/>
      <c r="AQ31" s="39"/>
      <c r="AR31" s="40"/>
      <c r="AS31" s="39"/>
      <c r="AT31" s="40"/>
      <c r="AU31" s="39"/>
      <c r="AV31" s="40"/>
      <c r="AW31" s="39"/>
      <c r="AX31" s="40"/>
      <c r="AY31" s="41"/>
      <c r="AZ31" s="42"/>
      <c r="BA31" s="43"/>
      <c r="BB31" s="42"/>
      <c r="BC31" s="43"/>
      <c r="BD31" s="42"/>
      <c r="BE31" s="43"/>
      <c r="BF31" s="42"/>
      <c r="BG31" s="43"/>
      <c r="BH31" s="42"/>
      <c r="BI31" s="43"/>
      <c r="BJ31" s="42"/>
      <c r="BK31" s="43"/>
      <c r="BL31" s="42"/>
      <c r="BM31" s="43"/>
      <c r="BN31" s="42"/>
      <c r="BO31" s="43"/>
      <c r="BP31" s="42"/>
      <c r="BQ31" s="43"/>
      <c r="BR31" s="44">
        <f t="shared" si="0"/>
        <v>0</v>
      </c>
      <c r="BS31" s="45">
        <f t="shared" si="1"/>
        <v>0</v>
      </c>
      <c r="BT31" s="46"/>
      <c r="BU31" s="46"/>
      <c r="BV31" s="47">
        <f t="shared" si="4"/>
      </c>
      <c r="BW31" s="48">
        <f t="shared" si="2"/>
      </c>
      <c r="BX31" s="49">
        <f t="shared" si="3"/>
      </c>
    </row>
    <row r="32" ht="13.8" customHeight="1" spans="1:76" x14ac:dyDescent="0.25">
      <c r="A32" s="107"/>
      <c r="B32" s="33"/>
      <c r="C32" s="34"/>
      <c r="D32" s="37"/>
      <c r="E32" s="36"/>
      <c r="F32" s="37"/>
      <c r="G32" s="36"/>
      <c r="H32" s="37"/>
      <c r="I32" s="36"/>
      <c r="J32" s="37"/>
      <c r="K32" s="36"/>
      <c r="L32" s="37"/>
      <c r="M32" s="36"/>
      <c r="N32" s="37"/>
      <c r="O32" s="36"/>
      <c r="P32" s="37"/>
      <c r="Q32" s="36"/>
      <c r="R32" s="37"/>
      <c r="S32" s="36"/>
      <c r="T32" s="37"/>
      <c r="U32" s="36"/>
      <c r="V32" s="37"/>
      <c r="W32" s="36"/>
      <c r="X32" s="40"/>
      <c r="Y32" s="39"/>
      <c r="Z32" s="40"/>
      <c r="AA32" s="39"/>
      <c r="AB32" s="40"/>
      <c r="AC32" s="39"/>
      <c r="AD32" s="40"/>
      <c r="AE32" s="39"/>
      <c r="AF32" s="40"/>
      <c r="AG32" s="39"/>
      <c r="AH32" s="40"/>
      <c r="AI32" s="39"/>
      <c r="AJ32" s="40"/>
      <c r="AK32" s="39"/>
      <c r="AL32" s="40"/>
      <c r="AM32" s="39"/>
      <c r="AN32" s="40"/>
      <c r="AO32" s="39"/>
      <c r="AP32" s="40"/>
      <c r="AQ32" s="39"/>
      <c r="AR32" s="40"/>
      <c r="AS32" s="39"/>
      <c r="AT32" s="40"/>
      <c r="AU32" s="39"/>
      <c r="AV32" s="40"/>
      <c r="AW32" s="39"/>
      <c r="AX32" s="40"/>
      <c r="AY32" s="41"/>
      <c r="AZ32" s="42"/>
      <c r="BA32" s="43"/>
      <c r="BB32" s="42"/>
      <c r="BC32" s="43"/>
      <c r="BD32" s="42"/>
      <c r="BE32" s="43"/>
      <c r="BF32" s="42"/>
      <c r="BG32" s="43"/>
      <c r="BH32" s="42"/>
      <c r="BI32" s="43"/>
      <c r="BJ32" s="42"/>
      <c r="BK32" s="43"/>
      <c r="BL32" s="42"/>
      <c r="BM32" s="43"/>
      <c r="BN32" s="42"/>
      <c r="BO32" s="43"/>
      <c r="BP32" s="42"/>
      <c r="BQ32" s="43"/>
      <c r="BR32" s="44">
        <f t="shared" si="0"/>
        <v>0</v>
      </c>
      <c r="BS32" s="45">
        <f t="shared" si="1"/>
        <v>0</v>
      </c>
      <c r="BT32" s="46"/>
      <c r="BU32" s="46"/>
      <c r="BV32" s="47">
        <f t="shared" si="4"/>
      </c>
      <c r="BW32" s="48">
        <f t="shared" si="2"/>
      </c>
      <c r="BX32" s="49">
        <f t="shared" si="3"/>
      </c>
    </row>
    <row r="33" ht="13.8" customHeight="1" spans="1:76" x14ac:dyDescent="0.25">
      <c r="A33" s="107"/>
      <c r="B33" s="33"/>
      <c r="C33" s="34"/>
      <c r="D33" s="37"/>
      <c r="E33" s="36"/>
      <c r="F33" s="37"/>
      <c r="G33" s="36"/>
      <c r="H33" s="37"/>
      <c r="I33" s="36"/>
      <c r="J33" s="37"/>
      <c r="K33" s="36"/>
      <c r="L33" s="37"/>
      <c r="M33" s="36"/>
      <c r="N33" s="37"/>
      <c r="O33" s="36"/>
      <c r="P33" s="37"/>
      <c r="Q33" s="36"/>
      <c r="R33" s="37"/>
      <c r="S33" s="36"/>
      <c r="T33" s="37"/>
      <c r="U33" s="36"/>
      <c r="V33" s="37"/>
      <c r="W33" s="36"/>
      <c r="X33" s="40"/>
      <c r="Y33" s="39"/>
      <c r="Z33" s="40"/>
      <c r="AA33" s="39"/>
      <c r="AB33" s="40"/>
      <c r="AC33" s="39"/>
      <c r="AD33" s="40"/>
      <c r="AE33" s="39"/>
      <c r="AF33" s="40"/>
      <c r="AG33" s="39"/>
      <c r="AH33" s="40"/>
      <c r="AI33" s="39"/>
      <c r="AJ33" s="40"/>
      <c r="AK33" s="39"/>
      <c r="AL33" s="40"/>
      <c r="AM33" s="39"/>
      <c r="AN33" s="40"/>
      <c r="AO33" s="39"/>
      <c r="AP33" s="40"/>
      <c r="AQ33" s="39"/>
      <c r="AR33" s="40"/>
      <c r="AS33" s="39"/>
      <c r="AT33" s="40"/>
      <c r="AU33" s="39"/>
      <c r="AV33" s="40"/>
      <c r="AW33" s="39"/>
      <c r="AX33" s="40"/>
      <c r="AY33" s="41"/>
      <c r="AZ33" s="42"/>
      <c r="BA33" s="43"/>
      <c r="BB33" s="42"/>
      <c r="BC33" s="43"/>
      <c r="BD33" s="42"/>
      <c r="BE33" s="43"/>
      <c r="BF33" s="42"/>
      <c r="BG33" s="43"/>
      <c r="BH33" s="42"/>
      <c r="BI33" s="43"/>
      <c r="BJ33" s="42"/>
      <c r="BK33" s="43"/>
      <c r="BL33" s="42"/>
      <c r="BM33" s="43"/>
      <c r="BN33" s="42"/>
      <c r="BO33" s="43"/>
      <c r="BP33" s="42"/>
      <c r="BQ33" s="43"/>
      <c r="BR33" s="44">
        <f t="shared" si="0"/>
        <v>0</v>
      </c>
      <c r="BS33" s="45">
        <f t="shared" si="1"/>
        <v>0</v>
      </c>
      <c r="BT33" s="46"/>
      <c r="BU33" s="46"/>
      <c r="BV33" s="47">
        <f t="shared" si="4"/>
      </c>
      <c r="BW33" s="48">
        <f t="shared" si="2"/>
      </c>
      <c r="BX33" s="49">
        <f t="shared" si="3"/>
      </c>
    </row>
    <row r="34" ht="13.8" customHeight="1" spans="1:76" x14ac:dyDescent="0.25">
      <c r="A34" s="107"/>
      <c r="B34" s="33"/>
      <c r="C34" s="34"/>
      <c r="D34" s="37"/>
      <c r="E34" s="36"/>
      <c r="F34" s="37"/>
      <c r="G34" s="36"/>
      <c r="H34" s="37"/>
      <c r="I34" s="36"/>
      <c r="J34" s="37"/>
      <c r="K34" s="36"/>
      <c r="L34" s="37"/>
      <c r="M34" s="36"/>
      <c r="N34" s="37"/>
      <c r="O34" s="36"/>
      <c r="P34" s="37"/>
      <c r="Q34" s="36"/>
      <c r="R34" s="37"/>
      <c r="S34" s="36"/>
      <c r="T34" s="37"/>
      <c r="U34" s="36"/>
      <c r="V34" s="37"/>
      <c r="W34" s="36"/>
      <c r="X34" s="40"/>
      <c r="Y34" s="39"/>
      <c r="Z34" s="40"/>
      <c r="AA34" s="39"/>
      <c r="AB34" s="40"/>
      <c r="AC34" s="39"/>
      <c r="AD34" s="40"/>
      <c r="AE34" s="39"/>
      <c r="AF34" s="40"/>
      <c r="AG34" s="39"/>
      <c r="AH34" s="40"/>
      <c r="AI34" s="39"/>
      <c r="AJ34" s="40"/>
      <c r="AK34" s="39"/>
      <c r="AL34" s="40"/>
      <c r="AM34" s="39"/>
      <c r="AN34" s="40"/>
      <c r="AO34" s="39"/>
      <c r="AP34" s="40"/>
      <c r="AQ34" s="39"/>
      <c r="AR34" s="40"/>
      <c r="AS34" s="39"/>
      <c r="AT34" s="40"/>
      <c r="AU34" s="39"/>
      <c r="AV34" s="40"/>
      <c r="AW34" s="39"/>
      <c r="AX34" s="40"/>
      <c r="AY34" s="41"/>
      <c r="AZ34" s="42"/>
      <c r="BA34" s="43"/>
      <c r="BB34" s="42"/>
      <c r="BC34" s="43"/>
      <c r="BD34" s="42"/>
      <c r="BE34" s="43"/>
      <c r="BF34" s="42"/>
      <c r="BG34" s="43"/>
      <c r="BH34" s="42"/>
      <c r="BI34" s="43"/>
      <c r="BJ34" s="42"/>
      <c r="BK34" s="43"/>
      <c r="BL34" s="42"/>
      <c r="BM34" s="43"/>
      <c r="BN34" s="42"/>
      <c r="BO34" s="43"/>
      <c r="BP34" s="42"/>
      <c r="BQ34" s="43"/>
      <c r="BR34" s="44">
        <f t="shared" si="0"/>
        <v>0</v>
      </c>
      <c r="BS34" s="45">
        <f t="shared" si="1"/>
        <v>0</v>
      </c>
      <c r="BT34" s="46"/>
      <c r="BU34" s="46"/>
      <c r="BV34" s="47">
        <f t="shared" si="4"/>
      </c>
      <c r="BW34" s="48">
        <f t="shared" si="2"/>
      </c>
      <c r="BX34" s="49">
        <f t="shared" si="3"/>
      </c>
    </row>
    <row r="35" ht="13.8" customHeight="1" spans="1:76" x14ac:dyDescent="0.25">
      <c r="A35" s="107"/>
      <c r="B35" s="33"/>
      <c r="C35" s="34"/>
      <c r="D35" s="37"/>
      <c r="E35" s="36"/>
      <c r="F35" s="37"/>
      <c r="G35" s="36"/>
      <c r="H35" s="37"/>
      <c r="I35" s="36"/>
      <c r="J35" s="37"/>
      <c r="K35" s="36"/>
      <c r="L35" s="37"/>
      <c r="M35" s="36"/>
      <c r="N35" s="37"/>
      <c r="O35" s="36"/>
      <c r="P35" s="37"/>
      <c r="Q35" s="36"/>
      <c r="R35" s="37"/>
      <c r="S35" s="36"/>
      <c r="T35" s="37"/>
      <c r="U35" s="36"/>
      <c r="V35" s="37"/>
      <c r="W35" s="36"/>
      <c r="X35" s="40"/>
      <c r="Y35" s="39"/>
      <c r="Z35" s="40"/>
      <c r="AA35" s="39"/>
      <c r="AB35" s="40"/>
      <c r="AC35" s="39"/>
      <c r="AD35" s="40"/>
      <c r="AE35" s="39"/>
      <c r="AF35" s="40"/>
      <c r="AG35" s="39"/>
      <c r="AH35" s="40"/>
      <c r="AI35" s="39"/>
      <c r="AJ35" s="40"/>
      <c r="AK35" s="39"/>
      <c r="AL35" s="40"/>
      <c r="AM35" s="39"/>
      <c r="AN35" s="40"/>
      <c r="AO35" s="39"/>
      <c r="AP35" s="40"/>
      <c r="AQ35" s="39"/>
      <c r="AR35" s="40"/>
      <c r="AS35" s="39"/>
      <c r="AT35" s="40"/>
      <c r="AU35" s="39"/>
      <c r="AV35" s="40"/>
      <c r="AW35" s="39"/>
      <c r="AX35" s="40"/>
      <c r="AY35" s="41"/>
      <c r="AZ35" s="42"/>
      <c r="BA35" s="43"/>
      <c r="BB35" s="42"/>
      <c r="BC35" s="43"/>
      <c r="BD35" s="42"/>
      <c r="BE35" s="43"/>
      <c r="BF35" s="42"/>
      <c r="BG35" s="43"/>
      <c r="BH35" s="42"/>
      <c r="BI35" s="43"/>
      <c r="BJ35" s="42"/>
      <c r="BK35" s="43"/>
      <c r="BL35" s="42"/>
      <c r="BM35" s="43"/>
      <c r="BN35" s="42"/>
      <c r="BO35" s="43"/>
      <c r="BP35" s="42"/>
      <c r="BQ35" s="43"/>
      <c r="BR35" s="44">
        <f t="shared" si="0"/>
        <v>0</v>
      </c>
      <c r="BS35" s="45">
        <f t="shared" si="1"/>
        <v>0</v>
      </c>
      <c r="BT35" s="46"/>
      <c r="BU35" s="46"/>
      <c r="BV35" s="47">
        <f t="shared" si="4"/>
      </c>
      <c r="BW35" s="48">
        <f t="shared" si="2"/>
      </c>
      <c r="BX35" s="49">
        <f t="shared" si="3"/>
      </c>
    </row>
    <row r="36" ht="13.8" customHeight="1" spans="1:76" x14ac:dyDescent="0.25">
      <c r="A36" s="107"/>
      <c r="B36" s="33"/>
      <c r="C36" s="34"/>
      <c r="D36" s="37"/>
      <c r="E36" s="36"/>
      <c r="F36" s="37"/>
      <c r="G36" s="36"/>
      <c r="H36" s="37"/>
      <c r="I36" s="36"/>
      <c r="J36" s="37"/>
      <c r="K36" s="36"/>
      <c r="L36" s="37"/>
      <c r="M36" s="36"/>
      <c r="N36" s="37"/>
      <c r="O36" s="36"/>
      <c r="P36" s="37"/>
      <c r="Q36" s="36"/>
      <c r="R36" s="37"/>
      <c r="S36" s="36"/>
      <c r="T36" s="37"/>
      <c r="U36" s="36"/>
      <c r="V36" s="37"/>
      <c r="W36" s="36"/>
      <c r="X36" s="40"/>
      <c r="Y36" s="39"/>
      <c r="Z36" s="40"/>
      <c r="AA36" s="39"/>
      <c r="AB36" s="40"/>
      <c r="AC36" s="39"/>
      <c r="AD36" s="40"/>
      <c r="AE36" s="39"/>
      <c r="AF36" s="40"/>
      <c r="AG36" s="39"/>
      <c r="AH36" s="40"/>
      <c r="AI36" s="39"/>
      <c r="AJ36" s="40"/>
      <c r="AK36" s="39"/>
      <c r="AL36" s="40"/>
      <c r="AM36" s="39"/>
      <c r="AN36" s="40"/>
      <c r="AO36" s="39"/>
      <c r="AP36" s="40"/>
      <c r="AQ36" s="39"/>
      <c r="AR36" s="40"/>
      <c r="AS36" s="39"/>
      <c r="AT36" s="40"/>
      <c r="AU36" s="39"/>
      <c r="AV36" s="40"/>
      <c r="AW36" s="39"/>
      <c r="AX36" s="40"/>
      <c r="AY36" s="41"/>
      <c r="AZ36" s="42"/>
      <c r="BA36" s="43"/>
      <c r="BB36" s="42"/>
      <c r="BC36" s="43"/>
      <c r="BD36" s="42"/>
      <c r="BE36" s="43"/>
      <c r="BF36" s="42"/>
      <c r="BG36" s="43"/>
      <c r="BH36" s="42"/>
      <c r="BI36" s="43"/>
      <c r="BJ36" s="42"/>
      <c r="BK36" s="43"/>
      <c r="BL36" s="42"/>
      <c r="BM36" s="43"/>
      <c r="BN36" s="42"/>
      <c r="BO36" s="43"/>
      <c r="BP36" s="42"/>
      <c r="BQ36" s="43"/>
      <c r="BR36" s="44">
        <f t="shared" si="0"/>
        <v>0</v>
      </c>
      <c r="BS36" s="45">
        <f t="shared" si="1"/>
        <v>0</v>
      </c>
      <c r="BT36" s="46"/>
      <c r="BU36" s="46"/>
      <c r="BV36" s="47">
        <f t="shared" si="4"/>
      </c>
      <c r="BW36" s="48">
        <f t="shared" si="2"/>
      </c>
      <c r="BX36" s="49">
        <f t="shared" si="3"/>
      </c>
    </row>
    <row r="37" ht="13.8" customHeight="1" spans="1:76" x14ac:dyDescent="0.25">
      <c r="A37" s="107"/>
      <c r="B37" s="33"/>
      <c r="C37" s="34"/>
      <c r="D37" s="37"/>
      <c r="E37" s="36"/>
      <c r="F37" s="37"/>
      <c r="G37" s="36"/>
      <c r="H37" s="37"/>
      <c r="I37" s="36"/>
      <c r="J37" s="37"/>
      <c r="K37" s="36"/>
      <c r="L37" s="37"/>
      <c r="M37" s="36"/>
      <c r="N37" s="37"/>
      <c r="O37" s="36"/>
      <c r="P37" s="37"/>
      <c r="Q37" s="36"/>
      <c r="R37" s="37"/>
      <c r="S37" s="36"/>
      <c r="T37" s="37"/>
      <c r="U37" s="36"/>
      <c r="V37" s="37"/>
      <c r="W37" s="36"/>
      <c r="X37" s="40"/>
      <c r="Y37" s="39"/>
      <c r="Z37" s="40"/>
      <c r="AA37" s="39"/>
      <c r="AB37" s="40"/>
      <c r="AC37" s="39"/>
      <c r="AD37" s="40"/>
      <c r="AE37" s="39"/>
      <c r="AF37" s="40"/>
      <c r="AG37" s="39"/>
      <c r="AH37" s="40"/>
      <c r="AI37" s="39"/>
      <c r="AJ37" s="40"/>
      <c r="AK37" s="39"/>
      <c r="AL37" s="40"/>
      <c r="AM37" s="39"/>
      <c r="AN37" s="40"/>
      <c r="AO37" s="39"/>
      <c r="AP37" s="40"/>
      <c r="AQ37" s="39"/>
      <c r="AR37" s="40"/>
      <c r="AS37" s="39"/>
      <c r="AT37" s="40"/>
      <c r="AU37" s="39"/>
      <c r="AV37" s="40"/>
      <c r="AW37" s="39"/>
      <c r="AX37" s="40"/>
      <c r="AY37" s="41"/>
      <c r="AZ37" s="42"/>
      <c r="BA37" s="43"/>
      <c r="BB37" s="42"/>
      <c r="BC37" s="43"/>
      <c r="BD37" s="42"/>
      <c r="BE37" s="43"/>
      <c r="BF37" s="42"/>
      <c r="BG37" s="43"/>
      <c r="BH37" s="42"/>
      <c r="BI37" s="43"/>
      <c r="BJ37" s="42"/>
      <c r="BK37" s="43"/>
      <c r="BL37" s="42"/>
      <c r="BM37" s="43"/>
      <c r="BN37" s="42"/>
      <c r="BO37" s="43"/>
      <c r="BP37" s="42"/>
      <c r="BQ37" s="43"/>
      <c r="BR37" s="44">
        <f t="shared" si="0"/>
        <v>0</v>
      </c>
      <c r="BS37" s="45">
        <f t="shared" si="1"/>
        <v>0</v>
      </c>
      <c r="BT37" s="46"/>
      <c r="BU37" s="46"/>
      <c r="BV37" s="47">
        <f t="shared" si="4"/>
      </c>
      <c r="BW37" s="48">
        <f t="shared" si="2"/>
      </c>
      <c r="BX37" s="49">
        <f t="shared" si="3"/>
      </c>
    </row>
    <row r="38" ht="13.8" customHeight="1" spans="1:76" x14ac:dyDescent="0.25">
      <c r="A38" s="107"/>
      <c r="B38" s="33"/>
      <c r="C38" s="34"/>
      <c r="D38" s="37"/>
      <c r="E38" s="36"/>
      <c r="F38" s="37"/>
      <c r="G38" s="36"/>
      <c r="H38" s="37"/>
      <c r="I38" s="36"/>
      <c r="J38" s="37"/>
      <c r="K38" s="36"/>
      <c r="L38" s="37"/>
      <c r="M38" s="36"/>
      <c r="N38" s="37"/>
      <c r="O38" s="36"/>
      <c r="P38" s="37"/>
      <c r="Q38" s="36"/>
      <c r="R38" s="37"/>
      <c r="S38" s="36"/>
      <c r="T38" s="37"/>
      <c r="U38" s="36"/>
      <c r="V38" s="37"/>
      <c r="W38" s="36"/>
      <c r="X38" s="40"/>
      <c r="Y38" s="39"/>
      <c r="Z38" s="40"/>
      <c r="AA38" s="39"/>
      <c r="AB38" s="40"/>
      <c r="AC38" s="39"/>
      <c r="AD38" s="40"/>
      <c r="AE38" s="39"/>
      <c r="AF38" s="40"/>
      <c r="AG38" s="39"/>
      <c r="AH38" s="40"/>
      <c r="AI38" s="39"/>
      <c r="AJ38" s="40"/>
      <c r="AK38" s="39"/>
      <c r="AL38" s="40"/>
      <c r="AM38" s="39"/>
      <c r="AN38" s="40"/>
      <c r="AO38" s="39"/>
      <c r="AP38" s="40"/>
      <c r="AQ38" s="39"/>
      <c r="AR38" s="40"/>
      <c r="AS38" s="39"/>
      <c r="AT38" s="40"/>
      <c r="AU38" s="39"/>
      <c r="AV38" s="40"/>
      <c r="AW38" s="39"/>
      <c r="AX38" s="40"/>
      <c r="AY38" s="41"/>
      <c r="AZ38" s="42"/>
      <c r="BA38" s="43"/>
      <c r="BB38" s="42"/>
      <c r="BC38" s="43"/>
      <c r="BD38" s="42"/>
      <c r="BE38" s="43"/>
      <c r="BF38" s="42"/>
      <c r="BG38" s="43"/>
      <c r="BH38" s="42"/>
      <c r="BI38" s="43"/>
      <c r="BJ38" s="42"/>
      <c r="BK38" s="43"/>
      <c r="BL38" s="42"/>
      <c r="BM38" s="43"/>
      <c r="BN38" s="42"/>
      <c r="BO38" s="43"/>
      <c r="BP38" s="42"/>
      <c r="BQ38" s="43"/>
      <c r="BR38" s="44">
        <f t="shared" si="0"/>
        <v>0</v>
      </c>
      <c r="BS38" s="45">
        <f t="shared" si="1"/>
        <v>0</v>
      </c>
      <c r="BT38" s="46"/>
      <c r="BU38" s="46"/>
      <c r="BV38" s="47">
        <f t="shared" si="4"/>
      </c>
      <c r="BW38" s="48">
        <f t="shared" si="2"/>
      </c>
      <c r="BX38" s="49">
        <f t="shared" si="3"/>
      </c>
    </row>
    <row r="39" ht="13.8" customHeight="1" spans="1:76" x14ac:dyDescent="0.25">
      <c r="A39" s="107"/>
      <c r="B39" s="33"/>
      <c r="C39" s="34"/>
      <c r="D39" s="37"/>
      <c r="E39" s="36"/>
      <c r="F39" s="37"/>
      <c r="G39" s="36"/>
      <c r="H39" s="37"/>
      <c r="I39" s="36"/>
      <c r="J39" s="37"/>
      <c r="K39" s="36"/>
      <c r="L39" s="37"/>
      <c r="M39" s="36"/>
      <c r="N39" s="37"/>
      <c r="O39" s="36"/>
      <c r="P39" s="37"/>
      <c r="Q39" s="36"/>
      <c r="R39" s="37"/>
      <c r="S39" s="36"/>
      <c r="T39" s="37"/>
      <c r="U39" s="36"/>
      <c r="V39" s="37"/>
      <c r="W39" s="36"/>
      <c r="X39" s="40"/>
      <c r="Y39" s="39"/>
      <c r="Z39" s="40"/>
      <c r="AA39" s="39"/>
      <c r="AB39" s="40"/>
      <c r="AC39" s="39"/>
      <c r="AD39" s="40"/>
      <c r="AE39" s="39"/>
      <c r="AF39" s="40"/>
      <c r="AG39" s="39"/>
      <c r="AH39" s="40"/>
      <c r="AI39" s="39"/>
      <c r="AJ39" s="40"/>
      <c r="AK39" s="39"/>
      <c r="AL39" s="40"/>
      <c r="AM39" s="39"/>
      <c r="AN39" s="40"/>
      <c r="AO39" s="39"/>
      <c r="AP39" s="40"/>
      <c r="AQ39" s="39"/>
      <c r="AR39" s="40"/>
      <c r="AS39" s="39"/>
      <c r="AT39" s="40"/>
      <c r="AU39" s="39"/>
      <c r="AV39" s="40"/>
      <c r="AW39" s="39"/>
      <c r="AX39" s="40"/>
      <c r="AY39" s="41"/>
      <c r="AZ39" s="42"/>
      <c r="BA39" s="43"/>
      <c r="BB39" s="42"/>
      <c r="BC39" s="43"/>
      <c r="BD39" s="42"/>
      <c r="BE39" s="43"/>
      <c r="BF39" s="42"/>
      <c r="BG39" s="43"/>
      <c r="BH39" s="42"/>
      <c r="BI39" s="43"/>
      <c r="BJ39" s="42"/>
      <c r="BK39" s="43"/>
      <c r="BL39" s="42"/>
      <c r="BM39" s="43"/>
      <c r="BN39" s="42"/>
      <c r="BO39" s="43"/>
      <c r="BP39" s="42"/>
      <c r="BQ39" s="43"/>
      <c r="BR39" s="44">
        <f t="shared" si="0"/>
        <v>0</v>
      </c>
      <c r="BS39" s="45">
        <f t="shared" si="1"/>
        <v>0</v>
      </c>
      <c r="BT39" s="46"/>
      <c r="BU39" s="46"/>
      <c r="BV39" s="47">
        <f t="shared" si="4"/>
      </c>
      <c r="BW39" s="48">
        <f t="shared" si="2"/>
      </c>
      <c r="BX39" s="49">
        <f t="shared" si="3"/>
      </c>
    </row>
    <row r="40" ht="13.8" customHeight="1" spans="1:76" x14ac:dyDescent="0.25">
      <c r="A40" s="107"/>
      <c r="B40" s="33"/>
      <c r="C40" s="34"/>
      <c r="D40" s="37"/>
      <c r="E40" s="36"/>
      <c r="F40" s="37"/>
      <c r="G40" s="36"/>
      <c r="H40" s="37"/>
      <c r="I40" s="36"/>
      <c r="J40" s="37"/>
      <c r="K40" s="36"/>
      <c r="L40" s="37"/>
      <c r="M40" s="36"/>
      <c r="N40" s="37"/>
      <c r="O40" s="36"/>
      <c r="P40" s="37"/>
      <c r="Q40" s="36"/>
      <c r="R40" s="37"/>
      <c r="S40" s="36"/>
      <c r="T40" s="37"/>
      <c r="U40" s="36"/>
      <c r="V40" s="37"/>
      <c r="W40" s="36"/>
      <c r="X40" s="40"/>
      <c r="Y40" s="39"/>
      <c r="Z40" s="40"/>
      <c r="AA40" s="39"/>
      <c r="AB40" s="40"/>
      <c r="AC40" s="39"/>
      <c r="AD40" s="40"/>
      <c r="AE40" s="39"/>
      <c r="AF40" s="40"/>
      <c r="AG40" s="39"/>
      <c r="AH40" s="40"/>
      <c r="AI40" s="39"/>
      <c r="AJ40" s="40"/>
      <c r="AK40" s="39"/>
      <c r="AL40" s="40"/>
      <c r="AM40" s="39"/>
      <c r="AN40" s="40"/>
      <c r="AO40" s="39"/>
      <c r="AP40" s="40"/>
      <c r="AQ40" s="39"/>
      <c r="AR40" s="40"/>
      <c r="AS40" s="39"/>
      <c r="AT40" s="40"/>
      <c r="AU40" s="39"/>
      <c r="AV40" s="40"/>
      <c r="AW40" s="39"/>
      <c r="AX40" s="40"/>
      <c r="AY40" s="41"/>
      <c r="AZ40" s="42"/>
      <c r="BA40" s="43"/>
      <c r="BB40" s="42"/>
      <c r="BC40" s="43"/>
      <c r="BD40" s="42"/>
      <c r="BE40" s="43"/>
      <c r="BF40" s="42"/>
      <c r="BG40" s="43"/>
      <c r="BH40" s="42"/>
      <c r="BI40" s="43"/>
      <c r="BJ40" s="42"/>
      <c r="BK40" s="43"/>
      <c r="BL40" s="42"/>
      <c r="BM40" s="43"/>
      <c r="BN40" s="42"/>
      <c r="BO40" s="43"/>
      <c r="BP40" s="42"/>
      <c r="BQ40" s="43"/>
      <c r="BR40" s="44">
        <f t="shared" si="0"/>
        <v>0</v>
      </c>
      <c r="BS40" s="45">
        <f t="shared" si="1"/>
        <v>0</v>
      </c>
      <c r="BT40" s="46"/>
      <c r="BU40" s="46"/>
      <c r="BV40" s="47">
        <f t="shared" si="4"/>
      </c>
      <c r="BW40" s="48">
        <f t="shared" si="2"/>
      </c>
      <c r="BX40" s="49">
        <f t="shared" si="3"/>
      </c>
    </row>
    <row r="41" ht="13.8" customHeight="1" spans="1:76" x14ac:dyDescent="0.25">
      <c r="A41" s="107"/>
      <c r="B41" s="33"/>
      <c r="C41" s="34"/>
      <c r="D41" s="37"/>
      <c r="E41" s="36"/>
      <c r="F41" s="37"/>
      <c r="G41" s="36"/>
      <c r="H41" s="37"/>
      <c r="I41" s="36"/>
      <c r="J41" s="37"/>
      <c r="K41" s="36"/>
      <c r="L41" s="37"/>
      <c r="M41" s="36"/>
      <c r="N41" s="37"/>
      <c r="O41" s="36"/>
      <c r="P41" s="37"/>
      <c r="Q41" s="36"/>
      <c r="R41" s="37"/>
      <c r="S41" s="36"/>
      <c r="T41" s="37"/>
      <c r="U41" s="36"/>
      <c r="V41" s="37"/>
      <c r="W41" s="36"/>
      <c r="X41" s="40"/>
      <c r="Y41" s="39"/>
      <c r="Z41" s="40"/>
      <c r="AA41" s="39"/>
      <c r="AB41" s="40"/>
      <c r="AC41" s="39"/>
      <c r="AD41" s="40"/>
      <c r="AE41" s="39"/>
      <c r="AF41" s="40"/>
      <c r="AG41" s="39"/>
      <c r="AH41" s="40"/>
      <c r="AI41" s="39"/>
      <c r="AJ41" s="40"/>
      <c r="AK41" s="39"/>
      <c r="AL41" s="40"/>
      <c r="AM41" s="39"/>
      <c r="AN41" s="40"/>
      <c r="AO41" s="39"/>
      <c r="AP41" s="40"/>
      <c r="AQ41" s="39"/>
      <c r="AR41" s="40"/>
      <c r="AS41" s="39"/>
      <c r="AT41" s="40"/>
      <c r="AU41" s="39"/>
      <c r="AV41" s="40"/>
      <c r="AW41" s="39"/>
      <c r="AX41" s="40"/>
      <c r="AY41" s="41"/>
      <c r="AZ41" s="42"/>
      <c r="BA41" s="43"/>
      <c r="BB41" s="42"/>
      <c r="BC41" s="43"/>
      <c r="BD41" s="42"/>
      <c r="BE41" s="43"/>
      <c r="BF41" s="42"/>
      <c r="BG41" s="43"/>
      <c r="BH41" s="42"/>
      <c r="BI41" s="43"/>
      <c r="BJ41" s="42"/>
      <c r="BK41" s="43"/>
      <c r="BL41" s="42"/>
      <c r="BM41" s="43"/>
      <c r="BN41" s="42"/>
      <c r="BO41" s="43"/>
      <c r="BP41" s="42"/>
      <c r="BQ41" s="43"/>
      <c r="BR41" s="44">
        <f t="shared" si="0"/>
        <v>0</v>
      </c>
      <c r="BS41" s="45">
        <f t="shared" si="1"/>
        <v>0</v>
      </c>
      <c r="BT41" s="46"/>
      <c r="BU41" s="46"/>
      <c r="BV41" s="47">
        <f t="shared" si="4"/>
      </c>
      <c r="BW41" s="48">
        <f t="shared" si="2"/>
      </c>
      <c r="BX41" s="49">
        <f t="shared" si="3"/>
      </c>
    </row>
    <row r="42" ht="13.8" customHeight="1" spans="1:76" x14ac:dyDescent="0.25">
      <c r="A42" s="107"/>
      <c r="B42" s="33"/>
      <c r="C42" s="34"/>
      <c r="D42" s="37"/>
      <c r="E42" s="36"/>
      <c r="F42" s="37"/>
      <c r="G42" s="36"/>
      <c r="H42" s="37"/>
      <c r="I42" s="36"/>
      <c r="J42" s="37"/>
      <c r="K42" s="36"/>
      <c r="L42" s="37"/>
      <c r="M42" s="36"/>
      <c r="N42" s="37"/>
      <c r="O42" s="36"/>
      <c r="P42" s="37"/>
      <c r="Q42" s="36"/>
      <c r="R42" s="37"/>
      <c r="S42" s="36"/>
      <c r="T42" s="37"/>
      <c r="U42" s="36"/>
      <c r="V42" s="37"/>
      <c r="W42" s="36"/>
      <c r="X42" s="40"/>
      <c r="Y42" s="39"/>
      <c r="Z42" s="40"/>
      <c r="AA42" s="39"/>
      <c r="AB42" s="40"/>
      <c r="AC42" s="39"/>
      <c r="AD42" s="40"/>
      <c r="AE42" s="39"/>
      <c r="AF42" s="40"/>
      <c r="AG42" s="39"/>
      <c r="AH42" s="40"/>
      <c r="AI42" s="39"/>
      <c r="AJ42" s="40"/>
      <c r="AK42" s="39"/>
      <c r="AL42" s="40"/>
      <c r="AM42" s="39"/>
      <c r="AN42" s="40"/>
      <c r="AO42" s="39"/>
      <c r="AP42" s="40"/>
      <c r="AQ42" s="39"/>
      <c r="AR42" s="40"/>
      <c r="AS42" s="39"/>
      <c r="AT42" s="40"/>
      <c r="AU42" s="39"/>
      <c r="AV42" s="40"/>
      <c r="AW42" s="39"/>
      <c r="AX42" s="40"/>
      <c r="AY42" s="41"/>
      <c r="AZ42" s="42"/>
      <c r="BA42" s="43"/>
      <c r="BB42" s="42"/>
      <c r="BC42" s="43"/>
      <c r="BD42" s="42"/>
      <c r="BE42" s="43"/>
      <c r="BF42" s="42"/>
      <c r="BG42" s="43"/>
      <c r="BH42" s="42"/>
      <c r="BI42" s="43"/>
      <c r="BJ42" s="42"/>
      <c r="BK42" s="43"/>
      <c r="BL42" s="42"/>
      <c r="BM42" s="43"/>
      <c r="BN42" s="42"/>
      <c r="BO42" s="43"/>
      <c r="BP42" s="42"/>
      <c r="BQ42" s="43"/>
      <c r="BR42" s="44">
        <f t="shared" si="0"/>
        <v>0</v>
      </c>
      <c r="BS42" s="45">
        <f t="shared" si="1"/>
        <v>0</v>
      </c>
      <c r="BT42" s="46"/>
      <c r="BU42" s="46"/>
      <c r="BV42" s="47">
        <f t="shared" si="4"/>
      </c>
      <c r="BW42" s="48">
        <f t="shared" si="2"/>
      </c>
      <c r="BX42" s="49">
        <f t="shared" si="3"/>
      </c>
    </row>
    <row r="43" ht="13.8" customHeight="1" spans="1:76" x14ac:dyDescent="0.25">
      <c r="A43" s="107"/>
      <c r="B43" s="33"/>
      <c r="C43" s="34"/>
      <c r="D43" s="37"/>
      <c r="E43" s="36"/>
      <c r="F43" s="37"/>
      <c r="G43" s="36"/>
      <c r="H43" s="37"/>
      <c r="I43" s="36"/>
      <c r="J43" s="37"/>
      <c r="K43" s="36"/>
      <c r="L43" s="37"/>
      <c r="M43" s="36"/>
      <c r="N43" s="37"/>
      <c r="O43" s="36"/>
      <c r="P43" s="37"/>
      <c r="Q43" s="36"/>
      <c r="R43" s="37"/>
      <c r="S43" s="36"/>
      <c r="T43" s="37"/>
      <c r="U43" s="36"/>
      <c r="V43" s="37"/>
      <c r="W43" s="36"/>
      <c r="X43" s="40"/>
      <c r="Y43" s="39"/>
      <c r="Z43" s="40"/>
      <c r="AA43" s="39"/>
      <c r="AB43" s="40"/>
      <c r="AC43" s="39"/>
      <c r="AD43" s="40"/>
      <c r="AE43" s="39"/>
      <c r="AF43" s="40"/>
      <c r="AG43" s="39"/>
      <c r="AH43" s="40"/>
      <c r="AI43" s="39"/>
      <c r="AJ43" s="40"/>
      <c r="AK43" s="39"/>
      <c r="AL43" s="40"/>
      <c r="AM43" s="39"/>
      <c r="AN43" s="40"/>
      <c r="AO43" s="39"/>
      <c r="AP43" s="40"/>
      <c r="AQ43" s="39"/>
      <c r="AR43" s="40"/>
      <c r="AS43" s="39"/>
      <c r="AT43" s="40"/>
      <c r="AU43" s="39"/>
      <c r="AV43" s="40"/>
      <c r="AW43" s="39"/>
      <c r="AX43" s="40"/>
      <c r="AY43" s="41"/>
      <c r="AZ43" s="42"/>
      <c r="BA43" s="43"/>
      <c r="BB43" s="42"/>
      <c r="BC43" s="43"/>
      <c r="BD43" s="42"/>
      <c r="BE43" s="43"/>
      <c r="BF43" s="42"/>
      <c r="BG43" s="43"/>
      <c r="BH43" s="42"/>
      <c r="BI43" s="43"/>
      <c r="BJ43" s="42"/>
      <c r="BK43" s="43"/>
      <c r="BL43" s="42"/>
      <c r="BM43" s="43"/>
      <c r="BN43" s="42"/>
      <c r="BO43" s="43"/>
      <c r="BP43" s="42"/>
      <c r="BQ43" s="43"/>
      <c r="BR43" s="44">
        <f t="shared" si="0"/>
        <v>0</v>
      </c>
      <c r="BS43" s="45">
        <f t="shared" si="1"/>
        <v>0</v>
      </c>
      <c r="BT43" s="46"/>
      <c r="BU43" s="46"/>
      <c r="BV43" s="47">
        <f t="shared" si="4"/>
      </c>
      <c r="BW43" s="48">
        <f t="shared" si="2"/>
      </c>
      <c r="BX43" s="49">
        <f t="shared" si="3"/>
      </c>
    </row>
    <row r="44" ht="13.8" customHeight="1" spans="1:76" x14ac:dyDescent="0.25">
      <c r="A44" s="107"/>
      <c r="B44" s="33"/>
      <c r="C44" s="34"/>
      <c r="D44" s="37"/>
      <c r="E44" s="36"/>
      <c r="F44" s="37"/>
      <c r="G44" s="36"/>
      <c r="H44" s="37"/>
      <c r="I44" s="36"/>
      <c r="J44" s="37"/>
      <c r="K44" s="36"/>
      <c r="L44" s="37"/>
      <c r="M44" s="36"/>
      <c r="N44" s="37"/>
      <c r="O44" s="36"/>
      <c r="P44" s="37"/>
      <c r="Q44" s="36"/>
      <c r="R44" s="37"/>
      <c r="S44" s="36"/>
      <c r="T44" s="37"/>
      <c r="U44" s="36"/>
      <c r="V44" s="37"/>
      <c r="W44" s="36"/>
      <c r="X44" s="40"/>
      <c r="Y44" s="39"/>
      <c r="Z44" s="40"/>
      <c r="AA44" s="39"/>
      <c r="AB44" s="40"/>
      <c r="AC44" s="39"/>
      <c r="AD44" s="40"/>
      <c r="AE44" s="39"/>
      <c r="AF44" s="40"/>
      <c r="AG44" s="39"/>
      <c r="AH44" s="40"/>
      <c r="AI44" s="39"/>
      <c r="AJ44" s="40"/>
      <c r="AK44" s="39"/>
      <c r="AL44" s="40"/>
      <c r="AM44" s="39"/>
      <c r="AN44" s="40"/>
      <c r="AO44" s="39"/>
      <c r="AP44" s="40"/>
      <c r="AQ44" s="39"/>
      <c r="AR44" s="40"/>
      <c r="AS44" s="39"/>
      <c r="AT44" s="40"/>
      <c r="AU44" s="39"/>
      <c r="AV44" s="40"/>
      <c r="AW44" s="39"/>
      <c r="AX44" s="40"/>
      <c r="AY44" s="41"/>
      <c r="AZ44" s="42"/>
      <c r="BA44" s="43"/>
      <c r="BB44" s="42"/>
      <c r="BC44" s="43"/>
      <c r="BD44" s="42"/>
      <c r="BE44" s="43"/>
      <c r="BF44" s="42"/>
      <c r="BG44" s="43"/>
      <c r="BH44" s="42"/>
      <c r="BI44" s="43"/>
      <c r="BJ44" s="42"/>
      <c r="BK44" s="43"/>
      <c r="BL44" s="42"/>
      <c r="BM44" s="43"/>
      <c r="BN44" s="42"/>
      <c r="BO44" s="43"/>
      <c r="BP44" s="42"/>
      <c r="BQ44" s="43"/>
      <c r="BR44" s="44">
        <f t="shared" si="0"/>
        <v>0</v>
      </c>
      <c r="BS44" s="45">
        <f t="shared" si="1"/>
        <v>0</v>
      </c>
      <c r="BT44" s="46"/>
      <c r="BU44" s="46"/>
      <c r="BV44" s="47">
        <f t="shared" si="4"/>
      </c>
      <c r="BW44" s="48">
        <f t="shared" si="2"/>
      </c>
      <c r="BX44" s="49">
        <f t="shared" si="3"/>
      </c>
    </row>
    <row r="45" ht="13.8" customHeight="1" spans="1:76" x14ac:dyDescent="0.25">
      <c r="A45" s="107"/>
      <c r="B45" s="33"/>
      <c r="C45" s="34"/>
      <c r="D45" s="37"/>
      <c r="E45" s="36"/>
      <c r="F45" s="37"/>
      <c r="G45" s="36"/>
      <c r="H45" s="37"/>
      <c r="I45" s="36"/>
      <c r="J45" s="37"/>
      <c r="K45" s="36"/>
      <c r="L45" s="37"/>
      <c r="M45" s="36"/>
      <c r="N45" s="37"/>
      <c r="O45" s="36"/>
      <c r="P45" s="37"/>
      <c r="Q45" s="36"/>
      <c r="R45" s="37"/>
      <c r="S45" s="36"/>
      <c r="T45" s="37"/>
      <c r="U45" s="36"/>
      <c r="V45" s="37"/>
      <c r="W45" s="36"/>
      <c r="X45" s="40"/>
      <c r="Y45" s="39"/>
      <c r="Z45" s="40"/>
      <c r="AA45" s="39"/>
      <c r="AB45" s="40"/>
      <c r="AC45" s="39"/>
      <c r="AD45" s="40"/>
      <c r="AE45" s="39"/>
      <c r="AF45" s="40"/>
      <c r="AG45" s="39"/>
      <c r="AH45" s="40"/>
      <c r="AI45" s="39"/>
      <c r="AJ45" s="40"/>
      <c r="AK45" s="39"/>
      <c r="AL45" s="40"/>
      <c r="AM45" s="39"/>
      <c r="AN45" s="40"/>
      <c r="AO45" s="39"/>
      <c r="AP45" s="40"/>
      <c r="AQ45" s="39"/>
      <c r="AR45" s="40"/>
      <c r="AS45" s="39"/>
      <c r="AT45" s="40"/>
      <c r="AU45" s="39"/>
      <c r="AV45" s="40"/>
      <c r="AW45" s="39"/>
      <c r="AX45" s="40"/>
      <c r="AY45" s="41"/>
      <c r="AZ45" s="42"/>
      <c r="BA45" s="43"/>
      <c r="BB45" s="42"/>
      <c r="BC45" s="43"/>
      <c r="BD45" s="42"/>
      <c r="BE45" s="43"/>
      <c r="BF45" s="42"/>
      <c r="BG45" s="43"/>
      <c r="BH45" s="42"/>
      <c r="BI45" s="43"/>
      <c r="BJ45" s="42"/>
      <c r="BK45" s="43"/>
      <c r="BL45" s="42"/>
      <c r="BM45" s="43"/>
      <c r="BN45" s="42"/>
      <c r="BO45" s="43"/>
      <c r="BP45" s="42"/>
      <c r="BQ45" s="43"/>
      <c r="BR45" s="44">
        <f t="shared" si="0"/>
        <v>0</v>
      </c>
      <c r="BS45" s="45">
        <f t="shared" si="1"/>
        <v>0</v>
      </c>
      <c r="BT45" s="46"/>
      <c r="BU45" s="46"/>
      <c r="BV45" s="47">
        <f t="shared" si="4"/>
      </c>
      <c r="BW45" s="48">
        <f t="shared" si="2"/>
      </c>
      <c r="BX45" s="49">
        <f t="shared" si="3"/>
      </c>
    </row>
    <row r="46" ht="13.8" customHeight="1" spans="1:76" x14ac:dyDescent="0.25">
      <c r="A46" s="107"/>
      <c r="B46" s="33"/>
      <c r="C46" s="34"/>
      <c r="D46" s="37"/>
      <c r="E46" s="36"/>
      <c r="F46" s="37"/>
      <c r="G46" s="36"/>
      <c r="H46" s="37"/>
      <c r="I46" s="36"/>
      <c r="J46" s="37"/>
      <c r="K46" s="36"/>
      <c r="L46" s="37"/>
      <c r="M46" s="36"/>
      <c r="N46" s="37"/>
      <c r="O46" s="36"/>
      <c r="P46" s="37"/>
      <c r="Q46" s="36"/>
      <c r="R46" s="37"/>
      <c r="S46" s="36"/>
      <c r="T46" s="37"/>
      <c r="U46" s="36"/>
      <c r="V46" s="37"/>
      <c r="W46" s="36"/>
      <c r="X46" s="40"/>
      <c r="Y46" s="39"/>
      <c r="Z46" s="40"/>
      <c r="AA46" s="39"/>
      <c r="AB46" s="40"/>
      <c r="AC46" s="39"/>
      <c r="AD46" s="40"/>
      <c r="AE46" s="39"/>
      <c r="AF46" s="40"/>
      <c r="AG46" s="39"/>
      <c r="AH46" s="40"/>
      <c r="AI46" s="39"/>
      <c r="AJ46" s="40"/>
      <c r="AK46" s="39"/>
      <c r="AL46" s="40"/>
      <c r="AM46" s="39"/>
      <c r="AN46" s="40"/>
      <c r="AO46" s="39"/>
      <c r="AP46" s="40"/>
      <c r="AQ46" s="39"/>
      <c r="AR46" s="40"/>
      <c r="AS46" s="39"/>
      <c r="AT46" s="40"/>
      <c r="AU46" s="39"/>
      <c r="AV46" s="40"/>
      <c r="AW46" s="39"/>
      <c r="AX46" s="40"/>
      <c r="AY46" s="41"/>
      <c r="AZ46" s="42"/>
      <c r="BA46" s="43"/>
      <c r="BB46" s="42"/>
      <c r="BC46" s="43"/>
      <c r="BD46" s="42"/>
      <c r="BE46" s="43"/>
      <c r="BF46" s="42"/>
      <c r="BG46" s="43"/>
      <c r="BH46" s="42"/>
      <c r="BI46" s="43"/>
      <c r="BJ46" s="42"/>
      <c r="BK46" s="43"/>
      <c r="BL46" s="42"/>
      <c r="BM46" s="43"/>
      <c r="BN46" s="42"/>
      <c r="BO46" s="43"/>
      <c r="BP46" s="42"/>
      <c r="BQ46" s="43"/>
      <c r="BR46" s="44">
        <f t="shared" si="0"/>
        <v>0</v>
      </c>
      <c r="BS46" s="45">
        <f t="shared" si="1"/>
        <v>0</v>
      </c>
      <c r="BT46" s="46"/>
      <c r="BU46" s="46"/>
      <c r="BV46" s="47">
        <f t="shared" si="4"/>
      </c>
      <c r="BW46" s="48">
        <f t="shared" si="2"/>
      </c>
      <c r="BX46" s="49">
        <f t="shared" si="3"/>
      </c>
    </row>
    <row r="47" ht="13.8" customHeight="1" spans="1:76" x14ac:dyDescent="0.25">
      <c r="A47" s="107"/>
      <c r="B47" s="33"/>
      <c r="C47" s="34"/>
      <c r="D47" s="37"/>
      <c r="E47" s="36"/>
      <c r="F47" s="37"/>
      <c r="G47" s="36"/>
      <c r="H47" s="37"/>
      <c r="I47" s="36"/>
      <c r="J47" s="37"/>
      <c r="K47" s="36"/>
      <c r="L47" s="37"/>
      <c r="M47" s="36"/>
      <c r="N47" s="37"/>
      <c r="O47" s="36"/>
      <c r="P47" s="37"/>
      <c r="Q47" s="36"/>
      <c r="R47" s="37"/>
      <c r="S47" s="36"/>
      <c r="T47" s="37"/>
      <c r="U47" s="36"/>
      <c r="V47" s="37"/>
      <c r="W47" s="36"/>
      <c r="X47" s="40"/>
      <c r="Y47" s="39"/>
      <c r="Z47" s="40"/>
      <c r="AA47" s="39"/>
      <c r="AB47" s="40"/>
      <c r="AC47" s="39"/>
      <c r="AD47" s="40"/>
      <c r="AE47" s="39"/>
      <c r="AF47" s="40"/>
      <c r="AG47" s="39"/>
      <c r="AH47" s="40"/>
      <c r="AI47" s="39"/>
      <c r="AJ47" s="40"/>
      <c r="AK47" s="39"/>
      <c r="AL47" s="40"/>
      <c r="AM47" s="39"/>
      <c r="AN47" s="40"/>
      <c r="AO47" s="39"/>
      <c r="AP47" s="40"/>
      <c r="AQ47" s="39"/>
      <c r="AR47" s="40"/>
      <c r="AS47" s="39"/>
      <c r="AT47" s="40"/>
      <c r="AU47" s="39"/>
      <c r="AV47" s="40"/>
      <c r="AW47" s="39"/>
      <c r="AX47" s="40"/>
      <c r="AY47" s="41"/>
      <c r="AZ47" s="42"/>
      <c r="BA47" s="43"/>
      <c r="BB47" s="42"/>
      <c r="BC47" s="43"/>
      <c r="BD47" s="42"/>
      <c r="BE47" s="43"/>
      <c r="BF47" s="42"/>
      <c r="BG47" s="43"/>
      <c r="BH47" s="42"/>
      <c r="BI47" s="43"/>
      <c r="BJ47" s="42"/>
      <c r="BK47" s="43"/>
      <c r="BL47" s="42"/>
      <c r="BM47" s="43"/>
      <c r="BN47" s="42"/>
      <c r="BO47" s="43"/>
      <c r="BP47" s="42"/>
      <c r="BQ47" s="43"/>
      <c r="BR47" s="44">
        <f t="shared" si="0"/>
        <v>0</v>
      </c>
      <c r="BS47" s="45">
        <f t="shared" si="1"/>
        <v>0</v>
      </c>
      <c r="BT47" s="46"/>
      <c r="BU47" s="46"/>
      <c r="BV47" s="47">
        <f t="shared" si="4"/>
      </c>
      <c r="BW47" s="48">
        <f t="shared" si="2"/>
      </c>
      <c r="BX47" s="49">
        <f t="shared" si="3"/>
      </c>
    </row>
    <row r="48" ht="13.8" customHeight="1" spans="1:76" x14ac:dyDescent="0.25">
      <c r="A48" s="107"/>
      <c r="B48" s="33"/>
      <c r="C48" s="34"/>
      <c r="D48" s="37"/>
      <c r="E48" s="36"/>
      <c r="F48" s="37"/>
      <c r="G48" s="36"/>
      <c r="H48" s="37"/>
      <c r="I48" s="36"/>
      <c r="J48" s="37"/>
      <c r="K48" s="36"/>
      <c r="L48" s="37"/>
      <c r="M48" s="36"/>
      <c r="N48" s="37"/>
      <c r="O48" s="36"/>
      <c r="P48" s="37"/>
      <c r="Q48" s="36"/>
      <c r="R48" s="37"/>
      <c r="S48" s="36"/>
      <c r="T48" s="37"/>
      <c r="U48" s="36"/>
      <c r="V48" s="37"/>
      <c r="W48" s="36"/>
      <c r="X48" s="40"/>
      <c r="Y48" s="39"/>
      <c r="Z48" s="40"/>
      <c r="AA48" s="39"/>
      <c r="AB48" s="40"/>
      <c r="AC48" s="39"/>
      <c r="AD48" s="40"/>
      <c r="AE48" s="39"/>
      <c r="AF48" s="40"/>
      <c r="AG48" s="39"/>
      <c r="AH48" s="40"/>
      <c r="AI48" s="39"/>
      <c r="AJ48" s="40"/>
      <c r="AK48" s="39"/>
      <c r="AL48" s="40"/>
      <c r="AM48" s="39"/>
      <c r="AN48" s="40"/>
      <c r="AO48" s="39"/>
      <c r="AP48" s="40"/>
      <c r="AQ48" s="39"/>
      <c r="AR48" s="40"/>
      <c r="AS48" s="39"/>
      <c r="AT48" s="40"/>
      <c r="AU48" s="39"/>
      <c r="AV48" s="40"/>
      <c r="AW48" s="39"/>
      <c r="AX48" s="40"/>
      <c r="AY48" s="41"/>
      <c r="AZ48" s="42"/>
      <c r="BA48" s="43"/>
      <c r="BB48" s="42"/>
      <c r="BC48" s="43"/>
      <c r="BD48" s="42"/>
      <c r="BE48" s="43"/>
      <c r="BF48" s="42"/>
      <c r="BG48" s="43"/>
      <c r="BH48" s="42"/>
      <c r="BI48" s="43"/>
      <c r="BJ48" s="42"/>
      <c r="BK48" s="43"/>
      <c r="BL48" s="42"/>
      <c r="BM48" s="43"/>
      <c r="BN48" s="42"/>
      <c r="BO48" s="43"/>
      <c r="BP48" s="42"/>
      <c r="BQ48" s="43"/>
      <c r="BR48" s="44">
        <f t="shared" si="0"/>
        <v>0</v>
      </c>
      <c r="BS48" s="45">
        <f t="shared" si="1"/>
        <v>0</v>
      </c>
      <c r="BT48" s="46"/>
      <c r="BU48" s="46"/>
      <c r="BV48" s="47">
        <f t="shared" si="4"/>
      </c>
      <c r="BW48" s="48">
        <f t="shared" si="2"/>
      </c>
      <c r="BX48" s="49">
        <f t="shared" si="3"/>
      </c>
    </row>
    <row r="49" ht="13.8" customHeight="1" spans="1:76" x14ac:dyDescent="0.25">
      <c r="A49" s="107"/>
      <c r="B49" s="33"/>
      <c r="C49" s="34"/>
      <c r="D49" s="37"/>
      <c r="E49" s="36"/>
      <c r="F49" s="37"/>
      <c r="G49" s="36"/>
      <c r="H49" s="37"/>
      <c r="I49" s="36"/>
      <c r="J49" s="37"/>
      <c r="K49" s="36"/>
      <c r="L49" s="37"/>
      <c r="M49" s="36"/>
      <c r="N49" s="37"/>
      <c r="O49" s="36"/>
      <c r="P49" s="37"/>
      <c r="Q49" s="36"/>
      <c r="R49" s="37"/>
      <c r="S49" s="36"/>
      <c r="T49" s="37"/>
      <c r="U49" s="36"/>
      <c r="V49" s="37"/>
      <c r="W49" s="36"/>
      <c r="X49" s="40"/>
      <c r="Y49" s="39"/>
      <c r="Z49" s="40"/>
      <c r="AA49" s="39"/>
      <c r="AB49" s="40"/>
      <c r="AC49" s="39"/>
      <c r="AD49" s="40"/>
      <c r="AE49" s="39"/>
      <c r="AF49" s="40"/>
      <c r="AG49" s="39"/>
      <c r="AH49" s="40"/>
      <c r="AI49" s="39"/>
      <c r="AJ49" s="40"/>
      <c r="AK49" s="39"/>
      <c r="AL49" s="40"/>
      <c r="AM49" s="39"/>
      <c r="AN49" s="40"/>
      <c r="AO49" s="39"/>
      <c r="AP49" s="40"/>
      <c r="AQ49" s="39"/>
      <c r="AR49" s="40"/>
      <c r="AS49" s="39"/>
      <c r="AT49" s="40"/>
      <c r="AU49" s="39"/>
      <c r="AV49" s="40"/>
      <c r="AW49" s="39"/>
      <c r="AX49" s="40"/>
      <c r="AY49" s="41"/>
      <c r="AZ49" s="42"/>
      <c r="BA49" s="43"/>
      <c r="BB49" s="42"/>
      <c r="BC49" s="43"/>
      <c r="BD49" s="42"/>
      <c r="BE49" s="43"/>
      <c r="BF49" s="42"/>
      <c r="BG49" s="43"/>
      <c r="BH49" s="42"/>
      <c r="BI49" s="43"/>
      <c r="BJ49" s="42"/>
      <c r="BK49" s="43"/>
      <c r="BL49" s="42"/>
      <c r="BM49" s="43"/>
      <c r="BN49" s="42"/>
      <c r="BO49" s="43"/>
      <c r="BP49" s="42"/>
      <c r="BQ49" s="43"/>
      <c r="BR49" s="44">
        <f t="shared" si="0"/>
        <v>0</v>
      </c>
      <c r="BS49" s="45">
        <f t="shared" si="1"/>
        <v>0</v>
      </c>
      <c r="BT49" s="46"/>
      <c r="BU49" s="46"/>
      <c r="BV49" s="47">
        <f t="shared" si="4"/>
      </c>
      <c r="BW49" s="48">
        <f t="shared" si="2"/>
      </c>
      <c r="BX49" s="49">
        <f t="shared" si="3"/>
      </c>
    </row>
    <row r="50" ht="13.8" customHeight="1" spans="1:76" x14ac:dyDescent="0.25">
      <c r="A50" s="107"/>
      <c r="B50" s="33"/>
      <c r="C50" s="34"/>
      <c r="D50" s="37"/>
      <c r="E50" s="36"/>
      <c r="F50" s="37"/>
      <c r="G50" s="36"/>
      <c r="H50" s="37"/>
      <c r="I50" s="36"/>
      <c r="J50" s="37"/>
      <c r="K50" s="36"/>
      <c r="L50" s="37"/>
      <c r="M50" s="36"/>
      <c r="N50" s="37"/>
      <c r="O50" s="36"/>
      <c r="P50" s="37"/>
      <c r="Q50" s="36"/>
      <c r="R50" s="37"/>
      <c r="S50" s="36"/>
      <c r="T50" s="37"/>
      <c r="U50" s="36"/>
      <c r="V50" s="37"/>
      <c r="W50" s="36"/>
      <c r="X50" s="40"/>
      <c r="Y50" s="39"/>
      <c r="Z50" s="40"/>
      <c r="AA50" s="39"/>
      <c r="AB50" s="40"/>
      <c r="AC50" s="39"/>
      <c r="AD50" s="40"/>
      <c r="AE50" s="39"/>
      <c r="AF50" s="40"/>
      <c r="AG50" s="39"/>
      <c r="AH50" s="40"/>
      <c r="AI50" s="39"/>
      <c r="AJ50" s="40"/>
      <c r="AK50" s="39"/>
      <c r="AL50" s="40"/>
      <c r="AM50" s="39"/>
      <c r="AN50" s="40"/>
      <c r="AO50" s="39"/>
      <c r="AP50" s="40"/>
      <c r="AQ50" s="39"/>
      <c r="AR50" s="40"/>
      <c r="AS50" s="39"/>
      <c r="AT50" s="40"/>
      <c r="AU50" s="39"/>
      <c r="AV50" s="40"/>
      <c r="AW50" s="39"/>
      <c r="AX50" s="40"/>
      <c r="AY50" s="41"/>
      <c r="AZ50" s="42"/>
      <c r="BA50" s="43"/>
      <c r="BB50" s="42"/>
      <c r="BC50" s="43"/>
      <c r="BD50" s="42"/>
      <c r="BE50" s="43"/>
      <c r="BF50" s="42"/>
      <c r="BG50" s="43"/>
      <c r="BH50" s="42"/>
      <c r="BI50" s="43"/>
      <c r="BJ50" s="42"/>
      <c r="BK50" s="43"/>
      <c r="BL50" s="42"/>
      <c r="BM50" s="43"/>
      <c r="BN50" s="42"/>
      <c r="BO50" s="43"/>
      <c r="BP50" s="42"/>
      <c r="BQ50" s="43"/>
      <c r="BR50" s="44">
        <f t="shared" si="0"/>
        <v>0</v>
      </c>
      <c r="BS50" s="45">
        <f t="shared" si="1"/>
        <v>0</v>
      </c>
      <c r="BT50" s="46"/>
      <c r="BU50" s="46"/>
      <c r="BV50" s="47">
        <f t="shared" si="4"/>
      </c>
      <c r="BW50" s="48">
        <f t="shared" si="2"/>
      </c>
      <c r="BX50" s="49">
        <f t="shared" si="3"/>
      </c>
    </row>
    <row r="51" ht="13.8" customHeight="1" spans="1:76" x14ac:dyDescent="0.25">
      <c r="A51" s="107"/>
      <c r="B51" s="33"/>
      <c r="C51" s="34"/>
      <c r="D51" s="37"/>
      <c r="E51" s="36"/>
      <c r="F51" s="37"/>
      <c r="G51" s="36"/>
      <c r="H51" s="37"/>
      <c r="I51" s="36"/>
      <c r="J51" s="37"/>
      <c r="K51" s="36"/>
      <c r="L51" s="37"/>
      <c r="M51" s="36"/>
      <c r="N51" s="37"/>
      <c r="O51" s="36"/>
      <c r="P51" s="37"/>
      <c r="Q51" s="36"/>
      <c r="R51" s="37"/>
      <c r="S51" s="36"/>
      <c r="T51" s="37"/>
      <c r="U51" s="36"/>
      <c r="V51" s="37"/>
      <c r="W51" s="36"/>
      <c r="X51" s="40"/>
      <c r="Y51" s="39"/>
      <c r="Z51" s="40"/>
      <c r="AA51" s="39"/>
      <c r="AB51" s="40"/>
      <c r="AC51" s="39"/>
      <c r="AD51" s="40"/>
      <c r="AE51" s="39"/>
      <c r="AF51" s="40"/>
      <c r="AG51" s="39"/>
      <c r="AH51" s="40"/>
      <c r="AI51" s="39"/>
      <c r="AJ51" s="40"/>
      <c r="AK51" s="39"/>
      <c r="AL51" s="40"/>
      <c r="AM51" s="39"/>
      <c r="AN51" s="40"/>
      <c r="AO51" s="39"/>
      <c r="AP51" s="40"/>
      <c r="AQ51" s="39"/>
      <c r="AR51" s="40"/>
      <c r="AS51" s="39"/>
      <c r="AT51" s="40"/>
      <c r="AU51" s="39"/>
      <c r="AV51" s="40"/>
      <c r="AW51" s="39"/>
      <c r="AX51" s="40"/>
      <c r="AY51" s="41"/>
      <c r="AZ51" s="42"/>
      <c r="BA51" s="43"/>
      <c r="BB51" s="42"/>
      <c r="BC51" s="43"/>
      <c r="BD51" s="42"/>
      <c r="BE51" s="43"/>
      <c r="BF51" s="42"/>
      <c r="BG51" s="43"/>
      <c r="BH51" s="42"/>
      <c r="BI51" s="43"/>
      <c r="BJ51" s="42"/>
      <c r="BK51" s="43"/>
      <c r="BL51" s="42"/>
      <c r="BM51" s="43"/>
      <c r="BN51" s="42"/>
      <c r="BO51" s="43"/>
      <c r="BP51" s="42"/>
      <c r="BQ51" s="43"/>
      <c r="BR51" s="44">
        <f t="shared" si="0"/>
        <v>0</v>
      </c>
      <c r="BS51" s="45">
        <f t="shared" si="1"/>
        <v>0</v>
      </c>
      <c r="BT51" s="46"/>
      <c r="BU51" s="46"/>
      <c r="BV51" s="47">
        <f t="shared" si="4"/>
      </c>
      <c r="BW51" s="48">
        <f t="shared" si="2"/>
      </c>
      <c r="BX51" s="49">
        <f t="shared" si="3"/>
      </c>
    </row>
    <row r="52" ht="13.8" customHeight="1" spans="1:76" x14ac:dyDescent="0.25">
      <c r="A52" s="107"/>
      <c r="B52" s="33"/>
      <c r="C52" s="34"/>
      <c r="D52" s="37"/>
      <c r="E52" s="36"/>
      <c r="F52" s="37"/>
      <c r="G52" s="36"/>
      <c r="H52" s="37"/>
      <c r="I52" s="36"/>
      <c r="J52" s="37"/>
      <c r="K52" s="36"/>
      <c r="L52" s="37"/>
      <c r="M52" s="36"/>
      <c r="N52" s="37"/>
      <c r="O52" s="36"/>
      <c r="P52" s="37"/>
      <c r="Q52" s="36"/>
      <c r="R52" s="37"/>
      <c r="S52" s="36"/>
      <c r="T52" s="37"/>
      <c r="U52" s="36"/>
      <c r="V52" s="37"/>
      <c r="W52" s="36"/>
      <c r="X52" s="40"/>
      <c r="Y52" s="39"/>
      <c r="Z52" s="40"/>
      <c r="AA52" s="39"/>
      <c r="AB52" s="40"/>
      <c r="AC52" s="39"/>
      <c r="AD52" s="40"/>
      <c r="AE52" s="39"/>
      <c r="AF52" s="40"/>
      <c r="AG52" s="39"/>
      <c r="AH52" s="40"/>
      <c r="AI52" s="39"/>
      <c r="AJ52" s="40"/>
      <c r="AK52" s="39"/>
      <c r="AL52" s="40"/>
      <c r="AM52" s="39"/>
      <c r="AN52" s="40"/>
      <c r="AO52" s="39"/>
      <c r="AP52" s="40"/>
      <c r="AQ52" s="39"/>
      <c r="AR52" s="40"/>
      <c r="AS52" s="39"/>
      <c r="AT52" s="40"/>
      <c r="AU52" s="39"/>
      <c r="AV52" s="40"/>
      <c r="AW52" s="39"/>
      <c r="AX52" s="40"/>
      <c r="AY52" s="41"/>
      <c r="AZ52" s="42"/>
      <c r="BA52" s="43"/>
      <c r="BB52" s="42"/>
      <c r="BC52" s="43"/>
      <c r="BD52" s="42"/>
      <c r="BE52" s="43"/>
      <c r="BF52" s="42"/>
      <c r="BG52" s="43"/>
      <c r="BH52" s="42"/>
      <c r="BI52" s="43"/>
      <c r="BJ52" s="42"/>
      <c r="BK52" s="43"/>
      <c r="BL52" s="42"/>
      <c r="BM52" s="43"/>
      <c r="BN52" s="42"/>
      <c r="BO52" s="43"/>
      <c r="BP52" s="42"/>
      <c r="BQ52" s="43"/>
      <c r="BR52" s="44">
        <f t="shared" si="0"/>
        <v>0</v>
      </c>
      <c r="BS52" s="45">
        <f t="shared" si="1"/>
        <v>0</v>
      </c>
      <c r="BT52" s="46"/>
      <c r="BU52" s="46"/>
      <c r="BV52" s="47">
        <f t="shared" si="4"/>
      </c>
      <c r="BW52" s="48">
        <f t="shared" si="2"/>
      </c>
      <c r="BX52" s="49">
        <f t="shared" si="3"/>
      </c>
    </row>
    <row r="53" ht="13.8" customHeight="1" spans="1:76" x14ac:dyDescent="0.25">
      <c r="A53" s="107"/>
      <c r="B53" s="33"/>
      <c r="C53" s="34"/>
      <c r="D53" s="37"/>
      <c r="E53" s="36"/>
      <c r="F53" s="37"/>
      <c r="G53" s="36"/>
      <c r="H53" s="37"/>
      <c r="I53" s="36"/>
      <c r="J53" s="37"/>
      <c r="K53" s="36"/>
      <c r="L53" s="37"/>
      <c r="M53" s="36"/>
      <c r="N53" s="37"/>
      <c r="O53" s="36"/>
      <c r="P53" s="37"/>
      <c r="Q53" s="36"/>
      <c r="R53" s="37"/>
      <c r="S53" s="36"/>
      <c r="T53" s="37"/>
      <c r="U53" s="36"/>
      <c r="V53" s="37"/>
      <c r="W53" s="36"/>
      <c r="X53" s="40"/>
      <c r="Y53" s="39"/>
      <c r="Z53" s="40"/>
      <c r="AA53" s="39"/>
      <c r="AB53" s="40"/>
      <c r="AC53" s="39"/>
      <c r="AD53" s="40"/>
      <c r="AE53" s="39"/>
      <c r="AF53" s="40"/>
      <c r="AG53" s="39"/>
      <c r="AH53" s="40"/>
      <c r="AI53" s="39"/>
      <c r="AJ53" s="40"/>
      <c r="AK53" s="39"/>
      <c r="AL53" s="40"/>
      <c r="AM53" s="39"/>
      <c r="AN53" s="40"/>
      <c r="AO53" s="39"/>
      <c r="AP53" s="40"/>
      <c r="AQ53" s="39"/>
      <c r="AR53" s="40"/>
      <c r="AS53" s="39"/>
      <c r="AT53" s="40"/>
      <c r="AU53" s="39"/>
      <c r="AV53" s="40"/>
      <c r="AW53" s="39"/>
      <c r="AX53" s="40"/>
      <c r="AY53" s="41"/>
      <c r="AZ53" s="42"/>
      <c r="BA53" s="43"/>
      <c r="BB53" s="42"/>
      <c r="BC53" s="43"/>
      <c r="BD53" s="42"/>
      <c r="BE53" s="43"/>
      <c r="BF53" s="42"/>
      <c r="BG53" s="43"/>
      <c r="BH53" s="42"/>
      <c r="BI53" s="43"/>
      <c r="BJ53" s="42"/>
      <c r="BK53" s="43"/>
      <c r="BL53" s="42"/>
      <c r="BM53" s="43"/>
      <c r="BN53" s="42"/>
      <c r="BO53" s="43"/>
      <c r="BP53" s="42"/>
      <c r="BQ53" s="43"/>
      <c r="BR53" s="44">
        <f t="shared" si="0"/>
        <v>0</v>
      </c>
      <c r="BS53" s="45">
        <f>E53+G53+I53+K53+M53+O53+W53+Y53+AA53+AC53+AE53+AG53+BA53+BC53+BE53+BG53+BI53+AI53+Q53+S53+AK53+BK53+AM53+AO53+AQ53+AS53+AU53+AY53+AW53+BM53+U53+BO53+BQ53</f>
        <v>0</v>
      </c>
      <c r="BT53" s="46"/>
      <c r="BU53" s="46"/>
      <c r="BV53" s="47">
        <f t="shared" si="4"/>
      </c>
      <c r="BW53" s="48">
        <f t="shared" si="2"/>
      </c>
      <c r="BX53" s="49">
        <f t="shared" si="3"/>
      </c>
    </row>
    <row r="54" ht="13.8" customHeight="1" spans="1:76" x14ac:dyDescent="0.25">
      <c r="A54" s="107"/>
      <c r="B54" s="33"/>
      <c r="C54" s="34"/>
      <c r="D54" s="37"/>
      <c r="E54" s="36"/>
      <c r="F54" s="37"/>
      <c r="G54" s="36"/>
      <c r="H54" s="37"/>
      <c r="I54" s="36"/>
      <c r="J54" s="37"/>
      <c r="K54" s="36"/>
      <c r="L54" s="37"/>
      <c r="M54" s="36"/>
      <c r="N54" s="37"/>
      <c r="O54" s="36"/>
      <c r="P54" s="37"/>
      <c r="Q54" s="36"/>
      <c r="R54" s="37"/>
      <c r="S54" s="36"/>
      <c r="T54" s="37"/>
      <c r="U54" s="36"/>
      <c r="V54" s="37"/>
      <c r="W54" s="36"/>
      <c r="X54" s="40"/>
      <c r="Y54" s="39"/>
      <c r="Z54" s="40"/>
      <c r="AA54" s="39"/>
      <c r="AB54" s="40"/>
      <c r="AC54" s="39"/>
      <c r="AD54" s="40"/>
      <c r="AE54" s="39"/>
      <c r="AF54" s="40"/>
      <c r="AG54" s="39"/>
      <c r="AH54" s="40"/>
      <c r="AI54" s="39"/>
      <c r="AJ54" s="40"/>
      <c r="AK54" s="39"/>
      <c r="AL54" s="40"/>
      <c r="AM54" s="39"/>
      <c r="AN54" s="40"/>
      <c r="AO54" s="39"/>
      <c r="AP54" s="40"/>
      <c r="AQ54" s="39"/>
      <c r="AR54" s="40"/>
      <c r="AS54" s="39"/>
      <c r="AT54" s="40"/>
      <c r="AU54" s="39"/>
      <c r="AV54" s="40"/>
      <c r="AW54" s="39"/>
      <c r="AX54" s="40"/>
      <c r="AY54" s="41"/>
      <c r="AZ54" s="42"/>
      <c r="BA54" s="43"/>
      <c r="BB54" s="42"/>
      <c r="BC54" s="43"/>
      <c r="BD54" s="42"/>
      <c r="BE54" s="43"/>
      <c r="BF54" s="42"/>
      <c r="BG54" s="43"/>
      <c r="BH54" s="42"/>
      <c r="BI54" s="43"/>
      <c r="BJ54" s="42"/>
      <c r="BK54" s="43"/>
      <c r="BL54" s="42"/>
      <c r="BM54" s="43"/>
      <c r="BN54" s="42"/>
      <c r="BO54" s="43"/>
      <c r="BP54" s="42"/>
      <c r="BQ54" s="43"/>
      <c r="BR54" s="44">
        <f t="shared" si="0"/>
        <v>0</v>
      </c>
      <c r="BS54" s="45">
        <f t="shared" si="1"/>
        <v>0</v>
      </c>
      <c r="BT54" s="46"/>
      <c r="BU54" s="46"/>
      <c r="BV54" s="47">
        <f t="shared" si="4"/>
      </c>
      <c r="BW54" s="48">
        <f t="shared" si="2"/>
      </c>
      <c r="BX54" s="49">
        <f t="shared" si="3"/>
      </c>
    </row>
    <row r="55" ht="13.8" customHeight="1" spans="1:76" x14ac:dyDescent="0.25">
      <c r="A55" s="107"/>
      <c r="B55" s="33"/>
      <c r="C55" s="34"/>
      <c r="D55" s="37"/>
      <c r="E55" s="36"/>
      <c r="F55" s="37"/>
      <c r="G55" s="36"/>
      <c r="H55" s="37"/>
      <c r="I55" s="36"/>
      <c r="J55" s="37"/>
      <c r="K55" s="36"/>
      <c r="L55" s="37"/>
      <c r="M55" s="36"/>
      <c r="N55" s="37"/>
      <c r="O55" s="36"/>
      <c r="P55" s="37"/>
      <c r="Q55" s="36"/>
      <c r="R55" s="37"/>
      <c r="S55" s="36"/>
      <c r="T55" s="37"/>
      <c r="U55" s="36"/>
      <c r="V55" s="37"/>
      <c r="W55" s="36"/>
      <c r="X55" s="40"/>
      <c r="Y55" s="39"/>
      <c r="Z55" s="40"/>
      <c r="AA55" s="39"/>
      <c r="AB55" s="40"/>
      <c r="AC55" s="39"/>
      <c r="AD55" s="40"/>
      <c r="AE55" s="39"/>
      <c r="AF55" s="40"/>
      <c r="AG55" s="39"/>
      <c r="AH55" s="40"/>
      <c r="AI55" s="39"/>
      <c r="AJ55" s="40"/>
      <c r="AK55" s="39"/>
      <c r="AL55" s="40"/>
      <c r="AM55" s="39"/>
      <c r="AN55" s="40"/>
      <c r="AO55" s="39"/>
      <c r="AP55" s="40"/>
      <c r="AQ55" s="39"/>
      <c r="AR55" s="40"/>
      <c r="AS55" s="39"/>
      <c r="AT55" s="40"/>
      <c r="AU55" s="39"/>
      <c r="AV55" s="40"/>
      <c r="AW55" s="39"/>
      <c r="AX55" s="40"/>
      <c r="AY55" s="41"/>
      <c r="AZ55" s="42"/>
      <c r="BA55" s="43"/>
      <c r="BB55" s="42"/>
      <c r="BC55" s="43"/>
      <c r="BD55" s="42"/>
      <c r="BE55" s="43"/>
      <c r="BF55" s="42"/>
      <c r="BG55" s="43"/>
      <c r="BH55" s="42"/>
      <c r="BI55" s="43"/>
      <c r="BJ55" s="42"/>
      <c r="BK55" s="43"/>
      <c r="BL55" s="42"/>
      <c r="BM55" s="43"/>
      <c r="BN55" s="42"/>
      <c r="BO55" s="43"/>
      <c r="BP55" s="42"/>
      <c r="BQ55" s="43"/>
      <c r="BR55" s="44">
        <f t="shared" si="0"/>
        <v>0</v>
      </c>
      <c r="BS55" s="45">
        <f t="shared" si="1"/>
        <v>0</v>
      </c>
      <c r="BT55" s="46"/>
      <c r="BU55" s="46"/>
      <c r="BV55" s="47">
        <f t="shared" si="4"/>
      </c>
      <c r="BW55" s="48">
        <f t="shared" si="2"/>
      </c>
      <c r="BX55" s="49">
        <f t="shared" si="3"/>
      </c>
    </row>
    <row r="56" ht="13.8" customHeight="1" spans="1:76" x14ac:dyDescent="0.25">
      <c r="A56" s="107"/>
      <c r="B56" s="33"/>
      <c r="C56" s="34"/>
      <c r="D56" s="37"/>
      <c r="E56" s="36"/>
      <c r="F56" s="37"/>
      <c r="G56" s="36"/>
      <c r="H56" s="37"/>
      <c r="I56" s="36"/>
      <c r="J56" s="37"/>
      <c r="K56" s="36"/>
      <c r="L56" s="37"/>
      <c r="M56" s="36"/>
      <c r="N56" s="37"/>
      <c r="O56" s="36"/>
      <c r="P56" s="37"/>
      <c r="Q56" s="36"/>
      <c r="R56" s="37"/>
      <c r="S56" s="36"/>
      <c r="T56" s="37"/>
      <c r="U56" s="36"/>
      <c r="V56" s="37"/>
      <c r="W56" s="36"/>
      <c r="X56" s="40"/>
      <c r="Y56" s="39"/>
      <c r="Z56" s="40"/>
      <c r="AA56" s="39"/>
      <c r="AB56" s="40"/>
      <c r="AC56" s="39"/>
      <c r="AD56" s="40"/>
      <c r="AE56" s="39"/>
      <c r="AF56" s="40"/>
      <c r="AG56" s="39"/>
      <c r="AH56" s="40"/>
      <c r="AI56" s="39"/>
      <c r="AJ56" s="40"/>
      <c r="AK56" s="39"/>
      <c r="AL56" s="40"/>
      <c r="AM56" s="39"/>
      <c r="AN56" s="40"/>
      <c r="AO56" s="39"/>
      <c r="AP56" s="40"/>
      <c r="AQ56" s="39"/>
      <c r="AR56" s="40"/>
      <c r="AS56" s="39"/>
      <c r="AT56" s="40"/>
      <c r="AU56" s="39"/>
      <c r="AV56" s="40"/>
      <c r="AW56" s="39"/>
      <c r="AX56" s="40"/>
      <c r="AY56" s="41"/>
      <c r="AZ56" s="42"/>
      <c r="BA56" s="43"/>
      <c r="BB56" s="42"/>
      <c r="BC56" s="43"/>
      <c r="BD56" s="42"/>
      <c r="BE56" s="43"/>
      <c r="BF56" s="42"/>
      <c r="BG56" s="43"/>
      <c r="BH56" s="42"/>
      <c r="BI56" s="43"/>
      <c r="BJ56" s="42"/>
      <c r="BK56" s="43"/>
      <c r="BL56" s="42"/>
      <c r="BM56" s="43"/>
      <c r="BN56" s="42"/>
      <c r="BO56" s="43"/>
      <c r="BP56" s="42"/>
      <c r="BQ56" s="43"/>
      <c r="BR56" s="44">
        <f t="shared" si="0"/>
        <v>0</v>
      </c>
      <c r="BS56" s="45">
        <f t="shared" si="1"/>
        <v>0</v>
      </c>
      <c r="BT56" s="46"/>
      <c r="BU56" s="46"/>
      <c r="BV56" s="47">
        <f t="shared" si="4"/>
      </c>
      <c r="BW56" s="48">
        <f t="shared" si="2"/>
      </c>
      <c r="BX56" s="49">
        <f t="shared" si="3"/>
      </c>
    </row>
    <row r="57" ht="13.8" customHeight="1" spans="1:76" x14ac:dyDescent="0.25">
      <c r="A57" s="107"/>
      <c r="B57" s="33"/>
      <c r="C57" s="34"/>
      <c r="D57" s="37"/>
      <c r="E57" s="36"/>
      <c r="F57" s="37"/>
      <c r="G57" s="36"/>
      <c r="H57" s="37"/>
      <c r="I57" s="36"/>
      <c r="J57" s="37"/>
      <c r="K57" s="36"/>
      <c r="L57" s="37"/>
      <c r="M57" s="36"/>
      <c r="N57" s="37"/>
      <c r="O57" s="36"/>
      <c r="P57" s="37"/>
      <c r="Q57" s="36"/>
      <c r="R57" s="37"/>
      <c r="S57" s="36"/>
      <c r="T57" s="37"/>
      <c r="U57" s="36"/>
      <c r="V57" s="37"/>
      <c r="W57" s="36"/>
      <c r="X57" s="40"/>
      <c r="Y57" s="39"/>
      <c r="Z57" s="40"/>
      <c r="AA57" s="39"/>
      <c r="AB57" s="40"/>
      <c r="AC57" s="39"/>
      <c r="AD57" s="40"/>
      <c r="AE57" s="39"/>
      <c r="AF57" s="40"/>
      <c r="AG57" s="39"/>
      <c r="AH57" s="40"/>
      <c r="AI57" s="39"/>
      <c r="AJ57" s="40"/>
      <c r="AK57" s="39"/>
      <c r="AL57" s="40"/>
      <c r="AM57" s="39"/>
      <c r="AN57" s="40"/>
      <c r="AO57" s="39"/>
      <c r="AP57" s="40"/>
      <c r="AQ57" s="39"/>
      <c r="AR57" s="40"/>
      <c r="AS57" s="39"/>
      <c r="AT57" s="40"/>
      <c r="AU57" s="39"/>
      <c r="AV57" s="40"/>
      <c r="AW57" s="39"/>
      <c r="AX57" s="40"/>
      <c r="AY57" s="41"/>
      <c r="AZ57" s="42"/>
      <c r="BA57" s="43"/>
      <c r="BB57" s="42"/>
      <c r="BC57" s="43"/>
      <c r="BD57" s="42"/>
      <c r="BE57" s="43"/>
      <c r="BF57" s="42"/>
      <c r="BG57" s="43"/>
      <c r="BH57" s="42"/>
      <c r="BI57" s="43"/>
      <c r="BJ57" s="42"/>
      <c r="BK57" s="43"/>
      <c r="BL57" s="42"/>
      <c r="BM57" s="43"/>
      <c r="BN57" s="42"/>
      <c r="BO57" s="43"/>
      <c r="BP57" s="42"/>
      <c r="BQ57" s="43"/>
      <c r="BR57" s="44">
        <f t="shared" si="0"/>
        <v>0</v>
      </c>
      <c r="BS57" s="45">
        <f t="shared" si="1"/>
        <v>0</v>
      </c>
      <c r="BT57" s="46"/>
      <c r="BU57" s="46"/>
      <c r="BV57" s="47">
        <f t="shared" si="4"/>
      </c>
      <c r="BW57" s="48">
        <f t="shared" si="2"/>
      </c>
      <c r="BX57" s="49">
        <f t="shared" si="3"/>
      </c>
    </row>
    <row r="58" ht="13.8" customHeight="1" spans="1:76" x14ac:dyDescent="0.25">
      <c r="A58" s="107"/>
      <c r="B58" s="33"/>
      <c r="C58" s="34"/>
      <c r="D58" s="37"/>
      <c r="E58" s="36"/>
      <c r="F58" s="37"/>
      <c r="G58" s="36"/>
      <c r="H58" s="37"/>
      <c r="I58" s="36"/>
      <c r="J58" s="37"/>
      <c r="K58" s="36"/>
      <c r="L58" s="37"/>
      <c r="M58" s="36"/>
      <c r="N58" s="37"/>
      <c r="O58" s="36"/>
      <c r="P58" s="37"/>
      <c r="Q58" s="36"/>
      <c r="R58" s="37"/>
      <c r="S58" s="36"/>
      <c r="T58" s="37"/>
      <c r="U58" s="36"/>
      <c r="V58" s="37"/>
      <c r="W58" s="36"/>
      <c r="X58" s="40"/>
      <c r="Y58" s="39"/>
      <c r="Z58" s="40"/>
      <c r="AA58" s="39"/>
      <c r="AB58" s="40"/>
      <c r="AC58" s="39"/>
      <c r="AD58" s="40"/>
      <c r="AE58" s="39"/>
      <c r="AF58" s="40"/>
      <c r="AG58" s="39"/>
      <c r="AH58" s="40"/>
      <c r="AI58" s="39"/>
      <c r="AJ58" s="40"/>
      <c r="AK58" s="39"/>
      <c r="AL58" s="40"/>
      <c r="AM58" s="39"/>
      <c r="AN58" s="40"/>
      <c r="AO58" s="39"/>
      <c r="AP58" s="40"/>
      <c r="AQ58" s="39"/>
      <c r="AR58" s="40"/>
      <c r="AS58" s="39"/>
      <c r="AT58" s="40"/>
      <c r="AU58" s="39"/>
      <c r="AV58" s="40"/>
      <c r="AW58" s="39"/>
      <c r="AX58" s="40"/>
      <c r="AY58" s="41"/>
      <c r="AZ58" s="42"/>
      <c r="BA58" s="43"/>
      <c r="BB58" s="42"/>
      <c r="BC58" s="43"/>
      <c r="BD58" s="42"/>
      <c r="BE58" s="43"/>
      <c r="BF58" s="42"/>
      <c r="BG58" s="43"/>
      <c r="BH58" s="42"/>
      <c r="BI58" s="43"/>
      <c r="BJ58" s="42"/>
      <c r="BK58" s="43"/>
      <c r="BL58" s="42"/>
      <c r="BM58" s="43"/>
      <c r="BN58" s="42"/>
      <c r="BO58" s="43"/>
      <c r="BP58" s="42"/>
      <c r="BQ58" s="43"/>
      <c r="BR58" s="44">
        <f t="shared" si="0"/>
        <v>0</v>
      </c>
      <c r="BS58" s="45">
        <f t="shared" si="1"/>
        <v>0</v>
      </c>
      <c r="BT58" s="46"/>
      <c r="BU58" s="46"/>
      <c r="BV58" s="47">
        <f t="shared" si="4"/>
      </c>
      <c r="BW58" s="48">
        <f t="shared" si="2"/>
      </c>
      <c r="BX58" s="49">
        <f t="shared" si="3"/>
      </c>
    </row>
    <row r="59" ht="13.8" customHeight="1" spans="1:76" x14ac:dyDescent="0.25">
      <c r="A59" s="107"/>
      <c r="B59" s="33"/>
      <c r="C59" s="34"/>
      <c r="D59" s="37"/>
      <c r="E59" s="36"/>
      <c r="F59" s="37"/>
      <c r="G59" s="36"/>
      <c r="H59" s="37"/>
      <c r="I59" s="36"/>
      <c r="J59" s="37"/>
      <c r="K59" s="36"/>
      <c r="L59" s="37"/>
      <c r="M59" s="36"/>
      <c r="N59" s="37"/>
      <c r="O59" s="36"/>
      <c r="P59" s="37"/>
      <c r="Q59" s="36"/>
      <c r="R59" s="37"/>
      <c r="S59" s="36"/>
      <c r="T59" s="37"/>
      <c r="U59" s="36"/>
      <c r="V59" s="37"/>
      <c r="W59" s="36"/>
      <c r="X59" s="40"/>
      <c r="Y59" s="39"/>
      <c r="Z59" s="40"/>
      <c r="AA59" s="39"/>
      <c r="AB59" s="40"/>
      <c r="AC59" s="39"/>
      <c r="AD59" s="40"/>
      <c r="AE59" s="39"/>
      <c r="AF59" s="40"/>
      <c r="AG59" s="39"/>
      <c r="AH59" s="40"/>
      <c r="AI59" s="39"/>
      <c r="AJ59" s="40"/>
      <c r="AK59" s="39"/>
      <c r="AL59" s="40"/>
      <c r="AM59" s="39"/>
      <c r="AN59" s="40"/>
      <c r="AO59" s="39"/>
      <c r="AP59" s="40"/>
      <c r="AQ59" s="39"/>
      <c r="AR59" s="40"/>
      <c r="AS59" s="39"/>
      <c r="AT59" s="40"/>
      <c r="AU59" s="39"/>
      <c r="AV59" s="40"/>
      <c r="AW59" s="39"/>
      <c r="AX59" s="40"/>
      <c r="AY59" s="41"/>
      <c r="AZ59" s="42"/>
      <c r="BA59" s="43"/>
      <c r="BB59" s="42"/>
      <c r="BC59" s="43"/>
      <c r="BD59" s="42"/>
      <c r="BE59" s="43"/>
      <c r="BF59" s="42"/>
      <c r="BG59" s="43"/>
      <c r="BH59" s="42"/>
      <c r="BI59" s="43"/>
      <c r="BJ59" s="42"/>
      <c r="BK59" s="43"/>
      <c r="BL59" s="42"/>
      <c r="BM59" s="43"/>
      <c r="BN59" s="42"/>
      <c r="BO59" s="43"/>
      <c r="BP59" s="42"/>
      <c r="BQ59" s="43"/>
      <c r="BR59" s="44">
        <f t="shared" si="0"/>
        <v>0</v>
      </c>
      <c r="BS59" s="45">
        <f t="shared" si="1"/>
        <v>0</v>
      </c>
      <c r="BT59" s="46"/>
      <c r="BU59" s="46"/>
      <c r="BV59" s="47">
        <f t="shared" si="4"/>
      </c>
      <c r="BW59" s="48">
        <f t="shared" si="2"/>
      </c>
      <c r="BX59" s="49">
        <f t="shared" si="3"/>
      </c>
    </row>
    <row r="60" ht="13.8" customHeight="1" spans="1:76" x14ac:dyDescent="0.25">
      <c r="A60" s="107"/>
      <c r="B60" s="33"/>
      <c r="C60" s="34"/>
      <c r="D60" s="37"/>
      <c r="E60" s="36"/>
      <c r="F60" s="37"/>
      <c r="G60" s="36"/>
      <c r="H60" s="37"/>
      <c r="I60" s="36"/>
      <c r="J60" s="37"/>
      <c r="K60" s="36"/>
      <c r="L60" s="37"/>
      <c r="M60" s="36"/>
      <c r="N60" s="37"/>
      <c r="O60" s="36"/>
      <c r="P60" s="37"/>
      <c r="Q60" s="36"/>
      <c r="R60" s="37"/>
      <c r="S60" s="36"/>
      <c r="T60" s="37"/>
      <c r="U60" s="36"/>
      <c r="V60" s="37"/>
      <c r="W60" s="36"/>
      <c r="X60" s="40"/>
      <c r="Y60" s="39"/>
      <c r="Z60" s="40"/>
      <c r="AA60" s="39"/>
      <c r="AB60" s="40"/>
      <c r="AC60" s="39"/>
      <c r="AD60" s="40"/>
      <c r="AE60" s="39"/>
      <c r="AF60" s="40"/>
      <c r="AG60" s="39"/>
      <c r="AH60" s="40"/>
      <c r="AI60" s="39"/>
      <c r="AJ60" s="40"/>
      <c r="AK60" s="39"/>
      <c r="AL60" s="40"/>
      <c r="AM60" s="39"/>
      <c r="AN60" s="40"/>
      <c r="AO60" s="39"/>
      <c r="AP60" s="40"/>
      <c r="AQ60" s="39"/>
      <c r="AR60" s="40"/>
      <c r="AS60" s="39"/>
      <c r="AT60" s="40"/>
      <c r="AU60" s="39"/>
      <c r="AV60" s="40"/>
      <c r="AW60" s="39"/>
      <c r="AX60" s="40"/>
      <c r="AY60" s="41"/>
      <c r="AZ60" s="42"/>
      <c r="BA60" s="43"/>
      <c r="BB60" s="42"/>
      <c r="BC60" s="43"/>
      <c r="BD60" s="42"/>
      <c r="BE60" s="43"/>
      <c r="BF60" s="42"/>
      <c r="BG60" s="43"/>
      <c r="BH60" s="42"/>
      <c r="BI60" s="43"/>
      <c r="BJ60" s="42"/>
      <c r="BK60" s="43"/>
      <c r="BL60" s="42"/>
      <c r="BM60" s="43"/>
      <c r="BN60" s="42"/>
      <c r="BO60" s="43"/>
      <c r="BP60" s="42"/>
      <c r="BQ60" s="43"/>
      <c r="BR60" s="44">
        <f t="shared" si="0"/>
        <v>0</v>
      </c>
      <c r="BS60" s="45">
        <f t="shared" si="1"/>
        <v>0</v>
      </c>
      <c r="BT60" s="46"/>
      <c r="BU60" s="46"/>
      <c r="BV60" s="47">
        <f t="shared" si="4"/>
      </c>
      <c r="BW60" s="48">
        <f t="shared" si="2"/>
      </c>
      <c r="BX60" s="49">
        <f t="shared" si="3"/>
      </c>
    </row>
    <row r="61" ht="13.8" customHeight="1" spans="1:76" x14ac:dyDescent="0.25">
      <c r="A61" s="107"/>
      <c r="B61" s="33"/>
      <c r="C61" s="34"/>
      <c r="D61" s="37"/>
      <c r="E61" s="36"/>
      <c r="F61" s="37"/>
      <c r="G61" s="36"/>
      <c r="H61" s="37"/>
      <c r="I61" s="36"/>
      <c r="J61" s="37"/>
      <c r="K61" s="36"/>
      <c r="L61" s="37"/>
      <c r="M61" s="36"/>
      <c r="N61" s="37"/>
      <c r="O61" s="36"/>
      <c r="P61" s="37"/>
      <c r="Q61" s="36"/>
      <c r="R61" s="37"/>
      <c r="S61" s="36"/>
      <c r="T61" s="37"/>
      <c r="U61" s="36"/>
      <c r="V61" s="37"/>
      <c r="W61" s="36"/>
      <c r="X61" s="40"/>
      <c r="Y61" s="39"/>
      <c r="Z61" s="40"/>
      <c r="AA61" s="39"/>
      <c r="AB61" s="40"/>
      <c r="AC61" s="39"/>
      <c r="AD61" s="40"/>
      <c r="AE61" s="39"/>
      <c r="AF61" s="40"/>
      <c r="AG61" s="39"/>
      <c r="AH61" s="40"/>
      <c r="AI61" s="39"/>
      <c r="AJ61" s="40"/>
      <c r="AK61" s="39"/>
      <c r="AL61" s="40"/>
      <c r="AM61" s="39"/>
      <c r="AN61" s="40"/>
      <c r="AO61" s="39"/>
      <c r="AP61" s="40"/>
      <c r="AQ61" s="39"/>
      <c r="AR61" s="40"/>
      <c r="AS61" s="39"/>
      <c r="AT61" s="40"/>
      <c r="AU61" s="39"/>
      <c r="AV61" s="40"/>
      <c r="AW61" s="39"/>
      <c r="AX61" s="40"/>
      <c r="AY61" s="41"/>
      <c r="AZ61" s="42"/>
      <c r="BA61" s="43"/>
      <c r="BB61" s="42"/>
      <c r="BC61" s="43"/>
      <c r="BD61" s="42"/>
      <c r="BE61" s="43"/>
      <c r="BF61" s="42"/>
      <c r="BG61" s="43"/>
      <c r="BH61" s="42"/>
      <c r="BI61" s="43"/>
      <c r="BJ61" s="42"/>
      <c r="BK61" s="43"/>
      <c r="BL61" s="42"/>
      <c r="BM61" s="43"/>
      <c r="BN61" s="42"/>
      <c r="BO61" s="43"/>
      <c r="BP61" s="42"/>
      <c r="BQ61" s="43"/>
      <c r="BR61" s="44">
        <f t="shared" si="0"/>
        <v>0</v>
      </c>
      <c r="BS61" s="45">
        <f t="shared" si="1"/>
        <v>0</v>
      </c>
      <c r="BT61" s="46"/>
      <c r="BU61" s="46"/>
      <c r="BV61" s="47">
        <f t="shared" si="4"/>
      </c>
      <c r="BW61" s="48">
        <f t="shared" si="2"/>
      </c>
      <c r="BX61" s="49">
        <f t="shared" si="3"/>
      </c>
    </row>
    <row r="62" ht="13.8" customHeight="1" spans="1:76" x14ac:dyDescent="0.25">
      <c r="A62" s="107"/>
      <c r="B62" s="33"/>
      <c r="C62" s="34"/>
      <c r="D62" s="37"/>
      <c r="E62" s="36"/>
      <c r="F62" s="37"/>
      <c r="G62" s="36"/>
      <c r="H62" s="37"/>
      <c r="I62" s="36"/>
      <c r="J62" s="37"/>
      <c r="K62" s="36"/>
      <c r="L62" s="37"/>
      <c r="M62" s="36"/>
      <c r="N62" s="37"/>
      <c r="O62" s="36"/>
      <c r="P62" s="37"/>
      <c r="Q62" s="36"/>
      <c r="R62" s="37"/>
      <c r="S62" s="36"/>
      <c r="T62" s="37"/>
      <c r="U62" s="36"/>
      <c r="V62" s="37"/>
      <c r="W62" s="36"/>
      <c r="X62" s="40"/>
      <c r="Y62" s="39"/>
      <c r="Z62" s="40"/>
      <c r="AA62" s="39"/>
      <c r="AB62" s="40"/>
      <c r="AC62" s="39"/>
      <c r="AD62" s="40"/>
      <c r="AE62" s="39"/>
      <c r="AF62" s="40"/>
      <c r="AG62" s="39"/>
      <c r="AH62" s="40"/>
      <c r="AI62" s="39"/>
      <c r="AJ62" s="40"/>
      <c r="AK62" s="39"/>
      <c r="AL62" s="40"/>
      <c r="AM62" s="39"/>
      <c r="AN62" s="40"/>
      <c r="AO62" s="39"/>
      <c r="AP62" s="40"/>
      <c r="AQ62" s="39"/>
      <c r="AR62" s="40"/>
      <c r="AS62" s="39"/>
      <c r="AT62" s="40"/>
      <c r="AU62" s="39"/>
      <c r="AV62" s="40"/>
      <c r="AW62" s="39"/>
      <c r="AX62" s="40"/>
      <c r="AY62" s="41"/>
      <c r="AZ62" s="42"/>
      <c r="BA62" s="43"/>
      <c r="BB62" s="42"/>
      <c r="BC62" s="43"/>
      <c r="BD62" s="42"/>
      <c r="BE62" s="43"/>
      <c r="BF62" s="42"/>
      <c r="BG62" s="43"/>
      <c r="BH62" s="42"/>
      <c r="BI62" s="43"/>
      <c r="BJ62" s="42"/>
      <c r="BK62" s="43"/>
      <c r="BL62" s="42"/>
      <c r="BM62" s="43"/>
      <c r="BN62" s="42"/>
      <c r="BO62" s="43"/>
      <c r="BP62" s="42"/>
      <c r="BQ62" s="43"/>
      <c r="BR62" s="44">
        <f t="shared" si="0"/>
        <v>0</v>
      </c>
      <c r="BS62" s="45">
        <f t="shared" si="1"/>
        <v>0</v>
      </c>
      <c r="BT62" s="46"/>
      <c r="BU62" s="46"/>
      <c r="BV62" s="47">
        <f t="shared" si="4"/>
      </c>
      <c r="BW62" s="48">
        <f t="shared" si="2"/>
      </c>
      <c r="BX62" s="49">
        <f t="shared" si="3"/>
      </c>
    </row>
    <row r="63" ht="13.8" customHeight="1" spans="1:76" x14ac:dyDescent="0.25">
      <c r="A63" s="107"/>
      <c r="B63" s="33"/>
      <c r="C63" s="34"/>
      <c r="D63" s="37"/>
      <c r="E63" s="36"/>
      <c r="F63" s="37"/>
      <c r="G63" s="36"/>
      <c r="H63" s="37"/>
      <c r="I63" s="36"/>
      <c r="J63" s="37"/>
      <c r="K63" s="36"/>
      <c r="L63" s="37"/>
      <c r="M63" s="36"/>
      <c r="N63" s="37"/>
      <c r="O63" s="36"/>
      <c r="P63" s="37"/>
      <c r="Q63" s="36"/>
      <c r="R63" s="37"/>
      <c r="S63" s="36"/>
      <c r="T63" s="37"/>
      <c r="U63" s="36"/>
      <c r="V63" s="37"/>
      <c r="W63" s="36"/>
      <c r="X63" s="40"/>
      <c r="Y63" s="39"/>
      <c r="Z63" s="40"/>
      <c r="AA63" s="39"/>
      <c r="AB63" s="40"/>
      <c r="AC63" s="39"/>
      <c r="AD63" s="40"/>
      <c r="AE63" s="39"/>
      <c r="AF63" s="40"/>
      <c r="AG63" s="39"/>
      <c r="AH63" s="40"/>
      <c r="AI63" s="39"/>
      <c r="AJ63" s="40"/>
      <c r="AK63" s="39"/>
      <c r="AL63" s="40"/>
      <c r="AM63" s="39"/>
      <c r="AN63" s="40"/>
      <c r="AO63" s="39"/>
      <c r="AP63" s="40"/>
      <c r="AQ63" s="39"/>
      <c r="AR63" s="40"/>
      <c r="AS63" s="39"/>
      <c r="AT63" s="40"/>
      <c r="AU63" s="39"/>
      <c r="AV63" s="40"/>
      <c r="AW63" s="39"/>
      <c r="AX63" s="40"/>
      <c r="AY63" s="41"/>
      <c r="AZ63" s="42"/>
      <c r="BA63" s="43"/>
      <c r="BB63" s="42"/>
      <c r="BC63" s="43"/>
      <c r="BD63" s="42"/>
      <c r="BE63" s="43"/>
      <c r="BF63" s="42"/>
      <c r="BG63" s="43"/>
      <c r="BH63" s="42"/>
      <c r="BI63" s="43"/>
      <c r="BJ63" s="42"/>
      <c r="BK63" s="43"/>
      <c r="BL63" s="42"/>
      <c r="BM63" s="43"/>
      <c r="BN63" s="42"/>
      <c r="BO63" s="43"/>
      <c r="BP63" s="42"/>
      <c r="BQ63" s="43"/>
      <c r="BR63" s="44">
        <f t="shared" si="0"/>
        <v>0</v>
      </c>
      <c r="BS63" s="45">
        <f t="shared" si="1"/>
        <v>0</v>
      </c>
      <c r="BT63" s="46"/>
      <c r="BU63" s="46"/>
      <c r="BV63" s="47">
        <f t="shared" si="4"/>
      </c>
      <c r="BW63" s="48">
        <f t="shared" si="2"/>
      </c>
      <c r="BX63" s="49">
        <f t="shared" si="3"/>
      </c>
    </row>
    <row r="64" ht="13.8" customHeight="1" spans="1:76" x14ac:dyDescent="0.25">
      <c r="A64" s="107"/>
      <c r="B64" s="33"/>
      <c r="C64" s="34"/>
      <c r="D64" s="37"/>
      <c r="E64" s="36"/>
      <c r="F64" s="37"/>
      <c r="G64" s="36"/>
      <c r="H64" s="37"/>
      <c r="I64" s="36"/>
      <c r="J64" s="37"/>
      <c r="K64" s="36"/>
      <c r="L64" s="37"/>
      <c r="M64" s="36"/>
      <c r="N64" s="37"/>
      <c r="O64" s="36"/>
      <c r="P64" s="37"/>
      <c r="Q64" s="36"/>
      <c r="R64" s="37"/>
      <c r="S64" s="36"/>
      <c r="T64" s="37"/>
      <c r="U64" s="36"/>
      <c r="V64" s="37"/>
      <c r="W64" s="36"/>
      <c r="X64" s="40"/>
      <c r="Y64" s="39"/>
      <c r="Z64" s="40"/>
      <c r="AA64" s="39"/>
      <c r="AB64" s="40"/>
      <c r="AC64" s="39"/>
      <c r="AD64" s="40"/>
      <c r="AE64" s="39"/>
      <c r="AF64" s="40"/>
      <c r="AG64" s="39"/>
      <c r="AH64" s="40"/>
      <c r="AI64" s="39"/>
      <c r="AJ64" s="40"/>
      <c r="AK64" s="39"/>
      <c r="AL64" s="40"/>
      <c r="AM64" s="39"/>
      <c r="AN64" s="40"/>
      <c r="AO64" s="39"/>
      <c r="AP64" s="40"/>
      <c r="AQ64" s="39"/>
      <c r="AR64" s="40"/>
      <c r="AS64" s="39"/>
      <c r="AT64" s="40"/>
      <c r="AU64" s="39"/>
      <c r="AV64" s="40"/>
      <c r="AW64" s="39"/>
      <c r="AX64" s="40"/>
      <c r="AY64" s="41"/>
      <c r="AZ64" s="42"/>
      <c r="BA64" s="43"/>
      <c r="BB64" s="42"/>
      <c r="BC64" s="43"/>
      <c r="BD64" s="42"/>
      <c r="BE64" s="43"/>
      <c r="BF64" s="42"/>
      <c r="BG64" s="43"/>
      <c r="BH64" s="42"/>
      <c r="BI64" s="43"/>
      <c r="BJ64" s="42"/>
      <c r="BK64" s="43"/>
      <c r="BL64" s="42"/>
      <c r="BM64" s="43"/>
      <c r="BN64" s="42"/>
      <c r="BO64" s="43"/>
      <c r="BP64" s="42"/>
      <c r="BQ64" s="43"/>
      <c r="BR64" s="44">
        <f t="shared" si="0"/>
        <v>0</v>
      </c>
      <c r="BS64" s="45">
        <f t="shared" si="1"/>
        <v>0</v>
      </c>
      <c r="BT64" s="46"/>
      <c r="BU64" s="46"/>
      <c r="BV64" s="47">
        <f t="shared" si="4"/>
      </c>
      <c r="BW64" s="48">
        <f t="shared" si="2"/>
      </c>
      <c r="BX64" s="49">
        <f t="shared" si="3"/>
      </c>
    </row>
    <row r="65" ht="13.8" customHeight="1" spans="1:76" x14ac:dyDescent="0.25">
      <c r="A65" s="107"/>
      <c r="B65" s="33"/>
      <c r="C65" s="34"/>
      <c r="D65" s="37"/>
      <c r="E65" s="36"/>
      <c r="F65" s="37"/>
      <c r="G65" s="36"/>
      <c r="H65" s="37"/>
      <c r="I65" s="36"/>
      <c r="J65" s="37"/>
      <c r="K65" s="36"/>
      <c r="L65" s="37"/>
      <c r="M65" s="36"/>
      <c r="N65" s="37"/>
      <c r="O65" s="36"/>
      <c r="P65" s="37"/>
      <c r="Q65" s="36"/>
      <c r="R65" s="37"/>
      <c r="S65" s="36"/>
      <c r="T65" s="37"/>
      <c r="U65" s="36"/>
      <c r="V65" s="37"/>
      <c r="W65" s="36"/>
      <c r="X65" s="40"/>
      <c r="Y65" s="39"/>
      <c r="Z65" s="40"/>
      <c r="AA65" s="39"/>
      <c r="AB65" s="40"/>
      <c r="AC65" s="39"/>
      <c r="AD65" s="40"/>
      <c r="AE65" s="39"/>
      <c r="AF65" s="40"/>
      <c r="AG65" s="39"/>
      <c r="AH65" s="40"/>
      <c r="AI65" s="39"/>
      <c r="AJ65" s="40"/>
      <c r="AK65" s="39"/>
      <c r="AL65" s="40"/>
      <c r="AM65" s="39"/>
      <c r="AN65" s="40"/>
      <c r="AO65" s="39"/>
      <c r="AP65" s="40"/>
      <c r="AQ65" s="39"/>
      <c r="AR65" s="40"/>
      <c r="AS65" s="39"/>
      <c r="AT65" s="40"/>
      <c r="AU65" s="39"/>
      <c r="AV65" s="40"/>
      <c r="AW65" s="39"/>
      <c r="AX65" s="40"/>
      <c r="AY65" s="41"/>
      <c r="AZ65" s="42"/>
      <c r="BA65" s="43"/>
      <c r="BB65" s="42"/>
      <c r="BC65" s="43"/>
      <c r="BD65" s="42"/>
      <c r="BE65" s="43"/>
      <c r="BF65" s="42"/>
      <c r="BG65" s="43"/>
      <c r="BH65" s="42"/>
      <c r="BI65" s="43"/>
      <c r="BJ65" s="42"/>
      <c r="BK65" s="43"/>
      <c r="BL65" s="42"/>
      <c r="BM65" s="43"/>
      <c r="BN65" s="42"/>
      <c r="BO65" s="43"/>
      <c r="BP65" s="42"/>
      <c r="BQ65" s="43"/>
      <c r="BR65" s="44">
        <f t="shared" si="0"/>
        <v>0</v>
      </c>
      <c r="BS65" s="45">
        <f t="shared" si="1"/>
        <v>0</v>
      </c>
      <c r="BT65" s="46"/>
      <c r="BU65" s="46"/>
      <c r="BV65" s="47">
        <f t="shared" si="4"/>
      </c>
      <c r="BW65" s="48">
        <f t="shared" si="2"/>
      </c>
      <c r="BX65" s="49">
        <f t="shared" si="3"/>
      </c>
    </row>
    <row r="66" ht="13.8" customHeight="1" spans="1:76" x14ac:dyDescent="0.25">
      <c r="A66" s="107"/>
      <c r="B66" s="33"/>
      <c r="C66" s="34"/>
      <c r="D66" s="37"/>
      <c r="E66" s="36"/>
      <c r="F66" s="37"/>
      <c r="G66" s="36"/>
      <c r="H66" s="37"/>
      <c r="I66" s="36"/>
      <c r="J66" s="37"/>
      <c r="K66" s="36"/>
      <c r="L66" s="37"/>
      <c r="M66" s="36"/>
      <c r="N66" s="37"/>
      <c r="O66" s="36"/>
      <c r="P66" s="37"/>
      <c r="Q66" s="36"/>
      <c r="R66" s="37"/>
      <c r="S66" s="36"/>
      <c r="T66" s="37"/>
      <c r="U66" s="36"/>
      <c r="V66" s="37"/>
      <c r="W66" s="36"/>
      <c r="X66" s="40"/>
      <c r="Y66" s="39"/>
      <c r="Z66" s="40"/>
      <c r="AA66" s="39"/>
      <c r="AB66" s="40"/>
      <c r="AC66" s="39"/>
      <c r="AD66" s="40"/>
      <c r="AE66" s="39"/>
      <c r="AF66" s="40"/>
      <c r="AG66" s="39"/>
      <c r="AH66" s="40"/>
      <c r="AI66" s="39"/>
      <c r="AJ66" s="40"/>
      <c r="AK66" s="39"/>
      <c r="AL66" s="40"/>
      <c r="AM66" s="39"/>
      <c r="AN66" s="40"/>
      <c r="AO66" s="39"/>
      <c r="AP66" s="40"/>
      <c r="AQ66" s="39"/>
      <c r="AR66" s="40"/>
      <c r="AS66" s="39"/>
      <c r="AT66" s="40"/>
      <c r="AU66" s="39"/>
      <c r="AV66" s="40"/>
      <c r="AW66" s="39"/>
      <c r="AX66" s="40"/>
      <c r="AY66" s="41"/>
      <c r="AZ66" s="42"/>
      <c r="BA66" s="43"/>
      <c r="BB66" s="42"/>
      <c r="BC66" s="43"/>
      <c r="BD66" s="42"/>
      <c r="BE66" s="43"/>
      <c r="BF66" s="42"/>
      <c r="BG66" s="43"/>
      <c r="BH66" s="42"/>
      <c r="BI66" s="43"/>
      <c r="BJ66" s="42"/>
      <c r="BK66" s="43"/>
      <c r="BL66" s="42"/>
      <c r="BM66" s="43"/>
      <c r="BN66" s="42"/>
      <c r="BO66" s="43"/>
      <c r="BP66" s="42"/>
      <c r="BQ66" s="43"/>
      <c r="BR66" s="44">
        <f t="shared" si="0"/>
        <v>0</v>
      </c>
      <c r="BS66" s="45">
        <f t="shared" si="1"/>
        <v>0</v>
      </c>
      <c r="BT66" s="46"/>
      <c r="BU66" s="46"/>
      <c r="BV66" s="47">
        <f t="shared" si="4"/>
      </c>
      <c r="BW66" s="48">
        <f t="shared" si="2"/>
      </c>
      <c r="BX66" s="49">
        <f t="shared" si="3"/>
      </c>
    </row>
    <row r="67" ht="13.8" customHeight="1" spans="1:76" x14ac:dyDescent="0.25">
      <c r="A67" s="107"/>
      <c r="B67" s="33"/>
      <c r="C67" s="34"/>
      <c r="D67" s="37"/>
      <c r="E67" s="36"/>
      <c r="F67" s="37"/>
      <c r="G67" s="36"/>
      <c r="H67" s="37"/>
      <c r="I67" s="36"/>
      <c r="J67" s="37"/>
      <c r="K67" s="36"/>
      <c r="L67" s="37"/>
      <c r="M67" s="36"/>
      <c r="N67" s="37"/>
      <c r="O67" s="36"/>
      <c r="P67" s="37"/>
      <c r="Q67" s="36"/>
      <c r="R67" s="37"/>
      <c r="S67" s="36"/>
      <c r="T67" s="37"/>
      <c r="U67" s="36"/>
      <c r="V67" s="37"/>
      <c r="W67" s="36"/>
      <c r="X67" s="40"/>
      <c r="Y67" s="39"/>
      <c r="Z67" s="40"/>
      <c r="AA67" s="39"/>
      <c r="AB67" s="40"/>
      <c r="AC67" s="39"/>
      <c r="AD67" s="40"/>
      <c r="AE67" s="39"/>
      <c r="AF67" s="40"/>
      <c r="AG67" s="39"/>
      <c r="AH67" s="40"/>
      <c r="AI67" s="39"/>
      <c r="AJ67" s="40"/>
      <c r="AK67" s="39"/>
      <c r="AL67" s="40"/>
      <c r="AM67" s="39"/>
      <c r="AN67" s="40"/>
      <c r="AO67" s="39"/>
      <c r="AP67" s="40"/>
      <c r="AQ67" s="39"/>
      <c r="AR67" s="40"/>
      <c r="AS67" s="39"/>
      <c r="AT67" s="40"/>
      <c r="AU67" s="39"/>
      <c r="AV67" s="40"/>
      <c r="AW67" s="39"/>
      <c r="AX67" s="40"/>
      <c r="AY67" s="41"/>
      <c r="AZ67" s="42"/>
      <c r="BA67" s="43"/>
      <c r="BB67" s="42"/>
      <c r="BC67" s="43"/>
      <c r="BD67" s="42"/>
      <c r="BE67" s="43"/>
      <c r="BF67" s="42"/>
      <c r="BG67" s="43"/>
      <c r="BH67" s="42"/>
      <c r="BI67" s="43"/>
      <c r="BJ67" s="42"/>
      <c r="BK67" s="43"/>
      <c r="BL67" s="42"/>
      <c r="BM67" s="43"/>
      <c r="BN67" s="42"/>
      <c r="BO67" s="43"/>
      <c r="BP67" s="42"/>
      <c r="BQ67" s="43"/>
      <c r="BR67" s="44">
        <f t="shared" si="0"/>
        <v>0</v>
      </c>
      <c r="BS67" s="45">
        <f t="shared" si="1"/>
        <v>0</v>
      </c>
      <c r="BT67" s="46"/>
      <c r="BU67" s="46"/>
      <c r="BV67" s="47">
        <f t="shared" si="4"/>
      </c>
      <c r="BW67" s="48">
        <f t="shared" si="2"/>
      </c>
      <c r="BX67" s="49">
        <f t="shared" si="3"/>
      </c>
    </row>
    <row r="68" ht="13.8" customHeight="1" spans="1:76" x14ac:dyDescent="0.25">
      <c r="A68" s="107"/>
      <c r="B68" s="33"/>
      <c r="C68" s="34"/>
      <c r="D68" s="37"/>
      <c r="E68" s="36"/>
      <c r="F68" s="37"/>
      <c r="G68" s="36"/>
      <c r="H68" s="37"/>
      <c r="I68" s="36"/>
      <c r="J68" s="37"/>
      <c r="K68" s="36"/>
      <c r="L68" s="37"/>
      <c r="M68" s="36"/>
      <c r="N68" s="37"/>
      <c r="O68" s="36"/>
      <c r="P68" s="37"/>
      <c r="Q68" s="36"/>
      <c r="R68" s="37"/>
      <c r="S68" s="36"/>
      <c r="T68" s="37"/>
      <c r="U68" s="36"/>
      <c r="V68" s="37"/>
      <c r="W68" s="36"/>
      <c r="X68" s="40"/>
      <c r="Y68" s="39"/>
      <c r="Z68" s="40"/>
      <c r="AA68" s="39"/>
      <c r="AB68" s="40"/>
      <c r="AC68" s="39"/>
      <c r="AD68" s="40"/>
      <c r="AE68" s="39"/>
      <c r="AF68" s="40"/>
      <c r="AG68" s="39"/>
      <c r="AH68" s="40"/>
      <c r="AI68" s="39"/>
      <c r="AJ68" s="40"/>
      <c r="AK68" s="39"/>
      <c r="AL68" s="40"/>
      <c r="AM68" s="39"/>
      <c r="AN68" s="40"/>
      <c r="AO68" s="39"/>
      <c r="AP68" s="40"/>
      <c r="AQ68" s="39"/>
      <c r="AR68" s="40"/>
      <c r="AS68" s="39"/>
      <c r="AT68" s="40"/>
      <c r="AU68" s="39"/>
      <c r="AV68" s="40"/>
      <c r="AW68" s="39"/>
      <c r="AX68" s="40"/>
      <c r="AY68" s="41"/>
      <c r="AZ68" s="42"/>
      <c r="BA68" s="43"/>
      <c r="BB68" s="42"/>
      <c r="BC68" s="43"/>
      <c r="BD68" s="42"/>
      <c r="BE68" s="43"/>
      <c r="BF68" s="42"/>
      <c r="BG68" s="43"/>
      <c r="BH68" s="42"/>
      <c r="BI68" s="43"/>
      <c r="BJ68" s="42"/>
      <c r="BK68" s="43"/>
      <c r="BL68" s="42"/>
      <c r="BM68" s="43"/>
      <c r="BN68" s="42"/>
      <c r="BO68" s="43"/>
      <c r="BP68" s="42"/>
      <c r="BQ68" s="43"/>
      <c r="BR68" s="44">
        <f t="shared" si="0"/>
        <v>0</v>
      </c>
      <c r="BS68" s="45">
        <f t="shared" si="1"/>
        <v>0</v>
      </c>
      <c r="BT68" s="46"/>
      <c r="BU68" s="46"/>
      <c r="BV68" s="47">
        <f t="shared" si="4"/>
      </c>
      <c r="BW68" s="48">
        <f t="shared" si="2"/>
      </c>
      <c r="BX68" s="49">
        <f t="shared" si="3"/>
      </c>
    </row>
    <row r="69" ht="13.8" customHeight="1" spans="1:76" x14ac:dyDescent="0.25">
      <c r="A69" s="107"/>
      <c r="B69" s="33"/>
      <c r="C69" s="34"/>
      <c r="D69" s="37"/>
      <c r="E69" s="36"/>
      <c r="F69" s="37"/>
      <c r="G69" s="36"/>
      <c r="H69" s="37"/>
      <c r="I69" s="36"/>
      <c r="J69" s="37"/>
      <c r="K69" s="36"/>
      <c r="L69" s="37"/>
      <c r="M69" s="36"/>
      <c r="N69" s="37"/>
      <c r="O69" s="36"/>
      <c r="P69" s="37"/>
      <c r="Q69" s="36"/>
      <c r="R69" s="37"/>
      <c r="S69" s="36"/>
      <c r="T69" s="37"/>
      <c r="U69" s="36"/>
      <c r="V69" s="37"/>
      <c r="W69" s="36"/>
      <c r="X69" s="40"/>
      <c r="Y69" s="39"/>
      <c r="Z69" s="40"/>
      <c r="AA69" s="39"/>
      <c r="AB69" s="40"/>
      <c r="AC69" s="39"/>
      <c r="AD69" s="40"/>
      <c r="AE69" s="39"/>
      <c r="AF69" s="40"/>
      <c r="AG69" s="39"/>
      <c r="AH69" s="40"/>
      <c r="AI69" s="39"/>
      <c r="AJ69" s="40"/>
      <c r="AK69" s="39"/>
      <c r="AL69" s="40"/>
      <c r="AM69" s="39"/>
      <c r="AN69" s="40"/>
      <c r="AO69" s="39"/>
      <c r="AP69" s="40"/>
      <c r="AQ69" s="39"/>
      <c r="AR69" s="40"/>
      <c r="AS69" s="39"/>
      <c r="AT69" s="40"/>
      <c r="AU69" s="39"/>
      <c r="AV69" s="40"/>
      <c r="AW69" s="39"/>
      <c r="AX69" s="40"/>
      <c r="AY69" s="41"/>
      <c r="AZ69" s="42"/>
      <c r="BA69" s="43"/>
      <c r="BB69" s="42"/>
      <c r="BC69" s="43"/>
      <c r="BD69" s="42"/>
      <c r="BE69" s="43"/>
      <c r="BF69" s="42"/>
      <c r="BG69" s="43"/>
      <c r="BH69" s="42"/>
      <c r="BI69" s="43"/>
      <c r="BJ69" s="42"/>
      <c r="BK69" s="43"/>
      <c r="BL69" s="42"/>
      <c r="BM69" s="43"/>
      <c r="BN69" s="42"/>
      <c r="BO69" s="43"/>
      <c r="BP69" s="42"/>
      <c r="BQ69" s="43"/>
      <c r="BR69" s="44">
        <f t="shared" ref="BR69:BR70" si="5">D69+F69+H69+J69+L69+N69+V69+X69+Z69+AB69+AD69+AF69+AZ69+BB69+BD69+BF69+BH69+AH69+P69+R69+AJ69+BJ69+AL69+AN69+AP69+AR69+AT69+AX69+AV69+BL69+T69+BN69+BP69</f>
        <v>0</v>
      </c>
      <c r="BS69" s="45">
        <f t="shared" ref="BS69:BS70" si="6">E69+G69+I69+K69+M69+O69+W69+Y69+AA69+AC69+AE69+AG69+BA69+BC69+BE69+BG69+BI69+AI69+Q69+S69+AK69+BK69+AM69+AO69+AQ69+AS69+AU69+AY69+AW69+BM69+U69+BO69+BQ69</f>
        <v>0</v>
      </c>
      <c r="BT69" s="46"/>
      <c r="BU69" s="46"/>
      <c r="BV69" s="47">
        <f t="shared" si="4"/>
      </c>
      <c r="BW69" s="48">
        <f t="shared" si="2"/>
      </c>
      <c r="BX69" s="49">
        <f t="shared" si="3"/>
      </c>
    </row>
    <row r="70" ht="14.4" customHeight="1" spans="1:76" x14ac:dyDescent="0.25">
      <c r="A70" s="107"/>
      <c r="B70" s="116"/>
      <c r="C70" s="117"/>
      <c r="D70" s="118"/>
      <c r="E70" s="119"/>
      <c r="F70" s="118"/>
      <c r="G70" s="119"/>
      <c r="H70" s="118"/>
      <c r="I70" s="119"/>
      <c r="J70" s="118"/>
      <c r="K70" s="119"/>
      <c r="L70" s="118"/>
      <c r="M70" s="119"/>
      <c r="N70" s="118"/>
      <c r="O70" s="119"/>
      <c r="P70" s="118"/>
      <c r="Q70" s="119"/>
      <c r="R70" s="118"/>
      <c r="S70" s="119"/>
      <c r="T70" s="118"/>
      <c r="U70" s="119"/>
      <c r="V70" s="118"/>
      <c r="W70" s="119"/>
      <c r="X70" s="120"/>
      <c r="Y70" s="121"/>
      <c r="Z70" s="120"/>
      <c r="AA70" s="121"/>
      <c r="AB70" s="120"/>
      <c r="AC70" s="121"/>
      <c r="AD70" s="120"/>
      <c r="AE70" s="121"/>
      <c r="AF70" s="120"/>
      <c r="AG70" s="121"/>
      <c r="AH70" s="120"/>
      <c r="AI70" s="121"/>
      <c r="AJ70" s="120"/>
      <c r="AK70" s="121"/>
      <c r="AL70" s="120"/>
      <c r="AM70" s="121"/>
      <c r="AN70" s="120"/>
      <c r="AO70" s="121"/>
      <c r="AP70" s="120"/>
      <c r="AQ70" s="121"/>
      <c r="AR70" s="120"/>
      <c r="AS70" s="121"/>
      <c r="AT70" s="120"/>
      <c r="AU70" s="121"/>
      <c r="AV70" s="120"/>
      <c r="AW70" s="121"/>
      <c r="AX70" s="120"/>
      <c r="AY70" s="122"/>
      <c r="AZ70" s="123"/>
      <c r="BA70" s="124"/>
      <c r="BB70" s="123"/>
      <c r="BC70" s="124"/>
      <c r="BD70" s="123"/>
      <c r="BE70" s="124"/>
      <c r="BF70" s="123"/>
      <c r="BG70" s="124"/>
      <c r="BH70" s="123"/>
      <c r="BI70" s="124"/>
      <c r="BJ70" s="123"/>
      <c r="BK70" s="124"/>
      <c r="BL70" s="123"/>
      <c r="BM70" s="124"/>
      <c r="BN70" s="123"/>
      <c r="BO70" s="124"/>
      <c r="BP70" s="123"/>
      <c r="BQ70" s="124"/>
      <c r="BR70" s="44">
        <f t="shared" si="5"/>
        <v>0</v>
      </c>
      <c r="BS70" s="45">
        <f t="shared" si="6"/>
        <v>0</v>
      </c>
      <c r="BT70" s="125"/>
      <c r="BU70" s="125"/>
      <c r="BV70" s="47">
        <f t="shared" ref="BV70" si="7">IF(BR70=0, "", BR70/BT70)</f>
      </c>
      <c r="BW70" s="48">
        <f t="shared" ref="BW70" si="8">IF(BR70=0, "", BR70/BS70)</f>
      </c>
      <c r="BX70" s="49">
        <f t="shared" ref="BX70" si="9">IF(BR70=0, "", BR70/BU70)</f>
      </c>
    </row>
    <row r="71" ht="16.5" customHeight="1" spans="2:76" x14ac:dyDescent="0.25">
      <c r="B71" s="51" t="s">
        <v>19</v>
      </c>
      <c r="C71" s="52"/>
      <c r="D71" s="53">
        <f>SUM(D4:D70)</f>
        <v>0</v>
      </c>
      <c r="E71" s="54">
        <f t="shared" ref="E71" si="10">SUM(E4:E70)</f>
        <v>0</v>
      </c>
      <c r="F71" s="53">
        <f>SUM(F4:F70)</f>
        <v>0</v>
      </c>
      <c r="G71" s="54">
        <f t="shared" ref="G71" si="11">SUM(G4:G70)</f>
        <v>0</v>
      </c>
      <c r="H71" s="53">
        <f>SUM(H4:H70)</f>
        <v>0</v>
      </c>
      <c r="I71" s="54">
        <f t="shared" ref="I71" si="12">SUM(I4:I70)</f>
        <v>0</v>
      </c>
      <c r="J71" s="53">
        <f>SUM(J4:J70)</f>
        <v>0</v>
      </c>
      <c r="K71" s="54">
        <f t="shared" ref="K71" si="13">SUM(K4:K70)</f>
        <v>0</v>
      </c>
      <c r="L71" s="53">
        <f>SUM(L4:L70)</f>
        <v>0</v>
      </c>
      <c r="M71" s="54">
        <f t="shared" ref="M71" si="14">SUM(M4:M70)</f>
        <v>0</v>
      </c>
      <c r="N71" s="53">
        <f>SUM(N4:N70)</f>
        <v>0</v>
      </c>
      <c r="O71" s="54">
        <f t="shared" ref="O71" si="15">SUM(O4:O70)</f>
        <v>0</v>
      </c>
      <c r="P71" s="53">
        <f>SUM(P4:P70)</f>
        <v>0</v>
      </c>
      <c r="Q71" s="54">
        <f t="shared" ref="Q71" si="16">SUM(Q4:Q70)</f>
        <v>0</v>
      </c>
      <c r="R71" s="53">
        <f>SUM(R4:R70)</f>
        <v>0</v>
      </c>
      <c r="S71" s="54">
        <f t="shared" ref="S71" si="17">SUM(S4:S70)</f>
        <v>0</v>
      </c>
      <c r="T71" s="53">
        <f>SUM(T4:T70)</f>
        <v>0</v>
      </c>
      <c r="U71" s="54">
        <f>SUM(U4:U70)</f>
        <v>0</v>
      </c>
      <c r="V71" s="53">
        <f>SUM(V4:V70)</f>
        <v>0</v>
      </c>
      <c r="W71" s="54">
        <f t="shared" ref="W71" si="18">SUM(W4:W70)</f>
        <v>0</v>
      </c>
      <c r="X71" s="56">
        <f>SUM(X4:X70)</f>
        <v>0</v>
      </c>
      <c r="Y71" s="57">
        <f t="shared" ref="Y71" si="19">SUM(Y4:Y70)</f>
        <v>0</v>
      </c>
      <c r="Z71" s="56">
        <f>SUM(Z4:Z70)</f>
        <v>0</v>
      </c>
      <c r="AA71" s="57">
        <f t="shared" ref="AA71" si="20">SUM(AA4:AA70)</f>
        <v>0</v>
      </c>
      <c r="AB71" s="56">
        <f>SUM(AB4:AB70)</f>
        <v>0</v>
      </c>
      <c r="AC71" s="57">
        <f t="shared" ref="AC71" si="21">SUM(AC4:AC70)</f>
        <v>0</v>
      </c>
      <c r="AD71" s="56">
        <f>SUM(AD4:AD70)</f>
        <v>0</v>
      </c>
      <c r="AE71" s="57">
        <f t="shared" ref="AE71" si="22">SUM(AE4:AE70)</f>
        <v>0</v>
      </c>
      <c r="AF71" s="56">
        <f>SUM(AF4:AF70)</f>
        <v>0</v>
      </c>
      <c r="AG71" s="57">
        <f t="shared" ref="AG71" si="23">SUM(AG4:AG70)</f>
        <v>0</v>
      </c>
      <c r="AH71" s="56">
        <f>SUM(AH4:AH70)</f>
        <v>0</v>
      </c>
      <c r="AI71" s="57">
        <f t="shared" ref="AI71" si="24">SUM(AI4:AI70)</f>
        <v>0</v>
      </c>
      <c r="AJ71" s="56">
        <f>SUM(AJ4:AJ70)</f>
        <v>0</v>
      </c>
      <c r="AK71" s="57">
        <f t="shared" ref="AK71" si="25">SUM(AK4:AK70)</f>
        <v>0</v>
      </c>
      <c r="AL71" s="56">
        <f>SUM(AL4:AL70)</f>
        <v>0</v>
      </c>
      <c r="AM71" s="57">
        <f t="shared" ref="AM71" si="26">SUM(AM4:AM70)</f>
        <v>0</v>
      </c>
      <c r="AN71" s="56">
        <f>SUM(AN4:AN70)</f>
        <v>0</v>
      </c>
      <c r="AO71" s="57">
        <f t="shared" ref="AO71" si="27">SUM(AO4:AO70)</f>
        <v>0</v>
      </c>
      <c r="AP71" s="56">
        <f>SUM(AP4:AP70)</f>
        <v>0</v>
      </c>
      <c r="AQ71" s="57">
        <f t="shared" ref="AQ71" si="28">SUM(AQ4:AQ70)</f>
        <v>0</v>
      </c>
      <c r="AR71" s="56">
        <f>SUM(AR4:AR70)</f>
        <v>0</v>
      </c>
      <c r="AS71" s="57">
        <f t="shared" ref="AS71" si="29">SUM(AS4:AS70)</f>
        <v>0</v>
      </c>
      <c r="AT71" s="56">
        <f>SUM(AT4:AT70)</f>
        <v>0</v>
      </c>
      <c r="AU71" s="57">
        <f t="shared" ref="AU71" si="30">SUM(AU4:AU70)</f>
        <v>0</v>
      </c>
      <c r="AV71" s="56">
        <f>SUM(AV4:AV70)</f>
        <v>0</v>
      </c>
      <c r="AW71" s="57">
        <f t="shared" ref="AW71" si="31">SUM(AW4:AW70)</f>
        <v>0</v>
      </c>
      <c r="AX71" s="56">
        <f>SUM(AX4:AX70)</f>
        <v>0</v>
      </c>
      <c r="AY71" s="57">
        <f>SUM(AY4:AY70)</f>
        <v>0</v>
      </c>
      <c r="AZ71" s="59">
        <f>SUM(AZ4:AZ70)</f>
        <v>0</v>
      </c>
      <c r="BA71" s="60">
        <f t="shared" ref="BA71" si="32">SUM(BA4:BA70)</f>
        <v>0</v>
      </c>
      <c r="BB71" s="59">
        <f>SUM(BB4:BB70)</f>
        <v>0</v>
      </c>
      <c r="BC71" s="60">
        <f t="shared" ref="BC71" si="33">SUM(BC4:BC70)</f>
        <v>0</v>
      </c>
      <c r="BD71" s="59">
        <f>SUM(BD4:BD70)</f>
        <v>0</v>
      </c>
      <c r="BE71" s="60">
        <f t="shared" ref="BE71" si="34">SUM(BE4:BE70)</f>
        <v>0</v>
      </c>
      <c r="BF71" s="59">
        <f>SUM(BF4:BF70)</f>
        <v>0</v>
      </c>
      <c r="BG71" s="60">
        <f t="shared" ref="BG71" si="35">SUM(BG4:BG70)</f>
        <v>0</v>
      </c>
      <c r="BH71" s="59">
        <f>SUM(BH4:BH70)</f>
        <v>0</v>
      </c>
      <c r="BI71" s="60">
        <f t="shared" ref="BI71" si="36">SUM(BI4:BI70)</f>
        <v>0</v>
      </c>
      <c r="BJ71" s="59">
        <f>SUM(BJ4:BJ70)</f>
        <v>0</v>
      </c>
      <c r="BK71" s="60">
        <f t="shared" ref="BK71" si="37">SUM(BK4:BK70)</f>
        <v>0</v>
      </c>
      <c r="BL71" s="59">
        <f>SUM(BL4:BL70)</f>
        <v>0</v>
      </c>
      <c r="BM71" s="60">
        <f t="shared" ref="BM71" si="38">SUM(BM4:BM70)</f>
        <v>0</v>
      </c>
      <c r="BN71" s="59">
        <f>SUM(BN4:BN70)</f>
        <v>0</v>
      </c>
      <c r="BO71" s="60">
        <f t="shared" ref="BO71" si="39">SUM(BO4:BO70)</f>
        <v>0</v>
      </c>
      <c r="BP71" s="59">
        <f>SUM(BP4:BP70)</f>
        <v>0</v>
      </c>
      <c r="BQ71" s="60">
        <f t="shared" ref="BQ71" si="40">SUM(BQ4:BQ70)</f>
        <v>0</v>
      </c>
      <c r="BR71" s="139">
        <f t="shared" ref="BR71:BU71" si="41">SUM(BR4:BR70)</f>
        <v>0</v>
      </c>
      <c r="BS71" s="62">
        <f t="shared" si="41"/>
        <v>0</v>
      </c>
      <c r="BT71" s="156">
        <f t="shared" si="41"/>
        <v>0</v>
      </c>
      <c r="BU71" s="157">
        <f t="shared" si="41"/>
        <v>0</v>
      </c>
      <c r="BV71" s="158" t="e">
        <f t="shared" ref="BV71" si="42">BR71/BT71</f>
        <v>#DIV/0!</v>
      </c>
      <c r="BW71" s="159" t="e">
        <f t="shared" ref="BW71" si="43">BR71/BS71</f>
        <v>#DIV/0!</v>
      </c>
      <c r="BX71" s="159" t="e">
        <f t="shared" ref="BX71" si="44">BR71/BU71</f>
        <v>#DIV/0!</v>
      </c>
    </row>
    <row r="74" ht="25.2" customHeight="1" spans="1:9" x14ac:dyDescent="0.25">
      <c r="A74" s="66"/>
      <c r="B74" s="67" t="s">
        <v>20</v>
      </c>
      <c r="C74" s="67" t="s">
        <v>21</v>
      </c>
      <c r="D74" s="68" t="s">
        <v>22</v>
      </c>
      <c r="E74" s="69" t="s">
        <v>23</v>
      </c>
      <c r="F74" s="70" t="s">
        <v>11</v>
      </c>
      <c r="G74" s="69" t="s">
        <v>13</v>
      </c>
      <c r="H74" s="70" t="s">
        <v>14</v>
      </c>
      <c r="I74" s="111"/>
    </row>
    <row r="75" ht="13.2" customHeight="1" spans="1:9" x14ac:dyDescent="0.25">
      <c r="A75" s="71" t="s">
        <v>25</v>
      </c>
      <c r="B75" s="65">
        <f>COUNTIF(B4:B70,"*RCL*")</f>
        <v>0</v>
      </c>
      <c r="C75" s="3" t="s">
        <v>26</v>
      </c>
      <c r="D75" s="72">
        <f>SUMIF($B$4:$B$70,"RCL",BR4:BR70)</f>
        <v>0</v>
      </c>
      <c r="E75" s="73">
        <f>SUMIF($B$4:$B$70,"RCL",BS4:BS70)</f>
        <v>0</v>
      </c>
      <c r="F75" s="72">
        <f>SUMIF($B$4:$B$70,"RCL",BT4:BT70)</f>
        <v>0</v>
      </c>
      <c r="G75" s="74">
        <f>IF(D75=0, "", D75/F75)</f>
      </c>
      <c r="H75" s="75">
        <f>IF(D75=0, "",D75/E75)</f>
      </c>
      <c r="I75" s="112">
        <f>IF(D75=0, "",D75/B75)</f>
      </c>
    </row>
    <row r="76" ht="13.2" customHeight="1" spans="1:9" x14ac:dyDescent="0.25">
      <c r="A76" s="71" t="s">
        <v>27</v>
      </c>
      <c r="B76" s="65">
        <f>COUNTIF(B4:B70,"*NCL*")</f>
        <v>0</v>
      </c>
      <c r="C76" s="3" t="s">
        <v>28</v>
      </c>
      <c r="D76" s="77">
        <f>SUMIF($B$4:$B$70,"NCL",BR4:BR70)</f>
        <v>0</v>
      </c>
      <c r="E76" s="78">
        <f>SUMIF($B$4:$B$70,"NCL",BS4:BS70)</f>
        <v>0</v>
      </c>
      <c r="F76" s="77">
        <f>SUMIF($B$4:$B$70,"NCL",BT4:BT70)</f>
        <v>0</v>
      </c>
      <c r="G76" s="79">
        <f t="shared" ref="G76:G81" si="45">IF(D76=0, "", D76/F76)</f>
      </c>
      <c r="H76" s="80">
        <f t="shared" ref="H76:H81" si="46">IF(D76=0, "",D76/E76)</f>
      </c>
      <c r="I76" s="112"/>
    </row>
    <row r="77" ht="13.2" customHeight="1" spans="1:9" x14ac:dyDescent="0.25">
      <c r="A77" s="71" t="s">
        <v>29</v>
      </c>
      <c r="B77" s="65">
        <f>COUNTIF(B4:B70,"*DCL*")</f>
        <v>0</v>
      </c>
      <c r="C77" s="3" t="s">
        <v>30</v>
      </c>
      <c r="D77" s="77">
        <f>SUMIF($B$4:$B$70,"DCL",BR4:BR70)</f>
        <v>0</v>
      </c>
      <c r="E77" s="78">
        <f>SUMIF($B$4:$B$70,"DCL",BS4:BS70)</f>
        <v>0</v>
      </c>
      <c r="F77" s="77">
        <f>SUMIF($B$4:$B$70,"DCL",BT4:BT70)</f>
        <v>0</v>
      </c>
      <c r="G77" s="79">
        <f t="shared" si="45"/>
      </c>
      <c r="H77" s="80">
        <f t="shared" si="46"/>
      </c>
      <c r="I77" s="112"/>
    </row>
    <row r="78" ht="13.2" customHeight="1" spans="1:9" x14ac:dyDescent="0.25">
      <c r="A78" s="71" t="s">
        <v>31</v>
      </c>
      <c r="B78" s="65">
        <f>COUNTIF(B4:B70,"*CEL*")</f>
        <v>0</v>
      </c>
      <c r="C78" s="3" t="s">
        <v>32</v>
      </c>
      <c r="D78" s="77">
        <f>SUMIF($B$4:$B$70,"CEL",BR4:BR70)</f>
        <v>0</v>
      </c>
      <c r="E78" s="78">
        <f>SUMIF($B$4:$B$70,"CEL",BS4:BS70)</f>
        <v>0</v>
      </c>
      <c r="F78" s="77">
        <f>SUMIF($B$4:$B$70,"CEL",BT4:BT70)</f>
        <v>0</v>
      </c>
      <c r="G78" s="79">
        <f t="shared" si="45"/>
      </c>
      <c r="H78" s="80">
        <f t="shared" si="46"/>
      </c>
      <c r="I78" s="112"/>
    </row>
    <row r="79" ht="13.2" customHeight="1" spans="1:9" x14ac:dyDescent="0.25">
      <c r="A79" s="71" t="s">
        <v>33</v>
      </c>
      <c r="B79" s="65">
        <f>COUNTIF(B4:B70,"*CCL*")</f>
        <v>0</v>
      </c>
      <c r="C79" s="3" t="s">
        <v>17</v>
      </c>
      <c r="D79" s="77">
        <f>SUMIF($B$4:$B$70,"CCL",BR4:BR70)</f>
        <v>0</v>
      </c>
      <c r="E79" s="78">
        <f>SUMIF($B$4:$B$70,"CCL",BS4:BS70)</f>
        <v>0</v>
      </c>
      <c r="F79" s="77">
        <f>SUMIF($B$4:$B$70,"CCL",BT4:BT70)</f>
        <v>0</v>
      </c>
      <c r="G79" s="79">
        <f t="shared" si="45"/>
      </c>
      <c r="H79" s="80">
        <f t="shared" si="46"/>
      </c>
      <c r="I79" s="112"/>
    </row>
    <row r="80" ht="13.2" customHeight="1" spans="1:9" x14ac:dyDescent="0.25">
      <c r="A80" s="71" t="s">
        <v>34</v>
      </c>
      <c r="B80" s="65">
        <f>COUNTIF(B4:B70,"*PCL*")</f>
        <v>0</v>
      </c>
      <c r="C80" s="3" t="s">
        <v>35</v>
      </c>
      <c r="D80" s="77">
        <f>SUMIF($B$4:$B$70,"PCL",BR4:BR70)</f>
        <v>0</v>
      </c>
      <c r="E80" s="78">
        <f>SUMIF($B$4:$B$70,"PCL",BS4:BS70)</f>
        <v>0</v>
      </c>
      <c r="F80" s="77">
        <f>SUMIF($B$4:$B$70,"PCL",BT4:BT70)</f>
        <v>0</v>
      </c>
      <c r="G80" s="79">
        <f t="shared" si="45"/>
      </c>
      <c r="H80" s="80">
        <f t="shared" si="46"/>
      </c>
      <c r="I80" s="112"/>
    </row>
    <row r="81" ht="13.2" customHeight="1" spans="1:9" x14ac:dyDescent="0.25">
      <c r="A81" s="71" t="s">
        <v>36</v>
      </c>
      <c r="B81" s="65">
        <f>COUNTIF(B4:B70,"*HAL*")</f>
        <v>0</v>
      </c>
      <c r="C81" s="3" t="s">
        <v>37</v>
      </c>
      <c r="D81" s="77">
        <f>SUMIF($B$4:$B$70,"HAL",BR4:BR70)</f>
        <v>0</v>
      </c>
      <c r="E81" s="78">
        <f>SUMIF($B$4:$B$70,"HAL",BS4:BS70)</f>
        <v>0</v>
      </c>
      <c r="F81" s="77">
        <f>SUMIF($B$4:$B$70,"HAL",BT4:BT70)</f>
        <v>0</v>
      </c>
      <c r="G81" s="79">
        <f t="shared" si="45"/>
      </c>
      <c r="H81" s="80">
        <f t="shared" si="46"/>
      </c>
      <c r="I81" s="112"/>
    </row>
    <row r="82" ht="13.2" customHeight="1" spans="1:9" x14ac:dyDescent="0.25">
      <c r="A82" s="71" t="s">
        <v>38</v>
      </c>
      <c r="B82" s="65">
        <f>COUNTIF(B4:B70,"*Silver*")</f>
        <v>0</v>
      </c>
      <c r="C82" s="3" t="s">
        <v>39</v>
      </c>
      <c r="D82" s="77">
        <f>SUMIF($B$4:$B$70,"Silver",BR4:BR70)</f>
        <v>0</v>
      </c>
      <c r="E82" s="78">
        <f>SUMIF($B$4:$B$70,"Silver",BS4:BS70)</f>
        <v>0</v>
      </c>
      <c r="F82" s="77">
        <f>SUMIF($B$4:$B$70,"Silver",BT4:BT70)</f>
        <v>0</v>
      </c>
      <c r="G82" s="79">
        <f>IF(D82=0, "", D82/F82)</f>
      </c>
      <c r="H82" s="80">
        <f>IF(D82=0, "",D82/E82)</f>
      </c>
      <c r="I82" s="112"/>
    </row>
    <row r="83" ht="13.2" customHeight="1" spans="1:9" x14ac:dyDescent="0.25">
      <c r="A83" s="71" t="s">
        <v>40</v>
      </c>
      <c r="B83" s="65">
        <f>COUNTIF(B4:B70,"*Viking*")</f>
        <v>0</v>
      </c>
      <c r="C83" s="3" t="s">
        <v>40</v>
      </c>
      <c r="D83" s="77">
        <f>SUMIF($B$4:$B$70,"Viking",BR4:BR70)</f>
        <v>0</v>
      </c>
      <c r="E83" s="78">
        <f>SUMIF($B$4:$B$70,"Viking",BS4:BS70)</f>
        <v>0</v>
      </c>
      <c r="F83" s="77">
        <f>SUMIF($B$4:$B$70,"Viking",BT4:BT70)</f>
        <v>0</v>
      </c>
      <c r="G83" s="79">
        <f t="shared" ref="G83:G91" si="47">IF(D83=0, "", D83/F83)</f>
      </c>
      <c r="H83" s="80">
        <f t="shared" ref="H83:H91" si="48">IF(D83=0, "",D83/E83)</f>
      </c>
      <c r="I83" s="112"/>
    </row>
    <row r="84" ht="13.2" customHeight="1" spans="1:9" x14ac:dyDescent="0.25">
      <c r="A84" s="71" t="s">
        <v>41</v>
      </c>
      <c r="B84" s="65">
        <f>COUNTIF(B4:B70,"*Azamara*")</f>
        <v>0</v>
      </c>
      <c r="C84" s="3" t="s">
        <v>41</v>
      </c>
      <c r="D84" s="77">
        <f>SUMIF($B$4:$B$70,"Azamara",BR4:BR70)</f>
        <v>0</v>
      </c>
      <c r="E84" s="78">
        <f>SUMIF($B$4:$B$70,"Azamara",BS4:BS70)</f>
        <v>0</v>
      </c>
      <c r="F84" s="77">
        <f>SUMIF($B$4:$B$70,"Azamara",BT4:BT70)</f>
        <v>0</v>
      </c>
      <c r="G84" s="79">
        <f t="shared" si="47"/>
      </c>
      <c r="H84" s="80">
        <f t="shared" si="48"/>
      </c>
      <c r="I84" s="112"/>
    </row>
    <row r="85" ht="13.2" customHeight="1" spans="1:9" x14ac:dyDescent="0.25">
      <c r="A85" s="71" t="s">
        <v>42</v>
      </c>
      <c r="B85" s="65">
        <f>COUNTIF(B4:B70,"*TUI*")</f>
        <v>0</v>
      </c>
      <c r="C85" s="3" t="s">
        <v>42</v>
      </c>
      <c r="D85" s="77">
        <f>SUMIF($B$4:$B$70,"TUI",BR4:BR70)</f>
        <v>0</v>
      </c>
      <c r="E85" s="78">
        <f>SUMIF($B$4:$B$70,"TUI",BS4:BS70)</f>
        <v>0</v>
      </c>
      <c r="F85" s="77">
        <f>SUMIF($B$4:$B$70,"TUI",BT4:BT70)</f>
        <v>0</v>
      </c>
      <c r="G85" s="79">
        <f t="shared" si="47"/>
      </c>
      <c r="H85" s="80">
        <f t="shared" si="48"/>
      </c>
      <c r="I85" s="112"/>
    </row>
    <row r="86" ht="13.2" customHeight="1" spans="1:9" x14ac:dyDescent="0.25">
      <c r="A86" s="71" t="s">
        <v>43</v>
      </c>
      <c r="B86" s="65">
        <f>COUNTIF(B4:B70,"*Marella*")</f>
        <v>0</v>
      </c>
      <c r="C86" s="3" t="s">
        <v>43</v>
      </c>
      <c r="D86" s="77">
        <f>SUMIF($B$4:$B$70,"Marella",BR4:BR70)</f>
        <v>0</v>
      </c>
      <c r="E86" s="78">
        <f>SUMIF($B$4:$B$70,"Marella",BS4:BS70)</f>
        <v>0</v>
      </c>
      <c r="F86" s="77">
        <f>SUMIF($B$4:$B$70,"Marella",BT4:BT70)</f>
        <v>0</v>
      </c>
      <c r="G86" s="79">
        <f t="shared" si="47"/>
      </c>
      <c r="H86" s="80">
        <f t="shared" si="48"/>
      </c>
      <c r="I86" s="112"/>
    </row>
    <row r="87" ht="13.2" customHeight="1" spans="1:9" x14ac:dyDescent="0.25">
      <c r="A87" s="71" t="s">
        <v>44</v>
      </c>
      <c r="B87" s="65">
        <f>COUNTIF(B4:B70,"*MSC*")</f>
        <v>0</v>
      </c>
      <c r="C87" s="3" t="s">
        <v>44</v>
      </c>
      <c r="D87" s="77">
        <f>SUMIF($B$4:$B$70,"MSC",BR4:BR70)</f>
        <v>0</v>
      </c>
      <c r="E87" s="78">
        <f>SUMIF($B$4:$B$70,"MSC",BS4:BS70)</f>
        <v>0</v>
      </c>
      <c r="F87" s="77">
        <f>SUMIF($B$4:$B$70,"MSC",BT4:BT70)</f>
        <v>0</v>
      </c>
      <c r="G87" s="79">
        <f t="shared" si="47"/>
      </c>
      <c r="H87" s="80">
        <f t="shared" si="48"/>
      </c>
      <c r="I87" s="112"/>
    </row>
    <row r="88" ht="13.2" customHeight="1" spans="1:9" x14ac:dyDescent="0.25">
      <c r="A88" s="71" t="s">
        <v>45</v>
      </c>
      <c r="B88" s="65">
        <f>COUNTIF(B4:B70,"*Regent*")</f>
        <v>0</v>
      </c>
      <c r="C88" s="3" t="s">
        <v>45</v>
      </c>
      <c r="D88" s="77">
        <f>SUMIF($B$4:$B$70,"Regent",BR4:BR70)</f>
        <v>0</v>
      </c>
      <c r="E88" s="78">
        <f>SUMIF($B$4:$B$70,"Regent",BS4:BS70)</f>
        <v>0</v>
      </c>
      <c r="F88" s="77">
        <f>SUMIF($B$4:$B$70,"Regent",BT4:BT70)</f>
        <v>0</v>
      </c>
      <c r="G88" s="79">
        <f t="shared" si="47"/>
      </c>
      <c r="H88" s="80">
        <f t="shared" si="48"/>
      </c>
      <c r="I88" s="112"/>
    </row>
    <row r="89" ht="13.2" customHeight="1" spans="1:9" x14ac:dyDescent="0.25">
      <c r="A89" s="71" t="s">
        <v>46</v>
      </c>
      <c r="B89" s="65">
        <f>COUNTIF(B5:B71,"*Windstar*")</f>
        <v>0</v>
      </c>
      <c r="C89" s="3" t="s">
        <v>46</v>
      </c>
      <c r="D89" s="77">
        <f>SUMIF($B$4:$B$70,"Windstar",BR4:BR70)</f>
        <v>0</v>
      </c>
      <c r="E89" s="78">
        <f>SUMIF($B$4:$B$70,"Windstar",BS4:BS70)</f>
        <v>0</v>
      </c>
      <c r="F89" s="77">
        <f>SUMIF($B$4:$B$70,"Windstar",BT4:BT70)</f>
        <v>0</v>
      </c>
      <c r="G89" s="79">
        <f t="shared" si="47"/>
      </c>
      <c r="H89" s="80">
        <f t="shared" si="48"/>
      </c>
      <c r="I89" s="112"/>
    </row>
    <row r="90" ht="13.2" customHeight="1" spans="1:9" x14ac:dyDescent="0.25">
      <c r="A90" s="71" t="s">
        <v>47</v>
      </c>
      <c r="B90" s="65">
        <f>COUNTIF(B6:B72,"*Explora*")</f>
        <v>0</v>
      </c>
      <c r="C90" s="3" t="s">
        <v>47</v>
      </c>
      <c r="D90" s="77">
        <f>SUMIF($B$4:$B$70,"Explora",BR4:BR70)</f>
        <v>0</v>
      </c>
      <c r="E90" s="78">
        <f>SUMIF($B$4:$B$70,"Explora",BS4:BS70)</f>
        <v>0</v>
      </c>
      <c r="F90" s="77">
        <f>SUMIF($B$4:$B$70,"Explora",BT4:BT70)</f>
        <v>0</v>
      </c>
      <c r="G90" s="79">
        <f t="shared" si="47"/>
      </c>
      <c r="H90" s="80">
        <f t="shared" si="48"/>
      </c>
      <c r="I90" s="112"/>
    </row>
    <row r="91" ht="13.2" customHeight="1" spans="1:9" x14ac:dyDescent="0.25">
      <c r="A91" s="81" t="s">
        <v>48</v>
      </c>
      <c r="B91" s="82">
        <f>COUNTIF(B7:B73,"*Cunard*")</f>
        <v>0</v>
      </c>
      <c r="C91" s="83" t="s">
        <v>48</v>
      </c>
      <c r="D91" s="84">
        <f>SUMIF($B$4:$B$70,"Cunard",BR4:BR70)</f>
        <v>0</v>
      </c>
      <c r="E91" s="85">
        <f>SUMIF($B$4:$B$70,"Cunard",BS4:BS70)</f>
        <v>0</v>
      </c>
      <c r="F91" s="84">
        <f>SUMIF($B$4:$B$70,"Cunard",BT4:BT70)</f>
        <v>0</v>
      </c>
      <c r="G91" s="86">
        <f t="shared" si="47"/>
      </c>
      <c r="H91" s="87">
        <f t="shared" si="48"/>
      </c>
      <c r="I91" s="113"/>
    </row>
    <row r="94" ht="25.2" customHeight="1" spans="1:9" x14ac:dyDescent="0.25">
      <c r="A94" s="66"/>
      <c r="B94" s="67" t="s">
        <v>20</v>
      </c>
      <c r="C94" s="90"/>
      <c r="D94" s="91" t="s">
        <v>22</v>
      </c>
      <c r="E94" s="69" t="s">
        <v>23</v>
      </c>
      <c r="F94" s="92" t="s">
        <v>11</v>
      </c>
      <c r="G94" s="69" t="s">
        <v>13</v>
      </c>
      <c r="H94" s="92" t="s">
        <v>14</v>
      </c>
      <c r="I94" s="114"/>
    </row>
    <row r="95" ht="13.2" customHeight="1" spans="1:9" x14ac:dyDescent="0.25">
      <c r="A95" s="115" t="s">
        <v>49</v>
      </c>
      <c r="B95" s="65">
        <f>COUNTIF(C4:C70,"*Vista*")</f>
        <v>0</v>
      </c>
      <c r="D95" s="94">
        <f>SUMIF($C$4:$C$70,"Vista",$BR$4:$BR$70)</f>
        <v>0</v>
      </c>
      <c r="E95" s="78">
        <f>SUMIF($C$4:$C$70,"Vista",$BS$4:$BS$70)</f>
        <v>0</v>
      </c>
      <c r="F95" s="95">
        <f>SUMIF($C$4:$C$70,"Vista",$BT$4:$BT$70)</f>
        <v>0</v>
      </c>
      <c r="G95" s="96">
        <f>IF(D95=0, "", D95/F95)</f>
      </c>
      <c r="H95" s="97">
        <f>IF(D95=0, "",D95/E95)</f>
      </c>
      <c r="I95" s="98">
        <f>IF(D95=0, "",D95/B95)</f>
      </c>
    </row>
    <row r="96" ht="13.2" customHeight="1" spans="1:9" x14ac:dyDescent="0.25">
      <c r="A96" s="115" t="s">
        <v>50</v>
      </c>
      <c r="B96" s="89">
        <f>COUNTIF(C4:C70,"*Conquest*")</f>
        <v>0</v>
      </c>
      <c r="D96" s="94">
        <f>SUMIF($C$4:$C$70,"Conquest",$BR$4:$BR$70)</f>
        <v>0</v>
      </c>
      <c r="E96" s="78">
        <f>SUMIF($C$4:$C$70,"Conquest",$BS$4:$BS$70)</f>
        <v>0</v>
      </c>
      <c r="F96" s="95">
        <f>SUMIF($C$4:$C$70,"Conquest",$BT$4:$BT$70)</f>
        <v>0</v>
      </c>
      <c r="G96" s="96">
        <f t="shared" ref="G96:G118" si="49">IF(D96=0, "", D96/F96)</f>
      </c>
      <c r="H96" s="97">
        <f t="shared" ref="H96:H118" si="50">IF(D96=0, "",D96/E96)</f>
      </c>
      <c r="I96" s="98">
        <f t="shared" ref="I96:I118" si="51">IF(D96=0, "",D96/B96)</f>
      </c>
    </row>
    <row r="97" ht="13.2" customHeight="1" spans="1:9" x14ac:dyDescent="0.25">
      <c r="A97" s="115" t="s">
        <v>51</v>
      </c>
      <c r="B97" s="89">
        <f>COUNTIF(C4:C70,"*Glory*")</f>
        <v>0</v>
      </c>
      <c r="D97" s="94">
        <f>SUMIF($C$4:$C$70,"Glory",$BR$4:$BR$70)</f>
        <v>0</v>
      </c>
      <c r="E97" s="78">
        <f>SUMIF($C$4:$C$70,"Glory",$BS$4:$BS$70)</f>
        <v>0</v>
      </c>
      <c r="F97" s="95">
        <f>SUMIF($C$4:$C$70,"Glory",$BT$4:$BT$70)</f>
        <v>0</v>
      </c>
      <c r="G97" s="96">
        <f t="shared" si="49"/>
      </c>
      <c r="H97" s="97">
        <f t="shared" si="50"/>
      </c>
      <c r="I97" s="98">
        <f t="shared" si="51"/>
      </c>
    </row>
    <row r="98" ht="13.2" customHeight="1" spans="1:9" x14ac:dyDescent="0.25">
      <c r="A98" s="115" t="s">
        <v>52</v>
      </c>
      <c r="B98" s="89">
        <f>COUNTIF(C4:C70,"*Liberty*")</f>
        <v>0</v>
      </c>
      <c r="D98" s="94">
        <f>SUMIF($C$4:$C$70,"Liberty",$BR$4:$BR$70)</f>
        <v>0</v>
      </c>
      <c r="E98" s="78">
        <f>SUMIF($C$4:$C$70,"Liberty",$BS$4:$BS$70)</f>
        <v>0</v>
      </c>
      <c r="F98" s="95">
        <f>SUMIF($C$4:$C$70,"Liberty",$BT$4:$BT$70)</f>
        <v>0</v>
      </c>
      <c r="G98" s="96">
        <f t="shared" si="49"/>
      </c>
      <c r="H98" s="97">
        <f t="shared" si="50"/>
      </c>
      <c r="I98" s="98">
        <f t="shared" si="51"/>
      </c>
    </row>
    <row r="99" ht="13.2" customHeight="1" spans="1:9" x14ac:dyDescent="0.25">
      <c r="A99" s="115" t="s">
        <v>53</v>
      </c>
      <c r="B99" s="89">
        <f>COUNTIF(C4:C70,"*Freedom*")</f>
        <v>0</v>
      </c>
      <c r="D99" s="94">
        <f>SUMIF($C$4:$C$70,"Freedom",$BR$4:$BR$70)</f>
        <v>0</v>
      </c>
      <c r="E99" s="78">
        <f>SUMIF($C$4:$C$70,"Freedom",$BS$4:$BS$70)</f>
        <v>0</v>
      </c>
      <c r="F99" s="95">
        <f>SUMIF($C$4:$C$70,"Freedom",$BT$4:$BT$70)</f>
        <v>0</v>
      </c>
      <c r="G99" s="96">
        <f t="shared" si="49"/>
      </c>
      <c r="H99" s="97">
        <f t="shared" si="50"/>
      </c>
      <c r="I99" s="98">
        <f t="shared" si="51"/>
      </c>
    </row>
    <row r="100" ht="13.2" customHeight="1" spans="1:9" x14ac:dyDescent="0.25">
      <c r="A100" s="115" t="s">
        <v>54</v>
      </c>
      <c r="B100" s="89">
        <f>COUNTIF(C4:C70,"*Elation*")</f>
        <v>0</v>
      </c>
      <c r="D100" s="94">
        <f>SUMIF($C$4:$C$70,"Elation",$BR$4:$BR$70)</f>
        <v>0</v>
      </c>
      <c r="E100" s="78">
        <f>SUMIF($C$4:$C$70,"Elation",$BS$4:$BS$70)</f>
        <v>0</v>
      </c>
      <c r="F100" s="95">
        <f>SUMIF($C$4:$C$70,"Elation",$BT$4:$BT$70)</f>
        <v>0</v>
      </c>
      <c r="G100" s="96">
        <f t="shared" si="49"/>
      </c>
      <c r="H100" s="97">
        <f t="shared" si="50"/>
      </c>
      <c r="I100" s="98">
        <f t="shared" si="51"/>
      </c>
    </row>
    <row r="101" ht="13.2" customHeight="1" spans="1:9" x14ac:dyDescent="0.25">
      <c r="A101" s="115" t="s">
        <v>55</v>
      </c>
      <c r="B101" s="89">
        <f>COUNTIF(C4:C70,"*Pride*")</f>
        <v>0</v>
      </c>
      <c r="D101" s="94">
        <f>SUMIF($C$4:$C$70,"Pride",$BR$4:$BR$70)</f>
        <v>0</v>
      </c>
      <c r="E101" s="78">
        <f>SUMIF($C$4:$C$70,"Pride",$BS$4:$BS$70)</f>
        <v>0</v>
      </c>
      <c r="F101" s="95">
        <f>SUMIF($C$4:$C$70,"Pride",$BT$4:$BT$70)</f>
        <v>0</v>
      </c>
      <c r="G101" s="96">
        <f t="shared" si="49"/>
      </c>
      <c r="H101" s="97">
        <f t="shared" si="50"/>
      </c>
      <c r="I101" s="98">
        <f t="shared" si="51"/>
      </c>
    </row>
    <row r="102" ht="13.2" customHeight="1" spans="1:9" x14ac:dyDescent="0.25">
      <c r="A102" s="115" t="s">
        <v>56</v>
      </c>
      <c r="B102" s="89">
        <f>COUNTIF(C4:C70,"*Mardi Gras*")</f>
        <v>0</v>
      </c>
      <c r="D102" s="94">
        <f>SUMIF($C$4:$C$70,"Mardi Gras",$BR$4:$BR$70)</f>
        <v>0</v>
      </c>
      <c r="E102" s="78">
        <f>SUMIF($C$4:$C$70,"Mardi Gras",$BS$4:$BS$70)</f>
        <v>0</v>
      </c>
      <c r="F102" s="95">
        <f>SUMIF($C$4:$C$70,"Mardi Gras",$BT$4:$BT$70)</f>
        <v>0</v>
      </c>
      <c r="G102" s="96">
        <f t="shared" si="49"/>
      </c>
      <c r="H102" s="97">
        <f t="shared" si="50"/>
      </c>
      <c r="I102" s="98">
        <f t="shared" si="51"/>
      </c>
    </row>
    <row r="103" ht="13.2" customHeight="1" spans="1:9" x14ac:dyDescent="0.25">
      <c r="A103" s="115" t="s">
        <v>57</v>
      </c>
      <c r="B103" s="89">
        <f>COUNTIF(C4:C70,"*Celebration*")</f>
        <v>0</v>
      </c>
      <c r="D103" s="94">
        <f>SUMIF($C$4:$C$70,"Celebration",$BR$4:$BR$70)</f>
        <v>0</v>
      </c>
      <c r="E103" s="78">
        <f>SUMIF($C$4:$C$70,"Celebration",$BS$4:$BS$70)</f>
        <v>0</v>
      </c>
      <c r="F103" s="95">
        <f>SUMIF($C$4:$C$70,"Celebration",$BT$4:$BT$70)</f>
        <v>0</v>
      </c>
      <c r="G103" s="96">
        <f t="shared" si="49"/>
      </c>
      <c r="H103" s="97">
        <f t="shared" si="50"/>
      </c>
      <c r="I103" s="98">
        <f t="shared" si="51"/>
      </c>
    </row>
    <row r="104" ht="13.2" customHeight="1" spans="1:9" x14ac:dyDescent="0.25">
      <c r="A104" s="115" t="s">
        <v>58</v>
      </c>
      <c r="B104" s="89">
        <f>COUNTIF(C4:C70,"*Horizon*")</f>
        <v>0</v>
      </c>
      <c r="D104" s="94">
        <f>SUMIF($C$4:$C$70,"Horizon",$BR$4:$BR$70)</f>
        <v>0</v>
      </c>
      <c r="E104" s="78">
        <f>SUMIF($C$4:$C$70,"Horizon",$BS$4:$BS$70)</f>
        <v>0</v>
      </c>
      <c r="F104" s="95">
        <f>SUMIF($C$4:$C$70,"Horizon",$BT$4:$BT$70)</f>
        <v>0</v>
      </c>
      <c r="G104" s="96">
        <f t="shared" si="49"/>
      </c>
      <c r="H104" s="97">
        <f t="shared" si="50"/>
      </c>
      <c r="I104" s="98">
        <f t="shared" si="51"/>
      </c>
    </row>
    <row r="105" ht="13.2" customHeight="1" spans="1:9" x14ac:dyDescent="0.25">
      <c r="A105" s="115" t="s">
        <v>59</v>
      </c>
      <c r="B105" s="89">
        <f>COUNTIF(C4:C70,"*Dream*")</f>
        <v>0</v>
      </c>
      <c r="D105" s="94">
        <f>SUMIF($C$4:$C$70,"Dream",$BR$4:$BR$70)</f>
        <v>0</v>
      </c>
      <c r="E105" s="78">
        <f>SUMIF($C$4:$C$70,"Dream",$BS$4:$BS$70)</f>
        <v>0</v>
      </c>
      <c r="F105" s="95">
        <f>SUMIF($C$4:$C$70,"Dream",$BT$4:$BT$70)</f>
        <v>0</v>
      </c>
      <c r="G105" s="96">
        <f t="shared" si="49"/>
      </c>
      <c r="H105" s="97">
        <f t="shared" si="50"/>
      </c>
      <c r="I105" s="98">
        <f t="shared" si="51"/>
      </c>
    </row>
    <row r="106" ht="13.2" customHeight="1" spans="1:9" x14ac:dyDescent="0.25">
      <c r="A106" s="115" t="s">
        <v>60</v>
      </c>
      <c r="B106" s="89">
        <f>COUNTIF(C4:C70,"*Sunrise*")</f>
        <v>0</v>
      </c>
      <c r="D106" s="94">
        <f>SUMIF($C$4:$C$70,"Sunrise",$BR$4:$BR$70)</f>
        <v>0</v>
      </c>
      <c r="E106" s="78">
        <f>SUMIF($C$4:$C$70,"Sunrise",$BS$4:$BS$70)</f>
        <v>0</v>
      </c>
      <c r="F106" s="95">
        <f>SUMIF($C$4:$C$70,"Sunrise",$BT$4:$BT$70)</f>
        <v>0</v>
      </c>
      <c r="G106" s="96">
        <f t="shared" si="49"/>
      </c>
      <c r="H106" s="97">
        <f t="shared" si="50"/>
      </c>
      <c r="I106" s="98">
        <f t="shared" si="51"/>
      </c>
    </row>
    <row r="107" ht="13.2" customHeight="1" spans="1:9" x14ac:dyDescent="0.25">
      <c r="A107" s="115" t="s">
        <v>61</v>
      </c>
      <c r="B107" s="89">
        <f>COUNTIF(C4:C70,"*Venezia*")</f>
        <v>0</v>
      </c>
      <c r="D107" s="94">
        <f>SUMIF($C$4:$C$70,"Venezia",$BR$4:$BR$70)</f>
        <v>0</v>
      </c>
      <c r="E107" s="78">
        <f>SUMIF($C$4:$C$70,"Venezia",$BS$4:$BS$70)</f>
        <v>0</v>
      </c>
      <c r="F107" s="95">
        <f>SUMIF($C$4:$C$70,"Venezia",$BT$4:$BT$70)</f>
        <v>0</v>
      </c>
      <c r="G107" s="96">
        <f t="shared" si="49"/>
      </c>
      <c r="H107" s="97">
        <f t="shared" si="50"/>
      </c>
      <c r="I107" s="98">
        <f t="shared" si="51"/>
      </c>
    </row>
    <row r="108" ht="13.2" customHeight="1" spans="1:9" x14ac:dyDescent="0.25">
      <c r="A108" s="115" t="s">
        <v>62</v>
      </c>
      <c r="B108" s="89">
        <f>COUNTIF(C4:C70,"*Magic*")</f>
        <v>0</v>
      </c>
      <c r="D108" s="94">
        <f>SUMIF($C$4:$C$70,"Magic",$BR$4:$BR$70)</f>
        <v>0</v>
      </c>
      <c r="E108" s="78">
        <f>SUMIF($C$4:$C$70,"Magic",$BS$4:$BS$70)</f>
        <v>0</v>
      </c>
      <c r="F108" s="95">
        <f>SUMIF($C$4:$C$70,"Magic",$BT$4:$BT$70)</f>
        <v>0</v>
      </c>
      <c r="G108" s="96">
        <f t="shared" si="49"/>
      </c>
      <c r="H108" s="97">
        <f t="shared" si="50"/>
      </c>
      <c r="I108" s="98">
        <f t="shared" si="51"/>
      </c>
    </row>
    <row r="109" ht="13.2" customHeight="1" spans="1:9" x14ac:dyDescent="0.25">
      <c r="A109" s="115" t="s">
        <v>63</v>
      </c>
      <c r="B109" s="89">
        <f>COUNTIF(C4:C70,"*Panorama*")</f>
        <v>0</v>
      </c>
      <c r="D109" s="94">
        <f>SUMIF($C$4:$C$70,"Panorama",$BR$4:$BR$70)</f>
        <v>0</v>
      </c>
      <c r="E109" s="78">
        <f>SUMIF($C$4:$C$70,"Panorama",$BS$4:$BS$70)</f>
        <v>0</v>
      </c>
      <c r="F109" s="95">
        <f>SUMIF($C$4:$C$70,"Panorama",$BT$4:$BT$70)</f>
        <v>0</v>
      </c>
      <c r="G109" s="96">
        <f t="shared" si="49"/>
      </c>
      <c r="H109" s="97">
        <f t="shared" si="50"/>
      </c>
      <c r="I109" s="98">
        <f t="shared" si="51"/>
      </c>
    </row>
    <row r="110" ht="13.2" customHeight="1" spans="1:9" x14ac:dyDescent="0.25">
      <c r="A110" s="115" t="s">
        <v>64</v>
      </c>
      <c r="B110" s="89">
        <f>COUNTIF(C4:C70,"*Sunshine*")</f>
        <v>0</v>
      </c>
      <c r="D110" s="94">
        <f>SUMIF($C$4:$C$70,"Sunshine",$BR$4:$BR$70)</f>
        <v>0</v>
      </c>
      <c r="E110" s="78">
        <f>SUMIF($C$4:$C$70,"Sunshine",$BS$4:$BS$70)</f>
        <v>0</v>
      </c>
      <c r="F110" s="95">
        <f>SUMIF($C$4:$C$70,"Sunshine",$BT$4:$BT$70)</f>
        <v>0</v>
      </c>
      <c r="G110" s="96">
        <f t="shared" si="49"/>
      </c>
      <c r="H110" s="97">
        <f t="shared" si="50"/>
      </c>
      <c r="I110" s="98">
        <f t="shared" si="51"/>
      </c>
    </row>
    <row r="111" ht="13.2" customHeight="1" spans="1:9" x14ac:dyDescent="0.25">
      <c r="A111" s="115" t="s">
        <v>65</v>
      </c>
      <c r="B111" s="89">
        <f>COUNTIF(C4:C70,"*Splendor*")</f>
        <v>0</v>
      </c>
      <c r="D111" s="94">
        <f>SUMIF($C$4:$C$70,"Splendor",$BR$4:$BR$70)</f>
        <v>0</v>
      </c>
      <c r="E111" s="78">
        <f>SUMIF($C$4:$C$70,"Splendor",$BS$4:$BS$70)</f>
        <v>0</v>
      </c>
      <c r="F111" s="95">
        <f>SUMIF($C$4:$C$70,"Splendor",$BT$4:$BT$70)</f>
        <v>0</v>
      </c>
      <c r="G111" s="96">
        <f t="shared" si="49"/>
      </c>
      <c r="H111" s="97">
        <f t="shared" si="50"/>
      </c>
      <c r="I111" s="98">
        <f t="shared" si="51"/>
      </c>
    </row>
    <row r="112" ht="13.2" customHeight="1" spans="1:9" x14ac:dyDescent="0.25">
      <c r="A112" s="115" t="s">
        <v>66</v>
      </c>
      <c r="B112" s="89">
        <f>COUNTIF(C4:C70,"*Legend*")</f>
        <v>0</v>
      </c>
      <c r="D112" s="94">
        <f>SUMIF($C$4:$C$70,"Legend",$BR$4:$BR$70)</f>
        <v>0</v>
      </c>
      <c r="E112" s="78">
        <f>SUMIF($C$4:$C$70,"Legend",$BS$4:$BS$70)</f>
        <v>0</v>
      </c>
      <c r="F112" s="95">
        <f>SUMIF($C$4:$C$70,"Legend",$BT$4:$BT$70)</f>
        <v>0</v>
      </c>
      <c r="G112" s="96">
        <f t="shared" si="49"/>
      </c>
      <c r="H112" s="97">
        <f t="shared" si="50"/>
      </c>
      <c r="I112" s="98">
        <f t="shared" si="51"/>
      </c>
    </row>
    <row r="113" ht="13.2" customHeight="1" spans="1:9" x14ac:dyDescent="0.25">
      <c r="A113" s="115" t="s">
        <v>67</v>
      </c>
      <c r="B113" s="89">
        <f>COUNTIF(C4:C70,"*Jubilee*")</f>
        <v>0</v>
      </c>
      <c r="D113" s="94">
        <f>SUMIF($C$4:$C$70,"Jubilee",$BR$4:$BR$70)</f>
        <v>0</v>
      </c>
      <c r="E113" s="78">
        <f>SUMIF($C$4:$C$70,"Jubilee",$BS$4:$BS$70)</f>
        <v>0</v>
      </c>
      <c r="F113" s="95">
        <f>SUMIF($C$4:$C$70,"Jubilee",$BT$4:$BT$70)</f>
        <v>0</v>
      </c>
      <c r="G113" s="96">
        <f t="shared" si="49"/>
      </c>
      <c r="H113" s="97">
        <f t="shared" si="50"/>
      </c>
      <c r="I113" s="98">
        <f t="shared" si="51"/>
      </c>
    </row>
    <row r="114" ht="13.2" customHeight="1" spans="1:9" x14ac:dyDescent="0.25">
      <c r="A114" s="115" t="s">
        <v>68</v>
      </c>
      <c r="B114" s="89">
        <f>COUNTIF(C4:C70,"*Miracle*")</f>
        <v>0</v>
      </c>
      <c r="D114" s="94">
        <f>SUMIF($C$4:$C$70,"Miracle",$BR$4:$BR$70)</f>
        <v>0</v>
      </c>
      <c r="E114" s="78">
        <f>SUMIF($C$4:$C$70,"Miracle",$BS$4:$BS$70)</f>
        <v>0</v>
      </c>
      <c r="F114" s="95">
        <f>SUMIF($C$4:$C$70,"Miracle",$BT$4:$BT$70)</f>
        <v>0</v>
      </c>
      <c r="G114" s="96">
        <f t="shared" si="49"/>
      </c>
      <c r="H114" s="97">
        <f t="shared" si="50"/>
      </c>
      <c r="I114" s="98">
        <f t="shared" si="51"/>
      </c>
    </row>
    <row r="115" ht="13.2" customHeight="1" spans="1:9" x14ac:dyDescent="0.25">
      <c r="A115" s="115" t="s">
        <v>69</v>
      </c>
      <c r="B115" s="89">
        <f>COUNTIF(C4:C70,"*Firenze*")</f>
        <v>0</v>
      </c>
      <c r="D115" s="94">
        <f>SUMIF($C$4:$C$70,"Firenze",$BR$4:$BR$70)</f>
        <v>0</v>
      </c>
      <c r="E115" s="78">
        <f>SUMIF($C$4:$C$70,"Firenze",$BS$4:$BS$70)</f>
        <v>0</v>
      </c>
      <c r="F115" s="95">
        <f>SUMIF($C$4:$C$70,"Firenze",$BT$4:$BT$70)</f>
        <v>0</v>
      </c>
      <c r="G115" s="96">
        <f t="shared" si="49"/>
      </c>
      <c r="H115" s="97">
        <f t="shared" si="50"/>
      </c>
      <c r="I115" s="98">
        <f t="shared" si="51"/>
      </c>
    </row>
    <row r="116" ht="13.2" customHeight="1" spans="1:9" x14ac:dyDescent="0.25">
      <c r="A116" s="115" t="s">
        <v>70</v>
      </c>
      <c r="B116" s="89">
        <f>COUNTIF(C4:C70,"*Luminosa*")</f>
        <v>0</v>
      </c>
      <c r="D116" s="94">
        <f>SUMIF($C$4:$C$70,"Luminosa",$BR$4:$BR$70)</f>
        <v>0</v>
      </c>
      <c r="E116" s="78">
        <f>SUMIF($C$4:$C$70,"Luminosa",$BS$4:$BS$70)</f>
        <v>0</v>
      </c>
      <c r="F116" s="95">
        <f>SUMIF($C$4:$C$70,"Luminosa",$BT$4:$BT$70)</f>
        <v>0</v>
      </c>
      <c r="G116" s="96">
        <f t="shared" si="49"/>
      </c>
      <c r="H116" s="97">
        <f t="shared" si="50"/>
      </c>
      <c r="I116" s="98">
        <f t="shared" si="51"/>
      </c>
    </row>
    <row r="117" ht="13.2" customHeight="1" spans="1:9" x14ac:dyDescent="0.25">
      <c r="A117" s="115" t="s">
        <v>71</v>
      </c>
      <c r="B117" s="89">
        <f>COUNTIF(C4:C70,"*Radiance*")</f>
        <v>0</v>
      </c>
      <c r="D117" s="94">
        <f>SUMIF($C$4:$C$70,"Radiance",$BR$4:$BR$70)</f>
        <v>0</v>
      </c>
      <c r="E117" s="78">
        <f>SUMIF($C$4:$C$70,"Radiance",$BS$4:$BS$70)</f>
        <v>0</v>
      </c>
      <c r="F117" s="95">
        <f>SUMIF($C$4:$C$70,"Radiance",$BT$4:$BT$70)</f>
        <v>0</v>
      </c>
      <c r="G117" s="96">
        <f t="shared" si="49"/>
      </c>
      <c r="H117" s="97">
        <f t="shared" si="50"/>
      </c>
      <c r="I117" s="98">
        <f t="shared" si="51"/>
      </c>
    </row>
    <row r="118" ht="13.2" customHeight="1" spans="1:9" x14ac:dyDescent="0.25">
      <c r="A118" s="81" t="s">
        <v>72</v>
      </c>
      <c r="B118" s="100">
        <f>COUNTIF(C4:C70,"*Sensation*")</f>
        <v>0</v>
      </c>
      <c r="C118" s="101"/>
      <c r="D118" s="102">
        <f>SUMIF($C$4:$C$70,"Sensation",$BR$4:$BR$70)</f>
        <v>0</v>
      </c>
      <c r="E118" s="85">
        <f>SUMIF($C$4:$C$70,"Sensation",$BS$4:$BS$70)</f>
        <v>0</v>
      </c>
      <c r="F118" s="103">
        <f>SUMIF($C$4:$C$70,"Sensation",$BT$4:$BT$70)</f>
        <v>0</v>
      </c>
      <c r="G118" s="104">
        <f t="shared" si="49"/>
      </c>
      <c r="H118" s="105">
        <f t="shared" si="50"/>
      </c>
      <c r="I118" s="106">
        <f t="shared" si="51"/>
      </c>
    </row>
  </sheetData>
  <mergeCells count="35"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BP2:BQ2"/>
    <mergeCell ref="BR2:BX2"/>
    <mergeCell ref="B71:C71"/>
  </mergeCells>
  <dataValidations count="4">
    <dataValidation type="list" allowBlank="1" showInputMessage="1" showErrorMessage="1" sqref="B10:B70">
      <formula1>"DCL, NCL, CCL, PCL, RCL, HAL, CEL, Azamara, TUI, MSC, Viking, Marella, Silver, Windstar, Explora, Cunard, Regent"</formula1>
    </dataValidation>
    <dataValidation type="list" allowBlank="1" showInputMessage="1" showErrorMessage="1" sqref="B4:B70">
      <formula1>"DCL, NCL, CCL, PCL, RCL, HAL, CEL, Azamara, TUI, MSC, Viking, Marella, Silver, Windstar, Explora, Cunard, Regent"</formula1>
    </dataValidation>
    <dataValidation type="list" allowBlank="1" showInputMessage="1" showErrorMessage="1" sqref="C10:C70">
      <formula1>$A$95:$A$118</formula1>
    </dataValidation>
    <dataValidation type="list" allowBlank="1" showInputMessage="1" showErrorMessage="1" sqref="C4:C70">
      <formula1>$A$95:$A$118</formula1>
    </dataValidation>
  </dataValidations>
  <pageMargins left="0.7" right="0.7" top="0.75" bottom="0.75" header="0.3" footer="0.3"/>
  <pageSetup paperSize="9" orientation="portrait" horizontalDpi="0" verticalDpi="0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18"/>
  <sheetViews>
    <sheetView workbookViewId="0" zoomScale="80" zoomScaleNormal="80">
      <pane xSplit="3" ySplit="3" topLeftCell="D74" activePane="bottomRight" state="frozen"/>
      <selection pane="bottomRight" activeCell="B29" sqref="B29"/>
    </sheetView>
  </sheetViews>
  <sheetFormatPr defaultRowHeight="12.6" outlineLevelRow="0" outlineLevelCol="0" x14ac:dyDescent="0.2" defaultColWidth="8.6328125" customHeight="1"/>
  <cols>
    <col min="1" max="1" width="20.6328125" style="1" customWidth="1"/>
    <col min="2" max="2" width="13.08984375" customWidth="1"/>
    <col min="3" max="3" width="19.90625" customWidth="1"/>
    <col min="4" max="8" width="10.08984375" style="2" customWidth="1"/>
    <col min="9" max="9" width="10.453125" customWidth="1"/>
    <col min="10" max="10" width="8.453125" customWidth="1"/>
    <col min="11" max="11" width="10.453125" customWidth="1"/>
    <col min="12" max="12" width="8.453125" customWidth="1"/>
    <col min="13" max="13" width="10.453125" customWidth="1"/>
    <col min="14" max="14" width="8.453125" customWidth="1"/>
    <col min="15" max="15" width="10.453125" customWidth="1"/>
    <col min="16" max="16" width="7.08984375" customWidth="1"/>
    <col min="17" max="17" width="10.453125" customWidth="1"/>
    <col min="18" max="18" width="8.453125" customWidth="1"/>
    <col min="19" max="19" width="10.453125" customWidth="1"/>
    <col min="20" max="20" width="8.453125" customWidth="1"/>
    <col min="21" max="21" width="10.453125" customWidth="1"/>
    <col min="22" max="22" width="10.6328125" customWidth="1"/>
    <col min="23" max="23" width="10.453125" customWidth="1"/>
    <col min="24" max="24" width="8.453125" hidden="1" customWidth="1"/>
    <col min="25" max="25" width="10.453125" hidden="1" customWidth="1"/>
    <col min="26" max="26" width="7.08984375" hidden="1" customWidth="1"/>
    <col min="27" max="27" width="10.453125" hidden="1" customWidth="1"/>
    <col min="28" max="28" width="8.453125" hidden="1" customWidth="1"/>
    <col min="29" max="29" width="10.453125" hidden="1" customWidth="1"/>
    <col min="30" max="30" width="7.08984375" hidden="1" customWidth="1"/>
    <col min="31" max="31" width="10.453125" hidden="1" customWidth="1"/>
    <col min="32" max="32" width="8.453125" hidden="1" customWidth="1"/>
    <col min="33" max="33" width="10.453125" hidden="1" customWidth="1"/>
    <col min="34" max="34" width="8.453125" hidden="1" customWidth="1"/>
    <col min="35" max="35" width="10.453125" hidden="1" customWidth="1"/>
    <col min="36" max="36" width="7.08984375" hidden="1" customWidth="1"/>
    <col min="37" max="37" width="10.453125" hidden="1" customWidth="1"/>
    <col min="38" max="38" width="7.08984375" hidden="1" customWidth="1"/>
    <col min="39" max="39" width="10.453125" hidden="1" customWidth="1"/>
    <col min="40" max="40" width="8.453125" hidden="1" customWidth="1"/>
    <col min="41" max="41" width="10.453125" hidden="1" customWidth="1"/>
    <col min="42" max="42" width="7.08984375" hidden="1" customWidth="1"/>
    <col min="43" max="43" width="10.453125" hidden="1" customWidth="1"/>
    <col min="44" max="44" width="8.453125" hidden="1" customWidth="1"/>
    <col min="45" max="45" width="10.453125" hidden="1" customWidth="1"/>
    <col min="46" max="46" width="7.08984375" hidden="1" customWidth="1"/>
    <col min="47" max="47" width="10.453125" hidden="1" customWidth="1"/>
    <col min="48" max="48" width="8.453125" hidden="1" customWidth="1"/>
    <col min="49" max="49" width="10.453125" hidden="1" customWidth="1"/>
    <col min="50" max="50" width="8.453125" hidden="1" customWidth="1"/>
    <col min="51" max="51" width="10.453125" hidden="1" customWidth="1"/>
    <col min="52" max="52" width="7.08984375" hidden="1" customWidth="1"/>
    <col min="53" max="53" width="10.453125" hidden="1" customWidth="1"/>
    <col min="54" max="54" width="8.453125" hidden="1" customWidth="1"/>
    <col min="55" max="55" width="10.453125" hidden="1" customWidth="1"/>
    <col min="56" max="56" width="7.08984375" hidden="1" customWidth="1"/>
    <col min="57" max="57" width="10.453125" hidden="1" customWidth="1"/>
    <col min="58" max="58" width="8.453125" hidden="1" customWidth="1"/>
    <col min="59" max="59" width="10.453125" hidden="1" customWidth="1"/>
    <col min="60" max="60" width="7.08984375" hidden="1" customWidth="1"/>
    <col min="61" max="61" width="10.453125" hidden="1" customWidth="1"/>
    <col min="62" max="62" width="8.453125" hidden="1" customWidth="1"/>
    <col min="63" max="63" width="10.453125" hidden="1" customWidth="1"/>
    <col min="64" max="64" width="7.08984375" hidden="1" customWidth="1"/>
    <col min="65" max="65" width="10.453125" hidden="1" customWidth="1"/>
    <col min="66" max="66" width="8.453125" hidden="1" customWidth="1"/>
    <col min="67" max="67" width="10.453125" hidden="1" customWidth="1"/>
    <col min="68" max="68" width="7.08984375" hidden="1" customWidth="1"/>
    <col min="69" max="69" width="10.453125" hidden="1" customWidth="1"/>
    <col min="70" max="70" width="10.6328125" style="3" customWidth="1"/>
    <col min="71" max="71" width="13" style="3" customWidth="1"/>
    <col min="72" max="72" width="11.6328125" customWidth="1"/>
    <col min="73" max="73" width="10.6328125" customWidth="1"/>
    <col min="74" max="74" width="9.36328125" customWidth="1"/>
    <col min="75" max="75" width="11.08984375" customWidth="1"/>
    <col min="76" max="76" width="10.08984375" customWidth="1"/>
    <col min="77" max="77" width="4.08984375" customWidth="1"/>
  </cols>
  <sheetData>
    <row r="1" ht="13.2" customHeight="1" x14ac:dyDescent="0.25"/>
    <row r="2" ht="13.5" customHeight="1" spans="1:76" s="4" customFormat="1" x14ac:dyDescent="0.25">
      <c r="A2" s="5" t="s">
        <v>0</v>
      </c>
      <c r="B2" s="6" t="s">
        <v>1</v>
      </c>
      <c r="C2" s="7" t="s">
        <v>2</v>
      </c>
      <c r="D2" s="8" t="s">
        <v>3</v>
      </c>
      <c r="E2" s="9"/>
      <c r="F2" s="8" t="s">
        <v>4</v>
      </c>
      <c r="G2" s="9"/>
      <c r="H2" s="8" t="s">
        <v>5</v>
      </c>
      <c r="I2" s="9"/>
      <c r="J2" s="8"/>
      <c r="K2" s="9"/>
      <c r="L2" s="8"/>
      <c r="M2" s="9"/>
      <c r="N2" s="8"/>
      <c r="O2" s="9"/>
      <c r="P2" s="8"/>
      <c r="Q2" s="9"/>
      <c r="R2" s="8"/>
      <c r="S2" s="9"/>
      <c r="T2" s="8"/>
      <c r="U2" s="9"/>
      <c r="V2" s="8"/>
      <c r="W2" s="9"/>
      <c r="X2" s="10"/>
      <c r="Y2" s="11"/>
      <c r="Z2" s="10"/>
      <c r="AA2" s="11"/>
      <c r="AB2" s="10"/>
      <c r="AC2" s="11"/>
      <c r="AD2" s="10"/>
      <c r="AE2" s="11"/>
      <c r="AF2" s="10"/>
      <c r="AG2" s="11"/>
      <c r="AH2" s="10"/>
      <c r="AI2" s="11"/>
      <c r="AJ2" s="10"/>
      <c r="AK2" s="11"/>
      <c r="AL2" s="10"/>
      <c r="AM2" s="11"/>
      <c r="AN2" s="10"/>
      <c r="AO2" s="11"/>
      <c r="AP2" s="10"/>
      <c r="AQ2" s="11"/>
      <c r="AR2" s="10"/>
      <c r="AS2" s="11"/>
      <c r="AT2" s="10"/>
      <c r="AU2" s="11"/>
      <c r="AV2" s="10"/>
      <c r="AW2" s="11"/>
      <c r="AX2" s="10"/>
      <c r="AY2" s="12"/>
      <c r="AZ2" s="13"/>
      <c r="BA2" s="14"/>
      <c r="BB2" s="13"/>
      <c r="BC2" s="14"/>
      <c r="BD2" s="13"/>
      <c r="BE2" s="14"/>
      <c r="BF2" s="13"/>
      <c r="BG2" s="14"/>
      <c r="BH2" s="13"/>
      <c r="BI2" s="14"/>
      <c r="BJ2" s="13"/>
      <c r="BK2" s="14"/>
      <c r="BL2" s="13"/>
      <c r="BM2" s="14"/>
      <c r="BN2" s="13"/>
      <c r="BO2" s="14"/>
      <c r="BP2" s="13"/>
      <c r="BQ2" s="14"/>
      <c r="BR2" s="10" t="s">
        <v>6</v>
      </c>
      <c r="BS2" s="12"/>
      <c r="BT2" s="12"/>
      <c r="BU2" s="12"/>
      <c r="BV2" s="12"/>
      <c r="BW2" s="12"/>
      <c r="BX2" s="11"/>
    </row>
    <row r="3" ht="24.75" customHeight="1" spans="1:76" s="15" customFormat="1" x14ac:dyDescent="0.25">
      <c r="A3" s="16"/>
      <c r="B3" s="17"/>
      <c r="C3" s="18"/>
      <c r="D3" s="19" t="s">
        <v>7</v>
      </c>
      <c r="E3" s="20" t="s">
        <v>8</v>
      </c>
      <c r="F3" s="19" t="s">
        <v>7</v>
      </c>
      <c r="G3" s="20" t="s">
        <v>8</v>
      </c>
      <c r="H3" s="19" t="s">
        <v>7</v>
      </c>
      <c r="I3" s="20" t="s">
        <v>8</v>
      </c>
      <c r="J3" s="19" t="s">
        <v>7</v>
      </c>
      <c r="K3" s="20" t="s">
        <v>8</v>
      </c>
      <c r="L3" s="19" t="s">
        <v>7</v>
      </c>
      <c r="M3" s="20" t="s">
        <v>8</v>
      </c>
      <c r="N3" s="19" t="s">
        <v>7</v>
      </c>
      <c r="O3" s="20" t="s">
        <v>8</v>
      </c>
      <c r="P3" s="19" t="s">
        <v>7</v>
      </c>
      <c r="Q3" s="20" t="s">
        <v>8</v>
      </c>
      <c r="R3" s="19" t="s">
        <v>7</v>
      </c>
      <c r="S3" s="20" t="s">
        <v>8</v>
      </c>
      <c r="T3" s="19" t="s">
        <v>7</v>
      </c>
      <c r="U3" s="20" t="s">
        <v>8</v>
      </c>
      <c r="V3" s="19" t="s">
        <v>7</v>
      </c>
      <c r="W3" s="20" t="s">
        <v>8</v>
      </c>
      <c r="X3" s="21" t="s">
        <v>7</v>
      </c>
      <c r="Y3" s="22" t="s">
        <v>8</v>
      </c>
      <c r="Z3" s="21" t="s">
        <v>7</v>
      </c>
      <c r="AA3" s="22" t="s">
        <v>8</v>
      </c>
      <c r="AB3" s="21" t="s">
        <v>7</v>
      </c>
      <c r="AC3" s="22" t="s">
        <v>8</v>
      </c>
      <c r="AD3" s="21" t="s">
        <v>7</v>
      </c>
      <c r="AE3" s="22" t="s">
        <v>8</v>
      </c>
      <c r="AF3" s="21" t="s">
        <v>7</v>
      </c>
      <c r="AG3" s="22" t="s">
        <v>8</v>
      </c>
      <c r="AH3" s="21" t="s">
        <v>7</v>
      </c>
      <c r="AI3" s="22" t="s">
        <v>8</v>
      </c>
      <c r="AJ3" s="21" t="s">
        <v>7</v>
      </c>
      <c r="AK3" s="22" t="s">
        <v>8</v>
      </c>
      <c r="AL3" s="21" t="s">
        <v>7</v>
      </c>
      <c r="AM3" s="22" t="s">
        <v>8</v>
      </c>
      <c r="AN3" s="21" t="s">
        <v>7</v>
      </c>
      <c r="AO3" s="22" t="s">
        <v>8</v>
      </c>
      <c r="AP3" s="21" t="s">
        <v>7</v>
      </c>
      <c r="AQ3" s="22" t="s">
        <v>8</v>
      </c>
      <c r="AR3" s="21" t="s">
        <v>7</v>
      </c>
      <c r="AS3" s="22" t="s">
        <v>8</v>
      </c>
      <c r="AT3" s="21" t="s">
        <v>7</v>
      </c>
      <c r="AU3" s="22" t="s">
        <v>8</v>
      </c>
      <c r="AV3" s="21" t="s">
        <v>7</v>
      </c>
      <c r="AW3" s="22" t="s">
        <v>8</v>
      </c>
      <c r="AX3" s="21" t="s">
        <v>7</v>
      </c>
      <c r="AY3" s="23" t="s">
        <v>8</v>
      </c>
      <c r="AZ3" s="24" t="s">
        <v>7</v>
      </c>
      <c r="BA3" s="25" t="s">
        <v>8</v>
      </c>
      <c r="BB3" s="24" t="s">
        <v>7</v>
      </c>
      <c r="BC3" s="25" t="s">
        <v>8</v>
      </c>
      <c r="BD3" s="24" t="s">
        <v>7</v>
      </c>
      <c r="BE3" s="25" t="s">
        <v>8</v>
      </c>
      <c r="BF3" s="24" t="s">
        <v>7</v>
      </c>
      <c r="BG3" s="25" t="s">
        <v>8</v>
      </c>
      <c r="BH3" s="24" t="s">
        <v>7</v>
      </c>
      <c r="BI3" s="25" t="s">
        <v>8</v>
      </c>
      <c r="BJ3" s="24" t="s">
        <v>7</v>
      </c>
      <c r="BK3" s="25" t="s">
        <v>8</v>
      </c>
      <c r="BL3" s="24" t="s">
        <v>7</v>
      </c>
      <c r="BM3" s="25" t="s">
        <v>8</v>
      </c>
      <c r="BN3" s="24" t="s">
        <v>7</v>
      </c>
      <c r="BO3" s="25" t="s">
        <v>8</v>
      </c>
      <c r="BP3" s="24" t="s">
        <v>7</v>
      </c>
      <c r="BQ3" s="25" t="s">
        <v>8</v>
      </c>
      <c r="BR3" s="26" t="s">
        <v>9</v>
      </c>
      <c r="BS3" s="27" t="s">
        <v>10</v>
      </c>
      <c r="BT3" s="28" t="s">
        <v>11</v>
      </c>
      <c r="BU3" s="28" t="s">
        <v>12</v>
      </c>
      <c r="BV3" s="29" t="s">
        <v>13</v>
      </c>
      <c r="BW3" s="30" t="s">
        <v>14</v>
      </c>
      <c r="BX3" s="31" t="s">
        <v>15</v>
      </c>
    </row>
    <row r="4" ht="13.8" customHeight="1" spans="1:76" x14ac:dyDescent="0.25">
      <c r="A4" s="107"/>
      <c r="B4" s="33"/>
      <c r="C4" s="34"/>
      <c r="D4" s="35"/>
      <c r="E4" s="36"/>
      <c r="F4" s="35"/>
      <c r="G4" s="36"/>
      <c r="H4" s="35"/>
      <c r="I4" s="36"/>
      <c r="J4" s="35"/>
      <c r="K4" s="36"/>
      <c r="L4" s="35"/>
      <c r="M4" s="36"/>
      <c r="N4" s="35"/>
      <c r="O4" s="36"/>
      <c r="P4" s="35"/>
      <c r="Q4" s="36"/>
      <c r="R4" s="35"/>
      <c r="S4" s="36"/>
      <c r="T4" s="35"/>
      <c r="U4" s="36"/>
      <c r="V4" s="35"/>
      <c r="W4" s="36"/>
      <c r="X4" s="38"/>
      <c r="Y4" s="39"/>
      <c r="Z4" s="38"/>
      <c r="AA4" s="39"/>
      <c r="AB4" s="38"/>
      <c r="AC4" s="39"/>
      <c r="AD4" s="38"/>
      <c r="AE4" s="39"/>
      <c r="AF4" s="38"/>
      <c r="AG4" s="39"/>
      <c r="AH4" s="38"/>
      <c r="AI4" s="39"/>
      <c r="AJ4" s="38"/>
      <c r="AK4" s="39"/>
      <c r="AL4" s="38"/>
      <c r="AM4" s="39"/>
      <c r="AN4" s="38"/>
      <c r="AO4" s="39"/>
      <c r="AP4" s="38"/>
      <c r="AQ4" s="39"/>
      <c r="AR4" s="38"/>
      <c r="AS4" s="39"/>
      <c r="AT4" s="38"/>
      <c r="AU4" s="39"/>
      <c r="AV4" s="38"/>
      <c r="AW4" s="39"/>
      <c r="AX4" s="38"/>
      <c r="AY4" s="41"/>
      <c r="AZ4" s="108"/>
      <c r="BA4" s="43"/>
      <c r="BB4" s="108"/>
      <c r="BC4" s="43"/>
      <c r="BD4" s="108"/>
      <c r="BE4" s="43"/>
      <c r="BF4" s="108"/>
      <c r="BG4" s="43"/>
      <c r="BH4" s="108"/>
      <c r="BI4" s="43"/>
      <c r="BJ4" s="108"/>
      <c r="BK4" s="43"/>
      <c r="BL4" s="108"/>
      <c r="BM4" s="43"/>
      <c r="BN4" s="108"/>
      <c r="BO4" s="43"/>
      <c r="BP4" s="108"/>
      <c r="BQ4" s="43"/>
      <c r="BR4" s="44">
        <f>D4+F4+H4+J4+L4+N4+V4+X4+Z4+AB4+AD4+AF4+AZ4+BB4+BD4+BF4+BH4+AH4+P4+R4+AJ4+BJ4+AL4+AN4+AP4+AR4+AT4+AX4+AV4+BL4+T4+BN4+BP4</f>
        <v>0</v>
      </c>
      <c r="BS4" s="45">
        <f>E4+G4+I4+K4+M4+O4+W4+Y4+AA4+AC4+AE4+AG4+BA4+BC4+BE4+BG4+BI4+AI4+Q4+S4+AK4+BK4+AM4+AO4+AQ4+AS4+AU4+AY4+AW4+BM4+U4+BO4+BQ4</f>
        <v>0</v>
      </c>
      <c r="BT4" s="46"/>
      <c r="BU4" s="46"/>
      <c r="BV4" s="47">
        <f>IF(BR4=0, "", BR4/BT4)</f>
      </c>
      <c r="BW4" s="48">
        <f>IF(BR4=0, "", BR4/BS4)</f>
      </c>
      <c r="BX4" s="49">
        <f>IF(BR4=0, "", BR4/BU4)</f>
      </c>
    </row>
    <row r="5" ht="13.8" customHeight="1" spans="1:76" x14ac:dyDescent="0.25">
      <c r="A5" s="107"/>
      <c r="B5" s="33"/>
      <c r="C5" s="34"/>
      <c r="D5" s="37"/>
      <c r="E5" s="36"/>
      <c r="F5" s="37"/>
      <c r="G5" s="36"/>
      <c r="H5" s="37"/>
      <c r="I5" s="36"/>
      <c r="J5" s="37"/>
      <c r="K5" s="36"/>
      <c r="L5" s="37"/>
      <c r="M5" s="36"/>
      <c r="N5" s="37"/>
      <c r="O5" s="36"/>
      <c r="P5" s="37"/>
      <c r="Q5" s="36"/>
      <c r="R5" s="37"/>
      <c r="S5" s="36"/>
      <c r="T5" s="37"/>
      <c r="U5" s="36"/>
      <c r="V5" s="37"/>
      <c r="W5" s="36"/>
      <c r="X5" s="40"/>
      <c r="Y5" s="39"/>
      <c r="Z5" s="40"/>
      <c r="AA5" s="39"/>
      <c r="AB5" s="40"/>
      <c r="AC5" s="39"/>
      <c r="AD5" s="40"/>
      <c r="AE5" s="39"/>
      <c r="AF5" s="40"/>
      <c r="AG5" s="39"/>
      <c r="AH5" s="40"/>
      <c r="AI5" s="39"/>
      <c r="AJ5" s="40"/>
      <c r="AK5" s="39"/>
      <c r="AL5" s="40"/>
      <c r="AM5" s="39"/>
      <c r="AN5" s="40"/>
      <c r="AO5" s="39"/>
      <c r="AP5" s="40"/>
      <c r="AQ5" s="39"/>
      <c r="AR5" s="40"/>
      <c r="AS5" s="39"/>
      <c r="AT5" s="40"/>
      <c r="AU5" s="39"/>
      <c r="AV5" s="40"/>
      <c r="AW5" s="39"/>
      <c r="AX5" s="40"/>
      <c r="AY5" s="41"/>
      <c r="AZ5" s="42"/>
      <c r="BA5" s="43"/>
      <c r="BB5" s="42"/>
      <c r="BC5" s="43"/>
      <c r="BD5" s="42"/>
      <c r="BE5" s="43"/>
      <c r="BF5" s="42"/>
      <c r="BG5" s="43"/>
      <c r="BH5" s="42"/>
      <c r="BI5" s="43"/>
      <c r="BJ5" s="42"/>
      <c r="BK5" s="43"/>
      <c r="BL5" s="42"/>
      <c r="BM5" s="43"/>
      <c r="BN5" s="42"/>
      <c r="BO5" s="43"/>
      <c r="BP5" s="42"/>
      <c r="BQ5" s="43"/>
      <c r="BR5" s="44">
        <f t="shared" ref="BR5:BR68" si="0">D5+F5+H5+J5+L5+N5+V5+X5+Z5+AB5+AD5+AF5+AZ5+BB5+BD5+BF5+BH5+AH5+P5+R5+AJ5+BJ5+AL5+AN5+AP5+AR5+AT5+AX5+AV5+BL5+T5+BN5+BP5</f>
        <v>0</v>
      </c>
      <c r="BS5" s="45">
        <f t="shared" ref="BS5:BS68" si="1">E5+G5+I5+K5+M5+O5+W5+Y5+AA5+AC5+AE5+AG5+BA5+BC5+BE5+BG5+BI5+AI5+Q5+S5+AK5+BK5+AM5+AO5+AQ5+AS5+AU5+AY5+AW5+BM5+U5+BO5+BQ5</f>
        <v>0</v>
      </c>
      <c r="BT5" s="46"/>
      <c r="BU5" s="46"/>
      <c r="BV5" s="47">
        <f>IF(BR5=0, "", BR5/BT5)</f>
      </c>
      <c r="BW5" s="48">
        <f>IF(BR5=0, "", BR5/BS5)</f>
      </c>
      <c r="BX5" s="49">
        <f>IF(BR5=0, "", BR5/BU5)</f>
      </c>
    </row>
    <row r="6" ht="13.8" customHeight="1" spans="1:76" x14ac:dyDescent="0.25">
      <c r="A6" s="107"/>
      <c r="B6" s="33"/>
      <c r="C6" s="34"/>
      <c r="D6" s="37"/>
      <c r="E6" s="36"/>
      <c r="F6" s="37"/>
      <c r="G6" s="36"/>
      <c r="H6" s="37"/>
      <c r="I6" s="36"/>
      <c r="J6" s="37"/>
      <c r="K6" s="36"/>
      <c r="L6" s="37"/>
      <c r="M6" s="36"/>
      <c r="N6" s="37"/>
      <c r="O6" s="36"/>
      <c r="P6" s="37"/>
      <c r="Q6" s="36"/>
      <c r="R6" s="37"/>
      <c r="S6" s="36"/>
      <c r="T6" s="37"/>
      <c r="U6" s="36"/>
      <c r="V6" s="37"/>
      <c r="W6" s="36"/>
      <c r="X6" s="40"/>
      <c r="Y6" s="39"/>
      <c r="Z6" s="40"/>
      <c r="AA6" s="39"/>
      <c r="AB6" s="40"/>
      <c r="AC6" s="39"/>
      <c r="AD6" s="40"/>
      <c r="AE6" s="39"/>
      <c r="AF6" s="40"/>
      <c r="AG6" s="39"/>
      <c r="AH6" s="40"/>
      <c r="AI6" s="39"/>
      <c r="AJ6" s="40"/>
      <c r="AK6" s="39"/>
      <c r="AL6" s="40"/>
      <c r="AM6" s="39"/>
      <c r="AN6" s="40"/>
      <c r="AO6" s="39"/>
      <c r="AP6" s="40"/>
      <c r="AQ6" s="39"/>
      <c r="AR6" s="40"/>
      <c r="AS6" s="39"/>
      <c r="AT6" s="40"/>
      <c r="AU6" s="39"/>
      <c r="AV6" s="40"/>
      <c r="AW6" s="39"/>
      <c r="AX6" s="40"/>
      <c r="AY6" s="41"/>
      <c r="AZ6" s="42"/>
      <c r="BA6" s="43"/>
      <c r="BB6" s="42"/>
      <c r="BC6" s="43"/>
      <c r="BD6" s="42"/>
      <c r="BE6" s="43"/>
      <c r="BF6" s="42"/>
      <c r="BG6" s="43"/>
      <c r="BH6" s="42"/>
      <c r="BI6" s="43"/>
      <c r="BJ6" s="42"/>
      <c r="BK6" s="43"/>
      <c r="BL6" s="42"/>
      <c r="BM6" s="43"/>
      <c r="BN6" s="42"/>
      <c r="BO6" s="43"/>
      <c r="BP6" s="42"/>
      <c r="BQ6" s="43"/>
      <c r="BR6" s="44">
        <f t="shared" si="0"/>
        <v>0</v>
      </c>
      <c r="BS6" s="45">
        <f t="shared" si="1"/>
        <v>0</v>
      </c>
      <c r="BT6" s="46"/>
      <c r="BU6" s="46"/>
      <c r="BV6" s="47">
        <f>IF(BR6=0, "", BR6/BT6)</f>
      </c>
      <c r="BW6" s="48">
        <f t="shared" ref="BW6:BW69" si="2">IF(BR6=0, "", BR6/BS6)</f>
      </c>
      <c r="BX6" s="49">
        <f t="shared" ref="BX6:BX69" si="3">IF(BR6=0, "", BR6/BU6)</f>
      </c>
    </row>
    <row r="7" ht="13.8" customHeight="1" spans="1:76" x14ac:dyDescent="0.25">
      <c r="A7" s="107"/>
      <c r="B7" s="33"/>
      <c r="C7" s="34"/>
      <c r="D7" s="37"/>
      <c r="E7" s="36"/>
      <c r="F7" s="37"/>
      <c r="G7" s="36"/>
      <c r="H7" s="37"/>
      <c r="I7" s="36"/>
      <c r="J7" s="37"/>
      <c r="K7" s="36"/>
      <c r="L7" s="37"/>
      <c r="M7" s="36"/>
      <c r="N7" s="37"/>
      <c r="O7" s="36"/>
      <c r="P7" s="37"/>
      <c r="Q7" s="36"/>
      <c r="R7" s="37"/>
      <c r="S7" s="36"/>
      <c r="T7" s="37"/>
      <c r="U7" s="36"/>
      <c r="V7" s="37"/>
      <c r="W7" s="36"/>
      <c r="X7" s="40"/>
      <c r="Y7" s="39"/>
      <c r="Z7" s="40"/>
      <c r="AA7" s="39"/>
      <c r="AB7" s="40"/>
      <c r="AC7" s="39"/>
      <c r="AD7" s="40"/>
      <c r="AE7" s="39"/>
      <c r="AF7" s="40"/>
      <c r="AG7" s="39"/>
      <c r="AH7" s="40"/>
      <c r="AI7" s="39"/>
      <c r="AJ7" s="40"/>
      <c r="AK7" s="39"/>
      <c r="AL7" s="40"/>
      <c r="AM7" s="39"/>
      <c r="AN7" s="40"/>
      <c r="AO7" s="39"/>
      <c r="AP7" s="40"/>
      <c r="AQ7" s="39"/>
      <c r="AR7" s="40"/>
      <c r="AS7" s="39"/>
      <c r="AT7" s="40"/>
      <c r="AU7" s="39"/>
      <c r="AV7" s="40"/>
      <c r="AW7" s="39"/>
      <c r="AX7" s="40"/>
      <c r="AY7" s="41"/>
      <c r="AZ7" s="42"/>
      <c r="BA7" s="43"/>
      <c r="BB7" s="42"/>
      <c r="BC7" s="43"/>
      <c r="BD7" s="42"/>
      <c r="BE7" s="43"/>
      <c r="BF7" s="42"/>
      <c r="BG7" s="43"/>
      <c r="BH7" s="42"/>
      <c r="BI7" s="43"/>
      <c r="BJ7" s="42"/>
      <c r="BK7" s="43"/>
      <c r="BL7" s="42"/>
      <c r="BM7" s="43"/>
      <c r="BN7" s="42"/>
      <c r="BO7" s="43"/>
      <c r="BP7" s="42"/>
      <c r="BQ7" s="43"/>
      <c r="BR7" s="44">
        <f t="shared" si="0"/>
        <v>0</v>
      </c>
      <c r="BS7" s="45">
        <f t="shared" si="1"/>
        <v>0</v>
      </c>
      <c r="BT7" s="46"/>
      <c r="BU7" s="46"/>
      <c r="BV7" s="47">
        <f t="shared" ref="BV7:BV69" si="4">IF(BR7=0, "", BR7/BT7)</f>
      </c>
      <c r="BW7" s="48">
        <f t="shared" si="2"/>
      </c>
      <c r="BX7" s="49">
        <f t="shared" si="3"/>
      </c>
    </row>
    <row r="8" ht="13.8" customHeight="1" spans="1:76" x14ac:dyDescent="0.25">
      <c r="A8" s="107"/>
      <c r="B8" s="33"/>
      <c r="C8" s="34"/>
      <c r="D8" s="37"/>
      <c r="E8" s="36"/>
      <c r="F8" s="37"/>
      <c r="G8" s="36"/>
      <c r="H8" s="37"/>
      <c r="I8" s="36"/>
      <c r="J8" s="37"/>
      <c r="K8" s="36"/>
      <c r="L8" s="37"/>
      <c r="M8" s="36"/>
      <c r="N8" s="37"/>
      <c r="O8" s="36"/>
      <c r="P8" s="37"/>
      <c r="Q8" s="36"/>
      <c r="R8" s="37"/>
      <c r="S8" s="36"/>
      <c r="T8" s="37"/>
      <c r="U8" s="36"/>
      <c r="V8" s="37"/>
      <c r="W8" s="36"/>
      <c r="X8" s="40"/>
      <c r="Y8" s="39"/>
      <c r="Z8" s="40"/>
      <c r="AA8" s="39"/>
      <c r="AB8" s="40"/>
      <c r="AC8" s="39"/>
      <c r="AD8" s="40"/>
      <c r="AE8" s="39"/>
      <c r="AF8" s="40"/>
      <c r="AG8" s="39"/>
      <c r="AH8" s="40"/>
      <c r="AI8" s="39"/>
      <c r="AJ8" s="40"/>
      <c r="AK8" s="39"/>
      <c r="AL8" s="40"/>
      <c r="AM8" s="39"/>
      <c r="AN8" s="40"/>
      <c r="AO8" s="39"/>
      <c r="AP8" s="40"/>
      <c r="AQ8" s="39"/>
      <c r="AR8" s="40"/>
      <c r="AS8" s="39"/>
      <c r="AT8" s="40"/>
      <c r="AU8" s="39"/>
      <c r="AV8" s="40"/>
      <c r="AW8" s="39"/>
      <c r="AX8" s="40"/>
      <c r="AY8" s="41"/>
      <c r="AZ8" s="42"/>
      <c r="BA8" s="43"/>
      <c r="BB8" s="42"/>
      <c r="BC8" s="43"/>
      <c r="BD8" s="42"/>
      <c r="BE8" s="43"/>
      <c r="BF8" s="42"/>
      <c r="BG8" s="43"/>
      <c r="BH8" s="42"/>
      <c r="BI8" s="43"/>
      <c r="BJ8" s="42"/>
      <c r="BK8" s="43"/>
      <c r="BL8" s="42"/>
      <c r="BM8" s="43"/>
      <c r="BN8" s="42"/>
      <c r="BO8" s="43"/>
      <c r="BP8" s="42"/>
      <c r="BQ8" s="43"/>
      <c r="BR8" s="44">
        <f t="shared" si="0"/>
        <v>0</v>
      </c>
      <c r="BS8" s="45">
        <f t="shared" si="1"/>
        <v>0</v>
      </c>
      <c r="BT8" s="46"/>
      <c r="BU8" s="46"/>
      <c r="BV8" s="47">
        <f t="shared" si="4"/>
      </c>
      <c r="BW8" s="48">
        <f t="shared" si="2"/>
      </c>
      <c r="BX8" s="49">
        <f t="shared" si="3"/>
      </c>
    </row>
    <row r="9" ht="13.8" customHeight="1" spans="1:76" x14ac:dyDescent="0.25">
      <c r="A9" s="107"/>
      <c r="B9" s="33"/>
      <c r="C9" s="34"/>
      <c r="D9" s="37"/>
      <c r="E9" s="36"/>
      <c r="F9" s="37"/>
      <c r="G9" s="36"/>
      <c r="H9" s="37"/>
      <c r="I9" s="36"/>
      <c r="J9" s="37"/>
      <c r="K9" s="36"/>
      <c r="L9" s="37"/>
      <c r="M9" s="36"/>
      <c r="N9" s="37"/>
      <c r="O9" s="36"/>
      <c r="P9" s="37"/>
      <c r="Q9" s="36"/>
      <c r="R9" s="37"/>
      <c r="S9" s="36"/>
      <c r="T9" s="37"/>
      <c r="U9" s="36"/>
      <c r="V9" s="37"/>
      <c r="W9" s="36"/>
      <c r="X9" s="40"/>
      <c r="Y9" s="39"/>
      <c r="Z9" s="40"/>
      <c r="AA9" s="39"/>
      <c r="AB9" s="40"/>
      <c r="AC9" s="39"/>
      <c r="AD9" s="40"/>
      <c r="AE9" s="39"/>
      <c r="AF9" s="40"/>
      <c r="AG9" s="39"/>
      <c r="AH9" s="40"/>
      <c r="AI9" s="39"/>
      <c r="AJ9" s="40"/>
      <c r="AK9" s="39"/>
      <c r="AL9" s="40"/>
      <c r="AM9" s="39"/>
      <c r="AN9" s="40"/>
      <c r="AO9" s="39"/>
      <c r="AP9" s="40"/>
      <c r="AQ9" s="39"/>
      <c r="AR9" s="40"/>
      <c r="AS9" s="39"/>
      <c r="AT9" s="40"/>
      <c r="AU9" s="39"/>
      <c r="AV9" s="40"/>
      <c r="AW9" s="39"/>
      <c r="AX9" s="40"/>
      <c r="AY9" s="41"/>
      <c r="AZ9" s="42"/>
      <c r="BA9" s="43"/>
      <c r="BB9" s="42"/>
      <c r="BC9" s="43"/>
      <c r="BD9" s="42"/>
      <c r="BE9" s="43"/>
      <c r="BF9" s="42"/>
      <c r="BG9" s="43"/>
      <c r="BH9" s="42"/>
      <c r="BI9" s="43"/>
      <c r="BJ9" s="42"/>
      <c r="BK9" s="43"/>
      <c r="BL9" s="42"/>
      <c r="BM9" s="43"/>
      <c r="BN9" s="42"/>
      <c r="BO9" s="43"/>
      <c r="BP9" s="42"/>
      <c r="BQ9" s="43"/>
      <c r="BR9" s="44">
        <f t="shared" si="0"/>
        <v>0</v>
      </c>
      <c r="BS9" s="45">
        <f t="shared" si="1"/>
        <v>0</v>
      </c>
      <c r="BT9" s="46"/>
      <c r="BU9" s="46"/>
      <c r="BV9" s="47">
        <f t="shared" si="4"/>
      </c>
      <c r="BW9" s="48">
        <f t="shared" si="2"/>
      </c>
      <c r="BX9" s="49">
        <f t="shared" si="3"/>
      </c>
    </row>
    <row r="10" ht="13.8" customHeight="1" spans="1:76" x14ac:dyDescent="0.25">
      <c r="A10" s="107"/>
      <c r="B10" s="33"/>
      <c r="C10" s="34"/>
      <c r="D10" s="37"/>
      <c r="E10" s="36"/>
      <c r="F10" s="37"/>
      <c r="G10" s="36"/>
      <c r="H10" s="37"/>
      <c r="I10" s="36"/>
      <c r="J10" s="37"/>
      <c r="K10" s="36"/>
      <c r="L10" s="37"/>
      <c r="M10" s="36"/>
      <c r="N10" s="37"/>
      <c r="O10" s="36"/>
      <c r="P10" s="37"/>
      <c r="Q10" s="36"/>
      <c r="R10" s="37"/>
      <c r="S10" s="36"/>
      <c r="T10" s="37"/>
      <c r="U10" s="36"/>
      <c r="V10" s="37"/>
      <c r="W10" s="36"/>
      <c r="X10" s="40"/>
      <c r="Y10" s="39"/>
      <c r="Z10" s="40"/>
      <c r="AA10" s="39"/>
      <c r="AB10" s="40"/>
      <c r="AC10" s="39"/>
      <c r="AD10" s="40"/>
      <c r="AE10" s="39"/>
      <c r="AF10" s="40"/>
      <c r="AG10" s="39"/>
      <c r="AH10" s="40"/>
      <c r="AI10" s="39"/>
      <c r="AJ10" s="40"/>
      <c r="AK10" s="39"/>
      <c r="AL10" s="40"/>
      <c r="AM10" s="39"/>
      <c r="AN10" s="40"/>
      <c r="AO10" s="39"/>
      <c r="AP10" s="40"/>
      <c r="AQ10" s="39"/>
      <c r="AR10" s="40"/>
      <c r="AS10" s="39"/>
      <c r="AT10" s="40"/>
      <c r="AU10" s="39"/>
      <c r="AV10" s="40"/>
      <c r="AW10" s="39"/>
      <c r="AX10" s="40"/>
      <c r="AY10" s="41"/>
      <c r="AZ10" s="42"/>
      <c r="BA10" s="43"/>
      <c r="BB10" s="42"/>
      <c r="BC10" s="43"/>
      <c r="BD10" s="42"/>
      <c r="BE10" s="43"/>
      <c r="BF10" s="42"/>
      <c r="BG10" s="43"/>
      <c r="BH10" s="42"/>
      <c r="BI10" s="43"/>
      <c r="BJ10" s="42"/>
      <c r="BK10" s="43"/>
      <c r="BL10" s="42"/>
      <c r="BM10" s="43"/>
      <c r="BN10" s="42"/>
      <c r="BO10" s="43"/>
      <c r="BP10" s="42"/>
      <c r="BQ10" s="43"/>
      <c r="BR10" s="44">
        <f t="shared" si="0"/>
        <v>0</v>
      </c>
      <c r="BS10" s="45">
        <f t="shared" si="1"/>
        <v>0</v>
      </c>
      <c r="BT10" s="46"/>
      <c r="BU10" s="46"/>
      <c r="BV10" s="47">
        <f t="shared" si="4"/>
      </c>
      <c r="BW10" s="48">
        <f t="shared" si="2"/>
      </c>
      <c r="BX10" s="49">
        <f t="shared" si="3"/>
      </c>
    </row>
    <row r="11" ht="13.8" customHeight="1" spans="1:76" x14ac:dyDescent="0.25">
      <c r="A11" s="107"/>
      <c r="B11" s="33"/>
      <c r="C11" s="34"/>
      <c r="D11" s="37"/>
      <c r="E11" s="36"/>
      <c r="F11" s="37"/>
      <c r="G11" s="36"/>
      <c r="H11" s="37"/>
      <c r="I11" s="36"/>
      <c r="J11" s="37"/>
      <c r="K11" s="36"/>
      <c r="L11" s="37"/>
      <c r="M11" s="36"/>
      <c r="N11" s="37"/>
      <c r="O11" s="36"/>
      <c r="P11" s="37"/>
      <c r="Q11" s="36"/>
      <c r="R11" s="37"/>
      <c r="S11" s="36"/>
      <c r="T11" s="37"/>
      <c r="U11" s="36"/>
      <c r="V11" s="37"/>
      <c r="W11" s="36"/>
      <c r="X11" s="40"/>
      <c r="Y11" s="39"/>
      <c r="Z11" s="40"/>
      <c r="AA11" s="39"/>
      <c r="AB11" s="40"/>
      <c r="AC11" s="39"/>
      <c r="AD11" s="40"/>
      <c r="AE11" s="39"/>
      <c r="AF11" s="40"/>
      <c r="AG11" s="39"/>
      <c r="AH11" s="40"/>
      <c r="AI11" s="39"/>
      <c r="AJ11" s="40"/>
      <c r="AK11" s="39"/>
      <c r="AL11" s="40"/>
      <c r="AM11" s="39"/>
      <c r="AN11" s="40"/>
      <c r="AO11" s="39"/>
      <c r="AP11" s="40"/>
      <c r="AQ11" s="39"/>
      <c r="AR11" s="40"/>
      <c r="AS11" s="39"/>
      <c r="AT11" s="40"/>
      <c r="AU11" s="39"/>
      <c r="AV11" s="40"/>
      <c r="AW11" s="39"/>
      <c r="AX11" s="40"/>
      <c r="AY11" s="41"/>
      <c r="AZ11" s="42"/>
      <c r="BA11" s="43"/>
      <c r="BB11" s="42"/>
      <c r="BC11" s="43"/>
      <c r="BD11" s="42"/>
      <c r="BE11" s="43"/>
      <c r="BF11" s="42"/>
      <c r="BG11" s="43"/>
      <c r="BH11" s="42"/>
      <c r="BI11" s="43"/>
      <c r="BJ11" s="42"/>
      <c r="BK11" s="43"/>
      <c r="BL11" s="42"/>
      <c r="BM11" s="43"/>
      <c r="BN11" s="42"/>
      <c r="BO11" s="43"/>
      <c r="BP11" s="42"/>
      <c r="BQ11" s="43"/>
      <c r="BR11" s="44">
        <f t="shared" si="0"/>
        <v>0</v>
      </c>
      <c r="BS11" s="45">
        <f t="shared" si="1"/>
        <v>0</v>
      </c>
      <c r="BT11" s="46"/>
      <c r="BU11" s="46"/>
      <c r="BV11" s="47">
        <f t="shared" si="4"/>
      </c>
      <c r="BW11" s="48">
        <f t="shared" si="2"/>
      </c>
      <c r="BX11" s="49">
        <f t="shared" si="3"/>
      </c>
    </row>
    <row r="12" ht="13.8" customHeight="1" spans="1:76" x14ac:dyDescent="0.25">
      <c r="A12" s="107"/>
      <c r="B12" s="33"/>
      <c r="C12" s="34"/>
      <c r="D12" s="37"/>
      <c r="E12" s="36"/>
      <c r="F12" s="37"/>
      <c r="G12" s="36"/>
      <c r="H12" s="37"/>
      <c r="I12" s="36"/>
      <c r="J12" s="37"/>
      <c r="K12" s="36"/>
      <c r="L12" s="37"/>
      <c r="M12" s="36"/>
      <c r="N12" s="37"/>
      <c r="O12" s="36"/>
      <c r="P12" s="37"/>
      <c r="Q12" s="36"/>
      <c r="R12" s="37"/>
      <c r="S12" s="36"/>
      <c r="T12" s="37"/>
      <c r="U12" s="36"/>
      <c r="V12" s="37"/>
      <c r="W12" s="36"/>
      <c r="X12" s="40"/>
      <c r="Y12" s="39"/>
      <c r="Z12" s="40"/>
      <c r="AA12" s="39"/>
      <c r="AB12" s="40"/>
      <c r="AC12" s="39"/>
      <c r="AD12" s="40"/>
      <c r="AE12" s="39"/>
      <c r="AF12" s="40"/>
      <c r="AG12" s="39"/>
      <c r="AH12" s="40"/>
      <c r="AI12" s="39"/>
      <c r="AJ12" s="40"/>
      <c r="AK12" s="39"/>
      <c r="AL12" s="40"/>
      <c r="AM12" s="39"/>
      <c r="AN12" s="40"/>
      <c r="AO12" s="39"/>
      <c r="AP12" s="40"/>
      <c r="AQ12" s="39"/>
      <c r="AR12" s="40"/>
      <c r="AS12" s="39"/>
      <c r="AT12" s="40"/>
      <c r="AU12" s="39"/>
      <c r="AV12" s="40"/>
      <c r="AW12" s="39"/>
      <c r="AX12" s="40"/>
      <c r="AY12" s="41"/>
      <c r="AZ12" s="42"/>
      <c r="BA12" s="43"/>
      <c r="BB12" s="42"/>
      <c r="BC12" s="43"/>
      <c r="BD12" s="42"/>
      <c r="BE12" s="43"/>
      <c r="BF12" s="42"/>
      <c r="BG12" s="43"/>
      <c r="BH12" s="42"/>
      <c r="BI12" s="43"/>
      <c r="BJ12" s="42"/>
      <c r="BK12" s="43"/>
      <c r="BL12" s="42"/>
      <c r="BM12" s="43"/>
      <c r="BN12" s="42"/>
      <c r="BO12" s="43"/>
      <c r="BP12" s="42"/>
      <c r="BQ12" s="43"/>
      <c r="BR12" s="44">
        <f t="shared" si="0"/>
        <v>0</v>
      </c>
      <c r="BS12" s="45">
        <f t="shared" si="1"/>
        <v>0</v>
      </c>
      <c r="BT12" s="46"/>
      <c r="BU12" s="46"/>
      <c r="BV12" s="47">
        <f t="shared" si="4"/>
      </c>
      <c r="BW12" s="48">
        <f t="shared" si="2"/>
      </c>
      <c r="BX12" s="49">
        <f t="shared" si="3"/>
      </c>
    </row>
    <row r="13" ht="13.8" customHeight="1" spans="1:76" x14ac:dyDescent="0.25">
      <c r="A13" s="107"/>
      <c r="B13" s="33"/>
      <c r="C13" s="34"/>
      <c r="D13" s="37"/>
      <c r="E13" s="36"/>
      <c r="F13" s="37"/>
      <c r="G13" s="36"/>
      <c r="H13" s="37"/>
      <c r="I13" s="36"/>
      <c r="J13" s="37"/>
      <c r="K13" s="36"/>
      <c r="L13" s="37"/>
      <c r="M13" s="36"/>
      <c r="N13" s="37"/>
      <c r="O13" s="36"/>
      <c r="P13" s="37"/>
      <c r="Q13" s="36"/>
      <c r="R13" s="37"/>
      <c r="S13" s="36"/>
      <c r="T13" s="37"/>
      <c r="U13" s="36"/>
      <c r="V13" s="37"/>
      <c r="W13" s="36"/>
      <c r="X13" s="40"/>
      <c r="Y13" s="39"/>
      <c r="Z13" s="40"/>
      <c r="AA13" s="39"/>
      <c r="AB13" s="40"/>
      <c r="AC13" s="39"/>
      <c r="AD13" s="40"/>
      <c r="AE13" s="39"/>
      <c r="AF13" s="40"/>
      <c r="AG13" s="39"/>
      <c r="AH13" s="40"/>
      <c r="AI13" s="39"/>
      <c r="AJ13" s="40"/>
      <c r="AK13" s="39"/>
      <c r="AL13" s="40"/>
      <c r="AM13" s="39"/>
      <c r="AN13" s="40"/>
      <c r="AO13" s="39"/>
      <c r="AP13" s="40"/>
      <c r="AQ13" s="39"/>
      <c r="AR13" s="40"/>
      <c r="AS13" s="39"/>
      <c r="AT13" s="40"/>
      <c r="AU13" s="39"/>
      <c r="AV13" s="40"/>
      <c r="AW13" s="39"/>
      <c r="AX13" s="40"/>
      <c r="AY13" s="41"/>
      <c r="AZ13" s="42"/>
      <c r="BA13" s="43"/>
      <c r="BB13" s="42"/>
      <c r="BC13" s="43"/>
      <c r="BD13" s="42"/>
      <c r="BE13" s="43"/>
      <c r="BF13" s="42"/>
      <c r="BG13" s="43"/>
      <c r="BH13" s="42"/>
      <c r="BI13" s="43"/>
      <c r="BJ13" s="42"/>
      <c r="BK13" s="43"/>
      <c r="BL13" s="42"/>
      <c r="BM13" s="43"/>
      <c r="BN13" s="42"/>
      <c r="BO13" s="43"/>
      <c r="BP13" s="42"/>
      <c r="BQ13" s="43"/>
      <c r="BR13" s="44">
        <f t="shared" si="0"/>
        <v>0</v>
      </c>
      <c r="BS13" s="45">
        <f t="shared" si="1"/>
        <v>0</v>
      </c>
      <c r="BT13" s="46"/>
      <c r="BU13" s="46"/>
      <c r="BV13" s="47">
        <f t="shared" si="4"/>
      </c>
      <c r="BW13" s="48">
        <f t="shared" si="2"/>
      </c>
      <c r="BX13" s="49">
        <f t="shared" si="3"/>
      </c>
    </row>
    <row r="14" ht="13.8" customHeight="1" spans="1:76" x14ac:dyDescent="0.25">
      <c r="A14" s="107"/>
      <c r="B14" s="33"/>
      <c r="C14" s="34"/>
      <c r="D14" s="37"/>
      <c r="E14" s="36"/>
      <c r="F14" s="37"/>
      <c r="G14" s="36"/>
      <c r="H14" s="37"/>
      <c r="I14" s="36"/>
      <c r="J14" s="37"/>
      <c r="K14" s="36"/>
      <c r="L14" s="37"/>
      <c r="M14" s="36"/>
      <c r="N14" s="37"/>
      <c r="O14" s="36"/>
      <c r="P14" s="37"/>
      <c r="Q14" s="36"/>
      <c r="R14" s="37"/>
      <c r="S14" s="36"/>
      <c r="T14" s="37"/>
      <c r="U14" s="36"/>
      <c r="V14" s="37"/>
      <c r="W14" s="36"/>
      <c r="X14" s="40"/>
      <c r="Y14" s="39"/>
      <c r="Z14" s="40"/>
      <c r="AA14" s="39"/>
      <c r="AB14" s="40"/>
      <c r="AC14" s="39"/>
      <c r="AD14" s="40"/>
      <c r="AE14" s="39"/>
      <c r="AF14" s="40"/>
      <c r="AG14" s="39"/>
      <c r="AH14" s="40"/>
      <c r="AI14" s="39"/>
      <c r="AJ14" s="40"/>
      <c r="AK14" s="39"/>
      <c r="AL14" s="40"/>
      <c r="AM14" s="39"/>
      <c r="AN14" s="40"/>
      <c r="AO14" s="39"/>
      <c r="AP14" s="40"/>
      <c r="AQ14" s="39"/>
      <c r="AR14" s="40"/>
      <c r="AS14" s="39"/>
      <c r="AT14" s="40"/>
      <c r="AU14" s="39"/>
      <c r="AV14" s="40"/>
      <c r="AW14" s="39"/>
      <c r="AX14" s="40"/>
      <c r="AY14" s="41"/>
      <c r="AZ14" s="42"/>
      <c r="BA14" s="43"/>
      <c r="BB14" s="42"/>
      <c r="BC14" s="43"/>
      <c r="BD14" s="42"/>
      <c r="BE14" s="43"/>
      <c r="BF14" s="42"/>
      <c r="BG14" s="43"/>
      <c r="BH14" s="42"/>
      <c r="BI14" s="43"/>
      <c r="BJ14" s="42"/>
      <c r="BK14" s="43"/>
      <c r="BL14" s="42"/>
      <c r="BM14" s="43"/>
      <c r="BN14" s="42"/>
      <c r="BO14" s="43"/>
      <c r="BP14" s="42"/>
      <c r="BQ14" s="43"/>
      <c r="BR14" s="44">
        <f t="shared" si="0"/>
        <v>0</v>
      </c>
      <c r="BS14" s="45">
        <f t="shared" si="1"/>
        <v>0</v>
      </c>
      <c r="BT14" s="46"/>
      <c r="BU14" s="46"/>
      <c r="BV14" s="47">
        <f t="shared" si="4"/>
      </c>
      <c r="BW14" s="48">
        <f t="shared" si="2"/>
      </c>
      <c r="BX14" s="49">
        <f t="shared" si="3"/>
      </c>
    </row>
    <row r="15" ht="13.8" customHeight="1" spans="1:76" x14ac:dyDescent="0.25">
      <c r="A15" s="107"/>
      <c r="B15" s="33"/>
      <c r="C15" s="34"/>
      <c r="D15" s="37"/>
      <c r="E15" s="36"/>
      <c r="F15" s="37"/>
      <c r="G15" s="36"/>
      <c r="H15" s="37"/>
      <c r="I15" s="36"/>
      <c r="J15" s="37"/>
      <c r="K15" s="36"/>
      <c r="L15" s="37"/>
      <c r="M15" s="36"/>
      <c r="N15" s="37"/>
      <c r="O15" s="36"/>
      <c r="P15" s="37"/>
      <c r="Q15" s="36"/>
      <c r="R15" s="37"/>
      <c r="S15" s="36"/>
      <c r="T15" s="37"/>
      <c r="U15" s="36"/>
      <c r="V15" s="37"/>
      <c r="W15" s="36"/>
      <c r="X15" s="40"/>
      <c r="Y15" s="39"/>
      <c r="Z15" s="40"/>
      <c r="AA15" s="39"/>
      <c r="AB15" s="40"/>
      <c r="AC15" s="39"/>
      <c r="AD15" s="40"/>
      <c r="AE15" s="39"/>
      <c r="AF15" s="40"/>
      <c r="AG15" s="39"/>
      <c r="AH15" s="40"/>
      <c r="AI15" s="39"/>
      <c r="AJ15" s="40"/>
      <c r="AK15" s="39"/>
      <c r="AL15" s="40"/>
      <c r="AM15" s="39"/>
      <c r="AN15" s="40"/>
      <c r="AO15" s="39"/>
      <c r="AP15" s="40"/>
      <c r="AQ15" s="39"/>
      <c r="AR15" s="40"/>
      <c r="AS15" s="39"/>
      <c r="AT15" s="40"/>
      <c r="AU15" s="39"/>
      <c r="AV15" s="40"/>
      <c r="AW15" s="39"/>
      <c r="AX15" s="40"/>
      <c r="AY15" s="41"/>
      <c r="AZ15" s="42"/>
      <c r="BA15" s="43"/>
      <c r="BB15" s="42"/>
      <c r="BC15" s="43"/>
      <c r="BD15" s="42"/>
      <c r="BE15" s="43"/>
      <c r="BF15" s="42"/>
      <c r="BG15" s="43"/>
      <c r="BH15" s="42"/>
      <c r="BI15" s="43"/>
      <c r="BJ15" s="42"/>
      <c r="BK15" s="43"/>
      <c r="BL15" s="42"/>
      <c r="BM15" s="43"/>
      <c r="BN15" s="42"/>
      <c r="BO15" s="43"/>
      <c r="BP15" s="42"/>
      <c r="BQ15" s="43"/>
      <c r="BR15" s="44">
        <f t="shared" si="0"/>
        <v>0</v>
      </c>
      <c r="BS15" s="45">
        <f t="shared" si="1"/>
        <v>0</v>
      </c>
      <c r="BT15" s="46"/>
      <c r="BU15" s="46"/>
      <c r="BV15" s="47">
        <f t="shared" si="4"/>
      </c>
      <c r="BW15" s="48">
        <f t="shared" si="2"/>
      </c>
      <c r="BX15" s="49">
        <f t="shared" si="3"/>
      </c>
    </row>
    <row r="16" ht="13.8" customHeight="1" spans="1:76" x14ac:dyDescent="0.25">
      <c r="A16" s="107"/>
      <c r="B16" s="33"/>
      <c r="C16" s="34"/>
      <c r="D16" s="37"/>
      <c r="E16" s="36"/>
      <c r="F16" s="37"/>
      <c r="G16" s="36"/>
      <c r="H16" s="37"/>
      <c r="I16" s="36"/>
      <c r="J16" s="37"/>
      <c r="K16" s="36"/>
      <c r="L16" s="37"/>
      <c r="M16" s="36"/>
      <c r="N16" s="37"/>
      <c r="O16" s="36"/>
      <c r="P16" s="37"/>
      <c r="Q16" s="36"/>
      <c r="R16" s="37"/>
      <c r="S16" s="36"/>
      <c r="T16" s="37"/>
      <c r="U16" s="36"/>
      <c r="V16" s="37"/>
      <c r="W16" s="36"/>
      <c r="X16" s="40"/>
      <c r="Y16" s="39"/>
      <c r="Z16" s="40"/>
      <c r="AA16" s="39"/>
      <c r="AB16" s="40"/>
      <c r="AC16" s="39"/>
      <c r="AD16" s="40"/>
      <c r="AE16" s="39"/>
      <c r="AF16" s="40"/>
      <c r="AG16" s="39"/>
      <c r="AH16" s="40"/>
      <c r="AI16" s="39"/>
      <c r="AJ16" s="40"/>
      <c r="AK16" s="39"/>
      <c r="AL16" s="40"/>
      <c r="AM16" s="39"/>
      <c r="AN16" s="40"/>
      <c r="AO16" s="39"/>
      <c r="AP16" s="40"/>
      <c r="AQ16" s="39"/>
      <c r="AR16" s="40"/>
      <c r="AS16" s="39"/>
      <c r="AT16" s="40"/>
      <c r="AU16" s="39"/>
      <c r="AV16" s="40"/>
      <c r="AW16" s="39"/>
      <c r="AX16" s="40"/>
      <c r="AY16" s="41"/>
      <c r="AZ16" s="42"/>
      <c r="BA16" s="43"/>
      <c r="BB16" s="42"/>
      <c r="BC16" s="43"/>
      <c r="BD16" s="42"/>
      <c r="BE16" s="43"/>
      <c r="BF16" s="42"/>
      <c r="BG16" s="43"/>
      <c r="BH16" s="42"/>
      <c r="BI16" s="43"/>
      <c r="BJ16" s="42"/>
      <c r="BK16" s="43"/>
      <c r="BL16" s="42"/>
      <c r="BM16" s="43"/>
      <c r="BN16" s="42"/>
      <c r="BO16" s="43"/>
      <c r="BP16" s="42"/>
      <c r="BQ16" s="43"/>
      <c r="BR16" s="44">
        <f t="shared" si="0"/>
        <v>0</v>
      </c>
      <c r="BS16" s="45">
        <f t="shared" si="1"/>
        <v>0</v>
      </c>
      <c r="BT16" s="46"/>
      <c r="BU16" s="46"/>
      <c r="BV16" s="47">
        <f t="shared" si="4"/>
      </c>
      <c r="BW16" s="48">
        <f t="shared" si="2"/>
      </c>
      <c r="BX16" s="49">
        <f t="shared" si="3"/>
      </c>
    </row>
    <row r="17" ht="13.8" customHeight="1" spans="1:76" x14ac:dyDescent="0.25">
      <c r="A17" s="107"/>
      <c r="B17" s="33"/>
      <c r="C17" s="34"/>
      <c r="D17" s="37"/>
      <c r="E17" s="36"/>
      <c r="F17" s="37"/>
      <c r="G17" s="36"/>
      <c r="H17" s="37"/>
      <c r="I17" s="36"/>
      <c r="J17" s="37"/>
      <c r="K17" s="36"/>
      <c r="L17" s="37"/>
      <c r="M17" s="36"/>
      <c r="N17" s="37"/>
      <c r="O17" s="36"/>
      <c r="P17" s="37"/>
      <c r="Q17" s="36"/>
      <c r="R17" s="37"/>
      <c r="S17" s="36"/>
      <c r="T17" s="37"/>
      <c r="U17" s="36"/>
      <c r="V17" s="37"/>
      <c r="W17" s="36"/>
      <c r="X17" s="40"/>
      <c r="Y17" s="39"/>
      <c r="Z17" s="40"/>
      <c r="AA17" s="39"/>
      <c r="AB17" s="40"/>
      <c r="AC17" s="39"/>
      <c r="AD17" s="40"/>
      <c r="AE17" s="39"/>
      <c r="AF17" s="40"/>
      <c r="AG17" s="39"/>
      <c r="AH17" s="40"/>
      <c r="AI17" s="39"/>
      <c r="AJ17" s="40"/>
      <c r="AK17" s="39"/>
      <c r="AL17" s="40"/>
      <c r="AM17" s="39"/>
      <c r="AN17" s="40"/>
      <c r="AO17" s="39"/>
      <c r="AP17" s="40"/>
      <c r="AQ17" s="39"/>
      <c r="AR17" s="40"/>
      <c r="AS17" s="39"/>
      <c r="AT17" s="40"/>
      <c r="AU17" s="39"/>
      <c r="AV17" s="40"/>
      <c r="AW17" s="39"/>
      <c r="AX17" s="40"/>
      <c r="AY17" s="41"/>
      <c r="AZ17" s="42"/>
      <c r="BA17" s="43"/>
      <c r="BB17" s="42"/>
      <c r="BC17" s="43"/>
      <c r="BD17" s="42"/>
      <c r="BE17" s="43"/>
      <c r="BF17" s="42"/>
      <c r="BG17" s="43"/>
      <c r="BH17" s="42"/>
      <c r="BI17" s="43"/>
      <c r="BJ17" s="42"/>
      <c r="BK17" s="43"/>
      <c r="BL17" s="42"/>
      <c r="BM17" s="43"/>
      <c r="BN17" s="42"/>
      <c r="BO17" s="43"/>
      <c r="BP17" s="42"/>
      <c r="BQ17" s="43"/>
      <c r="BR17" s="44">
        <f t="shared" si="0"/>
        <v>0</v>
      </c>
      <c r="BS17" s="45">
        <f t="shared" si="1"/>
        <v>0</v>
      </c>
      <c r="BT17" s="46"/>
      <c r="BU17" s="46"/>
      <c r="BV17" s="47">
        <f t="shared" si="4"/>
      </c>
      <c r="BW17" s="48">
        <f t="shared" si="2"/>
      </c>
      <c r="BX17" s="49">
        <f t="shared" si="3"/>
      </c>
    </row>
    <row r="18" ht="13.8" customHeight="1" spans="1:76" x14ac:dyDescent="0.25">
      <c r="A18" s="107"/>
      <c r="B18" s="33"/>
      <c r="C18" s="34"/>
      <c r="D18" s="37"/>
      <c r="E18" s="36"/>
      <c r="F18" s="37"/>
      <c r="G18" s="36"/>
      <c r="H18" s="37"/>
      <c r="I18" s="36"/>
      <c r="J18" s="37"/>
      <c r="K18" s="36"/>
      <c r="L18" s="37"/>
      <c r="M18" s="36"/>
      <c r="N18" s="37"/>
      <c r="O18" s="36"/>
      <c r="P18" s="37"/>
      <c r="Q18" s="36"/>
      <c r="R18" s="37"/>
      <c r="S18" s="36"/>
      <c r="T18" s="37"/>
      <c r="U18" s="36"/>
      <c r="V18" s="37"/>
      <c r="W18" s="36"/>
      <c r="X18" s="40"/>
      <c r="Y18" s="39"/>
      <c r="Z18" s="40"/>
      <c r="AA18" s="39"/>
      <c r="AB18" s="40"/>
      <c r="AC18" s="39"/>
      <c r="AD18" s="40"/>
      <c r="AE18" s="39"/>
      <c r="AF18" s="40"/>
      <c r="AG18" s="39"/>
      <c r="AH18" s="40"/>
      <c r="AI18" s="39"/>
      <c r="AJ18" s="40"/>
      <c r="AK18" s="39"/>
      <c r="AL18" s="40"/>
      <c r="AM18" s="39"/>
      <c r="AN18" s="40"/>
      <c r="AO18" s="39"/>
      <c r="AP18" s="40"/>
      <c r="AQ18" s="39"/>
      <c r="AR18" s="40"/>
      <c r="AS18" s="39"/>
      <c r="AT18" s="40"/>
      <c r="AU18" s="39"/>
      <c r="AV18" s="40"/>
      <c r="AW18" s="39"/>
      <c r="AX18" s="40"/>
      <c r="AY18" s="41"/>
      <c r="AZ18" s="42"/>
      <c r="BA18" s="43"/>
      <c r="BB18" s="42"/>
      <c r="BC18" s="43"/>
      <c r="BD18" s="42"/>
      <c r="BE18" s="43"/>
      <c r="BF18" s="42"/>
      <c r="BG18" s="43"/>
      <c r="BH18" s="42"/>
      <c r="BI18" s="43"/>
      <c r="BJ18" s="42"/>
      <c r="BK18" s="43"/>
      <c r="BL18" s="42"/>
      <c r="BM18" s="43"/>
      <c r="BN18" s="42"/>
      <c r="BO18" s="43"/>
      <c r="BP18" s="42"/>
      <c r="BQ18" s="43"/>
      <c r="BR18" s="44">
        <f t="shared" si="0"/>
        <v>0</v>
      </c>
      <c r="BS18" s="45">
        <f t="shared" si="1"/>
        <v>0</v>
      </c>
      <c r="BT18" s="46"/>
      <c r="BU18" s="46"/>
      <c r="BV18" s="47">
        <f t="shared" si="4"/>
      </c>
      <c r="BW18" s="48">
        <f t="shared" si="2"/>
      </c>
      <c r="BX18" s="49">
        <f t="shared" si="3"/>
      </c>
    </row>
    <row r="19" ht="13.8" customHeight="1" spans="1:76" x14ac:dyDescent="0.25">
      <c r="A19" s="107"/>
      <c r="B19" s="33"/>
      <c r="C19" s="34"/>
      <c r="D19" s="37"/>
      <c r="E19" s="36"/>
      <c r="F19" s="37"/>
      <c r="G19" s="36"/>
      <c r="H19" s="37"/>
      <c r="I19" s="36"/>
      <c r="J19" s="37"/>
      <c r="K19" s="36"/>
      <c r="L19" s="37"/>
      <c r="M19" s="36"/>
      <c r="N19" s="37"/>
      <c r="O19" s="36"/>
      <c r="P19" s="37"/>
      <c r="Q19" s="36"/>
      <c r="R19" s="37"/>
      <c r="S19" s="36"/>
      <c r="T19" s="37"/>
      <c r="U19" s="36"/>
      <c r="V19" s="37"/>
      <c r="W19" s="36"/>
      <c r="X19" s="40"/>
      <c r="Y19" s="39"/>
      <c r="Z19" s="40"/>
      <c r="AA19" s="39"/>
      <c r="AB19" s="40"/>
      <c r="AC19" s="39"/>
      <c r="AD19" s="40"/>
      <c r="AE19" s="39"/>
      <c r="AF19" s="40"/>
      <c r="AG19" s="39"/>
      <c r="AH19" s="40"/>
      <c r="AI19" s="39"/>
      <c r="AJ19" s="40"/>
      <c r="AK19" s="39"/>
      <c r="AL19" s="40"/>
      <c r="AM19" s="39"/>
      <c r="AN19" s="40"/>
      <c r="AO19" s="39"/>
      <c r="AP19" s="40"/>
      <c r="AQ19" s="39"/>
      <c r="AR19" s="40"/>
      <c r="AS19" s="39"/>
      <c r="AT19" s="40"/>
      <c r="AU19" s="39"/>
      <c r="AV19" s="40"/>
      <c r="AW19" s="39"/>
      <c r="AX19" s="40"/>
      <c r="AY19" s="41"/>
      <c r="AZ19" s="42"/>
      <c r="BA19" s="43"/>
      <c r="BB19" s="42"/>
      <c r="BC19" s="43"/>
      <c r="BD19" s="42"/>
      <c r="BE19" s="43"/>
      <c r="BF19" s="42"/>
      <c r="BG19" s="43"/>
      <c r="BH19" s="42"/>
      <c r="BI19" s="43"/>
      <c r="BJ19" s="42"/>
      <c r="BK19" s="43"/>
      <c r="BL19" s="42"/>
      <c r="BM19" s="43"/>
      <c r="BN19" s="42"/>
      <c r="BO19" s="43"/>
      <c r="BP19" s="42"/>
      <c r="BQ19" s="43"/>
      <c r="BR19" s="44">
        <f t="shared" si="0"/>
        <v>0</v>
      </c>
      <c r="BS19" s="45">
        <f t="shared" si="1"/>
        <v>0</v>
      </c>
      <c r="BT19" s="46"/>
      <c r="BU19" s="46"/>
      <c r="BV19" s="47">
        <f t="shared" si="4"/>
      </c>
      <c r="BW19" s="48">
        <f t="shared" si="2"/>
      </c>
      <c r="BX19" s="49">
        <f t="shared" si="3"/>
      </c>
    </row>
    <row r="20" ht="13.8" customHeight="1" spans="1:76" x14ac:dyDescent="0.25">
      <c r="A20" s="107"/>
      <c r="B20" s="33"/>
      <c r="C20" s="34"/>
      <c r="D20" s="37"/>
      <c r="E20" s="36"/>
      <c r="F20" s="37"/>
      <c r="G20" s="36"/>
      <c r="H20" s="37"/>
      <c r="I20" s="36"/>
      <c r="J20" s="37"/>
      <c r="K20" s="36"/>
      <c r="L20" s="37"/>
      <c r="M20" s="36"/>
      <c r="N20" s="37"/>
      <c r="O20" s="36"/>
      <c r="P20" s="37"/>
      <c r="Q20" s="36"/>
      <c r="R20" s="37"/>
      <c r="S20" s="36"/>
      <c r="T20" s="37"/>
      <c r="U20" s="36"/>
      <c r="V20" s="37"/>
      <c r="W20" s="36"/>
      <c r="X20" s="40"/>
      <c r="Y20" s="39"/>
      <c r="Z20" s="40"/>
      <c r="AA20" s="39"/>
      <c r="AB20" s="40"/>
      <c r="AC20" s="39"/>
      <c r="AD20" s="40"/>
      <c r="AE20" s="39"/>
      <c r="AF20" s="40"/>
      <c r="AG20" s="39"/>
      <c r="AH20" s="40"/>
      <c r="AI20" s="39"/>
      <c r="AJ20" s="40"/>
      <c r="AK20" s="39"/>
      <c r="AL20" s="40"/>
      <c r="AM20" s="39"/>
      <c r="AN20" s="40"/>
      <c r="AO20" s="39"/>
      <c r="AP20" s="40"/>
      <c r="AQ20" s="39"/>
      <c r="AR20" s="40"/>
      <c r="AS20" s="39"/>
      <c r="AT20" s="40"/>
      <c r="AU20" s="39"/>
      <c r="AV20" s="40"/>
      <c r="AW20" s="39"/>
      <c r="AX20" s="40"/>
      <c r="AY20" s="41"/>
      <c r="AZ20" s="42"/>
      <c r="BA20" s="43"/>
      <c r="BB20" s="42"/>
      <c r="BC20" s="43"/>
      <c r="BD20" s="42"/>
      <c r="BE20" s="43"/>
      <c r="BF20" s="42"/>
      <c r="BG20" s="43"/>
      <c r="BH20" s="42"/>
      <c r="BI20" s="43"/>
      <c r="BJ20" s="42"/>
      <c r="BK20" s="43"/>
      <c r="BL20" s="42"/>
      <c r="BM20" s="43"/>
      <c r="BN20" s="42"/>
      <c r="BO20" s="43"/>
      <c r="BP20" s="42"/>
      <c r="BQ20" s="43"/>
      <c r="BR20" s="44">
        <f t="shared" si="0"/>
        <v>0</v>
      </c>
      <c r="BS20" s="45">
        <f t="shared" si="1"/>
        <v>0</v>
      </c>
      <c r="BT20" s="46"/>
      <c r="BU20" s="46"/>
      <c r="BV20" s="47">
        <f t="shared" si="4"/>
      </c>
      <c r="BW20" s="48">
        <f t="shared" si="2"/>
      </c>
      <c r="BX20" s="49">
        <f t="shared" si="3"/>
      </c>
    </row>
    <row r="21" ht="13.8" customHeight="1" spans="1:76" x14ac:dyDescent="0.25">
      <c r="A21" s="107"/>
      <c r="B21" s="33"/>
      <c r="C21" s="34"/>
      <c r="D21" s="37"/>
      <c r="E21" s="36"/>
      <c r="F21" s="37"/>
      <c r="G21" s="36"/>
      <c r="H21" s="37"/>
      <c r="I21" s="36"/>
      <c r="J21" s="37"/>
      <c r="K21" s="36"/>
      <c r="L21" s="37"/>
      <c r="M21" s="36"/>
      <c r="N21" s="37"/>
      <c r="O21" s="36"/>
      <c r="P21" s="37"/>
      <c r="Q21" s="36"/>
      <c r="R21" s="37"/>
      <c r="S21" s="36"/>
      <c r="T21" s="37"/>
      <c r="U21" s="36"/>
      <c r="V21" s="37"/>
      <c r="W21" s="36"/>
      <c r="X21" s="40"/>
      <c r="Y21" s="39"/>
      <c r="Z21" s="40"/>
      <c r="AA21" s="39"/>
      <c r="AB21" s="40"/>
      <c r="AC21" s="39"/>
      <c r="AD21" s="40"/>
      <c r="AE21" s="39"/>
      <c r="AF21" s="40"/>
      <c r="AG21" s="39"/>
      <c r="AH21" s="40"/>
      <c r="AI21" s="39"/>
      <c r="AJ21" s="40"/>
      <c r="AK21" s="39"/>
      <c r="AL21" s="40"/>
      <c r="AM21" s="39"/>
      <c r="AN21" s="40"/>
      <c r="AO21" s="39"/>
      <c r="AP21" s="40"/>
      <c r="AQ21" s="39"/>
      <c r="AR21" s="40"/>
      <c r="AS21" s="39"/>
      <c r="AT21" s="40"/>
      <c r="AU21" s="39"/>
      <c r="AV21" s="40"/>
      <c r="AW21" s="39"/>
      <c r="AX21" s="40"/>
      <c r="AY21" s="41"/>
      <c r="AZ21" s="42"/>
      <c r="BA21" s="43"/>
      <c r="BB21" s="42"/>
      <c r="BC21" s="43"/>
      <c r="BD21" s="42"/>
      <c r="BE21" s="43"/>
      <c r="BF21" s="42"/>
      <c r="BG21" s="43"/>
      <c r="BH21" s="42"/>
      <c r="BI21" s="43"/>
      <c r="BJ21" s="42"/>
      <c r="BK21" s="43"/>
      <c r="BL21" s="42"/>
      <c r="BM21" s="43"/>
      <c r="BN21" s="42"/>
      <c r="BO21" s="43"/>
      <c r="BP21" s="42"/>
      <c r="BQ21" s="43"/>
      <c r="BR21" s="44">
        <f t="shared" si="0"/>
        <v>0</v>
      </c>
      <c r="BS21" s="45">
        <f t="shared" si="1"/>
        <v>0</v>
      </c>
      <c r="BT21" s="46"/>
      <c r="BU21" s="46"/>
      <c r="BV21" s="47">
        <f t="shared" si="4"/>
      </c>
      <c r="BW21" s="48">
        <f t="shared" si="2"/>
      </c>
      <c r="BX21" s="49">
        <f t="shared" si="3"/>
      </c>
    </row>
    <row r="22" ht="13.8" customHeight="1" spans="1:76" x14ac:dyDescent="0.25">
      <c r="A22" s="107"/>
      <c r="B22" s="33"/>
      <c r="C22" s="34"/>
      <c r="D22" s="37"/>
      <c r="E22" s="36"/>
      <c r="F22" s="37"/>
      <c r="G22" s="36"/>
      <c r="H22" s="37"/>
      <c r="I22" s="36"/>
      <c r="J22" s="37"/>
      <c r="K22" s="36"/>
      <c r="L22" s="37"/>
      <c r="M22" s="36"/>
      <c r="N22" s="37"/>
      <c r="O22" s="36"/>
      <c r="P22" s="37"/>
      <c r="Q22" s="36"/>
      <c r="R22" s="37"/>
      <c r="S22" s="36"/>
      <c r="T22" s="37"/>
      <c r="U22" s="36"/>
      <c r="V22" s="37"/>
      <c r="W22" s="36"/>
      <c r="X22" s="40"/>
      <c r="Y22" s="39"/>
      <c r="Z22" s="40"/>
      <c r="AA22" s="39"/>
      <c r="AB22" s="40"/>
      <c r="AC22" s="39"/>
      <c r="AD22" s="40"/>
      <c r="AE22" s="39"/>
      <c r="AF22" s="40"/>
      <c r="AG22" s="39"/>
      <c r="AH22" s="40"/>
      <c r="AI22" s="39"/>
      <c r="AJ22" s="40"/>
      <c r="AK22" s="39"/>
      <c r="AL22" s="40"/>
      <c r="AM22" s="39"/>
      <c r="AN22" s="40"/>
      <c r="AO22" s="39"/>
      <c r="AP22" s="40"/>
      <c r="AQ22" s="39"/>
      <c r="AR22" s="40"/>
      <c r="AS22" s="39"/>
      <c r="AT22" s="40"/>
      <c r="AU22" s="39"/>
      <c r="AV22" s="40"/>
      <c r="AW22" s="39"/>
      <c r="AX22" s="40"/>
      <c r="AY22" s="41"/>
      <c r="AZ22" s="42"/>
      <c r="BA22" s="43"/>
      <c r="BB22" s="42"/>
      <c r="BC22" s="43"/>
      <c r="BD22" s="42"/>
      <c r="BE22" s="43"/>
      <c r="BF22" s="42"/>
      <c r="BG22" s="43"/>
      <c r="BH22" s="42"/>
      <c r="BI22" s="43"/>
      <c r="BJ22" s="42"/>
      <c r="BK22" s="43"/>
      <c r="BL22" s="42"/>
      <c r="BM22" s="43"/>
      <c r="BN22" s="42"/>
      <c r="BO22" s="43"/>
      <c r="BP22" s="42"/>
      <c r="BQ22" s="43"/>
      <c r="BR22" s="44">
        <f t="shared" si="0"/>
        <v>0</v>
      </c>
      <c r="BS22" s="45">
        <f t="shared" si="1"/>
        <v>0</v>
      </c>
      <c r="BT22" s="46"/>
      <c r="BU22" s="46"/>
      <c r="BV22" s="47">
        <f t="shared" si="4"/>
      </c>
      <c r="BW22" s="48">
        <f t="shared" si="2"/>
      </c>
      <c r="BX22" s="49">
        <f t="shared" si="3"/>
      </c>
    </row>
    <row r="23" ht="13.8" customHeight="1" spans="1:76" x14ac:dyDescent="0.25">
      <c r="A23" s="107"/>
      <c r="B23" s="33"/>
      <c r="C23" s="34"/>
      <c r="D23" s="37"/>
      <c r="E23" s="36"/>
      <c r="F23" s="37"/>
      <c r="G23" s="36"/>
      <c r="H23" s="37"/>
      <c r="I23" s="36"/>
      <c r="J23" s="37"/>
      <c r="K23" s="36"/>
      <c r="L23" s="37"/>
      <c r="M23" s="36"/>
      <c r="N23" s="37"/>
      <c r="O23" s="36"/>
      <c r="P23" s="37"/>
      <c r="Q23" s="36"/>
      <c r="R23" s="37"/>
      <c r="S23" s="36"/>
      <c r="T23" s="37"/>
      <c r="U23" s="36"/>
      <c r="V23" s="37"/>
      <c r="W23" s="36"/>
      <c r="X23" s="40"/>
      <c r="Y23" s="39"/>
      <c r="Z23" s="40"/>
      <c r="AA23" s="39"/>
      <c r="AB23" s="40"/>
      <c r="AC23" s="39"/>
      <c r="AD23" s="40"/>
      <c r="AE23" s="39"/>
      <c r="AF23" s="40"/>
      <c r="AG23" s="39"/>
      <c r="AH23" s="40"/>
      <c r="AI23" s="39"/>
      <c r="AJ23" s="40"/>
      <c r="AK23" s="39"/>
      <c r="AL23" s="40"/>
      <c r="AM23" s="39"/>
      <c r="AN23" s="40"/>
      <c r="AO23" s="39"/>
      <c r="AP23" s="40"/>
      <c r="AQ23" s="39"/>
      <c r="AR23" s="40"/>
      <c r="AS23" s="39"/>
      <c r="AT23" s="40"/>
      <c r="AU23" s="39"/>
      <c r="AV23" s="40"/>
      <c r="AW23" s="39"/>
      <c r="AX23" s="40"/>
      <c r="AY23" s="41"/>
      <c r="AZ23" s="42"/>
      <c r="BA23" s="43"/>
      <c r="BB23" s="42"/>
      <c r="BC23" s="43"/>
      <c r="BD23" s="42"/>
      <c r="BE23" s="43"/>
      <c r="BF23" s="42"/>
      <c r="BG23" s="43"/>
      <c r="BH23" s="42"/>
      <c r="BI23" s="43"/>
      <c r="BJ23" s="42"/>
      <c r="BK23" s="43"/>
      <c r="BL23" s="42"/>
      <c r="BM23" s="43"/>
      <c r="BN23" s="42"/>
      <c r="BO23" s="43"/>
      <c r="BP23" s="42"/>
      <c r="BQ23" s="43"/>
      <c r="BR23" s="44">
        <f t="shared" si="0"/>
        <v>0</v>
      </c>
      <c r="BS23" s="45">
        <f t="shared" si="1"/>
        <v>0</v>
      </c>
      <c r="BT23" s="46"/>
      <c r="BU23" s="46"/>
      <c r="BV23" s="47">
        <f t="shared" si="4"/>
      </c>
      <c r="BW23" s="48">
        <f t="shared" si="2"/>
      </c>
      <c r="BX23" s="49">
        <f t="shared" si="3"/>
      </c>
    </row>
    <row r="24" ht="13.8" customHeight="1" spans="1:76" x14ac:dyDescent="0.25">
      <c r="A24" s="107"/>
      <c r="B24" s="33"/>
      <c r="C24" s="34"/>
      <c r="D24" s="37"/>
      <c r="E24" s="36"/>
      <c r="F24" s="37"/>
      <c r="G24" s="36"/>
      <c r="H24" s="37"/>
      <c r="I24" s="36"/>
      <c r="J24" s="37"/>
      <c r="K24" s="36"/>
      <c r="L24" s="37"/>
      <c r="M24" s="36"/>
      <c r="N24" s="37"/>
      <c r="O24" s="36"/>
      <c r="P24" s="37"/>
      <c r="Q24" s="36"/>
      <c r="R24" s="37"/>
      <c r="S24" s="36"/>
      <c r="T24" s="37"/>
      <c r="U24" s="36"/>
      <c r="V24" s="37"/>
      <c r="W24" s="36"/>
      <c r="X24" s="40"/>
      <c r="Y24" s="39"/>
      <c r="Z24" s="40"/>
      <c r="AA24" s="39"/>
      <c r="AB24" s="40"/>
      <c r="AC24" s="39"/>
      <c r="AD24" s="40"/>
      <c r="AE24" s="39"/>
      <c r="AF24" s="40"/>
      <c r="AG24" s="39"/>
      <c r="AH24" s="40"/>
      <c r="AI24" s="39"/>
      <c r="AJ24" s="40"/>
      <c r="AK24" s="39"/>
      <c r="AL24" s="40"/>
      <c r="AM24" s="39"/>
      <c r="AN24" s="40"/>
      <c r="AO24" s="39"/>
      <c r="AP24" s="40"/>
      <c r="AQ24" s="39"/>
      <c r="AR24" s="40"/>
      <c r="AS24" s="39"/>
      <c r="AT24" s="40"/>
      <c r="AU24" s="39"/>
      <c r="AV24" s="40"/>
      <c r="AW24" s="39"/>
      <c r="AX24" s="40"/>
      <c r="AY24" s="41"/>
      <c r="AZ24" s="42"/>
      <c r="BA24" s="43"/>
      <c r="BB24" s="42"/>
      <c r="BC24" s="43"/>
      <c r="BD24" s="42"/>
      <c r="BE24" s="43"/>
      <c r="BF24" s="42"/>
      <c r="BG24" s="43"/>
      <c r="BH24" s="42"/>
      <c r="BI24" s="43"/>
      <c r="BJ24" s="42"/>
      <c r="BK24" s="43"/>
      <c r="BL24" s="42"/>
      <c r="BM24" s="43"/>
      <c r="BN24" s="42"/>
      <c r="BO24" s="43"/>
      <c r="BP24" s="42"/>
      <c r="BQ24" s="43"/>
      <c r="BR24" s="44">
        <f t="shared" si="0"/>
        <v>0</v>
      </c>
      <c r="BS24" s="45">
        <f t="shared" si="1"/>
        <v>0</v>
      </c>
      <c r="BT24" s="46"/>
      <c r="BU24" s="46"/>
      <c r="BV24" s="47">
        <f t="shared" si="4"/>
      </c>
      <c r="BW24" s="48">
        <f t="shared" si="2"/>
      </c>
      <c r="BX24" s="49">
        <f t="shared" si="3"/>
      </c>
    </row>
    <row r="25" ht="13.8" customHeight="1" spans="1:76" x14ac:dyDescent="0.25">
      <c r="A25" s="107"/>
      <c r="B25" s="33"/>
      <c r="C25" s="34"/>
      <c r="D25" s="37"/>
      <c r="E25" s="36"/>
      <c r="F25" s="37"/>
      <c r="G25" s="36"/>
      <c r="H25" s="37"/>
      <c r="I25" s="36"/>
      <c r="J25" s="37"/>
      <c r="K25" s="36"/>
      <c r="L25" s="37"/>
      <c r="M25" s="36"/>
      <c r="N25" s="37"/>
      <c r="O25" s="36"/>
      <c r="P25" s="37"/>
      <c r="Q25" s="36"/>
      <c r="R25" s="37"/>
      <c r="S25" s="36"/>
      <c r="T25" s="37"/>
      <c r="U25" s="36"/>
      <c r="V25" s="37"/>
      <c r="W25" s="36"/>
      <c r="X25" s="40"/>
      <c r="Y25" s="39"/>
      <c r="Z25" s="40"/>
      <c r="AA25" s="39"/>
      <c r="AB25" s="40"/>
      <c r="AC25" s="39"/>
      <c r="AD25" s="40"/>
      <c r="AE25" s="39"/>
      <c r="AF25" s="40"/>
      <c r="AG25" s="39"/>
      <c r="AH25" s="40"/>
      <c r="AI25" s="39"/>
      <c r="AJ25" s="40"/>
      <c r="AK25" s="39"/>
      <c r="AL25" s="40"/>
      <c r="AM25" s="39"/>
      <c r="AN25" s="40"/>
      <c r="AO25" s="39"/>
      <c r="AP25" s="40"/>
      <c r="AQ25" s="39"/>
      <c r="AR25" s="40"/>
      <c r="AS25" s="39"/>
      <c r="AT25" s="40"/>
      <c r="AU25" s="39"/>
      <c r="AV25" s="40"/>
      <c r="AW25" s="39"/>
      <c r="AX25" s="40"/>
      <c r="AY25" s="41"/>
      <c r="AZ25" s="42"/>
      <c r="BA25" s="43"/>
      <c r="BB25" s="42"/>
      <c r="BC25" s="43"/>
      <c r="BD25" s="42"/>
      <c r="BE25" s="43"/>
      <c r="BF25" s="42"/>
      <c r="BG25" s="43"/>
      <c r="BH25" s="42"/>
      <c r="BI25" s="43"/>
      <c r="BJ25" s="42"/>
      <c r="BK25" s="43"/>
      <c r="BL25" s="42"/>
      <c r="BM25" s="43"/>
      <c r="BN25" s="42"/>
      <c r="BO25" s="43"/>
      <c r="BP25" s="42"/>
      <c r="BQ25" s="43"/>
      <c r="BR25" s="44">
        <f t="shared" si="0"/>
        <v>0</v>
      </c>
      <c r="BS25" s="45">
        <f t="shared" si="1"/>
        <v>0</v>
      </c>
      <c r="BT25" s="46"/>
      <c r="BU25" s="46"/>
      <c r="BV25" s="47">
        <f t="shared" si="4"/>
      </c>
      <c r="BW25" s="48">
        <f t="shared" si="2"/>
      </c>
      <c r="BX25" s="49">
        <f t="shared" si="3"/>
      </c>
    </row>
    <row r="26" ht="13.8" customHeight="1" spans="1:76" x14ac:dyDescent="0.25">
      <c r="A26" s="107"/>
      <c r="B26" s="33"/>
      <c r="C26" s="34"/>
      <c r="D26" s="37"/>
      <c r="E26" s="36"/>
      <c r="F26" s="37"/>
      <c r="G26" s="36"/>
      <c r="H26" s="37"/>
      <c r="I26" s="36"/>
      <c r="J26" s="37"/>
      <c r="K26" s="36"/>
      <c r="L26" s="37"/>
      <c r="M26" s="36"/>
      <c r="N26" s="37"/>
      <c r="O26" s="36"/>
      <c r="P26" s="37"/>
      <c r="Q26" s="36"/>
      <c r="R26" s="37"/>
      <c r="S26" s="36"/>
      <c r="T26" s="37"/>
      <c r="U26" s="36"/>
      <c r="V26" s="37"/>
      <c r="W26" s="36"/>
      <c r="X26" s="40"/>
      <c r="Y26" s="39"/>
      <c r="Z26" s="40"/>
      <c r="AA26" s="39"/>
      <c r="AB26" s="40"/>
      <c r="AC26" s="39"/>
      <c r="AD26" s="40"/>
      <c r="AE26" s="39"/>
      <c r="AF26" s="40"/>
      <c r="AG26" s="39"/>
      <c r="AH26" s="40"/>
      <c r="AI26" s="39"/>
      <c r="AJ26" s="40"/>
      <c r="AK26" s="39"/>
      <c r="AL26" s="40"/>
      <c r="AM26" s="39"/>
      <c r="AN26" s="40"/>
      <c r="AO26" s="39"/>
      <c r="AP26" s="40"/>
      <c r="AQ26" s="39"/>
      <c r="AR26" s="40"/>
      <c r="AS26" s="39"/>
      <c r="AT26" s="40"/>
      <c r="AU26" s="39"/>
      <c r="AV26" s="40"/>
      <c r="AW26" s="39"/>
      <c r="AX26" s="40"/>
      <c r="AY26" s="41"/>
      <c r="AZ26" s="42"/>
      <c r="BA26" s="43"/>
      <c r="BB26" s="42"/>
      <c r="BC26" s="43"/>
      <c r="BD26" s="42"/>
      <c r="BE26" s="43"/>
      <c r="BF26" s="42"/>
      <c r="BG26" s="43"/>
      <c r="BH26" s="42"/>
      <c r="BI26" s="43"/>
      <c r="BJ26" s="42"/>
      <c r="BK26" s="43"/>
      <c r="BL26" s="42"/>
      <c r="BM26" s="43"/>
      <c r="BN26" s="42"/>
      <c r="BO26" s="43"/>
      <c r="BP26" s="42"/>
      <c r="BQ26" s="43"/>
      <c r="BR26" s="44">
        <f t="shared" si="0"/>
        <v>0</v>
      </c>
      <c r="BS26" s="45">
        <f t="shared" si="1"/>
        <v>0</v>
      </c>
      <c r="BT26" s="46"/>
      <c r="BU26" s="46"/>
      <c r="BV26" s="47">
        <f t="shared" si="4"/>
      </c>
      <c r="BW26" s="48">
        <f t="shared" si="2"/>
      </c>
      <c r="BX26" s="49">
        <f t="shared" si="3"/>
      </c>
    </row>
    <row r="27" ht="13.8" customHeight="1" spans="1:76" x14ac:dyDescent="0.25">
      <c r="A27" s="107"/>
      <c r="B27" s="33"/>
      <c r="C27" s="34"/>
      <c r="D27" s="37"/>
      <c r="E27" s="36"/>
      <c r="F27" s="37"/>
      <c r="G27" s="36"/>
      <c r="H27" s="37"/>
      <c r="I27" s="36"/>
      <c r="J27" s="37"/>
      <c r="K27" s="36"/>
      <c r="L27" s="37"/>
      <c r="M27" s="36"/>
      <c r="N27" s="37"/>
      <c r="O27" s="36"/>
      <c r="P27" s="37"/>
      <c r="Q27" s="36"/>
      <c r="R27" s="37"/>
      <c r="S27" s="36"/>
      <c r="T27" s="37"/>
      <c r="U27" s="36"/>
      <c r="V27" s="37"/>
      <c r="W27" s="36"/>
      <c r="X27" s="40"/>
      <c r="Y27" s="39"/>
      <c r="Z27" s="40"/>
      <c r="AA27" s="39"/>
      <c r="AB27" s="40"/>
      <c r="AC27" s="39"/>
      <c r="AD27" s="40"/>
      <c r="AE27" s="39"/>
      <c r="AF27" s="40"/>
      <c r="AG27" s="39"/>
      <c r="AH27" s="40"/>
      <c r="AI27" s="39"/>
      <c r="AJ27" s="40"/>
      <c r="AK27" s="39"/>
      <c r="AL27" s="40"/>
      <c r="AM27" s="39"/>
      <c r="AN27" s="40"/>
      <c r="AO27" s="39"/>
      <c r="AP27" s="40"/>
      <c r="AQ27" s="39"/>
      <c r="AR27" s="40"/>
      <c r="AS27" s="39"/>
      <c r="AT27" s="40"/>
      <c r="AU27" s="39"/>
      <c r="AV27" s="40"/>
      <c r="AW27" s="39"/>
      <c r="AX27" s="40"/>
      <c r="AY27" s="41"/>
      <c r="AZ27" s="42"/>
      <c r="BA27" s="43"/>
      <c r="BB27" s="42"/>
      <c r="BC27" s="43"/>
      <c r="BD27" s="42"/>
      <c r="BE27" s="43"/>
      <c r="BF27" s="42"/>
      <c r="BG27" s="43"/>
      <c r="BH27" s="42"/>
      <c r="BI27" s="43"/>
      <c r="BJ27" s="42"/>
      <c r="BK27" s="43"/>
      <c r="BL27" s="42"/>
      <c r="BM27" s="43"/>
      <c r="BN27" s="42"/>
      <c r="BO27" s="43"/>
      <c r="BP27" s="42"/>
      <c r="BQ27" s="43"/>
      <c r="BR27" s="44">
        <f t="shared" si="0"/>
        <v>0</v>
      </c>
      <c r="BS27" s="45">
        <f t="shared" si="1"/>
        <v>0</v>
      </c>
      <c r="BT27" s="46"/>
      <c r="BU27" s="46"/>
      <c r="BV27" s="47">
        <f t="shared" si="4"/>
      </c>
      <c r="BW27" s="48">
        <f t="shared" si="2"/>
      </c>
      <c r="BX27" s="49">
        <f t="shared" si="3"/>
      </c>
    </row>
    <row r="28" ht="13.8" customHeight="1" spans="1:76" x14ac:dyDescent="0.25">
      <c r="A28" s="107"/>
      <c r="B28" s="33"/>
      <c r="C28" s="34"/>
      <c r="D28" s="37"/>
      <c r="E28" s="36"/>
      <c r="F28" s="37"/>
      <c r="G28" s="36"/>
      <c r="H28" s="37"/>
      <c r="I28" s="36"/>
      <c r="J28" s="37"/>
      <c r="K28" s="36"/>
      <c r="L28" s="37"/>
      <c r="M28" s="36"/>
      <c r="N28" s="37"/>
      <c r="O28" s="36"/>
      <c r="P28" s="37"/>
      <c r="Q28" s="36"/>
      <c r="R28" s="37"/>
      <c r="S28" s="36"/>
      <c r="T28" s="37"/>
      <c r="U28" s="36"/>
      <c r="V28" s="37"/>
      <c r="W28" s="36"/>
      <c r="X28" s="40"/>
      <c r="Y28" s="39"/>
      <c r="Z28" s="40"/>
      <c r="AA28" s="39"/>
      <c r="AB28" s="40"/>
      <c r="AC28" s="39"/>
      <c r="AD28" s="40"/>
      <c r="AE28" s="39"/>
      <c r="AF28" s="40"/>
      <c r="AG28" s="39"/>
      <c r="AH28" s="40"/>
      <c r="AI28" s="39"/>
      <c r="AJ28" s="40"/>
      <c r="AK28" s="39"/>
      <c r="AL28" s="40"/>
      <c r="AM28" s="39"/>
      <c r="AN28" s="40"/>
      <c r="AO28" s="39"/>
      <c r="AP28" s="40"/>
      <c r="AQ28" s="39"/>
      <c r="AR28" s="40"/>
      <c r="AS28" s="39"/>
      <c r="AT28" s="40"/>
      <c r="AU28" s="39"/>
      <c r="AV28" s="40"/>
      <c r="AW28" s="39"/>
      <c r="AX28" s="40"/>
      <c r="AY28" s="41"/>
      <c r="AZ28" s="42"/>
      <c r="BA28" s="43"/>
      <c r="BB28" s="42"/>
      <c r="BC28" s="43"/>
      <c r="BD28" s="42"/>
      <c r="BE28" s="43"/>
      <c r="BF28" s="42"/>
      <c r="BG28" s="43"/>
      <c r="BH28" s="42"/>
      <c r="BI28" s="43"/>
      <c r="BJ28" s="42"/>
      <c r="BK28" s="43"/>
      <c r="BL28" s="42"/>
      <c r="BM28" s="43"/>
      <c r="BN28" s="42"/>
      <c r="BO28" s="43"/>
      <c r="BP28" s="42"/>
      <c r="BQ28" s="43"/>
      <c r="BR28" s="44">
        <f t="shared" si="0"/>
        <v>0</v>
      </c>
      <c r="BS28" s="45">
        <f t="shared" si="1"/>
        <v>0</v>
      </c>
      <c r="BT28" s="46"/>
      <c r="BU28" s="46"/>
      <c r="BV28" s="47">
        <f t="shared" si="4"/>
      </c>
      <c r="BW28" s="48">
        <f t="shared" si="2"/>
      </c>
      <c r="BX28" s="49">
        <f t="shared" si="3"/>
      </c>
    </row>
    <row r="29" ht="13.8" customHeight="1" spans="1:76" x14ac:dyDescent="0.25">
      <c r="A29" s="107"/>
      <c r="B29" s="33"/>
      <c r="C29" s="34"/>
      <c r="D29" s="37"/>
      <c r="E29" s="36"/>
      <c r="F29" s="37"/>
      <c r="G29" s="36"/>
      <c r="H29" s="37"/>
      <c r="I29" s="36"/>
      <c r="J29" s="37"/>
      <c r="K29" s="36"/>
      <c r="L29" s="37"/>
      <c r="M29" s="36"/>
      <c r="N29" s="37"/>
      <c r="O29" s="36"/>
      <c r="P29" s="37"/>
      <c r="Q29" s="36"/>
      <c r="R29" s="37"/>
      <c r="S29" s="36"/>
      <c r="T29" s="37"/>
      <c r="U29" s="36"/>
      <c r="V29" s="37"/>
      <c r="W29" s="36"/>
      <c r="X29" s="40"/>
      <c r="Y29" s="39"/>
      <c r="Z29" s="40"/>
      <c r="AA29" s="39"/>
      <c r="AB29" s="40"/>
      <c r="AC29" s="39"/>
      <c r="AD29" s="40"/>
      <c r="AE29" s="39"/>
      <c r="AF29" s="40"/>
      <c r="AG29" s="39"/>
      <c r="AH29" s="40"/>
      <c r="AI29" s="39"/>
      <c r="AJ29" s="40"/>
      <c r="AK29" s="39"/>
      <c r="AL29" s="40"/>
      <c r="AM29" s="39"/>
      <c r="AN29" s="40"/>
      <c r="AO29" s="39"/>
      <c r="AP29" s="40"/>
      <c r="AQ29" s="39"/>
      <c r="AR29" s="40"/>
      <c r="AS29" s="39"/>
      <c r="AT29" s="40"/>
      <c r="AU29" s="39"/>
      <c r="AV29" s="40"/>
      <c r="AW29" s="39"/>
      <c r="AX29" s="40"/>
      <c r="AY29" s="41"/>
      <c r="AZ29" s="42"/>
      <c r="BA29" s="43"/>
      <c r="BB29" s="42"/>
      <c r="BC29" s="43"/>
      <c r="BD29" s="42"/>
      <c r="BE29" s="43"/>
      <c r="BF29" s="42"/>
      <c r="BG29" s="43"/>
      <c r="BH29" s="42"/>
      <c r="BI29" s="43"/>
      <c r="BJ29" s="42"/>
      <c r="BK29" s="43"/>
      <c r="BL29" s="42"/>
      <c r="BM29" s="43"/>
      <c r="BN29" s="42"/>
      <c r="BO29" s="43"/>
      <c r="BP29" s="42"/>
      <c r="BQ29" s="43"/>
      <c r="BR29" s="44">
        <f t="shared" si="0"/>
        <v>0</v>
      </c>
      <c r="BS29" s="45">
        <f t="shared" si="1"/>
        <v>0</v>
      </c>
      <c r="BT29" s="46"/>
      <c r="BU29" s="46"/>
      <c r="BV29" s="47">
        <f t="shared" si="4"/>
      </c>
      <c r="BW29" s="48">
        <f t="shared" si="2"/>
      </c>
      <c r="BX29" s="49">
        <f t="shared" si="3"/>
      </c>
    </row>
    <row r="30" ht="13.8" customHeight="1" spans="1:76" x14ac:dyDescent="0.25">
      <c r="A30" s="107"/>
      <c r="B30" s="33"/>
      <c r="C30" s="34"/>
      <c r="D30" s="37"/>
      <c r="E30" s="36"/>
      <c r="F30" s="37"/>
      <c r="G30" s="36"/>
      <c r="H30" s="37"/>
      <c r="I30" s="36"/>
      <c r="J30" s="37"/>
      <c r="K30" s="36"/>
      <c r="L30" s="37"/>
      <c r="M30" s="36"/>
      <c r="N30" s="37"/>
      <c r="O30" s="36"/>
      <c r="P30" s="37"/>
      <c r="Q30" s="36"/>
      <c r="R30" s="37"/>
      <c r="S30" s="36"/>
      <c r="T30" s="37"/>
      <c r="U30" s="36"/>
      <c r="V30" s="37"/>
      <c r="W30" s="36"/>
      <c r="X30" s="40"/>
      <c r="Y30" s="39"/>
      <c r="Z30" s="40"/>
      <c r="AA30" s="39"/>
      <c r="AB30" s="40"/>
      <c r="AC30" s="39"/>
      <c r="AD30" s="40"/>
      <c r="AE30" s="39"/>
      <c r="AF30" s="40"/>
      <c r="AG30" s="39"/>
      <c r="AH30" s="40"/>
      <c r="AI30" s="39"/>
      <c r="AJ30" s="40"/>
      <c r="AK30" s="39"/>
      <c r="AL30" s="40"/>
      <c r="AM30" s="39"/>
      <c r="AN30" s="40"/>
      <c r="AO30" s="39"/>
      <c r="AP30" s="40"/>
      <c r="AQ30" s="39"/>
      <c r="AR30" s="40"/>
      <c r="AS30" s="39"/>
      <c r="AT30" s="40"/>
      <c r="AU30" s="39"/>
      <c r="AV30" s="40"/>
      <c r="AW30" s="39"/>
      <c r="AX30" s="40"/>
      <c r="AY30" s="41"/>
      <c r="AZ30" s="42"/>
      <c r="BA30" s="43"/>
      <c r="BB30" s="42"/>
      <c r="BC30" s="43"/>
      <c r="BD30" s="42"/>
      <c r="BE30" s="43"/>
      <c r="BF30" s="42"/>
      <c r="BG30" s="43"/>
      <c r="BH30" s="42"/>
      <c r="BI30" s="43"/>
      <c r="BJ30" s="42"/>
      <c r="BK30" s="43"/>
      <c r="BL30" s="42"/>
      <c r="BM30" s="43"/>
      <c r="BN30" s="42"/>
      <c r="BO30" s="43"/>
      <c r="BP30" s="42"/>
      <c r="BQ30" s="43"/>
      <c r="BR30" s="44">
        <f t="shared" si="0"/>
        <v>0</v>
      </c>
      <c r="BS30" s="45">
        <f t="shared" si="1"/>
        <v>0</v>
      </c>
      <c r="BT30" s="46"/>
      <c r="BU30" s="46"/>
      <c r="BV30" s="47">
        <f t="shared" si="4"/>
      </c>
      <c r="BW30" s="48">
        <f t="shared" si="2"/>
      </c>
      <c r="BX30" s="49">
        <f t="shared" si="3"/>
      </c>
    </row>
    <row r="31" ht="13.8" customHeight="1" spans="1:76" x14ac:dyDescent="0.25">
      <c r="A31" s="107"/>
      <c r="B31" s="33"/>
      <c r="C31" s="34"/>
      <c r="D31" s="37"/>
      <c r="E31" s="36"/>
      <c r="F31" s="37"/>
      <c r="G31" s="36"/>
      <c r="H31" s="37"/>
      <c r="I31" s="36"/>
      <c r="J31" s="37"/>
      <c r="K31" s="36"/>
      <c r="L31" s="37"/>
      <c r="M31" s="36"/>
      <c r="N31" s="37"/>
      <c r="O31" s="36"/>
      <c r="P31" s="37"/>
      <c r="Q31" s="36"/>
      <c r="R31" s="37"/>
      <c r="S31" s="36"/>
      <c r="T31" s="37"/>
      <c r="U31" s="36"/>
      <c r="V31" s="37"/>
      <c r="W31" s="36"/>
      <c r="X31" s="40"/>
      <c r="Y31" s="39"/>
      <c r="Z31" s="40"/>
      <c r="AA31" s="39"/>
      <c r="AB31" s="40"/>
      <c r="AC31" s="39"/>
      <c r="AD31" s="40"/>
      <c r="AE31" s="39"/>
      <c r="AF31" s="40"/>
      <c r="AG31" s="39"/>
      <c r="AH31" s="40"/>
      <c r="AI31" s="39"/>
      <c r="AJ31" s="40"/>
      <c r="AK31" s="39"/>
      <c r="AL31" s="40"/>
      <c r="AM31" s="39"/>
      <c r="AN31" s="40"/>
      <c r="AO31" s="39"/>
      <c r="AP31" s="40"/>
      <c r="AQ31" s="39"/>
      <c r="AR31" s="40"/>
      <c r="AS31" s="39"/>
      <c r="AT31" s="40"/>
      <c r="AU31" s="39"/>
      <c r="AV31" s="40"/>
      <c r="AW31" s="39"/>
      <c r="AX31" s="40"/>
      <c r="AY31" s="41"/>
      <c r="AZ31" s="42"/>
      <c r="BA31" s="43"/>
      <c r="BB31" s="42"/>
      <c r="BC31" s="43"/>
      <c r="BD31" s="42"/>
      <c r="BE31" s="43"/>
      <c r="BF31" s="42"/>
      <c r="BG31" s="43"/>
      <c r="BH31" s="42"/>
      <c r="BI31" s="43"/>
      <c r="BJ31" s="42"/>
      <c r="BK31" s="43"/>
      <c r="BL31" s="42"/>
      <c r="BM31" s="43"/>
      <c r="BN31" s="42"/>
      <c r="BO31" s="43"/>
      <c r="BP31" s="42"/>
      <c r="BQ31" s="43"/>
      <c r="BR31" s="44">
        <f t="shared" si="0"/>
        <v>0</v>
      </c>
      <c r="BS31" s="45">
        <f t="shared" si="1"/>
        <v>0</v>
      </c>
      <c r="BT31" s="46"/>
      <c r="BU31" s="46"/>
      <c r="BV31" s="47">
        <f t="shared" si="4"/>
      </c>
      <c r="BW31" s="48">
        <f t="shared" si="2"/>
      </c>
      <c r="BX31" s="49">
        <f t="shared" si="3"/>
      </c>
    </row>
    <row r="32" ht="13.8" customHeight="1" spans="1:76" x14ac:dyDescent="0.25">
      <c r="A32" s="107"/>
      <c r="B32" s="33"/>
      <c r="C32" s="34"/>
      <c r="D32" s="37"/>
      <c r="E32" s="36"/>
      <c r="F32" s="37"/>
      <c r="G32" s="36"/>
      <c r="H32" s="37"/>
      <c r="I32" s="36"/>
      <c r="J32" s="37"/>
      <c r="K32" s="36"/>
      <c r="L32" s="37"/>
      <c r="M32" s="36"/>
      <c r="N32" s="37"/>
      <c r="O32" s="36"/>
      <c r="P32" s="37"/>
      <c r="Q32" s="36"/>
      <c r="R32" s="37"/>
      <c r="S32" s="36"/>
      <c r="T32" s="37"/>
      <c r="U32" s="36"/>
      <c r="V32" s="37"/>
      <c r="W32" s="36"/>
      <c r="X32" s="40"/>
      <c r="Y32" s="39"/>
      <c r="Z32" s="40"/>
      <c r="AA32" s="39"/>
      <c r="AB32" s="40"/>
      <c r="AC32" s="39"/>
      <c r="AD32" s="40"/>
      <c r="AE32" s="39"/>
      <c r="AF32" s="40"/>
      <c r="AG32" s="39"/>
      <c r="AH32" s="40"/>
      <c r="AI32" s="39"/>
      <c r="AJ32" s="40"/>
      <c r="AK32" s="39"/>
      <c r="AL32" s="40"/>
      <c r="AM32" s="39"/>
      <c r="AN32" s="40"/>
      <c r="AO32" s="39"/>
      <c r="AP32" s="40"/>
      <c r="AQ32" s="39"/>
      <c r="AR32" s="40"/>
      <c r="AS32" s="39"/>
      <c r="AT32" s="40"/>
      <c r="AU32" s="39"/>
      <c r="AV32" s="40"/>
      <c r="AW32" s="39"/>
      <c r="AX32" s="40"/>
      <c r="AY32" s="41"/>
      <c r="AZ32" s="42"/>
      <c r="BA32" s="43"/>
      <c r="BB32" s="42"/>
      <c r="BC32" s="43"/>
      <c r="BD32" s="42"/>
      <c r="BE32" s="43"/>
      <c r="BF32" s="42"/>
      <c r="BG32" s="43"/>
      <c r="BH32" s="42"/>
      <c r="BI32" s="43"/>
      <c r="BJ32" s="42"/>
      <c r="BK32" s="43"/>
      <c r="BL32" s="42"/>
      <c r="BM32" s="43"/>
      <c r="BN32" s="42"/>
      <c r="BO32" s="43"/>
      <c r="BP32" s="42"/>
      <c r="BQ32" s="43"/>
      <c r="BR32" s="44">
        <f t="shared" si="0"/>
        <v>0</v>
      </c>
      <c r="BS32" s="45">
        <f t="shared" si="1"/>
        <v>0</v>
      </c>
      <c r="BT32" s="46"/>
      <c r="BU32" s="46"/>
      <c r="BV32" s="47">
        <f t="shared" si="4"/>
      </c>
      <c r="BW32" s="48">
        <f t="shared" si="2"/>
      </c>
      <c r="BX32" s="49">
        <f t="shared" si="3"/>
      </c>
    </row>
    <row r="33" ht="13.8" customHeight="1" spans="1:76" x14ac:dyDescent="0.25">
      <c r="A33" s="107"/>
      <c r="B33" s="33"/>
      <c r="C33" s="34"/>
      <c r="D33" s="37"/>
      <c r="E33" s="36"/>
      <c r="F33" s="37"/>
      <c r="G33" s="36"/>
      <c r="H33" s="37"/>
      <c r="I33" s="36"/>
      <c r="J33" s="37"/>
      <c r="K33" s="36"/>
      <c r="L33" s="37"/>
      <c r="M33" s="36"/>
      <c r="N33" s="37"/>
      <c r="O33" s="36"/>
      <c r="P33" s="37"/>
      <c r="Q33" s="36"/>
      <c r="R33" s="37"/>
      <c r="S33" s="36"/>
      <c r="T33" s="37"/>
      <c r="U33" s="36"/>
      <c r="V33" s="37"/>
      <c r="W33" s="36"/>
      <c r="X33" s="40"/>
      <c r="Y33" s="39"/>
      <c r="Z33" s="40"/>
      <c r="AA33" s="39"/>
      <c r="AB33" s="40"/>
      <c r="AC33" s="39"/>
      <c r="AD33" s="40"/>
      <c r="AE33" s="39"/>
      <c r="AF33" s="40"/>
      <c r="AG33" s="39"/>
      <c r="AH33" s="40"/>
      <c r="AI33" s="39"/>
      <c r="AJ33" s="40"/>
      <c r="AK33" s="39"/>
      <c r="AL33" s="40"/>
      <c r="AM33" s="39"/>
      <c r="AN33" s="40"/>
      <c r="AO33" s="39"/>
      <c r="AP33" s="40"/>
      <c r="AQ33" s="39"/>
      <c r="AR33" s="40"/>
      <c r="AS33" s="39"/>
      <c r="AT33" s="40"/>
      <c r="AU33" s="39"/>
      <c r="AV33" s="40"/>
      <c r="AW33" s="39"/>
      <c r="AX33" s="40"/>
      <c r="AY33" s="41"/>
      <c r="AZ33" s="42"/>
      <c r="BA33" s="43"/>
      <c r="BB33" s="42"/>
      <c r="BC33" s="43"/>
      <c r="BD33" s="42"/>
      <c r="BE33" s="43"/>
      <c r="BF33" s="42"/>
      <c r="BG33" s="43"/>
      <c r="BH33" s="42"/>
      <c r="BI33" s="43"/>
      <c r="BJ33" s="42"/>
      <c r="BK33" s="43"/>
      <c r="BL33" s="42"/>
      <c r="BM33" s="43"/>
      <c r="BN33" s="42"/>
      <c r="BO33" s="43"/>
      <c r="BP33" s="42"/>
      <c r="BQ33" s="43"/>
      <c r="BR33" s="44">
        <f t="shared" si="0"/>
        <v>0</v>
      </c>
      <c r="BS33" s="45">
        <f t="shared" si="1"/>
        <v>0</v>
      </c>
      <c r="BT33" s="46"/>
      <c r="BU33" s="46"/>
      <c r="BV33" s="47">
        <f t="shared" si="4"/>
      </c>
      <c r="BW33" s="48">
        <f t="shared" si="2"/>
      </c>
      <c r="BX33" s="49">
        <f t="shared" si="3"/>
      </c>
    </row>
    <row r="34" ht="13.8" customHeight="1" spans="1:76" x14ac:dyDescent="0.25">
      <c r="A34" s="107"/>
      <c r="B34" s="33"/>
      <c r="C34" s="34"/>
      <c r="D34" s="37"/>
      <c r="E34" s="36"/>
      <c r="F34" s="37"/>
      <c r="G34" s="36"/>
      <c r="H34" s="37"/>
      <c r="I34" s="36"/>
      <c r="J34" s="37"/>
      <c r="K34" s="36"/>
      <c r="L34" s="37"/>
      <c r="M34" s="36"/>
      <c r="N34" s="37"/>
      <c r="O34" s="36"/>
      <c r="P34" s="37"/>
      <c r="Q34" s="36"/>
      <c r="R34" s="37"/>
      <c r="S34" s="36"/>
      <c r="T34" s="37"/>
      <c r="U34" s="36"/>
      <c r="V34" s="37"/>
      <c r="W34" s="36"/>
      <c r="X34" s="40"/>
      <c r="Y34" s="39"/>
      <c r="Z34" s="40"/>
      <c r="AA34" s="39"/>
      <c r="AB34" s="40"/>
      <c r="AC34" s="39"/>
      <c r="AD34" s="40"/>
      <c r="AE34" s="39"/>
      <c r="AF34" s="40"/>
      <c r="AG34" s="39"/>
      <c r="AH34" s="40"/>
      <c r="AI34" s="39"/>
      <c r="AJ34" s="40"/>
      <c r="AK34" s="39"/>
      <c r="AL34" s="40"/>
      <c r="AM34" s="39"/>
      <c r="AN34" s="40"/>
      <c r="AO34" s="39"/>
      <c r="AP34" s="40"/>
      <c r="AQ34" s="39"/>
      <c r="AR34" s="40"/>
      <c r="AS34" s="39"/>
      <c r="AT34" s="40"/>
      <c r="AU34" s="39"/>
      <c r="AV34" s="40"/>
      <c r="AW34" s="39"/>
      <c r="AX34" s="40"/>
      <c r="AY34" s="41"/>
      <c r="AZ34" s="42"/>
      <c r="BA34" s="43"/>
      <c r="BB34" s="42"/>
      <c r="BC34" s="43"/>
      <c r="BD34" s="42"/>
      <c r="BE34" s="43"/>
      <c r="BF34" s="42"/>
      <c r="BG34" s="43"/>
      <c r="BH34" s="42"/>
      <c r="BI34" s="43"/>
      <c r="BJ34" s="42"/>
      <c r="BK34" s="43"/>
      <c r="BL34" s="42"/>
      <c r="BM34" s="43"/>
      <c r="BN34" s="42"/>
      <c r="BO34" s="43"/>
      <c r="BP34" s="42"/>
      <c r="BQ34" s="43"/>
      <c r="BR34" s="44">
        <f t="shared" si="0"/>
        <v>0</v>
      </c>
      <c r="BS34" s="45">
        <f t="shared" si="1"/>
        <v>0</v>
      </c>
      <c r="BT34" s="46"/>
      <c r="BU34" s="46"/>
      <c r="BV34" s="47">
        <f t="shared" si="4"/>
      </c>
      <c r="BW34" s="48">
        <f t="shared" si="2"/>
      </c>
      <c r="BX34" s="49">
        <f t="shared" si="3"/>
      </c>
    </row>
    <row r="35" ht="13.8" customHeight="1" spans="1:76" x14ac:dyDescent="0.25">
      <c r="A35" s="107"/>
      <c r="B35" s="33"/>
      <c r="C35" s="34"/>
      <c r="D35" s="37"/>
      <c r="E35" s="36"/>
      <c r="F35" s="37"/>
      <c r="G35" s="36"/>
      <c r="H35" s="37"/>
      <c r="I35" s="36"/>
      <c r="J35" s="37"/>
      <c r="K35" s="36"/>
      <c r="L35" s="37"/>
      <c r="M35" s="36"/>
      <c r="N35" s="37"/>
      <c r="O35" s="36"/>
      <c r="P35" s="37"/>
      <c r="Q35" s="36"/>
      <c r="R35" s="37"/>
      <c r="S35" s="36"/>
      <c r="T35" s="37"/>
      <c r="U35" s="36"/>
      <c r="V35" s="37"/>
      <c r="W35" s="36"/>
      <c r="X35" s="40"/>
      <c r="Y35" s="39"/>
      <c r="Z35" s="40"/>
      <c r="AA35" s="39"/>
      <c r="AB35" s="40"/>
      <c r="AC35" s="39"/>
      <c r="AD35" s="40"/>
      <c r="AE35" s="39"/>
      <c r="AF35" s="40"/>
      <c r="AG35" s="39"/>
      <c r="AH35" s="40"/>
      <c r="AI35" s="39"/>
      <c r="AJ35" s="40"/>
      <c r="AK35" s="39"/>
      <c r="AL35" s="40"/>
      <c r="AM35" s="39"/>
      <c r="AN35" s="40"/>
      <c r="AO35" s="39"/>
      <c r="AP35" s="40"/>
      <c r="AQ35" s="39"/>
      <c r="AR35" s="40"/>
      <c r="AS35" s="39"/>
      <c r="AT35" s="40"/>
      <c r="AU35" s="39"/>
      <c r="AV35" s="40"/>
      <c r="AW35" s="39"/>
      <c r="AX35" s="40"/>
      <c r="AY35" s="41"/>
      <c r="AZ35" s="42"/>
      <c r="BA35" s="43"/>
      <c r="BB35" s="42"/>
      <c r="BC35" s="43"/>
      <c r="BD35" s="42"/>
      <c r="BE35" s="43"/>
      <c r="BF35" s="42"/>
      <c r="BG35" s="43"/>
      <c r="BH35" s="42"/>
      <c r="BI35" s="43"/>
      <c r="BJ35" s="42"/>
      <c r="BK35" s="43"/>
      <c r="BL35" s="42"/>
      <c r="BM35" s="43"/>
      <c r="BN35" s="42"/>
      <c r="BO35" s="43"/>
      <c r="BP35" s="42"/>
      <c r="BQ35" s="43"/>
      <c r="BR35" s="44">
        <f t="shared" si="0"/>
        <v>0</v>
      </c>
      <c r="BS35" s="45">
        <f t="shared" si="1"/>
        <v>0</v>
      </c>
      <c r="BT35" s="46"/>
      <c r="BU35" s="46"/>
      <c r="BV35" s="47">
        <f t="shared" si="4"/>
      </c>
      <c r="BW35" s="48">
        <f t="shared" si="2"/>
      </c>
      <c r="BX35" s="49">
        <f t="shared" si="3"/>
      </c>
    </row>
    <row r="36" ht="13.8" customHeight="1" spans="1:76" x14ac:dyDescent="0.25">
      <c r="A36" s="107"/>
      <c r="B36" s="33"/>
      <c r="C36" s="34"/>
      <c r="D36" s="37"/>
      <c r="E36" s="36"/>
      <c r="F36" s="37"/>
      <c r="G36" s="36"/>
      <c r="H36" s="37"/>
      <c r="I36" s="36"/>
      <c r="J36" s="37"/>
      <c r="K36" s="36"/>
      <c r="L36" s="37"/>
      <c r="M36" s="36"/>
      <c r="N36" s="37"/>
      <c r="O36" s="36"/>
      <c r="P36" s="37"/>
      <c r="Q36" s="36"/>
      <c r="R36" s="37"/>
      <c r="S36" s="36"/>
      <c r="T36" s="37"/>
      <c r="U36" s="36"/>
      <c r="V36" s="37"/>
      <c r="W36" s="36"/>
      <c r="X36" s="40"/>
      <c r="Y36" s="39"/>
      <c r="Z36" s="40"/>
      <c r="AA36" s="39"/>
      <c r="AB36" s="40"/>
      <c r="AC36" s="39"/>
      <c r="AD36" s="40"/>
      <c r="AE36" s="39"/>
      <c r="AF36" s="40"/>
      <c r="AG36" s="39"/>
      <c r="AH36" s="40"/>
      <c r="AI36" s="39"/>
      <c r="AJ36" s="40"/>
      <c r="AK36" s="39"/>
      <c r="AL36" s="40"/>
      <c r="AM36" s="39"/>
      <c r="AN36" s="40"/>
      <c r="AO36" s="39"/>
      <c r="AP36" s="40"/>
      <c r="AQ36" s="39"/>
      <c r="AR36" s="40"/>
      <c r="AS36" s="39"/>
      <c r="AT36" s="40"/>
      <c r="AU36" s="39"/>
      <c r="AV36" s="40"/>
      <c r="AW36" s="39"/>
      <c r="AX36" s="40"/>
      <c r="AY36" s="41"/>
      <c r="AZ36" s="42"/>
      <c r="BA36" s="43"/>
      <c r="BB36" s="42"/>
      <c r="BC36" s="43"/>
      <c r="BD36" s="42"/>
      <c r="BE36" s="43"/>
      <c r="BF36" s="42"/>
      <c r="BG36" s="43"/>
      <c r="BH36" s="42"/>
      <c r="BI36" s="43"/>
      <c r="BJ36" s="42"/>
      <c r="BK36" s="43"/>
      <c r="BL36" s="42"/>
      <c r="BM36" s="43"/>
      <c r="BN36" s="42"/>
      <c r="BO36" s="43"/>
      <c r="BP36" s="42"/>
      <c r="BQ36" s="43"/>
      <c r="BR36" s="44">
        <f t="shared" si="0"/>
        <v>0</v>
      </c>
      <c r="BS36" s="45">
        <f t="shared" si="1"/>
        <v>0</v>
      </c>
      <c r="BT36" s="46"/>
      <c r="BU36" s="46"/>
      <c r="BV36" s="47">
        <f t="shared" si="4"/>
      </c>
      <c r="BW36" s="48">
        <f t="shared" si="2"/>
      </c>
      <c r="BX36" s="49">
        <f t="shared" si="3"/>
      </c>
    </row>
    <row r="37" ht="13.8" customHeight="1" spans="1:76" x14ac:dyDescent="0.25">
      <c r="A37" s="107"/>
      <c r="B37" s="33"/>
      <c r="C37" s="34"/>
      <c r="D37" s="37"/>
      <c r="E37" s="36"/>
      <c r="F37" s="37"/>
      <c r="G37" s="36"/>
      <c r="H37" s="37"/>
      <c r="I37" s="36"/>
      <c r="J37" s="37"/>
      <c r="K37" s="36"/>
      <c r="L37" s="37"/>
      <c r="M37" s="36"/>
      <c r="N37" s="37"/>
      <c r="O37" s="36"/>
      <c r="P37" s="37"/>
      <c r="Q37" s="36"/>
      <c r="R37" s="37"/>
      <c r="S37" s="36"/>
      <c r="T37" s="37"/>
      <c r="U37" s="36"/>
      <c r="V37" s="37"/>
      <c r="W37" s="36"/>
      <c r="X37" s="40"/>
      <c r="Y37" s="39"/>
      <c r="Z37" s="40"/>
      <c r="AA37" s="39"/>
      <c r="AB37" s="40"/>
      <c r="AC37" s="39"/>
      <c r="AD37" s="40"/>
      <c r="AE37" s="39"/>
      <c r="AF37" s="40"/>
      <c r="AG37" s="39"/>
      <c r="AH37" s="40"/>
      <c r="AI37" s="39"/>
      <c r="AJ37" s="40"/>
      <c r="AK37" s="39"/>
      <c r="AL37" s="40"/>
      <c r="AM37" s="39"/>
      <c r="AN37" s="40"/>
      <c r="AO37" s="39"/>
      <c r="AP37" s="40"/>
      <c r="AQ37" s="39"/>
      <c r="AR37" s="40"/>
      <c r="AS37" s="39"/>
      <c r="AT37" s="40"/>
      <c r="AU37" s="39"/>
      <c r="AV37" s="40"/>
      <c r="AW37" s="39"/>
      <c r="AX37" s="40"/>
      <c r="AY37" s="41"/>
      <c r="AZ37" s="42"/>
      <c r="BA37" s="43"/>
      <c r="BB37" s="42"/>
      <c r="BC37" s="43"/>
      <c r="BD37" s="42"/>
      <c r="BE37" s="43"/>
      <c r="BF37" s="42"/>
      <c r="BG37" s="43"/>
      <c r="BH37" s="42"/>
      <c r="BI37" s="43"/>
      <c r="BJ37" s="42"/>
      <c r="BK37" s="43"/>
      <c r="BL37" s="42"/>
      <c r="BM37" s="43"/>
      <c r="BN37" s="42"/>
      <c r="BO37" s="43"/>
      <c r="BP37" s="42"/>
      <c r="BQ37" s="43"/>
      <c r="BR37" s="44">
        <f t="shared" si="0"/>
        <v>0</v>
      </c>
      <c r="BS37" s="45">
        <f t="shared" si="1"/>
        <v>0</v>
      </c>
      <c r="BT37" s="46"/>
      <c r="BU37" s="46"/>
      <c r="BV37" s="47">
        <f t="shared" si="4"/>
      </c>
      <c r="BW37" s="48">
        <f t="shared" si="2"/>
      </c>
      <c r="BX37" s="49">
        <f t="shared" si="3"/>
      </c>
    </row>
    <row r="38" ht="13.8" customHeight="1" spans="1:76" x14ac:dyDescent="0.25">
      <c r="A38" s="107"/>
      <c r="B38" s="33"/>
      <c r="C38" s="34"/>
      <c r="D38" s="37"/>
      <c r="E38" s="36"/>
      <c r="F38" s="37"/>
      <c r="G38" s="36"/>
      <c r="H38" s="37"/>
      <c r="I38" s="36"/>
      <c r="J38" s="37"/>
      <c r="K38" s="36"/>
      <c r="L38" s="37"/>
      <c r="M38" s="36"/>
      <c r="N38" s="37"/>
      <c r="O38" s="36"/>
      <c r="P38" s="37"/>
      <c r="Q38" s="36"/>
      <c r="R38" s="37"/>
      <c r="S38" s="36"/>
      <c r="T38" s="37"/>
      <c r="U38" s="36"/>
      <c r="V38" s="37"/>
      <c r="W38" s="36"/>
      <c r="X38" s="40"/>
      <c r="Y38" s="39"/>
      <c r="Z38" s="40"/>
      <c r="AA38" s="39"/>
      <c r="AB38" s="40"/>
      <c r="AC38" s="39"/>
      <c r="AD38" s="40"/>
      <c r="AE38" s="39"/>
      <c r="AF38" s="40"/>
      <c r="AG38" s="39"/>
      <c r="AH38" s="40"/>
      <c r="AI38" s="39"/>
      <c r="AJ38" s="40"/>
      <c r="AK38" s="39"/>
      <c r="AL38" s="40"/>
      <c r="AM38" s="39"/>
      <c r="AN38" s="40"/>
      <c r="AO38" s="39"/>
      <c r="AP38" s="40"/>
      <c r="AQ38" s="39"/>
      <c r="AR38" s="40"/>
      <c r="AS38" s="39"/>
      <c r="AT38" s="40"/>
      <c r="AU38" s="39"/>
      <c r="AV38" s="40"/>
      <c r="AW38" s="39"/>
      <c r="AX38" s="40"/>
      <c r="AY38" s="41"/>
      <c r="AZ38" s="42"/>
      <c r="BA38" s="43"/>
      <c r="BB38" s="42"/>
      <c r="BC38" s="43"/>
      <c r="BD38" s="42"/>
      <c r="BE38" s="43"/>
      <c r="BF38" s="42"/>
      <c r="BG38" s="43"/>
      <c r="BH38" s="42"/>
      <c r="BI38" s="43"/>
      <c r="BJ38" s="42"/>
      <c r="BK38" s="43"/>
      <c r="BL38" s="42"/>
      <c r="BM38" s="43"/>
      <c r="BN38" s="42"/>
      <c r="BO38" s="43"/>
      <c r="BP38" s="42"/>
      <c r="BQ38" s="43"/>
      <c r="BR38" s="44">
        <f t="shared" si="0"/>
        <v>0</v>
      </c>
      <c r="BS38" s="45">
        <f t="shared" si="1"/>
        <v>0</v>
      </c>
      <c r="BT38" s="46"/>
      <c r="BU38" s="46"/>
      <c r="BV38" s="47">
        <f t="shared" si="4"/>
      </c>
      <c r="BW38" s="48">
        <f t="shared" si="2"/>
      </c>
      <c r="BX38" s="49">
        <f t="shared" si="3"/>
      </c>
    </row>
    <row r="39" ht="13.8" customHeight="1" spans="1:76" x14ac:dyDescent="0.25">
      <c r="A39" s="107"/>
      <c r="B39" s="33"/>
      <c r="C39" s="34"/>
      <c r="D39" s="37"/>
      <c r="E39" s="36"/>
      <c r="F39" s="37"/>
      <c r="G39" s="36"/>
      <c r="H39" s="37"/>
      <c r="I39" s="36"/>
      <c r="J39" s="37"/>
      <c r="K39" s="36"/>
      <c r="L39" s="37"/>
      <c r="M39" s="36"/>
      <c r="N39" s="37"/>
      <c r="O39" s="36"/>
      <c r="P39" s="37"/>
      <c r="Q39" s="36"/>
      <c r="R39" s="37"/>
      <c r="S39" s="36"/>
      <c r="T39" s="37"/>
      <c r="U39" s="36"/>
      <c r="V39" s="37"/>
      <c r="W39" s="36"/>
      <c r="X39" s="40"/>
      <c r="Y39" s="39"/>
      <c r="Z39" s="40"/>
      <c r="AA39" s="39"/>
      <c r="AB39" s="40"/>
      <c r="AC39" s="39"/>
      <c r="AD39" s="40"/>
      <c r="AE39" s="39"/>
      <c r="AF39" s="40"/>
      <c r="AG39" s="39"/>
      <c r="AH39" s="40"/>
      <c r="AI39" s="39"/>
      <c r="AJ39" s="40"/>
      <c r="AK39" s="39"/>
      <c r="AL39" s="40"/>
      <c r="AM39" s="39"/>
      <c r="AN39" s="40"/>
      <c r="AO39" s="39"/>
      <c r="AP39" s="40"/>
      <c r="AQ39" s="39"/>
      <c r="AR39" s="40"/>
      <c r="AS39" s="39"/>
      <c r="AT39" s="40"/>
      <c r="AU39" s="39"/>
      <c r="AV39" s="40"/>
      <c r="AW39" s="39"/>
      <c r="AX39" s="40"/>
      <c r="AY39" s="41"/>
      <c r="AZ39" s="42"/>
      <c r="BA39" s="43"/>
      <c r="BB39" s="42"/>
      <c r="BC39" s="43"/>
      <c r="BD39" s="42"/>
      <c r="BE39" s="43"/>
      <c r="BF39" s="42"/>
      <c r="BG39" s="43"/>
      <c r="BH39" s="42"/>
      <c r="BI39" s="43"/>
      <c r="BJ39" s="42"/>
      <c r="BK39" s="43"/>
      <c r="BL39" s="42"/>
      <c r="BM39" s="43"/>
      <c r="BN39" s="42"/>
      <c r="BO39" s="43"/>
      <c r="BP39" s="42"/>
      <c r="BQ39" s="43"/>
      <c r="BR39" s="44">
        <f t="shared" si="0"/>
        <v>0</v>
      </c>
      <c r="BS39" s="45">
        <f t="shared" si="1"/>
        <v>0</v>
      </c>
      <c r="BT39" s="46"/>
      <c r="BU39" s="46"/>
      <c r="BV39" s="47">
        <f t="shared" si="4"/>
      </c>
      <c r="BW39" s="48">
        <f t="shared" si="2"/>
      </c>
      <c r="BX39" s="49">
        <f t="shared" si="3"/>
      </c>
    </row>
    <row r="40" ht="13.8" customHeight="1" spans="1:76" x14ac:dyDescent="0.25">
      <c r="A40" s="107"/>
      <c r="B40" s="33"/>
      <c r="C40" s="34"/>
      <c r="D40" s="37"/>
      <c r="E40" s="36"/>
      <c r="F40" s="37"/>
      <c r="G40" s="36"/>
      <c r="H40" s="37"/>
      <c r="I40" s="36"/>
      <c r="J40" s="37"/>
      <c r="K40" s="36"/>
      <c r="L40" s="37"/>
      <c r="M40" s="36"/>
      <c r="N40" s="37"/>
      <c r="O40" s="36"/>
      <c r="P40" s="37"/>
      <c r="Q40" s="36"/>
      <c r="R40" s="37"/>
      <c r="S40" s="36"/>
      <c r="T40" s="37"/>
      <c r="U40" s="36"/>
      <c r="V40" s="37"/>
      <c r="W40" s="36"/>
      <c r="X40" s="40"/>
      <c r="Y40" s="39"/>
      <c r="Z40" s="40"/>
      <c r="AA40" s="39"/>
      <c r="AB40" s="40"/>
      <c r="AC40" s="39"/>
      <c r="AD40" s="40"/>
      <c r="AE40" s="39"/>
      <c r="AF40" s="40"/>
      <c r="AG40" s="39"/>
      <c r="AH40" s="40"/>
      <c r="AI40" s="39"/>
      <c r="AJ40" s="40"/>
      <c r="AK40" s="39"/>
      <c r="AL40" s="40"/>
      <c r="AM40" s="39"/>
      <c r="AN40" s="40"/>
      <c r="AO40" s="39"/>
      <c r="AP40" s="40"/>
      <c r="AQ40" s="39"/>
      <c r="AR40" s="40"/>
      <c r="AS40" s="39"/>
      <c r="AT40" s="40"/>
      <c r="AU40" s="39"/>
      <c r="AV40" s="40"/>
      <c r="AW40" s="39"/>
      <c r="AX40" s="40"/>
      <c r="AY40" s="41"/>
      <c r="AZ40" s="42"/>
      <c r="BA40" s="43"/>
      <c r="BB40" s="42"/>
      <c r="BC40" s="43"/>
      <c r="BD40" s="42"/>
      <c r="BE40" s="43"/>
      <c r="BF40" s="42"/>
      <c r="BG40" s="43"/>
      <c r="BH40" s="42"/>
      <c r="BI40" s="43"/>
      <c r="BJ40" s="42"/>
      <c r="BK40" s="43"/>
      <c r="BL40" s="42"/>
      <c r="BM40" s="43"/>
      <c r="BN40" s="42"/>
      <c r="BO40" s="43"/>
      <c r="BP40" s="42"/>
      <c r="BQ40" s="43"/>
      <c r="BR40" s="44">
        <f t="shared" si="0"/>
        <v>0</v>
      </c>
      <c r="BS40" s="45">
        <f t="shared" si="1"/>
        <v>0</v>
      </c>
      <c r="BT40" s="46"/>
      <c r="BU40" s="46"/>
      <c r="BV40" s="47">
        <f t="shared" si="4"/>
      </c>
      <c r="BW40" s="48">
        <f t="shared" si="2"/>
      </c>
      <c r="BX40" s="49">
        <f t="shared" si="3"/>
      </c>
    </row>
    <row r="41" ht="13.8" customHeight="1" spans="1:76" x14ac:dyDescent="0.25">
      <c r="A41" s="107"/>
      <c r="B41" s="33"/>
      <c r="C41" s="34"/>
      <c r="D41" s="37"/>
      <c r="E41" s="36"/>
      <c r="F41" s="37"/>
      <c r="G41" s="36"/>
      <c r="H41" s="37"/>
      <c r="I41" s="36"/>
      <c r="J41" s="37"/>
      <c r="K41" s="36"/>
      <c r="L41" s="37"/>
      <c r="M41" s="36"/>
      <c r="N41" s="37"/>
      <c r="O41" s="36"/>
      <c r="P41" s="37"/>
      <c r="Q41" s="36"/>
      <c r="R41" s="37"/>
      <c r="S41" s="36"/>
      <c r="T41" s="37"/>
      <c r="U41" s="36"/>
      <c r="V41" s="37"/>
      <c r="W41" s="36"/>
      <c r="X41" s="40"/>
      <c r="Y41" s="39"/>
      <c r="Z41" s="40"/>
      <c r="AA41" s="39"/>
      <c r="AB41" s="40"/>
      <c r="AC41" s="39"/>
      <c r="AD41" s="40"/>
      <c r="AE41" s="39"/>
      <c r="AF41" s="40"/>
      <c r="AG41" s="39"/>
      <c r="AH41" s="40"/>
      <c r="AI41" s="39"/>
      <c r="AJ41" s="40"/>
      <c r="AK41" s="39"/>
      <c r="AL41" s="40"/>
      <c r="AM41" s="39"/>
      <c r="AN41" s="40"/>
      <c r="AO41" s="39"/>
      <c r="AP41" s="40"/>
      <c r="AQ41" s="39"/>
      <c r="AR41" s="40"/>
      <c r="AS41" s="39"/>
      <c r="AT41" s="40"/>
      <c r="AU41" s="39"/>
      <c r="AV41" s="40"/>
      <c r="AW41" s="39"/>
      <c r="AX41" s="40"/>
      <c r="AY41" s="41"/>
      <c r="AZ41" s="42"/>
      <c r="BA41" s="43"/>
      <c r="BB41" s="42"/>
      <c r="BC41" s="43"/>
      <c r="BD41" s="42"/>
      <c r="BE41" s="43"/>
      <c r="BF41" s="42"/>
      <c r="BG41" s="43"/>
      <c r="BH41" s="42"/>
      <c r="BI41" s="43"/>
      <c r="BJ41" s="42"/>
      <c r="BK41" s="43"/>
      <c r="BL41" s="42"/>
      <c r="BM41" s="43"/>
      <c r="BN41" s="42"/>
      <c r="BO41" s="43"/>
      <c r="BP41" s="42"/>
      <c r="BQ41" s="43"/>
      <c r="BR41" s="44">
        <f t="shared" si="0"/>
        <v>0</v>
      </c>
      <c r="BS41" s="45">
        <f t="shared" si="1"/>
        <v>0</v>
      </c>
      <c r="BT41" s="46"/>
      <c r="BU41" s="46"/>
      <c r="BV41" s="47">
        <f t="shared" si="4"/>
      </c>
      <c r="BW41" s="48">
        <f t="shared" si="2"/>
      </c>
      <c r="BX41" s="49">
        <f t="shared" si="3"/>
      </c>
    </row>
    <row r="42" ht="13.8" customHeight="1" spans="1:76" x14ac:dyDescent="0.25">
      <c r="A42" s="107"/>
      <c r="B42" s="33"/>
      <c r="C42" s="34"/>
      <c r="D42" s="37"/>
      <c r="E42" s="36"/>
      <c r="F42" s="37"/>
      <c r="G42" s="36"/>
      <c r="H42" s="37"/>
      <c r="I42" s="36"/>
      <c r="J42" s="37"/>
      <c r="K42" s="36"/>
      <c r="L42" s="37"/>
      <c r="M42" s="36"/>
      <c r="N42" s="37"/>
      <c r="O42" s="36"/>
      <c r="P42" s="37"/>
      <c r="Q42" s="36"/>
      <c r="R42" s="37"/>
      <c r="S42" s="36"/>
      <c r="T42" s="37"/>
      <c r="U42" s="36"/>
      <c r="V42" s="37"/>
      <c r="W42" s="36"/>
      <c r="X42" s="40"/>
      <c r="Y42" s="39"/>
      <c r="Z42" s="40"/>
      <c r="AA42" s="39"/>
      <c r="AB42" s="40"/>
      <c r="AC42" s="39"/>
      <c r="AD42" s="40"/>
      <c r="AE42" s="39"/>
      <c r="AF42" s="40"/>
      <c r="AG42" s="39"/>
      <c r="AH42" s="40"/>
      <c r="AI42" s="39"/>
      <c r="AJ42" s="40"/>
      <c r="AK42" s="39"/>
      <c r="AL42" s="40"/>
      <c r="AM42" s="39"/>
      <c r="AN42" s="40"/>
      <c r="AO42" s="39"/>
      <c r="AP42" s="40"/>
      <c r="AQ42" s="39"/>
      <c r="AR42" s="40"/>
      <c r="AS42" s="39"/>
      <c r="AT42" s="40"/>
      <c r="AU42" s="39"/>
      <c r="AV42" s="40"/>
      <c r="AW42" s="39"/>
      <c r="AX42" s="40"/>
      <c r="AY42" s="41"/>
      <c r="AZ42" s="42"/>
      <c r="BA42" s="43"/>
      <c r="BB42" s="42"/>
      <c r="BC42" s="43"/>
      <c r="BD42" s="42"/>
      <c r="BE42" s="43"/>
      <c r="BF42" s="42"/>
      <c r="BG42" s="43"/>
      <c r="BH42" s="42"/>
      <c r="BI42" s="43"/>
      <c r="BJ42" s="42"/>
      <c r="BK42" s="43"/>
      <c r="BL42" s="42"/>
      <c r="BM42" s="43"/>
      <c r="BN42" s="42"/>
      <c r="BO42" s="43"/>
      <c r="BP42" s="42"/>
      <c r="BQ42" s="43"/>
      <c r="BR42" s="44">
        <f t="shared" si="0"/>
        <v>0</v>
      </c>
      <c r="BS42" s="45">
        <f t="shared" si="1"/>
        <v>0</v>
      </c>
      <c r="BT42" s="46"/>
      <c r="BU42" s="46"/>
      <c r="BV42" s="47">
        <f t="shared" si="4"/>
      </c>
      <c r="BW42" s="48">
        <f t="shared" si="2"/>
      </c>
      <c r="BX42" s="49">
        <f t="shared" si="3"/>
      </c>
    </row>
    <row r="43" ht="13.8" customHeight="1" spans="1:76" x14ac:dyDescent="0.25">
      <c r="A43" s="107"/>
      <c r="B43" s="33"/>
      <c r="C43" s="34"/>
      <c r="D43" s="37"/>
      <c r="E43" s="36"/>
      <c r="F43" s="37"/>
      <c r="G43" s="36"/>
      <c r="H43" s="37"/>
      <c r="I43" s="36"/>
      <c r="J43" s="37"/>
      <c r="K43" s="36"/>
      <c r="L43" s="37"/>
      <c r="M43" s="36"/>
      <c r="N43" s="37"/>
      <c r="O43" s="36"/>
      <c r="P43" s="37"/>
      <c r="Q43" s="36"/>
      <c r="R43" s="37"/>
      <c r="S43" s="36"/>
      <c r="T43" s="37"/>
      <c r="U43" s="36"/>
      <c r="V43" s="37"/>
      <c r="W43" s="36"/>
      <c r="X43" s="40"/>
      <c r="Y43" s="39"/>
      <c r="Z43" s="40"/>
      <c r="AA43" s="39"/>
      <c r="AB43" s="40"/>
      <c r="AC43" s="39"/>
      <c r="AD43" s="40"/>
      <c r="AE43" s="39"/>
      <c r="AF43" s="40"/>
      <c r="AG43" s="39"/>
      <c r="AH43" s="40"/>
      <c r="AI43" s="39"/>
      <c r="AJ43" s="40"/>
      <c r="AK43" s="39"/>
      <c r="AL43" s="40"/>
      <c r="AM43" s="39"/>
      <c r="AN43" s="40"/>
      <c r="AO43" s="39"/>
      <c r="AP43" s="40"/>
      <c r="AQ43" s="39"/>
      <c r="AR43" s="40"/>
      <c r="AS43" s="39"/>
      <c r="AT43" s="40"/>
      <c r="AU43" s="39"/>
      <c r="AV43" s="40"/>
      <c r="AW43" s="39"/>
      <c r="AX43" s="40"/>
      <c r="AY43" s="41"/>
      <c r="AZ43" s="42"/>
      <c r="BA43" s="43"/>
      <c r="BB43" s="42"/>
      <c r="BC43" s="43"/>
      <c r="BD43" s="42"/>
      <c r="BE43" s="43"/>
      <c r="BF43" s="42"/>
      <c r="BG43" s="43"/>
      <c r="BH43" s="42"/>
      <c r="BI43" s="43"/>
      <c r="BJ43" s="42"/>
      <c r="BK43" s="43"/>
      <c r="BL43" s="42"/>
      <c r="BM43" s="43"/>
      <c r="BN43" s="42"/>
      <c r="BO43" s="43"/>
      <c r="BP43" s="42"/>
      <c r="BQ43" s="43"/>
      <c r="BR43" s="44">
        <f t="shared" si="0"/>
        <v>0</v>
      </c>
      <c r="BS43" s="45">
        <f t="shared" si="1"/>
        <v>0</v>
      </c>
      <c r="BT43" s="46"/>
      <c r="BU43" s="46"/>
      <c r="BV43" s="47">
        <f t="shared" si="4"/>
      </c>
      <c r="BW43" s="48">
        <f t="shared" si="2"/>
      </c>
      <c r="BX43" s="49">
        <f t="shared" si="3"/>
      </c>
    </row>
    <row r="44" ht="13.8" customHeight="1" spans="1:76" x14ac:dyDescent="0.25">
      <c r="A44" s="107"/>
      <c r="B44" s="33"/>
      <c r="C44" s="34"/>
      <c r="D44" s="37"/>
      <c r="E44" s="36"/>
      <c r="F44" s="37"/>
      <c r="G44" s="36"/>
      <c r="H44" s="37"/>
      <c r="I44" s="36"/>
      <c r="J44" s="37"/>
      <c r="K44" s="36"/>
      <c r="L44" s="37"/>
      <c r="M44" s="36"/>
      <c r="N44" s="37"/>
      <c r="O44" s="36"/>
      <c r="P44" s="37"/>
      <c r="Q44" s="36"/>
      <c r="R44" s="37"/>
      <c r="S44" s="36"/>
      <c r="T44" s="37"/>
      <c r="U44" s="36"/>
      <c r="V44" s="37"/>
      <c r="W44" s="36"/>
      <c r="X44" s="40"/>
      <c r="Y44" s="39"/>
      <c r="Z44" s="40"/>
      <c r="AA44" s="39"/>
      <c r="AB44" s="40"/>
      <c r="AC44" s="39"/>
      <c r="AD44" s="40"/>
      <c r="AE44" s="39"/>
      <c r="AF44" s="40"/>
      <c r="AG44" s="39"/>
      <c r="AH44" s="40"/>
      <c r="AI44" s="39"/>
      <c r="AJ44" s="40"/>
      <c r="AK44" s="39"/>
      <c r="AL44" s="40"/>
      <c r="AM44" s="39"/>
      <c r="AN44" s="40"/>
      <c r="AO44" s="39"/>
      <c r="AP44" s="40"/>
      <c r="AQ44" s="39"/>
      <c r="AR44" s="40"/>
      <c r="AS44" s="39"/>
      <c r="AT44" s="40"/>
      <c r="AU44" s="39"/>
      <c r="AV44" s="40"/>
      <c r="AW44" s="39"/>
      <c r="AX44" s="40"/>
      <c r="AY44" s="41"/>
      <c r="AZ44" s="42"/>
      <c r="BA44" s="43"/>
      <c r="BB44" s="42"/>
      <c r="BC44" s="43"/>
      <c r="BD44" s="42"/>
      <c r="BE44" s="43"/>
      <c r="BF44" s="42"/>
      <c r="BG44" s="43"/>
      <c r="BH44" s="42"/>
      <c r="BI44" s="43"/>
      <c r="BJ44" s="42"/>
      <c r="BK44" s="43"/>
      <c r="BL44" s="42"/>
      <c r="BM44" s="43"/>
      <c r="BN44" s="42"/>
      <c r="BO44" s="43"/>
      <c r="BP44" s="42"/>
      <c r="BQ44" s="43"/>
      <c r="BR44" s="44">
        <f t="shared" si="0"/>
        <v>0</v>
      </c>
      <c r="BS44" s="45">
        <f t="shared" si="1"/>
        <v>0</v>
      </c>
      <c r="BT44" s="46"/>
      <c r="BU44" s="46"/>
      <c r="BV44" s="47">
        <f t="shared" si="4"/>
      </c>
      <c r="BW44" s="48">
        <f t="shared" si="2"/>
      </c>
      <c r="BX44" s="49">
        <f t="shared" si="3"/>
      </c>
    </row>
    <row r="45" ht="13.8" customHeight="1" spans="1:76" x14ac:dyDescent="0.25">
      <c r="A45" s="107"/>
      <c r="B45" s="33"/>
      <c r="C45" s="34"/>
      <c r="D45" s="37"/>
      <c r="E45" s="36"/>
      <c r="F45" s="37"/>
      <c r="G45" s="36"/>
      <c r="H45" s="37"/>
      <c r="I45" s="36"/>
      <c r="J45" s="37"/>
      <c r="K45" s="36"/>
      <c r="L45" s="37"/>
      <c r="M45" s="36"/>
      <c r="N45" s="37"/>
      <c r="O45" s="36"/>
      <c r="P45" s="37"/>
      <c r="Q45" s="36"/>
      <c r="R45" s="37"/>
      <c r="S45" s="36"/>
      <c r="T45" s="37"/>
      <c r="U45" s="36"/>
      <c r="V45" s="37"/>
      <c r="W45" s="36"/>
      <c r="X45" s="40"/>
      <c r="Y45" s="39"/>
      <c r="Z45" s="40"/>
      <c r="AA45" s="39"/>
      <c r="AB45" s="40"/>
      <c r="AC45" s="39"/>
      <c r="AD45" s="40"/>
      <c r="AE45" s="39"/>
      <c r="AF45" s="40"/>
      <c r="AG45" s="39"/>
      <c r="AH45" s="40"/>
      <c r="AI45" s="39"/>
      <c r="AJ45" s="40"/>
      <c r="AK45" s="39"/>
      <c r="AL45" s="40"/>
      <c r="AM45" s="39"/>
      <c r="AN45" s="40"/>
      <c r="AO45" s="39"/>
      <c r="AP45" s="40"/>
      <c r="AQ45" s="39"/>
      <c r="AR45" s="40"/>
      <c r="AS45" s="39"/>
      <c r="AT45" s="40"/>
      <c r="AU45" s="39"/>
      <c r="AV45" s="40"/>
      <c r="AW45" s="39"/>
      <c r="AX45" s="40"/>
      <c r="AY45" s="41"/>
      <c r="AZ45" s="42"/>
      <c r="BA45" s="43"/>
      <c r="BB45" s="42"/>
      <c r="BC45" s="43"/>
      <c r="BD45" s="42"/>
      <c r="BE45" s="43"/>
      <c r="BF45" s="42"/>
      <c r="BG45" s="43"/>
      <c r="BH45" s="42"/>
      <c r="BI45" s="43"/>
      <c r="BJ45" s="42"/>
      <c r="BK45" s="43"/>
      <c r="BL45" s="42"/>
      <c r="BM45" s="43"/>
      <c r="BN45" s="42"/>
      <c r="BO45" s="43"/>
      <c r="BP45" s="42"/>
      <c r="BQ45" s="43"/>
      <c r="BR45" s="44">
        <f t="shared" si="0"/>
        <v>0</v>
      </c>
      <c r="BS45" s="45">
        <f t="shared" si="1"/>
        <v>0</v>
      </c>
      <c r="BT45" s="46"/>
      <c r="BU45" s="46"/>
      <c r="BV45" s="47">
        <f t="shared" si="4"/>
      </c>
      <c r="BW45" s="48">
        <f t="shared" si="2"/>
      </c>
      <c r="BX45" s="49">
        <f t="shared" si="3"/>
      </c>
    </row>
    <row r="46" ht="13.8" customHeight="1" spans="1:76" x14ac:dyDescent="0.25">
      <c r="A46" s="107"/>
      <c r="B46" s="33"/>
      <c r="C46" s="34"/>
      <c r="D46" s="37"/>
      <c r="E46" s="36"/>
      <c r="F46" s="37"/>
      <c r="G46" s="36"/>
      <c r="H46" s="37"/>
      <c r="I46" s="36"/>
      <c r="J46" s="37"/>
      <c r="K46" s="36"/>
      <c r="L46" s="37"/>
      <c r="M46" s="36"/>
      <c r="N46" s="37"/>
      <c r="O46" s="36"/>
      <c r="P46" s="37"/>
      <c r="Q46" s="36"/>
      <c r="R46" s="37"/>
      <c r="S46" s="36"/>
      <c r="T46" s="37"/>
      <c r="U46" s="36"/>
      <c r="V46" s="37"/>
      <c r="W46" s="36"/>
      <c r="X46" s="40"/>
      <c r="Y46" s="39"/>
      <c r="Z46" s="40"/>
      <c r="AA46" s="39"/>
      <c r="AB46" s="40"/>
      <c r="AC46" s="39"/>
      <c r="AD46" s="40"/>
      <c r="AE46" s="39"/>
      <c r="AF46" s="40"/>
      <c r="AG46" s="39"/>
      <c r="AH46" s="40"/>
      <c r="AI46" s="39"/>
      <c r="AJ46" s="40"/>
      <c r="AK46" s="39"/>
      <c r="AL46" s="40"/>
      <c r="AM46" s="39"/>
      <c r="AN46" s="40"/>
      <c r="AO46" s="39"/>
      <c r="AP46" s="40"/>
      <c r="AQ46" s="39"/>
      <c r="AR46" s="40"/>
      <c r="AS46" s="39"/>
      <c r="AT46" s="40"/>
      <c r="AU46" s="39"/>
      <c r="AV46" s="40"/>
      <c r="AW46" s="39"/>
      <c r="AX46" s="40"/>
      <c r="AY46" s="41"/>
      <c r="AZ46" s="42"/>
      <c r="BA46" s="43"/>
      <c r="BB46" s="42"/>
      <c r="BC46" s="43"/>
      <c r="BD46" s="42"/>
      <c r="BE46" s="43"/>
      <c r="BF46" s="42"/>
      <c r="BG46" s="43"/>
      <c r="BH46" s="42"/>
      <c r="BI46" s="43"/>
      <c r="BJ46" s="42"/>
      <c r="BK46" s="43"/>
      <c r="BL46" s="42"/>
      <c r="BM46" s="43"/>
      <c r="BN46" s="42"/>
      <c r="BO46" s="43"/>
      <c r="BP46" s="42"/>
      <c r="BQ46" s="43"/>
      <c r="BR46" s="44">
        <f t="shared" si="0"/>
        <v>0</v>
      </c>
      <c r="BS46" s="45">
        <f t="shared" si="1"/>
        <v>0</v>
      </c>
      <c r="BT46" s="46"/>
      <c r="BU46" s="46"/>
      <c r="BV46" s="47">
        <f t="shared" si="4"/>
      </c>
      <c r="BW46" s="48">
        <f t="shared" si="2"/>
      </c>
      <c r="BX46" s="49">
        <f t="shared" si="3"/>
      </c>
    </row>
    <row r="47" ht="13.8" customHeight="1" spans="1:76" x14ac:dyDescent="0.25">
      <c r="A47" s="107"/>
      <c r="B47" s="33"/>
      <c r="C47" s="34"/>
      <c r="D47" s="37"/>
      <c r="E47" s="36"/>
      <c r="F47" s="37"/>
      <c r="G47" s="36"/>
      <c r="H47" s="37"/>
      <c r="I47" s="36"/>
      <c r="J47" s="37"/>
      <c r="K47" s="36"/>
      <c r="L47" s="37"/>
      <c r="M47" s="36"/>
      <c r="N47" s="37"/>
      <c r="O47" s="36"/>
      <c r="P47" s="37"/>
      <c r="Q47" s="36"/>
      <c r="R47" s="37"/>
      <c r="S47" s="36"/>
      <c r="T47" s="37"/>
      <c r="U47" s="36"/>
      <c r="V47" s="37"/>
      <c r="W47" s="36"/>
      <c r="X47" s="40"/>
      <c r="Y47" s="39"/>
      <c r="Z47" s="40"/>
      <c r="AA47" s="39"/>
      <c r="AB47" s="40"/>
      <c r="AC47" s="39"/>
      <c r="AD47" s="40"/>
      <c r="AE47" s="39"/>
      <c r="AF47" s="40"/>
      <c r="AG47" s="39"/>
      <c r="AH47" s="40"/>
      <c r="AI47" s="39"/>
      <c r="AJ47" s="40"/>
      <c r="AK47" s="39"/>
      <c r="AL47" s="40"/>
      <c r="AM47" s="39"/>
      <c r="AN47" s="40"/>
      <c r="AO47" s="39"/>
      <c r="AP47" s="40"/>
      <c r="AQ47" s="39"/>
      <c r="AR47" s="40"/>
      <c r="AS47" s="39"/>
      <c r="AT47" s="40"/>
      <c r="AU47" s="39"/>
      <c r="AV47" s="40"/>
      <c r="AW47" s="39"/>
      <c r="AX47" s="40"/>
      <c r="AY47" s="41"/>
      <c r="AZ47" s="42"/>
      <c r="BA47" s="43"/>
      <c r="BB47" s="42"/>
      <c r="BC47" s="43"/>
      <c r="BD47" s="42"/>
      <c r="BE47" s="43"/>
      <c r="BF47" s="42"/>
      <c r="BG47" s="43"/>
      <c r="BH47" s="42"/>
      <c r="BI47" s="43"/>
      <c r="BJ47" s="42"/>
      <c r="BK47" s="43"/>
      <c r="BL47" s="42"/>
      <c r="BM47" s="43"/>
      <c r="BN47" s="42"/>
      <c r="BO47" s="43"/>
      <c r="BP47" s="42"/>
      <c r="BQ47" s="43"/>
      <c r="BR47" s="44">
        <f t="shared" si="0"/>
        <v>0</v>
      </c>
      <c r="BS47" s="45">
        <f t="shared" si="1"/>
        <v>0</v>
      </c>
      <c r="BT47" s="46"/>
      <c r="BU47" s="46"/>
      <c r="BV47" s="47">
        <f t="shared" si="4"/>
      </c>
      <c r="BW47" s="48">
        <f t="shared" si="2"/>
      </c>
      <c r="BX47" s="49">
        <f t="shared" si="3"/>
      </c>
    </row>
    <row r="48" ht="13.8" customHeight="1" spans="1:76" x14ac:dyDescent="0.25">
      <c r="A48" s="107"/>
      <c r="B48" s="33"/>
      <c r="C48" s="34"/>
      <c r="D48" s="37"/>
      <c r="E48" s="36"/>
      <c r="F48" s="37"/>
      <c r="G48" s="36"/>
      <c r="H48" s="37"/>
      <c r="I48" s="36"/>
      <c r="J48" s="37"/>
      <c r="K48" s="36"/>
      <c r="L48" s="37"/>
      <c r="M48" s="36"/>
      <c r="N48" s="37"/>
      <c r="O48" s="36"/>
      <c r="P48" s="37"/>
      <c r="Q48" s="36"/>
      <c r="R48" s="37"/>
      <c r="S48" s="36"/>
      <c r="T48" s="37"/>
      <c r="U48" s="36"/>
      <c r="V48" s="37"/>
      <c r="W48" s="36"/>
      <c r="X48" s="40"/>
      <c r="Y48" s="39"/>
      <c r="Z48" s="40"/>
      <c r="AA48" s="39"/>
      <c r="AB48" s="40"/>
      <c r="AC48" s="39"/>
      <c r="AD48" s="40"/>
      <c r="AE48" s="39"/>
      <c r="AF48" s="40"/>
      <c r="AG48" s="39"/>
      <c r="AH48" s="40"/>
      <c r="AI48" s="39"/>
      <c r="AJ48" s="40"/>
      <c r="AK48" s="39"/>
      <c r="AL48" s="40"/>
      <c r="AM48" s="39"/>
      <c r="AN48" s="40"/>
      <c r="AO48" s="39"/>
      <c r="AP48" s="40"/>
      <c r="AQ48" s="39"/>
      <c r="AR48" s="40"/>
      <c r="AS48" s="39"/>
      <c r="AT48" s="40"/>
      <c r="AU48" s="39"/>
      <c r="AV48" s="40"/>
      <c r="AW48" s="39"/>
      <c r="AX48" s="40"/>
      <c r="AY48" s="41"/>
      <c r="AZ48" s="42"/>
      <c r="BA48" s="43"/>
      <c r="BB48" s="42"/>
      <c r="BC48" s="43"/>
      <c r="BD48" s="42"/>
      <c r="BE48" s="43"/>
      <c r="BF48" s="42"/>
      <c r="BG48" s="43"/>
      <c r="BH48" s="42"/>
      <c r="BI48" s="43"/>
      <c r="BJ48" s="42"/>
      <c r="BK48" s="43"/>
      <c r="BL48" s="42"/>
      <c r="BM48" s="43"/>
      <c r="BN48" s="42"/>
      <c r="BO48" s="43"/>
      <c r="BP48" s="42"/>
      <c r="BQ48" s="43"/>
      <c r="BR48" s="44">
        <f t="shared" si="0"/>
        <v>0</v>
      </c>
      <c r="BS48" s="45">
        <f t="shared" si="1"/>
        <v>0</v>
      </c>
      <c r="BT48" s="46"/>
      <c r="BU48" s="46"/>
      <c r="BV48" s="47">
        <f t="shared" si="4"/>
      </c>
      <c r="BW48" s="48">
        <f t="shared" si="2"/>
      </c>
      <c r="BX48" s="49">
        <f t="shared" si="3"/>
      </c>
    </row>
    <row r="49" ht="13.8" customHeight="1" spans="1:76" x14ac:dyDescent="0.25">
      <c r="A49" s="107"/>
      <c r="B49" s="33"/>
      <c r="C49" s="34"/>
      <c r="D49" s="37"/>
      <c r="E49" s="36"/>
      <c r="F49" s="37"/>
      <c r="G49" s="36"/>
      <c r="H49" s="37"/>
      <c r="I49" s="36"/>
      <c r="J49" s="37"/>
      <c r="K49" s="36"/>
      <c r="L49" s="37"/>
      <c r="M49" s="36"/>
      <c r="N49" s="37"/>
      <c r="O49" s="36"/>
      <c r="P49" s="37"/>
      <c r="Q49" s="36"/>
      <c r="R49" s="37"/>
      <c r="S49" s="36"/>
      <c r="T49" s="37"/>
      <c r="U49" s="36"/>
      <c r="V49" s="37"/>
      <c r="W49" s="36"/>
      <c r="X49" s="40"/>
      <c r="Y49" s="39"/>
      <c r="Z49" s="40"/>
      <c r="AA49" s="39"/>
      <c r="AB49" s="40"/>
      <c r="AC49" s="39"/>
      <c r="AD49" s="40"/>
      <c r="AE49" s="39"/>
      <c r="AF49" s="40"/>
      <c r="AG49" s="39"/>
      <c r="AH49" s="40"/>
      <c r="AI49" s="39"/>
      <c r="AJ49" s="40"/>
      <c r="AK49" s="39"/>
      <c r="AL49" s="40"/>
      <c r="AM49" s="39"/>
      <c r="AN49" s="40"/>
      <c r="AO49" s="39"/>
      <c r="AP49" s="40"/>
      <c r="AQ49" s="39"/>
      <c r="AR49" s="40"/>
      <c r="AS49" s="39"/>
      <c r="AT49" s="40"/>
      <c r="AU49" s="39"/>
      <c r="AV49" s="40"/>
      <c r="AW49" s="39"/>
      <c r="AX49" s="40"/>
      <c r="AY49" s="41"/>
      <c r="AZ49" s="42"/>
      <c r="BA49" s="43"/>
      <c r="BB49" s="42"/>
      <c r="BC49" s="43"/>
      <c r="BD49" s="42"/>
      <c r="BE49" s="43"/>
      <c r="BF49" s="42"/>
      <c r="BG49" s="43"/>
      <c r="BH49" s="42"/>
      <c r="BI49" s="43"/>
      <c r="BJ49" s="42"/>
      <c r="BK49" s="43"/>
      <c r="BL49" s="42"/>
      <c r="BM49" s="43"/>
      <c r="BN49" s="42"/>
      <c r="BO49" s="43"/>
      <c r="BP49" s="42"/>
      <c r="BQ49" s="43"/>
      <c r="BR49" s="44">
        <f t="shared" si="0"/>
        <v>0</v>
      </c>
      <c r="BS49" s="45">
        <f t="shared" si="1"/>
        <v>0</v>
      </c>
      <c r="BT49" s="46"/>
      <c r="BU49" s="46"/>
      <c r="BV49" s="47">
        <f t="shared" si="4"/>
      </c>
      <c r="BW49" s="48">
        <f t="shared" si="2"/>
      </c>
      <c r="BX49" s="49">
        <f t="shared" si="3"/>
      </c>
    </row>
    <row r="50" ht="13.8" customHeight="1" spans="1:76" x14ac:dyDescent="0.25">
      <c r="A50" s="107"/>
      <c r="B50" s="33"/>
      <c r="C50" s="34"/>
      <c r="D50" s="37"/>
      <c r="E50" s="36"/>
      <c r="F50" s="37"/>
      <c r="G50" s="36"/>
      <c r="H50" s="37"/>
      <c r="I50" s="36"/>
      <c r="J50" s="37"/>
      <c r="K50" s="36"/>
      <c r="L50" s="37"/>
      <c r="M50" s="36"/>
      <c r="N50" s="37"/>
      <c r="O50" s="36"/>
      <c r="P50" s="37"/>
      <c r="Q50" s="36"/>
      <c r="R50" s="37"/>
      <c r="S50" s="36"/>
      <c r="T50" s="37"/>
      <c r="U50" s="36"/>
      <c r="V50" s="37"/>
      <c r="W50" s="36"/>
      <c r="X50" s="40"/>
      <c r="Y50" s="39"/>
      <c r="Z50" s="40"/>
      <c r="AA50" s="39"/>
      <c r="AB50" s="40"/>
      <c r="AC50" s="39"/>
      <c r="AD50" s="40"/>
      <c r="AE50" s="39"/>
      <c r="AF50" s="40"/>
      <c r="AG50" s="39"/>
      <c r="AH50" s="40"/>
      <c r="AI50" s="39"/>
      <c r="AJ50" s="40"/>
      <c r="AK50" s="39"/>
      <c r="AL50" s="40"/>
      <c r="AM50" s="39"/>
      <c r="AN50" s="40"/>
      <c r="AO50" s="39"/>
      <c r="AP50" s="40"/>
      <c r="AQ50" s="39"/>
      <c r="AR50" s="40"/>
      <c r="AS50" s="39"/>
      <c r="AT50" s="40"/>
      <c r="AU50" s="39"/>
      <c r="AV50" s="40"/>
      <c r="AW50" s="39"/>
      <c r="AX50" s="40"/>
      <c r="AY50" s="41"/>
      <c r="AZ50" s="42"/>
      <c r="BA50" s="43"/>
      <c r="BB50" s="42"/>
      <c r="BC50" s="43"/>
      <c r="BD50" s="42"/>
      <c r="BE50" s="43"/>
      <c r="BF50" s="42"/>
      <c r="BG50" s="43"/>
      <c r="BH50" s="42"/>
      <c r="BI50" s="43"/>
      <c r="BJ50" s="42"/>
      <c r="BK50" s="43"/>
      <c r="BL50" s="42"/>
      <c r="BM50" s="43"/>
      <c r="BN50" s="42"/>
      <c r="BO50" s="43"/>
      <c r="BP50" s="42"/>
      <c r="BQ50" s="43"/>
      <c r="BR50" s="44">
        <f t="shared" si="0"/>
        <v>0</v>
      </c>
      <c r="BS50" s="45">
        <f t="shared" si="1"/>
        <v>0</v>
      </c>
      <c r="BT50" s="46"/>
      <c r="BU50" s="46"/>
      <c r="BV50" s="47">
        <f t="shared" si="4"/>
      </c>
      <c r="BW50" s="48">
        <f t="shared" si="2"/>
      </c>
      <c r="BX50" s="49">
        <f t="shared" si="3"/>
      </c>
    </row>
    <row r="51" ht="13.8" customHeight="1" spans="1:76" x14ac:dyDescent="0.25">
      <c r="A51" s="107"/>
      <c r="B51" s="33"/>
      <c r="C51" s="34"/>
      <c r="D51" s="37"/>
      <c r="E51" s="36"/>
      <c r="F51" s="37"/>
      <c r="G51" s="36"/>
      <c r="H51" s="37"/>
      <c r="I51" s="36"/>
      <c r="J51" s="37"/>
      <c r="K51" s="36"/>
      <c r="L51" s="37"/>
      <c r="M51" s="36"/>
      <c r="N51" s="37"/>
      <c r="O51" s="36"/>
      <c r="P51" s="37"/>
      <c r="Q51" s="36"/>
      <c r="R51" s="37"/>
      <c r="S51" s="36"/>
      <c r="T51" s="37"/>
      <c r="U51" s="36"/>
      <c r="V51" s="37"/>
      <c r="W51" s="36"/>
      <c r="X51" s="40"/>
      <c r="Y51" s="39"/>
      <c r="Z51" s="40"/>
      <c r="AA51" s="39"/>
      <c r="AB51" s="40"/>
      <c r="AC51" s="39"/>
      <c r="AD51" s="40"/>
      <c r="AE51" s="39"/>
      <c r="AF51" s="40"/>
      <c r="AG51" s="39"/>
      <c r="AH51" s="40"/>
      <c r="AI51" s="39"/>
      <c r="AJ51" s="40"/>
      <c r="AK51" s="39"/>
      <c r="AL51" s="40"/>
      <c r="AM51" s="39"/>
      <c r="AN51" s="40"/>
      <c r="AO51" s="39"/>
      <c r="AP51" s="40"/>
      <c r="AQ51" s="39"/>
      <c r="AR51" s="40"/>
      <c r="AS51" s="39"/>
      <c r="AT51" s="40"/>
      <c r="AU51" s="39"/>
      <c r="AV51" s="40"/>
      <c r="AW51" s="39"/>
      <c r="AX51" s="40"/>
      <c r="AY51" s="41"/>
      <c r="AZ51" s="42"/>
      <c r="BA51" s="43"/>
      <c r="BB51" s="42"/>
      <c r="BC51" s="43"/>
      <c r="BD51" s="42"/>
      <c r="BE51" s="43"/>
      <c r="BF51" s="42"/>
      <c r="BG51" s="43"/>
      <c r="BH51" s="42"/>
      <c r="BI51" s="43"/>
      <c r="BJ51" s="42"/>
      <c r="BK51" s="43"/>
      <c r="BL51" s="42"/>
      <c r="BM51" s="43"/>
      <c r="BN51" s="42"/>
      <c r="BO51" s="43"/>
      <c r="BP51" s="42"/>
      <c r="BQ51" s="43"/>
      <c r="BR51" s="44">
        <f t="shared" si="0"/>
        <v>0</v>
      </c>
      <c r="BS51" s="45">
        <f t="shared" si="1"/>
        <v>0</v>
      </c>
      <c r="BT51" s="46"/>
      <c r="BU51" s="46"/>
      <c r="BV51" s="47">
        <f t="shared" si="4"/>
      </c>
      <c r="BW51" s="48">
        <f t="shared" si="2"/>
      </c>
      <c r="BX51" s="49">
        <f t="shared" si="3"/>
      </c>
    </row>
    <row r="52" ht="13.8" customHeight="1" spans="1:76" x14ac:dyDescent="0.25">
      <c r="A52" s="107"/>
      <c r="B52" s="33"/>
      <c r="C52" s="34"/>
      <c r="D52" s="37"/>
      <c r="E52" s="36"/>
      <c r="F52" s="37"/>
      <c r="G52" s="36"/>
      <c r="H52" s="37"/>
      <c r="I52" s="36"/>
      <c r="J52" s="37"/>
      <c r="K52" s="36"/>
      <c r="L52" s="37"/>
      <c r="M52" s="36"/>
      <c r="N52" s="37"/>
      <c r="O52" s="36"/>
      <c r="P52" s="37"/>
      <c r="Q52" s="36"/>
      <c r="R52" s="37"/>
      <c r="S52" s="36"/>
      <c r="T52" s="37"/>
      <c r="U52" s="36"/>
      <c r="V52" s="37"/>
      <c r="W52" s="36"/>
      <c r="X52" s="40"/>
      <c r="Y52" s="39"/>
      <c r="Z52" s="40"/>
      <c r="AA52" s="39"/>
      <c r="AB52" s="40"/>
      <c r="AC52" s="39"/>
      <c r="AD52" s="40"/>
      <c r="AE52" s="39"/>
      <c r="AF52" s="40"/>
      <c r="AG52" s="39"/>
      <c r="AH52" s="40"/>
      <c r="AI52" s="39"/>
      <c r="AJ52" s="40"/>
      <c r="AK52" s="39"/>
      <c r="AL52" s="40"/>
      <c r="AM52" s="39"/>
      <c r="AN52" s="40"/>
      <c r="AO52" s="39"/>
      <c r="AP52" s="40"/>
      <c r="AQ52" s="39"/>
      <c r="AR52" s="40"/>
      <c r="AS52" s="39"/>
      <c r="AT52" s="40"/>
      <c r="AU52" s="39"/>
      <c r="AV52" s="40"/>
      <c r="AW52" s="39"/>
      <c r="AX52" s="40"/>
      <c r="AY52" s="41"/>
      <c r="AZ52" s="42"/>
      <c r="BA52" s="43"/>
      <c r="BB52" s="42"/>
      <c r="BC52" s="43"/>
      <c r="BD52" s="42"/>
      <c r="BE52" s="43"/>
      <c r="BF52" s="42"/>
      <c r="BG52" s="43"/>
      <c r="BH52" s="42"/>
      <c r="BI52" s="43"/>
      <c r="BJ52" s="42"/>
      <c r="BK52" s="43"/>
      <c r="BL52" s="42"/>
      <c r="BM52" s="43"/>
      <c r="BN52" s="42"/>
      <c r="BO52" s="43"/>
      <c r="BP52" s="42"/>
      <c r="BQ52" s="43"/>
      <c r="BR52" s="44">
        <f t="shared" si="0"/>
        <v>0</v>
      </c>
      <c r="BS52" s="45">
        <f t="shared" si="1"/>
        <v>0</v>
      </c>
      <c r="BT52" s="46"/>
      <c r="BU52" s="46"/>
      <c r="BV52" s="47">
        <f t="shared" si="4"/>
      </c>
      <c r="BW52" s="48">
        <f t="shared" si="2"/>
      </c>
      <c r="BX52" s="49">
        <f t="shared" si="3"/>
      </c>
    </row>
    <row r="53" ht="13.8" customHeight="1" spans="1:76" x14ac:dyDescent="0.25">
      <c r="A53" s="107"/>
      <c r="B53" s="33"/>
      <c r="C53" s="34"/>
      <c r="D53" s="37"/>
      <c r="E53" s="36"/>
      <c r="F53" s="37"/>
      <c r="G53" s="36"/>
      <c r="H53" s="37"/>
      <c r="I53" s="36"/>
      <c r="J53" s="37"/>
      <c r="K53" s="36"/>
      <c r="L53" s="37"/>
      <c r="M53" s="36"/>
      <c r="N53" s="37"/>
      <c r="O53" s="36"/>
      <c r="P53" s="37"/>
      <c r="Q53" s="36"/>
      <c r="R53" s="37"/>
      <c r="S53" s="36"/>
      <c r="T53" s="37"/>
      <c r="U53" s="36"/>
      <c r="V53" s="37"/>
      <c r="W53" s="36"/>
      <c r="X53" s="40"/>
      <c r="Y53" s="39"/>
      <c r="Z53" s="40"/>
      <c r="AA53" s="39"/>
      <c r="AB53" s="40"/>
      <c r="AC53" s="39"/>
      <c r="AD53" s="40"/>
      <c r="AE53" s="39"/>
      <c r="AF53" s="40"/>
      <c r="AG53" s="39"/>
      <c r="AH53" s="40"/>
      <c r="AI53" s="39"/>
      <c r="AJ53" s="40"/>
      <c r="AK53" s="39"/>
      <c r="AL53" s="40"/>
      <c r="AM53" s="39"/>
      <c r="AN53" s="40"/>
      <c r="AO53" s="39"/>
      <c r="AP53" s="40"/>
      <c r="AQ53" s="39"/>
      <c r="AR53" s="40"/>
      <c r="AS53" s="39"/>
      <c r="AT53" s="40"/>
      <c r="AU53" s="39"/>
      <c r="AV53" s="40"/>
      <c r="AW53" s="39"/>
      <c r="AX53" s="40"/>
      <c r="AY53" s="41"/>
      <c r="AZ53" s="42"/>
      <c r="BA53" s="43"/>
      <c r="BB53" s="42"/>
      <c r="BC53" s="43"/>
      <c r="BD53" s="42"/>
      <c r="BE53" s="43"/>
      <c r="BF53" s="42"/>
      <c r="BG53" s="43"/>
      <c r="BH53" s="42"/>
      <c r="BI53" s="43"/>
      <c r="BJ53" s="42"/>
      <c r="BK53" s="43"/>
      <c r="BL53" s="42"/>
      <c r="BM53" s="43"/>
      <c r="BN53" s="42"/>
      <c r="BO53" s="43"/>
      <c r="BP53" s="42"/>
      <c r="BQ53" s="43"/>
      <c r="BR53" s="44">
        <f t="shared" si="0"/>
        <v>0</v>
      </c>
      <c r="BS53" s="45">
        <f>E53+G53+I53+K53+M53+O53+W53+Y53+AA53+AC53+AE53+AG53+BA53+BC53+BE53+BG53+BI53+AI53+Q53+S53+AK53+BK53+AM53+AO53+AQ53+AS53+AU53+AY53+AW53+BM53+U53+BO53+BQ53</f>
        <v>0</v>
      </c>
      <c r="BT53" s="46"/>
      <c r="BU53" s="46"/>
      <c r="BV53" s="47">
        <f t="shared" si="4"/>
      </c>
      <c r="BW53" s="48">
        <f t="shared" si="2"/>
      </c>
      <c r="BX53" s="49">
        <f t="shared" si="3"/>
      </c>
    </row>
    <row r="54" ht="13.8" customHeight="1" spans="1:76" x14ac:dyDescent="0.25">
      <c r="A54" s="107"/>
      <c r="B54" s="33"/>
      <c r="C54" s="34"/>
      <c r="D54" s="37"/>
      <c r="E54" s="36"/>
      <c r="F54" s="37"/>
      <c r="G54" s="36"/>
      <c r="H54" s="37"/>
      <c r="I54" s="36"/>
      <c r="J54" s="37"/>
      <c r="K54" s="36"/>
      <c r="L54" s="37"/>
      <c r="M54" s="36"/>
      <c r="N54" s="37"/>
      <c r="O54" s="36"/>
      <c r="P54" s="37"/>
      <c r="Q54" s="36"/>
      <c r="R54" s="37"/>
      <c r="S54" s="36"/>
      <c r="T54" s="37"/>
      <c r="U54" s="36"/>
      <c r="V54" s="37"/>
      <c r="W54" s="36"/>
      <c r="X54" s="40"/>
      <c r="Y54" s="39"/>
      <c r="Z54" s="40"/>
      <c r="AA54" s="39"/>
      <c r="AB54" s="40"/>
      <c r="AC54" s="39"/>
      <c r="AD54" s="40"/>
      <c r="AE54" s="39"/>
      <c r="AF54" s="40"/>
      <c r="AG54" s="39"/>
      <c r="AH54" s="40"/>
      <c r="AI54" s="39"/>
      <c r="AJ54" s="40"/>
      <c r="AK54" s="39"/>
      <c r="AL54" s="40"/>
      <c r="AM54" s="39"/>
      <c r="AN54" s="40"/>
      <c r="AO54" s="39"/>
      <c r="AP54" s="40"/>
      <c r="AQ54" s="39"/>
      <c r="AR54" s="40"/>
      <c r="AS54" s="39"/>
      <c r="AT54" s="40"/>
      <c r="AU54" s="39"/>
      <c r="AV54" s="40"/>
      <c r="AW54" s="39"/>
      <c r="AX54" s="40"/>
      <c r="AY54" s="41"/>
      <c r="AZ54" s="42"/>
      <c r="BA54" s="43"/>
      <c r="BB54" s="42"/>
      <c r="BC54" s="43"/>
      <c r="BD54" s="42"/>
      <c r="BE54" s="43"/>
      <c r="BF54" s="42"/>
      <c r="BG54" s="43"/>
      <c r="BH54" s="42"/>
      <c r="BI54" s="43"/>
      <c r="BJ54" s="42"/>
      <c r="BK54" s="43"/>
      <c r="BL54" s="42"/>
      <c r="BM54" s="43"/>
      <c r="BN54" s="42"/>
      <c r="BO54" s="43"/>
      <c r="BP54" s="42"/>
      <c r="BQ54" s="43"/>
      <c r="BR54" s="44">
        <f t="shared" si="0"/>
        <v>0</v>
      </c>
      <c r="BS54" s="45">
        <f t="shared" si="1"/>
        <v>0</v>
      </c>
      <c r="BT54" s="46"/>
      <c r="BU54" s="46"/>
      <c r="BV54" s="47">
        <f t="shared" si="4"/>
      </c>
      <c r="BW54" s="48">
        <f t="shared" si="2"/>
      </c>
      <c r="BX54" s="49">
        <f t="shared" si="3"/>
      </c>
    </row>
    <row r="55" ht="13.8" customHeight="1" spans="1:76" x14ac:dyDescent="0.25">
      <c r="A55" s="107"/>
      <c r="B55" s="33"/>
      <c r="C55" s="34"/>
      <c r="D55" s="37"/>
      <c r="E55" s="36"/>
      <c r="F55" s="37"/>
      <c r="G55" s="36"/>
      <c r="H55" s="37"/>
      <c r="I55" s="36"/>
      <c r="J55" s="37"/>
      <c r="K55" s="36"/>
      <c r="L55" s="37"/>
      <c r="M55" s="36"/>
      <c r="N55" s="37"/>
      <c r="O55" s="36"/>
      <c r="P55" s="37"/>
      <c r="Q55" s="36"/>
      <c r="R55" s="37"/>
      <c r="S55" s="36"/>
      <c r="T55" s="37"/>
      <c r="U55" s="36"/>
      <c r="V55" s="37"/>
      <c r="W55" s="36"/>
      <c r="X55" s="40"/>
      <c r="Y55" s="39"/>
      <c r="Z55" s="40"/>
      <c r="AA55" s="39"/>
      <c r="AB55" s="40"/>
      <c r="AC55" s="39"/>
      <c r="AD55" s="40"/>
      <c r="AE55" s="39"/>
      <c r="AF55" s="40"/>
      <c r="AG55" s="39"/>
      <c r="AH55" s="40"/>
      <c r="AI55" s="39"/>
      <c r="AJ55" s="40"/>
      <c r="AK55" s="39"/>
      <c r="AL55" s="40"/>
      <c r="AM55" s="39"/>
      <c r="AN55" s="40"/>
      <c r="AO55" s="39"/>
      <c r="AP55" s="40"/>
      <c r="AQ55" s="39"/>
      <c r="AR55" s="40"/>
      <c r="AS55" s="39"/>
      <c r="AT55" s="40"/>
      <c r="AU55" s="39"/>
      <c r="AV55" s="40"/>
      <c r="AW55" s="39"/>
      <c r="AX55" s="40"/>
      <c r="AY55" s="41"/>
      <c r="AZ55" s="42"/>
      <c r="BA55" s="43"/>
      <c r="BB55" s="42"/>
      <c r="BC55" s="43"/>
      <c r="BD55" s="42"/>
      <c r="BE55" s="43"/>
      <c r="BF55" s="42"/>
      <c r="BG55" s="43"/>
      <c r="BH55" s="42"/>
      <c r="BI55" s="43"/>
      <c r="BJ55" s="42"/>
      <c r="BK55" s="43"/>
      <c r="BL55" s="42"/>
      <c r="BM55" s="43"/>
      <c r="BN55" s="42"/>
      <c r="BO55" s="43"/>
      <c r="BP55" s="42"/>
      <c r="BQ55" s="43"/>
      <c r="BR55" s="44">
        <f t="shared" si="0"/>
        <v>0</v>
      </c>
      <c r="BS55" s="45">
        <f t="shared" si="1"/>
        <v>0</v>
      </c>
      <c r="BT55" s="46"/>
      <c r="BU55" s="46"/>
      <c r="BV55" s="47">
        <f t="shared" si="4"/>
      </c>
      <c r="BW55" s="48">
        <f t="shared" si="2"/>
      </c>
      <c r="BX55" s="49">
        <f t="shared" si="3"/>
      </c>
    </row>
    <row r="56" ht="13.8" customHeight="1" spans="1:76" x14ac:dyDescent="0.25">
      <c r="A56" s="107"/>
      <c r="B56" s="33"/>
      <c r="C56" s="34"/>
      <c r="D56" s="37"/>
      <c r="E56" s="36"/>
      <c r="F56" s="37"/>
      <c r="G56" s="36"/>
      <c r="H56" s="37"/>
      <c r="I56" s="36"/>
      <c r="J56" s="37"/>
      <c r="K56" s="36"/>
      <c r="L56" s="37"/>
      <c r="M56" s="36"/>
      <c r="N56" s="37"/>
      <c r="O56" s="36"/>
      <c r="P56" s="37"/>
      <c r="Q56" s="36"/>
      <c r="R56" s="37"/>
      <c r="S56" s="36"/>
      <c r="T56" s="37"/>
      <c r="U56" s="36"/>
      <c r="V56" s="37"/>
      <c r="W56" s="36"/>
      <c r="X56" s="40"/>
      <c r="Y56" s="39"/>
      <c r="Z56" s="40"/>
      <c r="AA56" s="39"/>
      <c r="AB56" s="40"/>
      <c r="AC56" s="39"/>
      <c r="AD56" s="40"/>
      <c r="AE56" s="39"/>
      <c r="AF56" s="40"/>
      <c r="AG56" s="39"/>
      <c r="AH56" s="40"/>
      <c r="AI56" s="39"/>
      <c r="AJ56" s="40"/>
      <c r="AK56" s="39"/>
      <c r="AL56" s="40"/>
      <c r="AM56" s="39"/>
      <c r="AN56" s="40"/>
      <c r="AO56" s="39"/>
      <c r="AP56" s="40"/>
      <c r="AQ56" s="39"/>
      <c r="AR56" s="40"/>
      <c r="AS56" s="39"/>
      <c r="AT56" s="40"/>
      <c r="AU56" s="39"/>
      <c r="AV56" s="40"/>
      <c r="AW56" s="39"/>
      <c r="AX56" s="40"/>
      <c r="AY56" s="41"/>
      <c r="AZ56" s="42"/>
      <c r="BA56" s="43"/>
      <c r="BB56" s="42"/>
      <c r="BC56" s="43"/>
      <c r="BD56" s="42"/>
      <c r="BE56" s="43"/>
      <c r="BF56" s="42"/>
      <c r="BG56" s="43"/>
      <c r="BH56" s="42"/>
      <c r="BI56" s="43"/>
      <c r="BJ56" s="42"/>
      <c r="BK56" s="43"/>
      <c r="BL56" s="42"/>
      <c r="BM56" s="43"/>
      <c r="BN56" s="42"/>
      <c r="BO56" s="43"/>
      <c r="BP56" s="42"/>
      <c r="BQ56" s="43"/>
      <c r="BR56" s="44">
        <f t="shared" si="0"/>
        <v>0</v>
      </c>
      <c r="BS56" s="45">
        <f t="shared" si="1"/>
        <v>0</v>
      </c>
      <c r="BT56" s="46"/>
      <c r="BU56" s="46"/>
      <c r="BV56" s="47">
        <f t="shared" si="4"/>
      </c>
      <c r="BW56" s="48">
        <f t="shared" si="2"/>
      </c>
      <c r="BX56" s="49">
        <f t="shared" si="3"/>
      </c>
    </row>
    <row r="57" ht="13.8" customHeight="1" spans="1:76" x14ac:dyDescent="0.25">
      <c r="A57" s="107"/>
      <c r="B57" s="33"/>
      <c r="C57" s="34"/>
      <c r="D57" s="37"/>
      <c r="E57" s="36"/>
      <c r="F57" s="37"/>
      <c r="G57" s="36"/>
      <c r="H57" s="37"/>
      <c r="I57" s="36"/>
      <c r="J57" s="37"/>
      <c r="K57" s="36"/>
      <c r="L57" s="37"/>
      <c r="M57" s="36"/>
      <c r="N57" s="37"/>
      <c r="O57" s="36"/>
      <c r="P57" s="37"/>
      <c r="Q57" s="36"/>
      <c r="R57" s="37"/>
      <c r="S57" s="36"/>
      <c r="T57" s="37"/>
      <c r="U57" s="36"/>
      <c r="V57" s="37"/>
      <c r="W57" s="36"/>
      <c r="X57" s="40"/>
      <c r="Y57" s="39"/>
      <c r="Z57" s="40"/>
      <c r="AA57" s="39"/>
      <c r="AB57" s="40"/>
      <c r="AC57" s="39"/>
      <c r="AD57" s="40"/>
      <c r="AE57" s="39"/>
      <c r="AF57" s="40"/>
      <c r="AG57" s="39"/>
      <c r="AH57" s="40"/>
      <c r="AI57" s="39"/>
      <c r="AJ57" s="40"/>
      <c r="AK57" s="39"/>
      <c r="AL57" s="40"/>
      <c r="AM57" s="39"/>
      <c r="AN57" s="40"/>
      <c r="AO57" s="39"/>
      <c r="AP57" s="40"/>
      <c r="AQ57" s="39"/>
      <c r="AR57" s="40"/>
      <c r="AS57" s="39"/>
      <c r="AT57" s="40"/>
      <c r="AU57" s="39"/>
      <c r="AV57" s="40"/>
      <c r="AW57" s="39"/>
      <c r="AX57" s="40"/>
      <c r="AY57" s="41"/>
      <c r="AZ57" s="42"/>
      <c r="BA57" s="43"/>
      <c r="BB57" s="42"/>
      <c r="BC57" s="43"/>
      <c r="BD57" s="42"/>
      <c r="BE57" s="43"/>
      <c r="BF57" s="42"/>
      <c r="BG57" s="43"/>
      <c r="BH57" s="42"/>
      <c r="BI57" s="43"/>
      <c r="BJ57" s="42"/>
      <c r="BK57" s="43"/>
      <c r="BL57" s="42"/>
      <c r="BM57" s="43"/>
      <c r="BN57" s="42"/>
      <c r="BO57" s="43"/>
      <c r="BP57" s="42"/>
      <c r="BQ57" s="43"/>
      <c r="BR57" s="44">
        <f t="shared" si="0"/>
        <v>0</v>
      </c>
      <c r="BS57" s="45">
        <f t="shared" si="1"/>
        <v>0</v>
      </c>
      <c r="BT57" s="46"/>
      <c r="BU57" s="46"/>
      <c r="BV57" s="47">
        <f t="shared" si="4"/>
      </c>
      <c r="BW57" s="48">
        <f t="shared" si="2"/>
      </c>
      <c r="BX57" s="49">
        <f t="shared" si="3"/>
      </c>
    </row>
    <row r="58" ht="13.8" customHeight="1" spans="1:76" x14ac:dyDescent="0.25">
      <c r="A58" s="107"/>
      <c r="B58" s="33"/>
      <c r="C58" s="34"/>
      <c r="D58" s="37"/>
      <c r="E58" s="36"/>
      <c r="F58" s="37"/>
      <c r="G58" s="36"/>
      <c r="H58" s="37"/>
      <c r="I58" s="36"/>
      <c r="J58" s="37"/>
      <c r="K58" s="36"/>
      <c r="L58" s="37"/>
      <c r="M58" s="36"/>
      <c r="N58" s="37"/>
      <c r="O58" s="36"/>
      <c r="P58" s="37"/>
      <c r="Q58" s="36"/>
      <c r="R58" s="37"/>
      <c r="S58" s="36"/>
      <c r="T58" s="37"/>
      <c r="U58" s="36"/>
      <c r="V58" s="37"/>
      <c r="W58" s="36"/>
      <c r="X58" s="40"/>
      <c r="Y58" s="39"/>
      <c r="Z58" s="40"/>
      <c r="AA58" s="39"/>
      <c r="AB58" s="40"/>
      <c r="AC58" s="39"/>
      <c r="AD58" s="40"/>
      <c r="AE58" s="39"/>
      <c r="AF58" s="40"/>
      <c r="AG58" s="39"/>
      <c r="AH58" s="40"/>
      <c r="AI58" s="39"/>
      <c r="AJ58" s="40"/>
      <c r="AK58" s="39"/>
      <c r="AL58" s="40"/>
      <c r="AM58" s="39"/>
      <c r="AN58" s="40"/>
      <c r="AO58" s="39"/>
      <c r="AP58" s="40"/>
      <c r="AQ58" s="39"/>
      <c r="AR58" s="40"/>
      <c r="AS58" s="39"/>
      <c r="AT58" s="40"/>
      <c r="AU58" s="39"/>
      <c r="AV58" s="40"/>
      <c r="AW58" s="39"/>
      <c r="AX58" s="40"/>
      <c r="AY58" s="41"/>
      <c r="AZ58" s="42"/>
      <c r="BA58" s="43"/>
      <c r="BB58" s="42"/>
      <c r="BC58" s="43"/>
      <c r="BD58" s="42"/>
      <c r="BE58" s="43"/>
      <c r="BF58" s="42"/>
      <c r="BG58" s="43"/>
      <c r="BH58" s="42"/>
      <c r="BI58" s="43"/>
      <c r="BJ58" s="42"/>
      <c r="BK58" s="43"/>
      <c r="BL58" s="42"/>
      <c r="BM58" s="43"/>
      <c r="BN58" s="42"/>
      <c r="BO58" s="43"/>
      <c r="BP58" s="42"/>
      <c r="BQ58" s="43"/>
      <c r="BR58" s="44">
        <f t="shared" si="0"/>
        <v>0</v>
      </c>
      <c r="BS58" s="45">
        <f t="shared" si="1"/>
        <v>0</v>
      </c>
      <c r="BT58" s="46"/>
      <c r="BU58" s="46"/>
      <c r="BV58" s="47">
        <f t="shared" si="4"/>
      </c>
      <c r="BW58" s="48">
        <f t="shared" si="2"/>
      </c>
      <c r="BX58" s="49">
        <f t="shared" si="3"/>
      </c>
    </row>
    <row r="59" ht="13.8" customHeight="1" spans="1:76" x14ac:dyDescent="0.25">
      <c r="A59" s="107"/>
      <c r="B59" s="33"/>
      <c r="C59" s="34"/>
      <c r="D59" s="37"/>
      <c r="E59" s="36"/>
      <c r="F59" s="37"/>
      <c r="G59" s="36"/>
      <c r="H59" s="37"/>
      <c r="I59" s="36"/>
      <c r="J59" s="37"/>
      <c r="K59" s="36"/>
      <c r="L59" s="37"/>
      <c r="M59" s="36"/>
      <c r="N59" s="37"/>
      <c r="O59" s="36"/>
      <c r="P59" s="37"/>
      <c r="Q59" s="36"/>
      <c r="R59" s="37"/>
      <c r="S59" s="36"/>
      <c r="T59" s="37"/>
      <c r="U59" s="36"/>
      <c r="V59" s="37"/>
      <c r="W59" s="36"/>
      <c r="X59" s="40"/>
      <c r="Y59" s="39"/>
      <c r="Z59" s="40"/>
      <c r="AA59" s="39"/>
      <c r="AB59" s="40"/>
      <c r="AC59" s="39"/>
      <c r="AD59" s="40"/>
      <c r="AE59" s="39"/>
      <c r="AF59" s="40"/>
      <c r="AG59" s="39"/>
      <c r="AH59" s="40"/>
      <c r="AI59" s="39"/>
      <c r="AJ59" s="40"/>
      <c r="AK59" s="39"/>
      <c r="AL59" s="40"/>
      <c r="AM59" s="39"/>
      <c r="AN59" s="40"/>
      <c r="AO59" s="39"/>
      <c r="AP59" s="40"/>
      <c r="AQ59" s="39"/>
      <c r="AR59" s="40"/>
      <c r="AS59" s="39"/>
      <c r="AT59" s="40"/>
      <c r="AU59" s="39"/>
      <c r="AV59" s="40"/>
      <c r="AW59" s="39"/>
      <c r="AX59" s="40"/>
      <c r="AY59" s="41"/>
      <c r="AZ59" s="42"/>
      <c r="BA59" s="43"/>
      <c r="BB59" s="42"/>
      <c r="BC59" s="43"/>
      <c r="BD59" s="42"/>
      <c r="BE59" s="43"/>
      <c r="BF59" s="42"/>
      <c r="BG59" s="43"/>
      <c r="BH59" s="42"/>
      <c r="BI59" s="43"/>
      <c r="BJ59" s="42"/>
      <c r="BK59" s="43"/>
      <c r="BL59" s="42"/>
      <c r="BM59" s="43"/>
      <c r="BN59" s="42"/>
      <c r="BO59" s="43"/>
      <c r="BP59" s="42"/>
      <c r="BQ59" s="43"/>
      <c r="BR59" s="44">
        <f t="shared" si="0"/>
        <v>0</v>
      </c>
      <c r="BS59" s="45">
        <f t="shared" si="1"/>
        <v>0</v>
      </c>
      <c r="BT59" s="46"/>
      <c r="BU59" s="46"/>
      <c r="BV59" s="47">
        <f t="shared" si="4"/>
      </c>
      <c r="BW59" s="48">
        <f t="shared" si="2"/>
      </c>
      <c r="BX59" s="49">
        <f t="shared" si="3"/>
      </c>
    </row>
    <row r="60" ht="13.8" customHeight="1" spans="1:76" x14ac:dyDescent="0.25">
      <c r="A60" s="107"/>
      <c r="B60" s="33"/>
      <c r="C60" s="34"/>
      <c r="D60" s="37"/>
      <c r="E60" s="36"/>
      <c r="F60" s="37"/>
      <c r="G60" s="36"/>
      <c r="H60" s="37"/>
      <c r="I60" s="36"/>
      <c r="J60" s="37"/>
      <c r="K60" s="36"/>
      <c r="L60" s="37"/>
      <c r="M60" s="36"/>
      <c r="N60" s="37"/>
      <c r="O60" s="36"/>
      <c r="P60" s="37"/>
      <c r="Q60" s="36"/>
      <c r="R60" s="37"/>
      <c r="S60" s="36"/>
      <c r="T60" s="37"/>
      <c r="U60" s="36"/>
      <c r="V60" s="37"/>
      <c r="W60" s="36"/>
      <c r="X60" s="40"/>
      <c r="Y60" s="39"/>
      <c r="Z60" s="40"/>
      <c r="AA60" s="39"/>
      <c r="AB60" s="40"/>
      <c r="AC60" s="39"/>
      <c r="AD60" s="40"/>
      <c r="AE60" s="39"/>
      <c r="AF60" s="40"/>
      <c r="AG60" s="39"/>
      <c r="AH60" s="40"/>
      <c r="AI60" s="39"/>
      <c r="AJ60" s="40"/>
      <c r="AK60" s="39"/>
      <c r="AL60" s="40"/>
      <c r="AM60" s="39"/>
      <c r="AN60" s="40"/>
      <c r="AO60" s="39"/>
      <c r="AP60" s="40"/>
      <c r="AQ60" s="39"/>
      <c r="AR60" s="40"/>
      <c r="AS60" s="39"/>
      <c r="AT60" s="40"/>
      <c r="AU60" s="39"/>
      <c r="AV60" s="40"/>
      <c r="AW60" s="39"/>
      <c r="AX60" s="40"/>
      <c r="AY60" s="41"/>
      <c r="AZ60" s="42"/>
      <c r="BA60" s="43"/>
      <c r="BB60" s="42"/>
      <c r="BC60" s="43"/>
      <c r="BD60" s="42"/>
      <c r="BE60" s="43"/>
      <c r="BF60" s="42"/>
      <c r="BG60" s="43"/>
      <c r="BH60" s="42"/>
      <c r="BI60" s="43"/>
      <c r="BJ60" s="42"/>
      <c r="BK60" s="43"/>
      <c r="BL60" s="42"/>
      <c r="BM60" s="43"/>
      <c r="BN60" s="42"/>
      <c r="BO60" s="43"/>
      <c r="BP60" s="42"/>
      <c r="BQ60" s="43"/>
      <c r="BR60" s="44">
        <f t="shared" si="0"/>
        <v>0</v>
      </c>
      <c r="BS60" s="45">
        <f t="shared" si="1"/>
        <v>0</v>
      </c>
      <c r="BT60" s="46"/>
      <c r="BU60" s="46"/>
      <c r="BV60" s="47">
        <f t="shared" si="4"/>
      </c>
      <c r="BW60" s="48">
        <f t="shared" si="2"/>
      </c>
      <c r="BX60" s="49">
        <f t="shared" si="3"/>
      </c>
    </row>
    <row r="61" ht="13.8" customHeight="1" spans="1:76" x14ac:dyDescent="0.25">
      <c r="A61" s="107"/>
      <c r="B61" s="33"/>
      <c r="C61" s="34"/>
      <c r="D61" s="37"/>
      <c r="E61" s="36"/>
      <c r="F61" s="37"/>
      <c r="G61" s="36"/>
      <c r="H61" s="37"/>
      <c r="I61" s="36"/>
      <c r="J61" s="37"/>
      <c r="K61" s="36"/>
      <c r="L61" s="37"/>
      <c r="M61" s="36"/>
      <c r="N61" s="37"/>
      <c r="O61" s="36"/>
      <c r="P61" s="37"/>
      <c r="Q61" s="36"/>
      <c r="R61" s="37"/>
      <c r="S61" s="36"/>
      <c r="T61" s="37"/>
      <c r="U61" s="36"/>
      <c r="V61" s="37"/>
      <c r="W61" s="36"/>
      <c r="X61" s="40"/>
      <c r="Y61" s="39"/>
      <c r="Z61" s="40"/>
      <c r="AA61" s="39"/>
      <c r="AB61" s="40"/>
      <c r="AC61" s="39"/>
      <c r="AD61" s="40"/>
      <c r="AE61" s="39"/>
      <c r="AF61" s="40"/>
      <c r="AG61" s="39"/>
      <c r="AH61" s="40"/>
      <c r="AI61" s="39"/>
      <c r="AJ61" s="40"/>
      <c r="AK61" s="39"/>
      <c r="AL61" s="40"/>
      <c r="AM61" s="39"/>
      <c r="AN61" s="40"/>
      <c r="AO61" s="39"/>
      <c r="AP61" s="40"/>
      <c r="AQ61" s="39"/>
      <c r="AR61" s="40"/>
      <c r="AS61" s="39"/>
      <c r="AT61" s="40"/>
      <c r="AU61" s="39"/>
      <c r="AV61" s="40"/>
      <c r="AW61" s="39"/>
      <c r="AX61" s="40"/>
      <c r="AY61" s="41"/>
      <c r="AZ61" s="42"/>
      <c r="BA61" s="43"/>
      <c r="BB61" s="42"/>
      <c r="BC61" s="43"/>
      <c r="BD61" s="42"/>
      <c r="BE61" s="43"/>
      <c r="BF61" s="42"/>
      <c r="BG61" s="43"/>
      <c r="BH61" s="42"/>
      <c r="BI61" s="43"/>
      <c r="BJ61" s="42"/>
      <c r="BK61" s="43"/>
      <c r="BL61" s="42"/>
      <c r="BM61" s="43"/>
      <c r="BN61" s="42"/>
      <c r="BO61" s="43"/>
      <c r="BP61" s="42"/>
      <c r="BQ61" s="43"/>
      <c r="BR61" s="44">
        <f t="shared" si="0"/>
        <v>0</v>
      </c>
      <c r="BS61" s="45">
        <f t="shared" si="1"/>
        <v>0</v>
      </c>
      <c r="BT61" s="46"/>
      <c r="BU61" s="46"/>
      <c r="BV61" s="47">
        <f t="shared" si="4"/>
      </c>
      <c r="BW61" s="48">
        <f t="shared" si="2"/>
      </c>
      <c r="BX61" s="49">
        <f t="shared" si="3"/>
      </c>
    </row>
    <row r="62" ht="13.8" customHeight="1" spans="1:76" x14ac:dyDescent="0.25">
      <c r="A62" s="107"/>
      <c r="B62" s="33"/>
      <c r="C62" s="34"/>
      <c r="D62" s="37"/>
      <c r="E62" s="36"/>
      <c r="F62" s="37"/>
      <c r="G62" s="36"/>
      <c r="H62" s="37"/>
      <c r="I62" s="36"/>
      <c r="J62" s="37"/>
      <c r="K62" s="36"/>
      <c r="L62" s="37"/>
      <c r="M62" s="36"/>
      <c r="N62" s="37"/>
      <c r="O62" s="36"/>
      <c r="P62" s="37"/>
      <c r="Q62" s="36"/>
      <c r="R62" s="37"/>
      <c r="S62" s="36"/>
      <c r="T62" s="37"/>
      <c r="U62" s="36"/>
      <c r="V62" s="37"/>
      <c r="W62" s="36"/>
      <c r="X62" s="40"/>
      <c r="Y62" s="39"/>
      <c r="Z62" s="40"/>
      <c r="AA62" s="39"/>
      <c r="AB62" s="40"/>
      <c r="AC62" s="39"/>
      <c r="AD62" s="40"/>
      <c r="AE62" s="39"/>
      <c r="AF62" s="40"/>
      <c r="AG62" s="39"/>
      <c r="AH62" s="40"/>
      <c r="AI62" s="39"/>
      <c r="AJ62" s="40"/>
      <c r="AK62" s="39"/>
      <c r="AL62" s="40"/>
      <c r="AM62" s="39"/>
      <c r="AN62" s="40"/>
      <c r="AO62" s="39"/>
      <c r="AP62" s="40"/>
      <c r="AQ62" s="39"/>
      <c r="AR62" s="40"/>
      <c r="AS62" s="39"/>
      <c r="AT62" s="40"/>
      <c r="AU62" s="39"/>
      <c r="AV62" s="40"/>
      <c r="AW62" s="39"/>
      <c r="AX62" s="40"/>
      <c r="AY62" s="41"/>
      <c r="AZ62" s="42"/>
      <c r="BA62" s="43"/>
      <c r="BB62" s="42"/>
      <c r="BC62" s="43"/>
      <c r="BD62" s="42"/>
      <c r="BE62" s="43"/>
      <c r="BF62" s="42"/>
      <c r="BG62" s="43"/>
      <c r="BH62" s="42"/>
      <c r="BI62" s="43"/>
      <c r="BJ62" s="42"/>
      <c r="BK62" s="43"/>
      <c r="BL62" s="42"/>
      <c r="BM62" s="43"/>
      <c r="BN62" s="42"/>
      <c r="BO62" s="43"/>
      <c r="BP62" s="42"/>
      <c r="BQ62" s="43"/>
      <c r="BR62" s="44">
        <f t="shared" si="0"/>
        <v>0</v>
      </c>
      <c r="BS62" s="45">
        <f t="shared" si="1"/>
        <v>0</v>
      </c>
      <c r="BT62" s="46"/>
      <c r="BU62" s="46"/>
      <c r="BV62" s="47">
        <f t="shared" si="4"/>
      </c>
      <c r="BW62" s="48">
        <f t="shared" si="2"/>
      </c>
      <c r="BX62" s="49">
        <f t="shared" si="3"/>
      </c>
    </row>
    <row r="63" ht="13.8" customHeight="1" spans="1:76" x14ac:dyDescent="0.25">
      <c r="A63" s="107"/>
      <c r="B63" s="33"/>
      <c r="C63" s="34"/>
      <c r="D63" s="37"/>
      <c r="E63" s="36"/>
      <c r="F63" s="37"/>
      <c r="G63" s="36"/>
      <c r="H63" s="37"/>
      <c r="I63" s="36"/>
      <c r="J63" s="37"/>
      <c r="K63" s="36"/>
      <c r="L63" s="37"/>
      <c r="M63" s="36"/>
      <c r="N63" s="37"/>
      <c r="O63" s="36"/>
      <c r="P63" s="37"/>
      <c r="Q63" s="36"/>
      <c r="R63" s="37"/>
      <c r="S63" s="36"/>
      <c r="T63" s="37"/>
      <c r="U63" s="36"/>
      <c r="V63" s="37"/>
      <c r="W63" s="36"/>
      <c r="X63" s="40"/>
      <c r="Y63" s="39"/>
      <c r="Z63" s="40"/>
      <c r="AA63" s="39"/>
      <c r="AB63" s="40"/>
      <c r="AC63" s="39"/>
      <c r="AD63" s="40"/>
      <c r="AE63" s="39"/>
      <c r="AF63" s="40"/>
      <c r="AG63" s="39"/>
      <c r="AH63" s="40"/>
      <c r="AI63" s="39"/>
      <c r="AJ63" s="40"/>
      <c r="AK63" s="39"/>
      <c r="AL63" s="40"/>
      <c r="AM63" s="39"/>
      <c r="AN63" s="40"/>
      <c r="AO63" s="39"/>
      <c r="AP63" s="40"/>
      <c r="AQ63" s="39"/>
      <c r="AR63" s="40"/>
      <c r="AS63" s="39"/>
      <c r="AT63" s="40"/>
      <c r="AU63" s="39"/>
      <c r="AV63" s="40"/>
      <c r="AW63" s="39"/>
      <c r="AX63" s="40"/>
      <c r="AY63" s="41"/>
      <c r="AZ63" s="42"/>
      <c r="BA63" s="43"/>
      <c r="BB63" s="42"/>
      <c r="BC63" s="43"/>
      <c r="BD63" s="42"/>
      <c r="BE63" s="43"/>
      <c r="BF63" s="42"/>
      <c r="BG63" s="43"/>
      <c r="BH63" s="42"/>
      <c r="BI63" s="43"/>
      <c r="BJ63" s="42"/>
      <c r="BK63" s="43"/>
      <c r="BL63" s="42"/>
      <c r="BM63" s="43"/>
      <c r="BN63" s="42"/>
      <c r="BO63" s="43"/>
      <c r="BP63" s="42"/>
      <c r="BQ63" s="43"/>
      <c r="BR63" s="44">
        <f t="shared" si="0"/>
        <v>0</v>
      </c>
      <c r="BS63" s="45">
        <f t="shared" si="1"/>
        <v>0</v>
      </c>
      <c r="BT63" s="46"/>
      <c r="BU63" s="46"/>
      <c r="BV63" s="47">
        <f t="shared" si="4"/>
      </c>
      <c r="BW63" s="48">
        <f t="shared" si="2"/>
      </c>
      <c r="BX63" s="49">
        <f t="shared" si="3"/>
      </c>
    </row>
    <row r="64" ht="13.8" customHeight="1" spans="1:76" x14ac:dyDescent="0.25">
      <c r="A64" s="107"/>
      <c r="B64" s="33"/>
      <c r="C64" s="34"/>
      <c r="D64" s="37"/>
      <c r="E64" s="36"/>
      <c r="F64" s="37"/>
      <c r="G64" s="36"/>
      <c r="H64" s="37"/>
      <c r="I64" s="36"/>
      <c r="J64" s="37"/>
      <c r="K64" s="36"/>
      <c r="L64" s="37"/>
      <c r="M64" s="36"/>
      <c r="N64" s="37"/>
      <c r="O64" s="36"/>
      <c r="P64" s="37"/>
      <c r="Q64" s="36"/>
      <c r="R64" s="37"/>
      <c r="S64" s="36"/>
      <c r="T64" s="37"/>
      <c r="U64" s="36"/>
      <c r="V64" s="37"/>
      <c r="W64" s="36"/>
      <c r="X64" s="40"/>
      <c r="Y64" s="39"/>
      <c r="Z64" s="40"/>
      <c r="AA64" s="39"/>
      <c r="AB64" s="40"/>
      <c r="AC64" s="39"/>
      <c r="AD64" s="40"/>
      <c r="AE64" s="39"/>
      <c r="AF64" s="40"/>
      <c r="AG64" s="39"/>
      <c r="AH64" s="40"/>
      <c r="AI64" s="39"/>
      <c r="AJ64" s="40"/>
      <c r="AK64" s="39"/>
      <c r="AL64" s="40"/>
      <c r="AM64" s="39"/>
      <c r="AN64" s="40"/>
      <c r="AO64" s="39"/>
      <c r="AP64" s="40"/>
      <c r="AQ64" s="39"/>
      <c r="AR64" s="40"/>
      <c r="AS64" s="39"/>
      <c r="AT64" s="40"/>
      <c r="AU64" s="39"/>
      <c r="AV64" s="40"/>
      <c r="AW64" s="39"/>
      <c r="AX64" s="40"/>
      <c r="AY64" s="41"/>
      <c r="AZ64" s="42"/>
      <c r="BA64" s="43"/>
      <c r="BB64" s="42"/>
      <c r="BC64" s="43"/>
      <c r="BD64" s="42"/>
      <c r="BE64" s="43"/>
      <c r="BF64" s="42"/>
      <c r="BG64" s="43"/>
      <c r="BH64" s="42"/>
      <c r="BI64" s="43"/>
      <c r="BJ64" s="42"/>
      <c r="BK64" s="43"/>
      <c r="BL64" s="42"/>
      <c r="BM64" s="43"/>
      <c r="BN64" s="42"/>
      <c r="BO64" s="43"/>
      <c r="BP64" s="42"/>
      <c r="BQ64" s="43"/>
      <c r="BR64" s="44">
        <f t="shared" si="0"/>
        <v>0</v>
      </c>
      <c r="BS64" s="45">
        <f t="shared" si="1"/>
        <v>0</v>
      </c>
      <c r="BT64" s="46"/>
      <c r="BU64" s="46"/>
      <c r="BV64" s="47">
        <f t="shared" si="4"/>
      </c>
      <c r="BW64" s="48">
        <f t="shared" si="2"/>
      </c>
      <c r="BX64" s="49">
        <f t="shared" si="3"/>
      </c>
    </row>
    <row r="65" ht="13.8" customHeight="1" spans="1:76" x14ac:dyDescent="0.25">
      <c r="A65" s="107"/>
      <c r="B65" s="33"/>
      <c r="C65" s="34"/>
      <c r="D65" s="37"/>
      <c r="E65" s="36"/>
      <c r="F65" s="37"/>
      <c r="G65" s="36"/>
      <c r="H65" s="37"/>
      <c r="I65" s="36"/>
      <c r="J65" s="37"/>
      <c r="K65" s="36"/>
      <c r="L65" s="37"/>
      <c r="M65" s="36"/>
      <c r="N65" s="37"/>
      <c r="O65" s="36"/>
      <c r="P65" s="37"/>
      <c r="Q65" s="36"/>
      <c r="R65" s="37"/>
      <c r="S65" s="36"/>
      <c r="T65" s="37"/>
      <c r="U65" s="36"/>
      <c r="V65" s="37"/>
      <c r="W65" s="36"/>
      <c r="X65" s="40"/>
      <c r="Y65" s="39"/>
      <c r="Z65" s="40"/>
      <c r="AA65" s="39"/>
      <c r="AB65" s="40"/>
      <c r="AC65" s="39"/>
      <c r="AD65" s="40"/>
      <c r="AE65" s="39"/>
      <c r="AF65" s="40"/>
      <c r="AG65" s="39"/>
      <c r="AH65" s="40"/>
      <c r="AI65" s="39"/>
      <c r="AJ65" s="40"/>
      <c r="AK65" s="39"/>
      <c r="AL65" s="40"/>
      <c r="AM65" s="39"/>
      <c r="AN65" s="40"/>
      <c r="AO65" s="39"/>
      <c r="AP65" s="40"/>
      <c r="AQ65" s="39"/>
      <c r="AR65" s="40"/>
      <c r="AS65" s="39"/>
      <c r="AT65" s="40"/>
      <c r="AU65" s="39"/>
      <c r="AV65" s="40"/>
      <c r="AW65" s="39"/>
      <c r="AX65" s="40"/>
      <c r="AY65" s="41"/>
      <c r="AZ65" s="42"/>
      <c r="BA65" s="43"/>
      <c r="BB65" s="42"/>
      <c r="BC65" s="43"/>
      <c r="BD65" s="42"/>
      <c r="BE65" s="43"/>
      <c r="BF65" s="42"/>
      <c r="BG65" s="43"/>
      <c r="BH65" s="42"/>
      <c r="BI65" s="43"/>
      <c r="BJ65" s="42"/>
      <c r="BK65" s="43"/>
      <c r="BL65" s="42"/>
      <c r="BM65" s="43"/>
      <c r="BN65" s="42"/>
      <c r="BO65" s="43"/>
      <c r="BP65" s="42"/>
      <c r="BQ65" s="43"/>
      <c r="BR65" s="44">
        <f t="shared" si="0"/>
        <v>0</v>
      </c>
      <c r="BS65" s="45">
        <f t="shared" si="1"/>
        <v>0</v>
      </c>
      <c r="BT65" s="46"/>
      <c r="BU65" s="46"/>
      <c r="BV65" s="47">
        <f t="shared" si="4"/>
      </c>
      <c r="BW65" s="48">
        <f t="shared" si="2"/>
      </c>
      <c r="BX65" s="49">
        <f t="shared" si="3"/>
      </c>
    </row>
    <row r="66" ht="13.8" customHeight="1" spans="1:76" x14ac:dyDescent="0.25">
      <c r="A66" s="107"/>
      <c r="B66" s="33"/>
      <c r="C66" s="34"/>
      <c r="D66" s="37"/>
      <c r="E66" s="36"/>
      <c r="F66" s="37"/>
      <c r="G66" s="36"/>
      <c r="H66" s="37"/>
      <c r="I66" s="36"/>
      <c r="J66" s="37"/>
      <c r="K66" s="36"/>
      <c r="L66" s="37"/>
      <c r="M66" s="36"/>
      <c r="N66" s="37"/>
      <c r="O66" s="36"/>
      <c r="P66" s="37"/>
      <c r="Q66" s="36"/>
      <c r="R66" s="37"/>
      <c r="S66" s="36"/>
      <c r="T66" s="37"/>
      <c r="U66" s="36"/>
      <c r="V66" s="37"/>
      <c r="W66" s="36"/>
      <c r="X66" s="40"/>
      <c r="Y66" s="39"/>
      <c r="Z66" s="40"/>
      <c r="AA66" s="39"/>
      <c r="AB66" s="40"/>
      <c r="AC66" s="39"/>
      <c r="AD66" s="40"/>
      <c r="AE66" s="39"/>
      <c r="AF66" s="40"/>
      <c r="AG66" s="39"/>
      <c r="AH66" s="40"/>
      <c r="AI66" s="39"/>
      <c r="AJ66" s="40"/>
      <c r="AK66" s="39"/>
      <c r="AL66" s="40"/>
      <c r="AM66" s="39"/>
      <c r="AN66" s="40"/>
      <c r="AO66" s="39"/>
      <c r="AP66" s="40"/>
      <c r="AQ66" s="39"/>
      <c r="AR66" s="40"/>
      <c r="AS66" s="39"/>
      <c r="AT66" s="40"/>
      <c r="AU66" s="39"/>
      <c r="AV66" s="40"/>
      <c r="AW66" s="39"/>
      <c r="AX66" s="40"/>
      <c r="AY66" s="41"/>
      <c r="AZ66" s="42"/>
      <c r="BA66" s="43"/>
      <c r="BB66" s="42"/>
      <c r="BC66" s="43"/>
      <c r="BD66" s="42"/>
      <c r="BE66" s="43"/>
      <c r="BF66" s="42"/>
      <c r="BG66" s="43"/>
      <c r="BH66" s="42"/>
      <c r="BI66" s="43"/>
      <c r="BJ66" s="42"/>
      <c r="BK66" s="43"/>
      <c r="BL66" s="42"/>
      <c r="BM66" s="43"/>
      <c r="BN66" s="42"/>
      <c r="BO66" s="43"/>
      <c r="BP66" s="42"/>
      <c r="BQ66" s="43"/>
      <c r="BR66" s="44">
        <f t="shared" si="0"/>
        <v>0</v>
      </c>
      <c r="BS66" s="45">
        <f t="shared" si="1"/>
        <v>0</v>
      </c>
      <c r="BT66" s="46"/>
      <c r="BU66" s="46"/>
      <c r="BV66" s="47">
        <f t="shared" si="4"/>
      </c>
      <c r="BW66" s="48">
        <f t="shared" si="2"/>
      </c>
      <c r="BX66" s="49">
        <f t="shared" si="3"/>
      </c>
    </row>
    <row r="67" ht="13.8" customHeight="1" spans="1:76" x14ac:dyDescent="0.25">
      <c r="A67" s="107"/>
      <c r="B67" s="33"/>
      <c r="C67" s="34"/>
      <c r="D67" s="37"/>
      <c r="E67" s="36"/>
      <c r="F67" s="37"/>
      <c r="G67" s="36"/>
      <c r="H67" s="37"/>
      <c r="I67" s="36"/>
      <c r="J67" s="37"/>
      <c r="K67" s="36"/>
      <c r="L67" s="37"/>
      <c r="M67" s="36"/>
      <c r="N67" s="37"/>
      <c r="O67" s="36"/>
      <c r="P67" s="37"/>
      <c r="Q67" s="36"/>
      <c r="R67" s="37"/>
      <c r="S67" s="36"/>
      <c r="T67" s="37"/>
      <c r="U67" s="36"/>
      <c r="V67" s="37"/>
      <c r="W67" s="36"/>
      <c r="X67" s="40"/>
      <c r="Y67" s="39"/>
      <c r="Z67" s="40"/>
      <c r="AA67" s="39"/>
      <c r="AB67" s="40"/>
      <c r="AC67" s="39"/>
      <c r="AD67" s="40"/>
      <c r="AE67" s="39"/>
      <c r="AF67" s="40"/>
      <c r="AG67" s="39"/>
      <c r="AH67" s="40"/>
      <c r="AI67" s="39"/>
      <c r="AJ67" s="40"/>
      <c r="AK67" s="39"/>
      <c r="AL67" s="40"/>
      <c r="AM67" s="39"/>
      <c r="AN67" s="40"/>
      <c r="AO67" s="39"/>
      <c r="AP67" s="40"/>
      <c r="AQ67" s="39"/>
      <c r="AR67" s="40"/>
      <c r="AS67" s="39"/>
      <c r="AT67" s="40"/>
      <c r="AU67" s="39"/>
      <c r="AV67" s="40"/>
      <c r="AW67" s="39"/>
      <c r="AX67" s="40"/>
      <c r="AY67" s="41"/>
      <c r="AZ67" s="42"/>
      <c r="BA67" s="43"/>
      <c r="BB67" s="42"/>
      <c r="BC67" s="43"/>
      <c r="BD67" s="42"/>
      <c r="BE67" s="43"/>
      <c r="BF67" s="42"/>
      <c r="BG67" s="43"/>
      <c r="BH67" s="42"/>
      <c r="BI67" s="43"/>
      <c r="BJ67" s="42"/>
      <c r="BK67" s="43"/>
      <c r="BL67" s="42"/>
      <c r="BM67" s="43"/>
      <c r="BN67" s="42"/>
      <c r="BO67" s="43"/>
      <c r="BP67" s="42"/>
      <c r="BQ67" s="43"/>
      <c r="BR67" s="44">
        <f t="shared" si="0"/>
        <v>0</v>
      </c>
      <c r="BS67" s="45">
        <f t="shared" si="1"/>
        <v>0</v>
      </c>
      <c r="BT67" s="46"/>
      <c r="BU67" s="46"/>
      <c r="BV67" s="47">
        <f t="shared" si="4"/>
      </c>
      <c r="BW67" s="48">
        <f t="shared" si="2"/>
      </c>
      <c r="BX67" s="49">
        <f t="shared" si="3"/>
      </c>
    </row>
    <row r="68" ht="13.8" customHeight="1" spans="1:76" x14ac:dyDescent="0.25">
      <c r="A68" s="107"/>
      <c r="B68" s="33"/>
      <c r="C68" s="34"/>
      <c r="D68" s="37"/>
      <c r="E68" s="36"/>
      <c r="F68" s="37"/>
      <c r="G68" s="36"/>
      <c r="H68" s="37"/>
      <c r="I68" s="36"/>
      <c r="J68" s="37"/>
      <c r="K68" s="36"/>
      <c r="L68" s="37"/>
      <c r="M68" s="36"/>
      <c r="N68" s="37"/>
      <c r="O68" s="36"/>
      <c r="P68" s="37"/>
      <c r="Q68" s="36"/>
      <c r="R68" s="37"/>
      <c r="S68" s="36"/>
      <c r="T68" s="37"/>
      <c r="U68" s="36"/>
      <c r="V68" s="37"/>
      <c r="W68" s="36"/>
      <c r="X68" s="40"/>
      <c r="Y68" s="39"/>
      <c r="Z68" s="40"/>
      <c r="AA68" s="39"/>
      <c r="AB68" s="40"/>
      <c r="AC68" s="39"/>
      <c r="AD68" s="40"/>
      <c r="AE68" s="39"/>
      <c r="AF68" s="40"/>
      <c r="AG68" s="39"/>
      <c r="AH68" s="40"/>
      <c r="AI68" s="39"/>
      <c r="AJ68" s="40"/>
      <c r="AK68" s="39"/>
      <c r="AL68" s="40"/>
      <c r="AM68" s="39"/>
      <c r="AN68" s="40"/>
      <c r="AO68" s="39"/>
      <c r="AP68" s="40"/>
      <c r="AQ68" s="39"/>
      <c r="AR68" s="40"/>
      <c r="AS68" s="39"/>
      <c r="AT68" s="40"/>
      <c r="AU68" s="39"/>
      <c r="AV68" s="40"/>
      <c r="AW68" s="39"/>
      <c r="AX68" s="40"/>
      <c r="AY68" s="41"/>
      <c r="AZ68" s="42"/>
      <c r="BA68" s="43"/>
      <c r="BB68" s="42"/>
      <c r="BC68" s="43"/>
      <c r="BD68" s="42"/>
      <c r="BE68" s="43"/>
      <c r="BF68" s="42"/>
      <c r="BG68" s="43"/>
      <c r="BH68" s="42"/>
      <c r="BI68" s="43"/>
      <c r="BJ68" s="42"/>
      <c r="BK68" s="43"/>
      <c r="BL68" s="42"/>
      <c r="BM68" s="43"/>
      <c r="BN68" s="42"/>
      <c r="BO68" s="43"/>
      <c r="BP68" s="42"/>
      <c r="BQ68" s="43"/>
      <c r="BR68" s="44">
        <f t="shared" si="0"/>
        <v>0</v>
      </c>
      <c r="BS68" s="45">
        <f t="shared" si="1"/>
        <v>0</v>
      </c>
      <c r="BT68" s="46"/>
      <c r="BU68" s="46"/>
      <c r="BV68" s="47">
        <f t="shared" si="4"/>
      </c>
      <c r="BW68" s="48">
        <f t="shared" si="2"/>
      </c>
      <c r="BX68" s="49">
        <f t="shared" si="3"/>
      </c>
    </row>
    <row r="69" ht="13.8" customHeight="1" spans="1:76" x14ac:dyDescent="0.25">
      <c r="A69" s="107"/>
      <c r="B69" s="33"/>
      <c r="C69" s="34"/>
      <c r="D69" s="37"/>
      <c r="E69" s="36"/>
      <c r="F69" s="37"/>
      <c r="G69" s="36"/>
      <c r="H69" s="37"/>
      <c r="I69" s="36"/>
      <c r="J69" s="37"/>
      <c r="K69" s="36"/>
      <c r="L69" s="37"/>
      <c r="M69" s="36"/>
      <c r="N69" s="37"/>
      <c r="O69" s="36"/>
      <c r="P69" s="37"/>
      <c r="Q69" s="36"/>
      <c r="R69" s="37"/>
      <c r="S69" s="36"/>
      <c r="T69" s="37"/>
      <c r="U69" s="36"/>
      <c r="V69" s="37"/>
      <c r="W69" s="36"/>
      <c r="X69" s="40"/>
      <c r="Y69" s="39"/>
      <c r="Z69" s="40"/>
      <c r="AA69" s="39"/>
      <c r="AB69" s="40"/>
      <c r="AC69" s="39"/>
      <c r="AD69" s="40"/>
      <c r="AE69" s="39"/>
      <c r="AF69" s="40"/>
      <c r="AG69" s="39"/>
      <c r="AH69" s="40"/>
      <c r="AI69" s="39"/>
      <c r="AJ69" s="40"/>
      <c r="AK69" s="39"/>
      <c r="AL69" s="40"/>
      <c r="AM69" s="39"/>
      <c r="AN69" s="40"/>
      <c r="AO69" s="39"/>
      <c r="AP69" s="40"/>
      <c r="AQ69" s="39"/>
      <c r="AR69" s="40"/>
      <c r="AS69" s="39"/>
      <c r="AT69" s="40"/>
      <c r="AU69" s="39"/>
      <c r="AV69" s="40"/>
      <c r="AW69" s="39"/>
      <c r="AX69" s="40"/>
      <c r="AY69" s="41"/>
      <c r="AZ69" s="42"/>
      <c r="BA69" s="43"/>
      <c r="BB69" s="42"/>
      <c r="BC69" s="43"/>
      <c r="BD69" s="42"/>
      <c r="BE69" s="43"/>
      <c r="BF69" s="42"/>
      <c r="BG69" s="43"/>
      <c r="BH69" s="42"/>
      <c r="BI69" s="43"/>
      <c r="BJ69" s="42"/>
      <c r="BK69" s="43"/>
      <c r="BL69" s="42"/>
      <c r="BM69" s="43"/>
      <c r="BN69" s="42"/>
      <c r="BO69" s="43"/>
      <c r="BP69" s="42"/>
      <c r="BQ69" s="43"/>
      <c r="BR69" s="44">
        <f t="shared" ref="BR69:BR70" si="5">D69+F69+H69+J69+L69+N69+V69+X69+Z69+AB69+AD69+AF69+AZ69+BB69+BD69+BF69+BH69+AH69+P69+R69+AJ69+BJ69+AL69+AN69+AP69+AR69+AT69+AX69+AV69+BL69+T69+BN69+BP69</f>
        <v>0</v>
      </c>
      <c r="BS69" s="45">
        <f t="shared" ref="BS69:BS70" si="6">E69+G69+I69+K69+M69+O69+W69+Y69+AA69+AC69+AE69+AG69+BA69+BC69+BE69+BG69+BI69+AI69+Q69+S69+AK69+BK69+AM69+AO69+AQ69+AS69+AU69+AY69+AW69+BM69+U69+BO69+BQ69</f>
        <v>0</v>
      </c>
      <c r="BT69" s="46"/>
      <c r="BU69" s="46"/>
      <c r="BV69" s="47">
        <f t="shared" si="4"/>
      </c>
      <c r="BW69" s="48">
        <f t="shared" si="2"/>
      </c>
      <c r="BX69" s="49">
        <f t="shared" si="3"/>
      </c>
    </row>
    <row r="70" ht="14.4" customHeight="1" spans="1:76" x14ac:dyDescent="0.25">
      <c r="A70" s="107"/>
      <c r="B70" s="116"/>
      <c r="C70" s="117"/>
      <c r="D70" s="118"/>
      <c r="E70" s="119"/>
      <c r="F70" s="118"/>
      <c r="G70" s="119"/>
      <c r="H70" s="118"/>
      <c r="I70" s="119"/>
      <c r="J70" s="118"/>
      <c r="K70" s="119"/>
      <c r="L70" s="118"/>
      <c r="M70" s="119"/>
      <c r="N70" s="118"/>
      <c r="O70" s="119"/>
      <c r="P70" s="118"/>
      <c r="Q70" s="119"/>
      <c r="R70" s="118"/>
      <c r="S70" s="119"/>
      <c r="T70" s="118"/>
      <c r="U70" s="119"/>
      <c r="V70" s="118"/>
      <c r="W70" s="119"/>
      <c r="X70" s="120"/>
      <c r="Y70" s="121"/>
      <c r="Z70" s="120"/>
      <c r="AA70" s="121"/>
      <c r="AB70" s="120"/>
      <c r="AC70" s="121"/>
      <c r="AD70" s="120"/>
      <c r="AE70" s="121"/>
      <c r="AF70" s="120"/>
      <c r="AG70" s="121"/>
      <c r="AH70" s="120"/>
      <c r="AI70" s="121"/>
      <c r="AJ70" s="120"/>
      <c r="AK70" s="121"/>
      <c r="AL70" s="120"/>
      <c r="AM70" s="121"/>
      <c r="AN70" s="120"/>
      <c r="AO70" s="121"/>
      <c r="AP70" s="120"/>
      <c r="AQ70" s="121"/>
      <c r="AR70" s="120"/>
      <c r="AS70" s="121"/>
      <c r="AT70" s="120"/>
      <c r="AU70" s="121"/>
      <c r="AV70" s="120"/>
      <c r="AW70" s="121"/>
      <c r="AX70" s="120"/>
      <c r="AY70" s="122"/>
      <c r="AZ70" s="123"/>
      <c r="BA70" s="124"/>
      <c r="BB70" s="123"/>
      <c r="BC70" s="124"/>
      <c r="BD70" s="123"/>
      <c r="BE70" s="124"/>
      <c r="BF70" s="123"/>
      <c r="BG70" s="124"/>
      <c r="BH70" s="123"/>
      <c r="BI70" s="124"/>
      <c r="BJ70" s="123"/>
      <c r="BK70" s="124"/>
      <c r="BL70" s="123"/>
      <c r="BM70" s="124"/>
      <c r="BN70" s="123"/>
      <c r="BO70" s="124"/>
      <c r="BP70" s="123"/>
      <c r="BQ70" s="124"/>
      <c r="BR70" s="44">
        <f t="shared" si="5"/>
        <v>0</v>
      </c>
      <c r="BS70" s="45">
        <f t="shared" si="6"/>
        <v>0</v>
      </c>
      <c r="BT70" s="125"/>
      <c r="BU70" s="125"/>
      <c r="BV70" s="47">
        <f t="shared" ref="BV70" si="7">IF(BR70=0, "", BR70/BT70)</f>
      </c>
      <c r="BW70" s="48">
        <f t="shared" ref="BW70" si="8">IF(BR70=0, "", BR70/BS70)</f>
      </c>
      <c r="BX70" s="49">
        <f t="shared" ref="BX70" si="9">IF(BR70=0, "", BR70/BU70)</f>
      </c>
    </row>
    <row r="71" ht="16.5" customHeight="1" spans="1:76" x14ac:dyDescent="0.25">
      <c r="A71" s="107"/>
      <c r="B71" s="51" t="s">
        <v>19</v>
      </c>
      <c r="C71" s="52"/>
      <c r="D71" s="140">
        <f>SUM(D4:D70)</f>
        <v>0</v>
      </c>
      <c r="E71" s="141">
        <f t="shared" ref="E71:BM71" si="10">SUM(E4:E70)</f>
        <v>0</v>
      </c>
      <c r="F71" s="140">
        <f t="shared" si="10"/>
        <v>0</v>
      </c>
      <c r="G71" s="141">
        <f t="shared" si="10"/>
        <v>0</v>
      </c>
      <c r="H71" s="140">
        <f t="shared" si="10"/>
        <v>0</v>
      </c>
      <c r="I71" s="141">
        <f t="shared" si="10"/>
        <v>0</v>
      </c>
      <c r="J71" s="140">
        <f t="shared" si="10"/>
        <v>0</v>
      </c>
      <c r="K71" s="141">
        <f t="shared" si="10"/>
        <v>0</v>
      </c>
      <c r="L71" s="140">
        <f t="shared" si="10"/>
        <v>0</v>
      </c>
      <c r="M71" s="141">
        <f t="shared" si="10"/>
        <v>0</v>
      </c>
      <c r="N71" s="140">
        <f t="shared" si="10"/>
        <v>0</v>
      </c>
      <c r="O71" s="141">
        <f t="shared" si="10"/>
        <v>0</v>
      </c>
      <c r="P71" s="140">
        <f t="shared" ref="P71:V71" si="11">SUM(P4:P70)</f>
        <v>0</v>
      </c>
      <c r="Q71" s="141">
        <f t="shared" si="11"/>
        <v>0</v>
      </c>
      <c r="R71" s="140">
        <f t="shared" si="11"/>
        <v>0</v>
      </c>
      <c r="S71" s="141">
        <f t="shared" si="11"/>
        <v>0</v>
      </c>
      <c r="T71" s="140">
        <f t="shared" si="11"/>
        <v>0</v>
      </c>
      <c r="U71" s="141">
        <f t="shared" si="11"/>
        <v>0</v>
      </c>
      <c r="V71" s="140">
        <f t="shared" si="11"/>
        <v>0</v>
      </c>
      <c r="W71" s="141">
        <f t="shared" si="10"/>
        <v>0</v>
      </c>
      <c r="X71" s="142">
        <f t="shared" si="10"/>
        <v>0</v>
      </c>
      <c r="Y71" s="143">
        <f t="shared" si="10"/>
        <v>0</v>
      </c>
      <c r="Z71" s="142">
        <f t="shared" si="10"/>
        <v>0</v>
      </c>
      <c r="AA71" s="143">
        <f t="shared" si="10"/>
        <v>0</v>
      </c>
      <c r="AB71" s="142">
        <f t="shared" si="10"/>
        <v>0</v>
      </c>
      <c r="AC71" s="143">
        <f t="shared" si="10"/>
        <v>0</v>
      </c>
      <c r="AD71" s="142">
        <f t="shared" si="10"/>
        <v>0</v>
      </c>
      <c r="AE71" s="143">
        <f t="shared" si="10"/>
        <v>0</v>
      </c>
      <c r="AF71" s="142">
        <f t="shared" si="10"/>
        <v>0</v>
      </c>
      <c r="AG71" s="143">
        <f t="shared" si="10"/>
        <v>0</v>
      </c>
      <c r="AH71" s="142">
        <f t="shared" ref="AH71:AY71" si="12">SUM(AH4:AH70)</f>
        <v>0</v>
      </c>
      <c r="AI71" s="143">
        <f t="shared" si="12"/>
        <v>0</v>
      </c>
      <c r="AJ71" s="142">
        <f t="shared" si="12"/>
        <v>0</v>
      </c>
      <c r="AK71" s="143">
        <f t="shared" si="12"/>
        <v>0</v>
      </c>
      <c r="AL71" s="142">
        <f t="shared" si="12"/>
        <v>0</v>
      </c>
      <c r="AM71" s="143">
        <f t="shared" si="12"/>
        <v>0</v>
      </c>
      <c r="AN71" s="142">
        <f t="shared" si="12"/>
        <v>0</v>
      </c>
      <c r="AO71" s="143">
        <f t="shared" si="12"/>
        <v>0</v>
      </c>
      <c r="AP71" s="142">
        <f t="shared" si="12"/>
        <v>0</v>
      </c>
      <c r="AQ71" s="143">
        <f t="shared" si="12"/>
        <v>0</v>
      </c>
      <c r="AR71" s="142">
        <f t="shared" si="12"/>
        <v>0</v>
      </c>
      <c r="AS71" s="143">
        <f t="shared" si="12"/>
        <v>0</v>
      </c>
      <c r="AT71" s="142">
        <f t="shared" si="12"/>
        <v>0</v>
      </c>
      <c r="AU71" s="143">
        <f t="shared" si="12"/>
        <v>0</v>
      </c>
      <c r="AV71" s="142">
        <f t="shared" si="12"/>
        <v>0</v>
      </c>
      <c r="AW71" s="143">
        <f t="shared" si="12"/>
        <v>0</v>
      </c>
      <c r="AX71" s="142">
        <f t="shared" si="12"/>
        <v>0</v>
      </c>
      <c r="AY71" s="144">
        <f t="shared" si="12"/>
        <v>0</v>
      </c>
      <c r="AZ71" s="145">
        <f t="shared" si="10"/>
        <v>0</v>
      </c>
      <c r="BA71" s="146">
        <f t="shared" si="10"/>
        <v>0</v>
      </c>
      <c r="BB71" s="145">
        <f t="shared" si="10"/>
        <v>0</v>
      </c>
      <c r="BC71" s="146">
        <f t="shared" si="10"/>
        <v>0</v>
      </c>
      <c r="BD71" s="145">
        <f t="shared" si="10"/>
        <v>0</v>
      </c>
      <c r="BE71" s="146">
        <f t="shared" si="10"/>
        <v>0</v>
      </c>
      <c r="BF71" s="145">
        <f t="shared" si="10"/>
        <v>0</v>
      </c>
      <c r="BG71" s="146">
        <f t="shared" si="10"/>
        <v>0</v>
      </c>
      <c r="BH71" s="145">
        <f t="shared" si="10"/>
        <v>0</v>
      </c>
      <c r="BI71" s="146">
        <f t="shared" si="10"/>
        <v>0</v>
      </c>
      <c r="BJ71" s="145">
        <f t="shared" si="10"/>
        <v>0</v>
      </c>
      <c r="BK71" s="146">
        <f t="shared" si="10"/>
        <v>0</v>
      </c>
      <c r="BL71" s="145">
        <f t="shared" si="10"/>
        <v>0</v>
      </c>
      <c r="BM71" s="146">
        <f t="shared" si="10"/>
        <v>0</v>
      </c>
      <c r="BN71" s="145">
        <f t="shared" ref="BN71:BQ71" si="13">SUM(BN4:BN70)</f>
        <v>0</v>
      </c>
      <c r="BO71" s="146">
        <f t="shared" si="13"/>
        <v>0</v>
      </c>
      <c r="BP71" s="145">
        <f t="shared" si="13"/>
        <v>0</v>
      </c>
      <c r="BQ71" s="146">
        <f t="shared" si="13"/>
        <v>0</v>
      </c>
      <c r="BR71" s="139">
        <f t="shared" ref="BR71" si="14">SUM(BR4:BR70)</f>
        <v>0</v>
      </c>
      <c r="BS71" s="62">
        <f t="shared" ref="BS71" si="15">SUM(BS4:BS70)</f>
        <v>0</v>
      </c>
      <c r="BT71" s="147">
        <f t="shared" ref="BT71" si="16">SUM(BT4:BT70)</f>
        <v>0</v>
      </c>
      <c r="BU71" s="147">
        <f t="shared" ref="BU71" si="17">SUM(BU4:BU70)</f>
        <v>0</v>
      </c>
      <c r="BV71" s="148" t="e">
        <f t="shared" ref="BV71" si="18">BR71/BT71</f>
        <v>#DIV/0!</v>
      </c>
      <c r="BW71" s="149" t="e">
        <f t="shared" ref="BW71" si="19">BR71/BS71</f>
        <v>#DIV/0!</v>
      </c>
      <c r="BX71" s="149" t="e">
        <f t="shared" ref="BX71" si="20">BR71/BU71</f>
        <v>#DIV/0!</v>
      </c>
    </row>
    <row r="72" ht="16.5" customHeight="1" spans="1:75" x14ac:dyDescent="0.25">
      <c r="A72" s="107"/>
      <c r="B72" s="150"/>
      <c r="C72" s="150"/>
      <c r="D72" s="150"/>
      <c r="E72" s="150"/>
      <c r="F72" s="150"/>
      <c r="G72" s="150"/>
      <c r="H72" s="150"/>
      <c r="I72" s="150"/>
      <c r="J72" s="150"/>
      <c r="K72" s="150"/>
      <c r="L72" s="150"/>
      <c r="M72" s="150"/>
      <c r="N72" s="150"/>
      <c r="O72" s="150"/>
      <c r="P72" s="150"/>
      <c r="Q72" s="150"/>
      <c r="R72" s="150"/>
      <c r="S72" s="150"/>
      <c r="T72" s="150"/>
      <c r="U72" s="150"/>
      <c r="V72" s="150"/>
      <c r="W72" s="150"/>
      <c r="X72" s="150"/>
      <c r="Y72" s="150"/>
      <c r="Z72" s="150"/>
      <c r="AA72" s="150"/>
      <c r="AB72" s="150"/>
      <c r="AC72" s="150"/>
      <c r="AD72" s="150"/>
      <c r="AE72" s="150"/>
      <c r="AF72" s="150"/>
      <c r="AG72" s="150"/>
      <c r="AH72" s="150"/>
      <c r="AI72" s="150"/>
      <c r="AJ72" s="150"/>
      <c r="AK72" s="150"/>
      <c r="AL72" s="150"/>
      <c r="AM72" s="150"/>
      <c r="AN72" s="150"/>
      <c r="AO72" s="150"/>
      <c r="AP72" s="150"/>
      <c r="AQ72" s="150"/>
      <c r="AR72" s="150"/>
      <c r="AS72" s="150"/>
      <c r="AT72" s="150"/>
      <c r="AU72" s="150"/>
      <c r="AV72" s="150"/>
      <c r="AW72" s="150"/>
      <c r="AX72" s="150"/>
      <c r="AY72" s="150"/>
      <c r="AZ72" s="150"/>
      <c r="BA72" s="150"/>
      <c r="BB72" s="150"/>
      <c r="BC72" s="150"/>
      <c r="BD72" s="150"/>
      <c r="BE72" s="150"/>
      <c r="BF72" s="150"/>
      <c r="BG72" s="150"/>
      <c r="BH72" s="150"/>
      <c r="BI72" s="150"/>
      <c r="BJ72" s="150"/>
      <c r="BK72" s="150"/>
      <c r="BL72" s="150"/>
      <c r="BM72" s="150"/>
      <c r="BN72" s="150"/>
      <c r="BO72" s="150"/>
      <c r="BP72" s="150"/>
      <c r="BQ72" s="150"/>
      <c r="BR72" s="150"/>
      <c r="BS72" s="150"/>
      <c r="BT72" s="150"/>
      <c r="BU72" s="150"/>
      <c r="BV72" s="150"/>
      <c r="BW72" s="150"/>
    </row>
    <row r="74" ht="25.2" customHeight="1" spans="1:9" x14ac:dyDescent="0.25">
      <c r="A74" s="66"/>
      <c r="B74" s="67" t="s">
        <v>20</v>
      </c>
      <c r="C74" s="67" t="s">
        <v>21</v>
      </c>
      <c r="D74" s="68" t="s">
        <v>22</v>
      </c>
      <c r="E74" s="69" t="s">
        <v>23</v>
      </c>
      <c r="F74" s="70" t="s">
        <v>11</v>
      </c>
      <c r="G74" s="69" t="s">
        <v>13</v>
      </c>
      <c r="H74" s="70" t="s">
        <v>14</v>
      </c>
      <c r="I74" s="111"/>
    </row>
    <row r="75" ht="13.2" customHeight="1" spans="1:9" x14ac:dyDescent="0.25">
      <c r="A75" s="71" t="s">
        <v>25</v>
      </c>
      <c r="B75" s="65">
        <f>COUNTIF(B4:B70,"*RCL*")</f>
        <v>0</v>
      </c>
      <c r="C75" s="3" t="s">
        <v>26</v>
      </c>
      <c r="D75" s="72">
        <f>SUMIF($B$4:$B$70,"RCL",BR4:BR70)</f>
        <v>0</v>
      </c>
      <c r="E75" s="73">
        <f>SUMIF($B$4:$B$70,"RCL",BS4:BS70)</f>
        <v>0</v>
      </c>
      <c r="F75" s="72">
        <f>SUMIF($B$4:$B$70,"RCL",BT4:BT70)</f>
        <v>0</v>
      </c>
      <c r="G75" s="74">
        <f>IF(D75=0, "", D75/F75)</f>
      </c>
      <c r="H75" s="75">
        <f>IF(D75=0, "",D75/E75)</f>
      </c>
      <c r="I75" s="112">
        <f>IF(D75=0, "",D75/B75)</f>
      </c>
    </row>
    <row r="76" ht="13.2" customHeight="1" spans="1:9" x14ac:dyDescent="0.25">
      <c r="A76" s="71" t="s">
        <v>27</v>
      </c>
      <c r="B76" s="65">
        <f>COUNTIF(B4:B70,"*NCL*")</f>
        <v>0</v>
      </c>
      <c r="C76" s="3" t="s">
        <v>28</v>
      </c>
      <c r="D76" s="77">
        <f>SUMIF($B$4:$B$70,"NCL",BR4:BR70)</f>
        <v>0</v>
      </c>
      <c r="E76" s="78">
        <f>SUMIF($B$4:$B$70,"NCL",BS4:BS70)</f>
        <v>0</v>
      </c>
      <c r="F76" s="77">
        <f>SUMIF($B$4:$B$70,"NCL",BT4:BT70)</f>
        <v>0</v>
      </c>
      <c r="G76" s="79">
        <f t="shared" ref="G76:G81" si="21">IF(D76=0, "", D76/F76)</f>
      </c>
      <c r="H76" s="80">
        <f t="shared" ref="H76:H81" si="22">IF(D76=0, "",D76/E76)</f>
      </c>
      <c r="I76" s="112"/>
    </row>
    <row r="77" ht="13.2" customHeight="1" spans="1:9" x14ac:dyDescent="0.25">
      <c r="A77" s="71" t="s">
        <v>29</v>
      </c>
      <c r="B77" s="65">
        <f>COUNTIF(B4:B70,"*DCL*")</f>
        <v>0</v>
      </c>
      <c r="C77" s="3" t="s">
        <v>30</v>
      </c>
      <c r="D77" s="77">
        <f>SUMIF($B$4:$B$70,"DCL",BR4:BR70)</f>
        <v>0</v>
      </c>
      <c r="E77" s="78">
        <f>SUMIF($B$4:$B$70,"DCL",BS4:BS70)</f>
        <v>0</v>
      </c>
      <c r="F77" s="77">
        <f>SUMIF($B$4:$B$70,"DCL",BT4:BT70)</f>
        <v>0</v>
      </c>
      <c r="G77" s="79">
        <f t="shared" si="21"/>
      </c>
      <c r="H77" s="80">
        <f t="shared" si="22"/>
      </c>
      <c r="I77" s="112"/>
    </row>
    <row r="78" ht="13.2" customHeight="1" spans="1:9" x14ac:dyDescent="0.25">
      <c r="A78" s="71" t="s">
        <v>31</v>
      </c>
      <c r="B78" s="65">
        <f>COUNTIF(B4:B70,"*CEL*")</f>
        <v>0</v>
      </c>
      <c r="C78" s="3" t="s">
        <v>32</v>
      </c>
      <c r="D78" s="77">
        <f>SUMIF($B$4:$B$70,"CEL",BR4:BR70)</f>
        <v>0</v>
      </c>
      <c r="E78" s="78">
        <f>SUMIF($B$4:$B$70,"CEL",BS4:BS70)</f>
        <v>0</v>
      </c>
      <c r="F78" s="77">
        <f>SUMIF($B$4:$B$70,"CEL",BT4:BT70)</f>
        <v>0</v>
      </c>
      <c r="G78" s="79">
        <f t="shared" si="21"/>
      </c>
      <c r="H78" s="80">
        <f t="shared" si="22"/>
      </c>
      <c r="I78" s="112"/>
    </row>
    <row r="79" ht="13.2" customHeight="1" spans="1:9" x14ac:dyDescent="0.25">
      <c r="A79" s="71" t="s">
        <v>33</v>
      </c>
      <c r="B79" s="65">
        <f>COUNTIF(B4:B70,"*CCL*")</f>
        <v>0</v>
      </c>
      <c r="C79" s="3" t="s">
        <v>17</v>
      </c>
      <c r="D79" s="77">
        <f>SUMIF($B$4:$B$70,"CCL",BR4:BR70)</f>
        <v>0</v>
      </c>
      <c r="E79" s="78">
        <f>SUMIF($B$4:$B$70,"CCL",BS4:BS70)</f>
        <v>0</v>
      </c>
      <c r="F79" s="77">
        <f>SUMIF($B$4:$B$70,"CCL",BT4:BT70)</f>
        <v>0</v>
      </c>
      <c r="G79" s="79">
        <f t="shared" si="21"/>
      </c>
      <c r="H79" s="80">
        <f t="shared" si="22"/>
      </c>
      <c r="I79" s="112"/>
    </row>
    <row r="80" ht="13.2" customHeight="1" spans="1:9" x14ac:dyDescent="0.25">
      <c r="A80" s="71" t="s">
        <v>34</v>
      </c>
      <c r="B80" s="65">
        <f>COUNTIF(B4:B70,"*PCL*")</f>
        <v>0</v>
      </c>
      <c r="C80" s="3" t="s">
        <v>35</v>
      </c>
      <c r="D80" s="77">
        <f>SUMIF($B$4:$B$70,"PCL",BR4:BR70)</f>
        <v>0</v>
      </c>
      <c r="E80" s="78">
        <f>SUMIF($B$4:$B$70,"PCL",BS4:BS70)</f>
        <v>0</v>
      </c>
      <c r="F80" s="77">
        <f>SUMIF($B$4:$B$70,"PCL",BT4:BT70)</f>
        <v>0</v>
      </c>
      <c r="G80" s="79">
        <f t="shared" si="21"/>
      </c>
      <c r="H80" s="80">
        <f t="shared" si="22"/>
      </c>
      <c r="I80" s="112"/>
    </row>
    <row r="81" ht="13.2" customHeight="1" spans="1:9" x14ac:dyDescent="0.25">
      <c r="A81" s="71" t="s">
        <v>36</v>
      </c>
      <c r="B81" s="65">
        <f>COUNTIF(B4:B70,"*HAL*")</f>
        <v>0</v>
      </c>
      <c r="C81" s="3" t="s">
        <v>37</v>
      </c>
      <c r="D81" s="77">
        <f>SUMIF($B$4:$B$70,"HAL",BR4:BR70)</f>
        <v>0</v>
      </c>
      <c r="E81" s="78">
        <f>SUMIF($B$4:$B$70,"HAL",BS4:BS70)</f>
        <v>0</v>
      </c>
      <c r="F81" s="77">
        <f>SUMIF($B$4:$B$70,"HAL",BT4:BT70)</f>
        <v>0</v>
      </c>
      <c r="G81" s="79">
        <f t="shared" si="21"/>
      </c>
      <c r="H81" s="80">
        <f t="shared" si="22"/>
      </c>
      <c r="I81" s="112"/>
    </row>
    <row r="82" ht="13.2" customHeight="1" spans="1:9" x14ac:dyDescent="0.25">
      <c r="A82" s="71" t="s">
        <v>38</v>
      </c>
      <c r="B82" s="65">
        <f>COUNTIF(B4:B70,"*Silver*")</f>
        <v>0</v>
      </c>
      <c r="C82" s="3" t="s">
        <v>39</v>
      </c>
      <c r="D82" s="77">
        <f>SUMIF($B$4:$B$70,"Silver",BR4:BR70)</f>
        <v>0</v>
      </c>
      <c r="E82" s="78">
        <f>SUMIF($B$4:$B$70,"Silver",BS4:BS70)</f>
        <v>0</v>
      </c>
      <c r="F82" s="77">
        <f>SUMIF($B$4:$B$70,"Silver",BT4:BT70)</f>
        <v>0</v>
      </c>
      <c r="G82" s="79">
        <f>IF(D82=0, "", D82/F82)</f>
      </c>
      <c r="H82" s="80">
        <f>IF(D82=0, "",D82/E82)</f>
      </c>
      <c r="I82" s="112"/>
    </row>
    <row r="83" ht="13.2" customHeight="1" spans="1:9" x14ac:dyDescent="0.25">
      <c r="A83" s="71" t="s">
        <v>40</v>
      </c>
      <c r="B83" s="65">
        <f>COUNTIF(B4:B70,"*Viking*")</f>
        <v>0</v>
      </c>
      <c r="C83" s="3" t="s">
        <v>40</v>
      </c>
      <c r="D83" s="77">
        <f>SUMIF($B$4:$B$70,"Viking",BR4:BR70)</f>
        <v>0</v>
      </c>
      <c r="E83" s="78">
        <f>SUMIF($B$4:$B$70,"Viking",BS4:BS70)</f>
        <v>0</v>
      </c>
      <c r="F83" s="77">
        <f>SUMIF($B$4:$B$70,"Viking",BT4:BT70)</f>
        <v>0</v>
      </c>
      <c r="G83" s="79">
        <f t="shared" ref="G83:G91" si="23">IF(D83=0, "", D83/F83)</f>
      </c>
      <c r="H83" s="80">
        <f t="shared" ref="H83:H91" si="24">IF(D83=0, "",D83/E83)</f>
      </c>
      <c r="I83" s="112"/>
    </row>
    <row r="84" ht="13.2" customHeight="1" spans="1:9" x14ac:dyDescent="0.25">
      <c r="A84" s="71" t="s">
        <v>41</v>
      </c>
      <c r="B84" s="65">
        <f>COUNTIF(B4:B70,"*Azamara*")</f>
        <v>0</v>
      </c>
      <c r="C84" s="3" t="s">
        <v>41</v>
      </c>
      <c r="D84" s="77">
        <f>SUMIF($B$4:$B$70,"Azamara",BR4:BR70)</f>
        <v>0</v>
      </c>
      <c r="E84" s="78">
        <f>SUMIF($B$4:$B$70,"Azamara",BS4:BS70)</f>
        <v>0</v>
      </c>
      <c r="F84" s="77">
        <f>SUMIF($B$4:$B$70,"Azamara",BT4:BT70)</f>
        <v>0</v>
      </c>
      <c r="G84" s="79">
        <f t="shared" si="23"/>
      </c>
      <c r="H84" s="80">
        <f t="shared" si="24"/>
      </c>
      <c r="I84" s="112"/>
    </row>
    <row r="85" ht="13.2" customHeight="1" spans="1:9" x14ac:dyDescent="0.25">
      <c r="A85" s="71" t="s">
        <v>42</v>
      </c>
      <c r="B85" s="65">
        <f>COUNTIF(B4:B70,"*TUI*")</f>
        <v>0</v>
      </c>
      <c r="C85" s="3" t="s">
        <v>42</v>
      </c>
      <c r="D85" s="77">
        <f>SUMIF($B$4:$B$70,"TUI",BR4:BR70)</f>
        <v>0</v>
      </c>
      <c r="E85" s="78">
        <f>SUMIF($B$4:$B$70,"TUI",BS4:BS70)</f>
        <v>0</v>
      </c>
      <c r="F85" s="77">
        <f>SUMIF($B$4:$B$70,"TUI",BT4:BT70)</f>
        <v>0</v>
      </c>
      <c r="G85" s="79">
        <f t="shared" si="23"/>
      </c>
      <c r="H85" s="80">
        <f t="shared" si="24"/>
      </c>
      <c r="I85" s="112"/>
    </row>
    <row r="86" ht="13.2" customHeight="1" spans="1:9" x14ac:dyDescent="0.25">
      <c r="A86" s="71" t="s">
        <v>43</v>
      </c>
      <c r="B86" s="65">
        <f>COUNTIF(B4:B70,"*Marella*")</f>
        <v>0</v>
      </c>
      <c r="C86" s="3" t="s">
        <v>43</v>
      </c>
      <c r="D86" s="77">
        <f>SUMIF($B$4:$B$70,"Marella",BR4:BR70)</f>
        <v>0</v>
      </c>
      <c r="E86" s="78">
        <f>SUMIF($B$4:$B$70,"Marella",BS4:BS70)</f>
        <v>0</v>
      </c>
      <c r="F86" s="77">
        <f>SUMIF($B$4:$B$70,"Marella",BT4:BT70)</f>
        <v>0</v>
      </c>
      <c r="G86" s="79">
        <f t="shared" si="23"/>
      </c>
      <c r="H86" s="80">
        <f t="shared" si="24"/>
      </c>
      <c r="I86" s="112"/>
    </row>
    <row r="87" ht="13.2" customHeight="1" spans="1:9" x14ac:dyDescent="0.25">
      <c r="A87" s="71" t="s">
        <v>44</v>
      </c>
      <c r="B87" s="65">
        <f>COUNTIF(B4:B70,"*MSC*")</f>
        <v>0</v>
      </c>
      <c r="C87" s="3" t="s">
        <v>44</v>
      </c>
      <c r="D87" s="77">
        <f>SUMIF($B$4:$B$70,"MSC",BR4:BR70)</f>
        <v>0</v>
      </c>
      <c r="E87" s="78">
        <f>SUMIF($B$4:$B$70,"MSC",BS4:BS70)</f>
        <v>0</v>
      </c>
      <c r="F87" s="77">
        <f>SUMIF($B$4:$B$70,"MSC",BT4:BT70)</f>
        <v>0</v>
      </c>
      <c r="G87" s="79">
        <f t="shared" si="23"/>
      </c>
      <c r="H87" s="80">
        <f t="shared" si="24"/>
      </c>
      <c r="I87" s="112"/>
    </row>
    <row r="88" ht="13.2" customHeight="1" spans="1:9" x14ac:dyDescent="0.25">
      <c r="A88" s="71" t="s">
        <v>45</v>
      </c>
      <c r="B88" s="65">
        <f>COUNTIF(B4:B70,"*Regent*")</f>
        <v>0</v>
      </c>
      <c r="C88" s="3" t="s">
        <v>45</v>
      </c>
      <c r="D88" s="77">
        <f>SUMIF($B$4:$B$70,"Regent",BR4:BR70)</f>
        <v>0</v>
      </c>
      <c r="E88" s="78">
        <f>SUMIF($B$4:$B$70,"Regent",BS4:BS70)</f>
        <v>0</v>
      </c>
      <c r="F88" s="77">
        <f>SUMIF($B$4:$B$70,"Regent",BT4:BT70)</f>
        <v>0</v>
      </c>
      <c r="G88" s="79">
        <f t="shared" si="23"/>
      </c>
      <c r="H88" s="80">
        <f t="shared" si="24"/>
      </c>
      <c r="I88" s="112"/>
    </row>
    <row r="89" ht="13.2" customHeight="1" spans="1:9" x14ac:dyDescent="0.25">
      <c r="A89" s="71" t="s">
        <v>46</v>
      </c>
      <c r="B89" s="65">
        <f>COUNTIF(B5:B71,"*Windstar*")</f>
        <v>0</v>
      </c>
      <c r="C89" s="3" t="s">
        <v>46</v>
      </c>
      <c r="D89" s="77">
        <f>SUMIF($B$4:$B$70,"Windstar",BR4:BR70)</f>
        <v>0</v>
      </c>
      <c r="E89" s="78">
        <f>SUMIF($B$4:$B$70,"Windstar",BS4:BS70)</f>
        <v>0</v>
      </c>
      <c r="F89" s="77">
        <f>SUMIF($B$4:$B$70,"Windstar",BT4:BT70)</f>
        <v>0</v>
      </c>
      <c r="G89" s="79">
        <f t="shared" si="23"/>
      </c>
      <c r="H89" s="80">
        <f t="shared" si="24"/>
      </c>
      <c r="I89" s="112"/>
    </row>
    <row r="90" ht="13.2" customHeight="1" spans="1:9" x14ac:dyDescent="0.25">
      <c r="A90" s="71" t="s">
        <v>47</v>
      </c>
      <c r="B90" s="65">
        <f>COUNTIF(B6:B72,"*Explora*")</f>
        <v>0</v>
      </c>
      <c r="C90" s="3" t="s">
        <v>47</v>
      </c>
      <c r="D90" s="77">
        <f>SUMIF($B$4:$B$70,"Explora",BR4:BR70)</f>
        <v>0</v>
      </c>
      <c r="E90" s="78">
        <f>SUMIF($B$4:$B$70,"Explora",BS4:BS70)</f>
        <v>0</v>
      </c>
      <c r="F90" s="77">
        <f>SUMIF($B$4:$B$70,"Explora",BT4:BT70)</f>
        <v>0</v>
      </c>
      <c r="G90" s="79">
        <f t="shared" si="23"/>
      </c>
      <c r="H90" s="80">
        <f t="shared" si="24"/>
      </c>
      <c r="I90" s="112"/>
    </row>
    <row r="91" ht="13.2" customHeight="1" spans="1:9" x14ac:dyDescent="0.25">
      <c r="A91" s="81" t="s">
        <v>48</v>
      </c>
      <c r="B91" s="82">
        <f>COUNTIF(B7:B73,"*Cunard*")</f>
        <v>0</v>
      </c>
      <c r="C91" s="83" t="s">
        <v>48</v>
      </c>
      <c r="D91" s="84">
        <f>SUMIF($B$4:$B$70,"Cunard",BR4:BR70)</f>
        <v>0</v>
      </c>
      <c r="E91" s="85">
        <f>SUMIF($B$4:$B$70,"Cunard",BS4:BS70)</f>
        <v>0</v>
      </c>
      <c r="F91" s="84">
        <f>SUMIF($B$4:$B$70,"Cunard",BT4:BT70)</f>
        <v>0</v>
      </c>
      <c r="G91" s="86">
        <f t="shared" si="23"/>
      </c>
      <c r="H91" s="87">
        <f t="shared" si="24"/>
      </c>
      <c r="I91" s="113"/>
    </row>
    <row r="93" spans="2:2" x14ac:dyDescent="0.25">
      <c r="B93" s="89">
        <f>SUM(B75:B87)</f>
        <v>0</v>
      </c>
    </row>
    <row r="94" ht="25.2" customHeight="1" spans="1:9" x14ac:dyDescent="0.25">
      <c r="A94" s="66"/>
      <c r="B94" s="67" t="s">
        <v>20</v>
      </c>
      <c r="C94" s="90"/>
      <c r="D94" s="91" t="s">
        <v>22</v>
      </c>
      <c r="E94" s="69" t="s">
        <v>23</v>
      </c>
      <c r="F94" s="92" t="s">
        <v>11</v>
      </c>
      <c r="G94" s="69" t="s">
        <v>13</v>
      </c>
      <c r="H94" s="92" t="s">
        <v>14</v>
      </c>
      <c r="I94" s="114"/>
    </row>
    <row r="95" ht="13.2" customHeight="1" spans="1:9" x14ac:dyDescent="0.25">
      <c r="A95" s="115" t="s">
        <v>49</v>
      </c>
      <c r="B95" s="65">
        <f>COUNTIF(C4:C70,"*Vista*")</f>
        <v>0</v>
      </c>
      <c r="D95" s="94">
        <f>SUMIF($C$4:$C$70,"Vista",$BR$4:$BR$70)</f>
        <v>0</v>
      </c>
      <c r="E95" s="78">
        <f>SUMIF($C$4:$C$70,"Vista",$BS$4:$BS$70)</f>
        <v>0</v>
      </c>
      <c r="F95" s="95">
        <f>SUMIF($C$4:$C$70,"Vista",$BT$4:$BT$70)</f>
        <v>0</v>
      </c>
      <c r="G95" s="96">
        <f>IF(D95=0, "", D95/F95)</f>
      </c>
      <c r="H95" s="97">
        <f>IF(D95=0, "",D95/E95)</f>
      </c>
      <c r="I95" s="98">
        <f>IF(D95=0, "",D95/B95)</f>
      </c>
    </row>
    <row r="96" ht="13.2" customHeight="1" spans="1:9" x14ac:dyDescent="0.25">
      <c r="A96" s="115" t="s">
        <v>50</v>
      </c>
      <c r="B96" s="89">
        <f>COUNTIF(C4:C70,"*Conquest*")</f>
        <v>0</v>
      </c>
      <c r="D96" s="94">
        <f>SUMIF($C$4:$C$70,"Conquest",$BR$4:$BR$70)</f>
        <v>0</v>
      </c>
      <c r="E96" s="78">
        <f>SUMIF($C$4:$C$70,"Conquest",$BS$4:$BS$70)</f>
        <v>0</v>
      </c>
      <c r="F96" s="95">
        <f>SUMIF($C$4:$C$70,"Conquest",$BT$4:$BT$70)</f>
        <v>0</v>
      </c>
      <c r="G96" s="96">
        <f t="shared" ref="G96:G118" si="25">IF(D96=0, "", D96/F96)</f>
      </c>
      <c r="H96" s="97">
        <f t="shared" ref="H96:H118" si="26">IF(D96=0, "",D96/E96)</f>
      </c>
      <c r="I96" s="98">
        <f t="shared" ref="I96:I118" si="27">IF(D96=0, "",D96/B96)</f>
      </c>
    </row>
    <row r="97" ht="13.2" customHeight="1" spans="1:9" x14ac:dyDescent="0.25">
      <c r="A97" s="115" t="s">
        <v>51</v>
      </c>
      <c r="B97" s="89">
        <f>COUNTIF(C4:C70,"*Glory*")</f>
        <v>0</v>
      </c>
      <c r="D97" s="94">
        <f>SUMIF($C$4:$C$70,"Glory",$BR$4:$BR$70)</f>
        <v>0</v>
      </c>
      <c r="E97" s="78">
        <f>SUMIF($C$4:$C$70,"Glory",$BS$4:$BS$70)</f>
        <v>0</v>
      </c>
      <c r="F97" s="95">
        <f>SUMIF($C$4:$C$70,"Glory",$BT$4:$BT$70)</f>
        <v>0</v>
      </c>
      <c r="G97" s="96">
        <f t="shared" si="25"/>
      </c>
      <c r="H97" s="97">
        <f t="shared" si="26"/>
      </c>
      <c r="I97" s="98">
        <f t="shared" si="27"/>
      </c>
    </row>
    <row r="98" ht="13.2" customHeight="1" spans="1:9" x14ac:dyDescent="0.25">
      <c r="A98" s="115" t="s">
        <v>52</v>
      </c>
      <c r="B98" s="89">
        <f>COUNTIF(C4:C70,"*Liberty*")</f>
        <v>0</v>
      </c>
      <c r="D98" s="94">
        <f>SUMIF($C$4:$C$70,"Liberty",$BR$4:$BR$70)</f>
        <v>0</v>
      </c>
      <c r="E98" s="78">
        <f>SUMIF($C$4:$C$70,"Liberty",$BS$4:$BS$70)</f>
        <v>0</v>
      </c>
      <c r="F98" s="95">
        <f>SUMIF($C$4:$C$70,"Liberty",$BT$4:$BT$70)</f>
        <v>0</v>
      </c>
      <c r="G98" s="96">
        <f t="shared" si="25"/>
      </c>
      <c r="H98" s="97">
        <f t="shared" si="26"/>
      </c>
      <c r="I98" s="98">
        <f t="shared" si="27"/>
      </c>
    </row>
    <row r="99" ht="13.2" customHeight="1" spans="1:9" x14ac:dyDescent="0.25">
      <c r="A99" s="115" t="s">
        <v>53</v>
      </c>
      <c r="B99" s="89">
        <f>COUNTIF(C4:C70,"*Freedom*")</f>
        <v>0</v>
      </c>
      <c r="D99" s="94">
        <f>SUMIF($C$4:$C$70,"Freedom",$BR$4:$BR$70)</f>
        <v>0</v>
      </c>
      <c r="E99" s="78">
        <f>SUMIF($C$4:$C$70,"Freedom",$BS$4:$BS$70)</f>
        <v>0</v>
      </c>
      <c r="F99" s="95">
        <f>SUMIF($C$4:$C$70,"Freedom",$BT$4:$BT$70)</f>
        <v>0</v>
      </c>
      <c r="G99" s="96">
        <f t="shared" si="25"/>
      </c>
      <c r="H99" s="97">
        <f t="shared" si="26"/>
      </c>
      <c r="I99" s="98">
        <f t="shared" si="27"/>
      </c>
    </row>
    <row r="100" ht="13.2" customHeight="1" spans="1:9" x14ac:dyDescent="0.25">
      <c r="A100" s="115" t="s">
        <v>54</v>
      </c>
      <c r="B100" s="89">
        <f>COUNTIF(C4:C70,"*Elation*")</f>
        <v>0</v>
      </c>
      <c r="D100" s="94">
        <f>SUMIF($C$4:$C$70,"Elation",$BR$4:$BR$70)</f>
        <v>0</v>
      </c>
      <c r="E100" s="78">
        <f>SUMIF($C$4:$C$70,"Elation",$BS$4:$BS$70)</f>
        <v>0</v>
      </c>
      <c r="F100" s="95">
        <f>SUMIF($C$4:$C$70,"Elation",$BT$4:$BT$70)</f>
        <v>0</v>
      </c>
      <c r="G100" s="96">
        <f t="shared" si="25"/>
      </c>
      <c r="H100" s="97">
        <f t="shared" si="26"/>
      </c>
      <c r="I100" s="98">
        <f t="shared" si="27"/>
      </c>
    </row>
    <row r="101" ht="13.2" customHeight="1" spans="1:9" x14ac:dyDescent="0.25">
      <c r="A101" s="115" t="s">
        <v>55</v>
      </c>
      <c r="B101" s="89">
        <f>COUNTIF(C4:C70,"*Pride*")</f>
        <v>0</v>
      </c>
      <c r="D101" s="94">
        <f>SUMIF($C$4:$C$70,"Pride",$BR$4:$BR$70)</f>
        <v>0</v>
      </c>
      <c r="E101" s="78">
        <f>SUMIF($C$4:$C$70,"Pride",$BS$4:$BS$70)</f>
        <v>0</v>
      </c>
      <c r="F101" s="95">
        <f>SUMIF($C$4:$C$70,"Pride",$BT$4:$BT$70)</f>
        <v>0</v>
      </c>
      <c r="G101" s="96">
        <f t="shared" si="25"/>
      </c>
      <c r="H101" s="97">
        <f t="shared" si="26"/>
      </c>
      <c r="I101" s="98">
        <f t="shared" si="27"/>
      </c>
    </row>
    <row r="102" ht="13.2" customHeight="1" spans="1:9" x14ac:dyDescent="0.25">
      <c r="A102" s="115" t="s">
        <v>56</v>
      </c>
      <c r="B102" s="89">
        <f>COUNTIF(C4:C70,"*Mardi Gras*")</f>
        <v>0</v>
      </c>
      <c r="D102" s="94">
        <f>SUMIF($C$4:$C$70,"Mardi Gras",$BR$4:$BR$70)</f>
        <v>0</v>
      </c>
      <c r="E102" s="78">
        <f>SUMIF($C$4:$C$70,"Mardi Gras",$BS$4:$BS$70)</f>
        <v>0</v>
      </c>
      <c r="F102" s="95">
        <f>SUMIF($C$4:$C$70,"Mardi Gras",$BT$4:$BT$70)</f>
        <v>0</v>
      </c>
      <c r="G102" s="96">
        <f t="shared" si="25"/>
      </c>
      <c r="H102" s="97">
        <f t="shared" si="26"/>
      </c>
      <c r="I102" s="98">
        <f t="shared" si="27"/>
      </c>
    </row>
    <row r="103" ht="13.2" customHeight="1" spans="1:9" x14ac:dyDescent="0.25">
      <c r="A103" s="115" t="s">
        <v>57</v>
      </c>
      <c r="B103" s="89">
        <f>COUNTIF(C4:C70,"*Celebration*")</f>
        <v>0</v>
      </c>
      <c r="D103" s="94">
        <f>SUMIF($C$4:$C$70,"Celebration",$BR$4:$BR$70)</f>
        <v>0</v>
      </c>
      <c r="E103" s="78">
        <f>SUMIF($C$4:$C$70,"Celebration",$BS$4:$BS$70)</f>
        <v>0</v>
      </c>
      <c r="F103" s="95">
        <f>SUMIF($C$4:$C$70,"Celebration",$BT$4:$BT$70)</f>
        <v>0</v>
      </c>
      <c r="G103" s="96">
        <f t="shared" si="25"/>
      </c>
      <c r="H103" s="97">
        <f t="shared" si="26"/>
      </c>
      <c r="I103" s="98">
        <f t="shared" si="27"/>
      </c>
    </row>
    <row r="104" ht="13.2" customHeight="1" spans="1:9" x14ac:dyDescent="0.25">
      <c r="A104" s="115" t="s">
        <v>58</v>
      </c>
      <c r="B104" s="89">
        <f>COUNTIF(C4:C70,"*Horizon*")</f>
        <v>0</v>
      </c>
      <c r="D104" s="94">
        <f>SUMIF($C$4:$C$70,"Horizon",$BR$4:$BR$70)</f>
        <v>0</v>
      </c>
      <c r="E104" s="78">
        <f>SUMIF($C$4:$C$70,"Horizon",$BS$4:$BS$70)</f>
        <v>0</v>
      </c>
      <c r="F104" s="95">
        <f>SUMIF($C$4:$C$70,"Horizon",$BT$4:$BT$70)</f>
        <v>0</v>
      </c>
      <c r="G104" s="96">
        <f t="shared" si="25"/>
      </c>
      <c r="H104" s="97">
        <f t="shared" si="26"/>
      </c>
      <c r="I104" s="98">
        <f t="shared" si="27"/>
      </c>
    </row>
    <row r="105" ht="13.2" customHeight="1" spans="1:9" x14ac:dyDescent="0.25">
      <c r="A105" s="115" t="s">
        <v>59</v>
      </c>
      <c r="B105" s="89">
        <f>COUNTIF(C4:C70,"*Dream*")</f>
        <v>0</v>
      </c>
      <c r="D105" s="94">
        <f>SUMIF($C$4:$C$70,"Dream",$BR$4:$BR$70)</f>
        <v>0</v>
      </c>
      <c r="E105" s="78">
        <f>SUMIF($C$4:$C$70,"Dream",$BS$4:$BS$70)</f>
        <v>0</v>
      </c>
      <c r="F105" s="95">
        <f>SUMIF($C$4:$C$70,"Dream",$BT$4:$BT$70)</f>
        <v>0</v>
      </c>
      <c r="G105" s="96">
        <f t="shared" si="25"/>
      </c>
      <c r="H105" s="97">
        <f t="shared" si="26"/>
      </c>
      <c r="I105" s="98">
        <f t="shared" si="27"/>
      </c>
    </row>
    <row r="106" ht="13.2" customHeight="1" spans="1:9" x14ac:dyDescent="0.25">
      <c r="A106" s="115" t="s">
        <v>60</v>
      </c>
      <c r="B106" s="89">
        <f>COUNTIF(C4:C70,"*Sunrise*")</f>
        <v>0</v>
      </c>
      <c r="D106" s="94">
        <f>SUMIF($C$4:$C$70,"Sunrise",$BR$4:$BR$70)</f>
        <v>0</v>
      </c>
      <c r="E106" s="78">
        <f>SUMIF($C$4:$C$70,"Sunrise",$BS$4:$BS$70)</f>
        <v>0</v>
      </c>
      <c r="F106" s="95">
        <f>SUMIF($C$4:$C$70,"Sunrise",$BT$4:$BT$70)</f>
        <v>0</v>
      </c>
      <c r="G106" s="96">
        <f t="shared" si="25"/>
      </c>
      <c r="H106" s="97">
        <f t="shared" si="26"/>
      </c>
      <c r="I106" s="98">
        <f t="shared" si="27"/>
      </c>
    </row>
    <row r="107" ht="13.2" customHeight="1" spans="1:9" x14ac:dyDescent="0.25">
      <c r="A107" s="115" t="s">
        <v>61</v>
      </c>
      <c r="B107" s="89">
        <f>COUNTIF(C4:C70,"*Venezia*")</f>
        <v>0</v>
      </c>
      <c r="D107" s="94">
        <f>SUMIF($C$4:$C$70,"Venezia",$BR$4:$BR$70)</f>
        <v>0</v>
      </c>
      <c r="E107" s="78">
        <f>SUMIF($C$4:$C$70,"Venezia",$BS$4:$BS$70)</f>
        <v>0</v>
      </c>
      <c r="F107" s="95">
        <f>SUMIF($C$4:$C$70,"Venezia",$BT$4:$BT$70)</f>
        <v>0</v>
      </c>
      <c r="G107" s="96">
        <f t="shared" si="25"/>
      </c>
      <c r="H107" s="97">
        <f t="shared" si="26"/>
      </c>
      <c r="I107" s="98">
        <f t="shared" si="27"/>
      </c>
    </row>
    <row r="108" ht="13.2" customHeight="1" spans="1:9" x14ac:dyDescent="0.25">
      <c r="A108" s="115" t="s">
        <v>62</v>
      </c>
      <c r="B108" s="89">
        <f>COUNTIF(C4:C70,"*Magic*")</f>
        <v>0</v>
      </c>
      <c r="D108" s="94">
        <f>SUMIF($C$4:$C$70,"Magic",$BR$4:$BR$70)</f>
        <v>0</v>
      </c>
      <c r="E108" s="78">
        <f>SUMIF($C$4:$C$70,"Magic",$BS$4:$BS$70)</f>
        <v>0</v>
      </c>
      <c r="F108" s="95">
        <f>SUMIF($C$4:$C$70,"Magic",$BT$4:$BT$70)</f>
        <v>0</v>
      </c>
      <c r="G108" s="96">
        <f t="shared" si="25"/>
      </c>
      <c r="H108" s="97">
        <f t="shared" si="26"/>
      </c>
      <c r="I108" s="98">
        <f t="shared" si="27"/>
      </c>
    </row>
    <row r="109" ht="13.2" customHeight="1" spans="1:9" x14ac:dyDescent="0.25">
      <c r="A109" s="115" t="s">
        <v>63</v>
      </c>
      <c r="B109" s="89">
        <f>COUNTIF(C4:C70,"*Panorama*")</f>
        <v>0</v>
      </c>
      <c r="D109" s="94">
        <f>SUMIF($C$4:$C$70,"Panorama",$BR$4:$BR$70)</f>
        <v>0</v>
      </c>
      <c r="E109" s="78">
        <f>SUMIF($C$4:$C$70,"Panorama",$BS$4:$BS$70)</f>
        <v>0</v>
      </c>
      <c r="F109" s="95">
        <f>SUMIF($C$4:$C$70,"Panorama",$BT$4:$BT$70)</f>
        <v>0</v>
      </c>
      <c r="G109" s="96">
        <f t="shared" si="25"/>
      </c>
      <c r="H109" s="97">
        <f t="shared" si="26"/>
      </c>
      <c r="I109" s="98">
        <f t="shared" si="27"/>
      </c>
    </row>
    <row r="110" ht="13.2" customHeight="1" spans="1:9" x14ac:dyDescent="0.25">
      <c r="A110" s="115" t="s">
        <v>64</v>
      </c>
      <c r="B110" s="89">
        <f>COUNTIF(C4:C70,"*Sunshine*")</f>
        <v>0</v>
      </c>
      <c r="D110" s="94">
        <f>SUMIF($C$4:$C$70,"Sunshine",$BR$4:$BR$70)</f>
        <v>0</v>
      </c>
      <c r="E110" s="78">
        <f>SUMIF($C$4:$C$70,"Sunshine",$BS$4:$BS$70)</f>
        <v>0</v>
      </c>
      <c r="F110" s="95">
        <f>SUMIF($C$4:$C$70,"Sunshine",$BT$4:$BT$70)</f>
        <v>0</v>
      </c>
      <c r="G110" s="96">
        <f t="shared" si="25"/>
      </c>
      <c r="H110" s="97">
        <f t="shared" si="26"/>
      </c>
      <c r="I110" s="98">
        <f t="shared" si="27"/>
      </c>
    </row>
    <row r="111" ht="13.2" customHeight="1" spans="1:9" x14ac:dyDescent="0.25">
      <c r="A111" s="115" t="s">
        <v>65</v>
      </c>
      <c r="B111" s="89">
        <f>COUNTIF(C4:C70,"*Splendor*")</f>
        <v>0</v>
      </c>
      <c r="D111" s="94">
        <f>SUMIF($C$4:$C$70,"Splendor",$BR$4:$BR$70)</f>
        <v>0</v>
      </c>
      <c r="E111" s="78">
        <f>SUMIF($C$4:$C$70,"Splendor",$BS$4:$BS$70)</f>
        <v>0</v>
      </c>
      <c r="F111" s="95">
        <f>SUMIF($C$4:$C$70,"Splendor",$BT$4:$BT$70)</f>
        <v>0</v>
      </c>
      <c r="G111" s="96">
        <f t="shared" si="25"/>
      </c>
      <c r="H111" s="97">
        <f t="shared" si="26"/>
      </c>
      <c r="I111" s="98">
        <f t="shared" si="27"/>
      </c>
    </row>
    <row r="112" ht="13.2" customHeight="1" spans="1:9" x14ac:dyDescent="0.25">
      <c r="A112" s="115" t="s">
        <v>66</v>
      </c>
      <c r="B112" s="89">
        <f>COUNTIF(C4:C70,"*Legend*")</f>
        <v>0</v>
      </c>
      <c r="D112" s="94">
        <f>SUMIF($C$4:$C$70,"Legend",$BR$4:$BR$70)</f>
        <v>0</v>
      </c>
      <c r="E112" s="78">
        <f>SUMIF($C$4:$C$70,"Legend",$BS$4:$BS$70)</f>
        <v>0</v>
      </c>
      <c r="F112" s="95">
        <f>SUMIF($C$4:$C$70,"Legend",$BT$4:$BT$70)</f>
        <v>0</v>
      </c>
      <c r="G112" s="96">
        <f t="shared" si="25"/>
      </c>
      <c r="H112" s="97">
        <f t="shared" si="26"/>
      </c>
      <c r="I112" s="98">
        <f t="shared" si="27"/>
      </c>
    </row>
    <row r="113" ht="13.2" customHeight="1" spans="1:9" x14ac:dyDescent="0.25">
      <c r="A113" s="115" t="s">
        <v>67</v>
      </c>
      <c r="B113" s="89">
        <f>COUNTIF(C4:C70,"*Jubilee*")</f>
        <v>0</v>
      </c>
      <c r="D113" s="94">
        <f>SUMIF($C$4:$C$70,"Jubilee",$BR$4:$BR$70)</f>
        <v>0</v>
      </c>
      <c r="E113" s="78">
        <f>SUMIF($C$4:$C$70,"Jubilee",$BS$4:$BS$70)</f>
        <v>0</v>
      </c>
      <c r="F113" s="95">
        <f>SUMIF($C$4:$C$70,"Jubilee",$BT$4:$BT$70)</f>
        <v>0</v>
      </c>
      <c r="G113" s="96">
        <f t="shared" si="25"/>
      </c>
      <c r="H113" s="97">
        <f t="shared" si="26"/>
      </c>
      <c r="I113" s="98">
        <f t="shared" si="27"/>
      </c>
    </row>
    <row r="114" ht="13.2" customHeight="1" spans="1:9" x14ac:dyDescent="0.25">
      <c r="A114" s="115" t="s">
        <v>68</v>
      </c>
      <c r="B114" s="89">
        <f>COUNTIF(C4:C70,"*Miracle*")</f>
        <v>0</v>
      </c>
      <c r="D114" s="94">
        <f>SUMIF($C$4:$C$70,"Miracle",$BR$4:$BR$70)</f>
        <v>0</v>
      </c>
      <c r="E114" s="78">
        <f>SUMIF($C$4:$C$70,"Miracle",$BS$4:$BS$70)</f>
        <v>0</v>
      </c>
      <c r="F114" s="95">
        <f>SUMIF($C$4:$C$70,"Miracle",$BT$4:$BT$70)</f>
        <v>0</v>
      </c>
      <c r="G114" s="96">
        <f t="shared" si="25"/>
      </c>
      <c r="H114" s="97">
        <f t="shared" si="26"/>
      </c>
      <c r="I114" s="98">
        <f t="shared" si="27"/>
      </c>
    </row>
    <row r="115" ht="13.2" customHeight="1" spans="1:9" x14ac:dyDescent="0.25">
      <c r="A115" s="115" t="s">
        <v>69</v>
      </c>
      <c r="B115" s="89">
        <f>COUNTIF(C4:C70,"*Firenze*")</f>
        <v>0</v>
      </c>
      <c r="D115" s="94">
        <f>SUMIF($C$4:$C$70,"Firenze",$BR$4:$BR$70)</f>
        <v>0</v>
      </c>
      <c r="E115" s="78">
        <f>SUMIF($C$4:$C$70,"Firenze",$BS$4:$BS$70)</f>
        <v>0</v>
      </c>
      <c r="F115" s="95">
        <f>SUMIF($C$4:$C$70,"Firenze",$BT$4:$BT$70)</f>
        <v>0</v>
      </c>
      <c r="G115" s="96">
        <f t="shared" si="25"/>
      </c>
      <c r="H115" s="97">
        <f t="shared" si="26"/>
      </c>
      <c r="I115" s="98">
        <f t="shared" si="27"/>
      </c>
    </row>
    <row r="116" ht="13.2" customHeight="1" spans="1:9" x14ac:dyDescent="0.25">
      <c r="A116" s="115" t="s">
        <v>70</v>
      </c>
      <c r="B116" s="89">
        <f>COUNTIF(C4:C70,"*Luminosa*")</f>
        <v>0</v>
      </c>
      <c r="D116" s="94">
        <f>SUMIF($C$4:$C$70,"Luminosa",$BR$4:$BR$70)</f>
        <v>0</v>
      </c>
      <c r="E116" s="78">
        <f>SUMIF($C$4:$C$70,"Luminosa",$BS$4:$BS$70)</f>
        <v>0</v>
      </c>
      <c r="F116" s="95">
        <f>SUMIF($C$4:$C$70,"Luminosa",$BT$4:$BT$70)</f>
        <v>0</v>
      </c>
      <c r="G116" s="96">
        <f t="shared" si="25"/>
      </c>
      <c r="H116" s="97">
        <f t="shared" si="26"/>
      </c>
      <c r="I116" s="98">
        <f t="shared" si="27"/>
      </c>
    </row>
    <row r="117" ht="13.2" customHeight="1" spans="1:9" x14ac:dyDescent="0.25">
      <c r="A117" s="115" t="s">
        <v>71</v>
      </c>
      <c r="B117" s="89">
        <f>COUNTIF(C4:C70,"*Radiance*")</f>
        <v>0</v>
      </c>
      <c r="D117" s="94">
        <f>SUMIF($C$4:$C$70,"Radiance",$BR$4:$BR$70)</f>
        <v>0</v>
      </c>
      <c r="E117" s="78">
        <f>SUMIF($C$4:$C$70,"Radiance",$BS$4:$BS$70)</f>
        <v>0</v>
      </c>
      <c r="F117" s="95">
        <f>SUMIF($C$4:$C$70,"Radiance",$BT$4:$BT$70)</f>
        <v>0</v>
      </c>
      <c r="G117" s="96">
        <f t="shared" si="25"/>
      </c>
      <c r="H117" s="97">
        <f t="shared" si="26"/>
      </c>
      <c r="I117" s="98">
        <f t="shared" si="27"/>
      </c>
    </row>
    <row r="118" ht="13.2" customHeight="1" spans="1:9" x14ac:dyDescent="0.25">
      <c r="A118" s="81" t="s">
        <v>72</v>
      </c>
      <c r="B118" s="100">
        <f>COUNTIF(C4:C70,"*Sensation*")</f>
        <v>0</v>
      </c>
      <c r="C118" s="101"/>
      <c r="D118" s="102">
        <f>SUMIF($C$4:$C$70,"Sensation",$BR$4:$BR$70)</f>
        <v>0</v>
      </c>
      <c r="E118" s="85">
        <f>SUMIF($C$4:$C$70,"Sensation",$BS$4:$BS$70)</f>
        <v>0</v>
      </c>
      <c r="F118" s="103">
        <f>SUMIF($C$4:$C$70,"Sensation",$BT$4:$BT$70)</f>
        <v>0</v>
      </c>
      <c r="G118" s="104">
        <f t="shared" si="25"/>
      </c>
      <c r="H118" s="105">
        <f t="shared" si="26"/>
      </c>
      <c r="I118" s="106">
        <f t="shared" si="27"/>
      </c>
    </row>
  </sheetData>
  <mergeCells count="35"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BP2:BQ2"/>
    <mergeCell ref="BR2:BX2"/>
    <mergeCell ref="B71:C71"/>
  </mergeCells>
  <dataValidations count="4">
    <dataValidation type="list" allowBlank="1" showInputMessage="1" showErrorMessage="1" sqref="B10:B70">
      <formula1>"DCL, NCL, CCL, PCL, RCL, HAL, CEL, Azamara, TUI, MSC, Viking, Marella, Silver, Windstar, Explora, Cunard, Regent"</formula1>
    </dataValidation>
    <dataValidation type="list" allowBlank="1" showInputMessage="1" showErrorMessage="1" sqref="B4:B70">
      <formula1>"DCL, NCL, CCL, PCL, RCL, HAL, CEL, Azamara, TUI, MSC, Viking, Marella, Silver, Windstar, Explora, Cunard, Regent"</formula1>
    </dataValidation>
    <dataValidation type="list" allowBlank="1" showInputMessage="1" showErrorMessage="1" sqref="C10:C70">
      <formula1>$A$95:$A$118</formula1>
    </dataValidation>
    <dataValidation type="list" allowBlank="1" showInputMessage="1" showErrorMessage="1" sqref="C4:C70">
      <formula1>$A$95:$A$118</formula1>
    </dataValidation>
  </dataValidations>
  <pageMargins left="0.75" right="0.75" top="1" bottom="1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18"/>
  <sheetViews>
    <sheetView workbookViewId="0" zoomScale="80" zoomScaleNormal="80">
      <pane xSplit="3" ySplit="3" topLeftCell="D79" activePane="bottomRight" state="frozen"/>
      <selection pane="bottomRight" activeCell="B29" sqref="B29"/>
    </sheetView>
  </sheetViews>
  <sheetFormatPr defaultRowHeight="12.6" outlineLevelRow="0" outlineLevelCol="0" x14ac:dyDescent="0.2" defaultColWidth="8.6328125" customHeight="1"/>
  <cols>
    <col min="1" max="1" width="20.6328125" style="1" customWidth="1"/>
    <col min="2" max="2" width="13.08984375" customWidth="1"/>
    <col min="3" max="3" width="19.90625" customWidth="1"/>
    <col min="4" max="8" width="10.08984375" style="2" customWidth="1"/>
    <col min="9" max="9" width="10.453125" customWidth="1"/>
    <col min="10" max="10" width="8.453125" customWidth="1"/>
    <col min="11" max="11" width="10.453125" customWidth="1"/>
    <col min="12" max="12" width="8.453125" customWidth="1"/>
    <col min="13" max="13" width="10.453125" customWidth="1"/>
    <col min="14" max="14" width="8.453125" customWidth="1"/>
    <col min="15" max="15" width="10.453125" customWidth="1"/>
    <col min="16" max="16" width="7.36328125" customWidth="1"/>
    <col min="17" max="17" width="10.453125" customWidth="1"/>
    <col min="18" max="18" width="8.453125" customWidth="1"/>
    <col min="19" max="19" width="10.453125" customWidth="1"/>
    <col min="20" max="20" width="8.453125" customWidth="1"/>
    <col min="21" max="21" width="10.453125" customWidth="1"/>
    <col min="22" max="22" width="10.6328125" customWidth="1"/>
    <col min="23" max="23" width="10.453125" customWidth="1"/>
    <col min="24" max="24" width="8.453125" hidden="1" customWidth="1"/>
    <col min="25" max="25" width="10.453125" hidden="1" customWidth="1"/>
    <col min="26" max="26" width="7.36328125" hidden="1" customWidth="1"/>
    <col min="27" max="27" width="10.453125" hidden="1" customWidth="1"/>
    <col min="28" max="28" width="8.453125" hidden="1" customWidth="1"/>
    <col min="29" max="29" width="10.453125" hidden="1" customWidth="1"/>
    <col min="30" max="30" width="7.36328125" hidden="1" customWidth="1"/>
    <col min="31" max="31" width="10.453125" hidden="1" customWidth="1"/>
    <col min="32" max="32" width="8.453125" hidden="1" customWidth="1"/>
    <col min="33" max="33" width="10.453125" hidden="1" customWidth="1"/>
    <col min="34" max="34" width="8.453125" hidden="1" customWidth="1"/>
    <col min="35" max="35" width="10.453125" hidden="1" customWidth="1"/>
    <col min="36" max="36" width="7.36328125" hidden="1" customWidth="1"/>
    <col min="37" max="37" width="10.453125" hidden="1" customWidth="1"/>
    <col min="38" max="38" width="7.36328125" hidden="1" customWidth="1"/>
    <col min="39" max="39" width="10.453125" hidden="1" customWidth="1"/>
    <col min="40" max="40" width="8.453125" hidden="1" customWidth="1"/>
    <col min="41" max="41" width="10.453125" hidden="1" customWidth="1"/>
    <col min="42" max="42" width="7.36328125" hidden="1" customWidth="1"/>
    <col min="43" max="43" width="10.453125" hidden="1" customWidth="1"/>
    <col min="44" max="44" width="8.453125" hidden="1" customWidth="1"/>
    <col min="45" max="45" width="10.453125" hidden="1" customWidth="1"/>
    <col min="46" max="46" width="7.36328125" hidden="1" customWidth="1"/>
    <col min="47" max="47" width="10.453125" hidden="1" customWidth="1"/>
    <col min="48" max="48" width="8.453125" hidden="1" customWidth="1"/>
    <col min="49" max="49" width="10.453125" hidden="1" customWidth="1"/>
    <col min="50" max="50" width="8.453125" hidden="1" customWidth="1"/>
    <col min="51" max="51" width="10.453125" hidden="1" customWidth="1"/>
    <col min="52" max="52" width="7.36328125" hidden="1" customWidth="1"/>
    <col min="53" max="53" width="10.453125" hidden="1" customWidth="1"/>
    <col min="54" max="54" width="8.453125" hidden="1" customWidth="1"/>
    <col min="55" max="55" width="10.453125" hidden="1" customWidth="1"/>
    <col min="56" max="56" width="7.36328125" hidden="1" customWidth="1"/>
    <col min="57" max="57" width="10.453125" hidden="1" customWidth="1"/>
    <col min="58" max="58" width="8.453125" hidden="1" customWidth="1"/>
    <col min="59" max="59" width="10.453125" hidden="1" customWidth="1"/>
    <col min="60" max="60" width="7.36328125" hidden="1" customWidth="1"/>
    <col min="61" max="61" width="10.453125" hidden="1" customWidth="1"/>
    <col min="62" max="62" width="8.453125" hidden="1" customWidth="1"/>
    <col min="63" max="63" width="10.453125" hidden="1" customWidth="1"/>
    <col min="64" max="64" width="7.36328125" hidden="1" customWidth="1"/>
    <col min="65" max="65" width="10.453125" hidden="1" customWidth="1"/>
    <col min="66" max="66" width="8.453125" hidden="1" customWidth="1"/>
    <col min="67" max="67" width="10.453125" hidden="1" customWidth="1"/>
    <col min="68" max="68" width="7.36328125" hidden="1" customWidth="1"/>
    <col min="69" max="69" width="10.453125" hidden="1" customWidth="1"/>
    <col min="70" max="70" width="10.6328125" style="3" customWidth="1"/>
    <col min="71" max="71" width="13" style="3" customWidth="1"/>
    <col min="72" max="72" width="11.6328125" customWidth="1"/>
    <col min="73" max="73" width="10.6328125" customWidth="1"/>
    <col min="74" max="74" width="9.36328125" customWidth="1"/>
    <col min="75" max="75" width="11.08984375" customWidth="1"/>
    <col min="76" max="76" width="10.08984375" customWidth="1"/>
    <col min="77" max="77" width="4.08984375" customWidth="1"/>
  </cols>
  <sheetData>
    <row r="1" ht="13.2" customHeight="1" x14ac:dyDescent="0.25"/>
    <row r="2" ht="13.5" customHeight="1" spans="1:76" s="4" customFormat="1" x14ac:dyDescent="0.25">
      <c r="A2" s="5" t="s">
        <v>0</v>
      </c>
      <c r="B2" s="6" t="s">
        <v>1</v>
      </c>
      <c r="C2" s="7" t="s">
        <v>2</v>
      </c>
      <c r="D2" s="8" t="s">
        <v>3</v>
      </c>
      <c r="E2" s="9"/>
      <c r="F2" s="8" t="s">
        <v>4</v>
      </c>
      <c r="G2" s="9"/>
      <c r="H2" s="8" t="s">
        <v>5</v>
      </c>
      <c r="I2" s="9"/>
      <c r="J2" s="8"/>
      <c r="K2" s="9"/>
      <c r="L2" s="8"/>
      <c r="M2" s="9"/>
      <c r="N2" s="8"/>
      <c r="O2" s="9"/>
      <c r="P2" s="8"/>
      <c r="Q2" s="9"/>
      <c r="R2" s="8"/>
      <c r="S2" s="9"/>
      <c r="T2" s="8"/>
      <c r="U2" s="9"/>
      <c r="V2" s="8"/>
      <c r="W2" s="9"/>
      <c r="X2" s="10"/>
      <c r="Y2" s="11"/>
      <c r="Z2" s="10"/>
      <c r="AA2" s="11"/>
      <c r="AB2" s="10"/>
      <c r="AC2" s="11"/>
      <c r="AD2" s="10"/>
      <c r="AE2" s="11"/>
      <c r="AF2" s="10"/>
      <c r="AG2" s="11"/>
      <c r="AH2" s="10"/>
      <c r="AI2" s="11"/>
      <c r="AJ2" s="10"/>
      <c r="AK2" s="11"/>
      <c r="AL2" s="10"/>
      <c r="AM2" s="11"/>
      <c r="AN2" s="10"/>
      <c r="AO2" s="11"/>
      <c r="AP2" s="10"/>
      <c r="AQ2" s="11"/>
      <c r="AR2" s="10"/>
      <c r="AS2" s="11"/>
      <c r="AT2" s="10"/>
      <c r="AU2" s="11"/>
      <c r="AV2" s="10"/>
      <c r="AW2" s="11"/>
      <c r="AX2" s="10"/>
      <c r="AY2" s="12"/>
      <c r="AZ2" s="13"/>
      <c r="BA2" s="14"/>
      <c r="BB2" s="13"/>
      <c r="BC2" s="14"/>
      <c r="BD2" s="13"/>
      <c r="BE2" s="14"/>
      <c r="BF2" s="13"/>
      <c r="BG2" s="14"/>
      <c r="BH2" s="13"/>
      <c r="BI2" s="14"/>
      <c r="BJ2" s="13"/>
      <c r="BK2" s="14"/>
      <c r="BL2" s="13"/>
      <c r="BM2" s="14"/>
      <c r="BN2" s="13"/>
      <c r="BO2" s="14"/>
      <c r="BP2" s="13"/>
      <c r="BQ2" s="14"/>
      <c r="BR2" s="10" t="s">
        <v>6</v>
      </c>
      <c r="BS2" s="12"/>
      <c r="BT2" s="12"/>
      <c r="BU2" s="12"/>
      <c r="BV2" s="12"/>
      <c r="BW2" s="12"/>
      <c r="BX2" s="11"/>
    </row>
    <row r="3" ht="24.75" customHeight="1" spans="1:76" s="15" customFormat="1" x14ac:dyDescent="0.25">
      <c r="A3" s="16"/>
      <c r="B3" s="17"/>
      <c r="C3" s="18"/>
      <c r="D3" s="19" t="s">
        <v>7</v>
      </c>
      <c r="E3" s="20" t="s">
        <v>8</v>
      </c>
      <c r="F3" s="19" t="s">
        <v>7</v>
      </c>
      <c r="G3" s="20" t="s">
        <v>8</v>
      </c>
      <c r="H3" s="19" t="s">
        <v>7</v>
      </c>
      <c r="I3" s="20" t="s">
        <v>8</v>
      </c>
      <c r="J3" s="19" t="s">
        <v>7</v>
      </c>
      <c r="K3" s="20" t="s">
        <v>8</v>
      </c>
      <c r="L3" s="19" t="s">
        <v>7</v>
      </c>
      <c r="M3" s="20" t="s">
        <v>8</v>
      </c>
      <c r="N3" s="19" t="s">
        <v>7</v>
      </c>
      <c r="O3" s="20" t="s">
        <v>8</v>
      </c>
      <c r="P3" s="19" t="s">
        <v>7</v>
      </c>
      <c r="Q3" s="20" t="s">
        <v>8</v>
      </c>
      <c r="R3" s="19" t="s">
        <v>7</v>
      </c>
      <c r="S3" s="20" t="s">
        <v>8</v>
      </c>
      <c r="T3" s="19" t="s">
        <v>7</v>
      </c>
      <c r="U3" s="20" t="s">
        <v>8</v>
      </c>
      <c r="V3" s="19" t="s">
        <v>7</v>
      </c>
      <c r="W3" s="20" t="s">
        <v>8</v>
      </c>
      <c r="X3" s="21" t="s">
        <v>7</v>
      </c>
      <c r="Y3" s="22" t="s">
        <v>8</v>
      </c>
      <c r="Z3" s="21" t="s">
        <v>7</v>
      </c>
      <c r="AA3" s="22" t="s">
        <v>8</v>
      </c>
      <c r="AB3" s="21" t="s">
        <v>7</v>
      </c>
      <c r="AC3" s="22" t="s">
        <v>8</v>
      </c>
      <c r="AD3" s="21" t="s">
        <v>7</v>
      </c>
      <c r="AE3" s="22" t="s">
        <v>8</v>
      </c>
      <c r="AF3" s="21" t="s">
        <v>7</v>
      </c>
      <c r="AG3" s="22" t="s">
        <v>8</v>
      </c>
      <c r="AH3" s="21" t="s">
        <v>7</v>
      </c>
      <c r="AI3" s="22" t="s">
        <v>8</v>
      </c>
      <c r="AJ3" s="21" t="s">
        <v>7</v>
      </c>
      <c r="AK3" s="22" t="s">
        <v>8</v>
      </c>
      <c r="AL3" s="21" t="s">
        <v>7</v>
      </c>
      <c r="AM3" s="22" t="s">
        <v>8</v>
      </c>
      <c r="AN3" s="21" t="s">
        <v>7</v>
      </c>
      <c r="AO3" s="22" t="s">
        <v>8</v>
      </c>
      <c r="AP3" s="21" t="s">
        <v>7</v>
      </c>
      <c r="AQ3" s="22" t="s">
        <v>8</v>
      </c>
      <c r="AR3" s="21" t="s">
        <v>7</v>
      </c>
      <c r="AS3" s="22" t="s">
        <v>8</v>
      </c>
      <c r="AT3" s="21" t="s">
        <v>7</v>
      </c>
      <c r="AU3" s="22" t="s">
        <v>8</v>
      </c>
      <c r="AV3" s="21" t="s">
        <v>7</v>
      </c>
      <c r="AW3" s="22" t="s">
        <v>8</v>
      </c>
      <c r="AX3" s="21" t="s">
        <v>7</v>
      </c>
      <c r="AY3" s="23" t="s">
        <v>8</v>
      </c>
      <c r="AZ3" s="24" t="s">
        <v>7</v>
      </c>
      <c r="BA3" s="25" t="s">
        <v>8</v>
      </c>
      <c r="BB3" s="24" t="s">
        <v>7</v>
      </c>
      <c r="BC3" s="25" t="s">
        <v>8</v>
      </c>
      <c r="BD3" s="24" t="s">
        <v>7</v>
      </c>
      <c r="BE3" s="25" t="s">
        <v>8</v>
      </c>
      <c r="BF3" s="24" t="s">
        <v>7</v>
      </c>
      <c r="BG3" s="25" t="s">
        <v>8</v>
      </c>
      <c r="BH3" s="24" t="s">
        <v>7</v>
      </c>
      <c r="BI3" s="25" t="s">
        <v>8</v>
      </c>
      <c r="BJ3" s="24" t="s">
        <v>7</v>
      </c>
      <c r="BK3" s="25" t="s">
        <v>8</v>
      </c>
      <c r="BL3" s="24" t="s">
        <v>7</v>
      </c>
      <c r="BM3" s="25" t="s">
        <v>8</v>
      </c>
      <c r="BN3" s="24" t="s">
        <v>7</v>
      </c>
      <c r="BO3" s="25" t="s">
        <v>8</v>
      </c>
      <c r="BP3" s="24" t="s">
        <v>7</v>
      </c>
      <c r="BQ3" s="25" t="s">
        <v>8</v>
      </c>
      <c r="BR3" s="26" t="s">
        <v>9</v>
      </c>
      <c r="BS3" s="27" t="s">
        <v>10</v>
      </c>
      <c r="BT3" s="28" t="s">
        <v>11</v>
      </c>
      <c r="BU3" s="28" t="s">
        <v>12</v>
      </c>
      <c r="BV3" s="29" t="s">
        <v>13</v>
      </c>
      <c r="BW3" s="30" t="s">
        <v>14</v>
      </c>
      <c r="BX3" s="31" t="s">
        <v>15</v>
      </c>
    </row>
    <row r="4" ht="13.8" customHeight="1" spans="1:76" x14ac:dyDescent="0.25">
      <c r="A4" s="107"/>
      <c r="B4" s="33"/>
      <c r="C4" s="34"/>
      <c r="D4" s="35"/>
      <c r="E4" s="36"/>
      <c r="F4" s="35"/>
      <c r="G4" s="36"/>
      <c r="H4" s="35"/>
      <c r="I4" s="36"/>
      <c r="J4" s="35"/>
      <c r="K4" s="36"/>
      <c r="L4" s="35"/>
      <c r="M4" s="36"/>
      <c r="N4" s="35"/>
      <c r="O4" s="36"/>
      <c r="P4" s="35"/>
      <c r="Q4" s="36"/>
      <c r="R4" s="35"/>
      <c r="S4" s="36"/>
      <c r="T4" s="35"/>
      <c r="U4" s="36"/>
      <c r="V4" s="35"/>
      <c r="W4" s="36"/>
      <c r="X4" s="38"/>
      <c r="Y4" s="39"/>
      <c r="Z4" s="38"/>
      <c r="AA4" s="39"/>
      <c r="AB4" s="38"/>
      <c r="AC4" s="39"/>
      <c r="AD4" s="38"/>
      <c r="AE4" s="39"/>
      <c r="AF4" s="38"/>
      <c r="AG4" s="39"/>
      <c r="AH4" s="38"/>
      <c r="AI4" s="39"/>
      <c r="AJ4" s="38"/>
      <c r="AK4" s="39"/>
      <c r="AL4" s="38"/>
      <c r="AM4" s="39"/>
      <c r="AN4" s="38"/>
      <c r="AO4" s="39"/>
      <c r="AP4" s="38"/>
      <c r="AQ4" s="39"/>
      <c r="AR4" s="38"/>
      <c r="AS4" s="39"/>
      <c r="AT4" s="38"/>
      <c r="AU4" s="39"/>
      <c r="AV4" s="38"/>
      <c r="AW4" s="39"/>
      <c r="AX4" s="38"/>
      <c r="AY4" s="41"/>
      <c r="AZ4" s="108"/>
      <c r="BA4" s="43"/>
      <c r="BB4" s="108"/>
      <c r="BC4" s="43"/>
      <c r="BD4" s="108"/>
      <c r="BE4" s="43"/>
      <c r="BF4" s="108"/>
      <c r="BG4" s="43"/>
      <c r="BH4" s="108"/>
      <c r="BI4" s="43"/>
      <c r="BJ4" s="108"/>
      <c r="BK4" s="43"/>
      <c r="BL4" s="108"/>
      <c r="BM4" s="43"/>
      <c r="BN4" s="108"/>
      <c r="BO4" s="43"/>
      <c r="BP4" s="108"/>
      <c r="BQ4" s="43"/>
      <c r="BR4" s="44">
        <f>D4+F4+H4+J4+L4+N4+V4+X4+Z4+AB4+AD4+AF4+AZ4+BB4+BD4+BF4+BH4+AH4+P4+R4+AJ4+BJ4+AL4+AN4+AP4+AR4+AT4+AX4+AV4+BL4+T4+BN4+BP4</f>
        <v>0</v>
      </c>
      <c r="BS4" s="45">
        <f>E4+G4+I4+K4+M4+O4+W4+Y4+AA4+AC4+AE4+AG4+BA4+BC4+BE4+BG4+BI4+AI4+Q4+S4+AK4+BK4+AM4+AO4+AQ4+AS4+AU4+AY4+AW4+BM4+U4+BO4+BQ4</f>
        <v>0</v>
      </c>
      <c r="BT4" s="46"/>
      <c r="BU4" s="46"/>
      <c r="BV4" s="47">
        <f>IF(BR4=0, "", BR4/BT4)</f>
      </c>
      <c r="BW4" s="48">
        <f>IF(BR4=0, "", BR4/BS4)</f>
      </c>
      <c r="BX4" s="49">
        <f>IF(BR4=0, "", BR4/BU4)</f>
      </c>
    </row>
    <row r="5" ht="13.8" customHeight="1" spans="1:76" x14ac:dyDescent="0.25">
      <c r="A5" s="107"/>
      <c r="B5" s="33"/>
      <c r="C5" s="34"/>
      <c r="D5" s="37"/>
      <c r="E5" s="36"/>
      <c r="F5" s="37"/>
      <c r="G5" s="36"/>
      <c r="H5" s="37"/>
      <c r="I5" s="36"/>
      <c r="J5" s="37"/>
      <c r="K5" s="36"/>
      <c r="L5" s="37"/>
      <c r="M5" s="36"/>
      <c r="N5" s="37"/>
      <c r="O5" s="36"/>
      <c r="P5" s="37"/>
      <c r="Q5" s="36"/>
      <c r="R5" s="37"/>
      <c r="S5" s="36"/>
      <c r="T5" s="37"/>
      <c r="U5" s="36"/>
      <c r="V5" s="37"/>
      <c r="W5" s="36"/>
      <c r="X5" s="40"/>
      <c r="Y5" s="39"/>
      <c r="Z5" s="40"/>
      <c r="AA5" s="39"/>
      <c r="AB5" s="40"/>
      <c r="AC5" s="39"/>
      <c r="AD5" s="40"/>
      <c r="AE5" s="39"/>
      <c r="AF5" s="40"/>
      <c r="AG5" s="39"/>
      <c r="AH5" s="40"/>
      <c r="AI5" s="39"/>
      <c r="AJ5" s="40"/>
      <c r="AK5" s="39"/>
      <c r="AL5" s="40"/>
      <c r="AM5" s="39"/>
      <c r="AN5" s="40"/>
      <c r="AO5" s="39"/>
      <c r="AP5" s="40"/>
      <c r="AQ5" s="39"/>
      <c r="AR5" s="40"/>
      <c r="AS5" s="39"/>
      <c r="AT5" s="40"/>
      <c r="AU5" s="39"/>
      <c r="AV5" s="40"/>
      <c r="AW5" s="39"/>
      <c r="AX5" s="40"/>
      <c r="AY5" s="41"/>
      <c r="AZ5" s="42"/>
      <c r="BA5" s="43"/>
      <c r="BB5" s="42"/>
      <c r="BC5" s="43"/>
      <c r="BD5" s="42"/>
      <c r="BE5" s="43"/>
      <c r="BF5" s="42"/>
      <c r="BG5" s="43"/>
      <c r="BH5" s="42"/>
      <c r="BI5" s="43"/>
      <c r="BJ5" s="42"/>
      <c r="BK5" s="43"/>
      <c r="BL5" s="42"/>
      <c r="BM5" s="43"/>
      <c r="BN5" s="42"/>
      <c r="BO5" s="43"/>
      <c r="BP5" s="42"/>
      <c r="BQ5" s="43"/>
      <c r="BR5" s="44">
        <f t="shared" ref="BR5:BR68" si="0">D5+F5+H5+J5+L5+N5+V5+X5+Z5+AB5+AD5+AF5+AZ5+BB5+BD5+BF5+BH5+AH5+P5+R5+AJ5+BJ5+AL5+AN5+AP5+AR5+AT5+AX5+AV5+BL5+T5+BN5+BP5</f>
        <v>0</v>
      </c>
      <c r="BS5" s="45">
        <f t="shared" ref="BS5:BS68" si="1">E5+G5+I5+K5+M5+O5+W5+Y5+AA5+AC5+AE5+AG5+BA5+BC5+BE5+BG5+BI5+AI5+Q5+S5+AK5+BK5+AM5+AO5+AQ5+AS5+AU5+AY5+AW5+BM5+U5+BO5+BQ5</f>
        <v>0</v>
      </c>
      <c r="BT5" s="46"/>
      <c r="BU5" s="46"/>
      <c r="BV5" s="47">
        <f>IF(BR5=0, "", BR5/BT5)</f>
      </c>
      <c r="BW5" s="48">
        <f>IF(BR5=0, "", BR5/BS5)</f>
      </c>
      <c r="BX5" s="49">
        <f>IF(BR5=0, "", BR5/BU5)</f>
      </c>
    </row>
    <row r="6" ht="13.8" customHeight="1" spans="1:76" x14ac:dyDescent="0.25">
      <c r="A6" s="107"/>
      <c r="B6" s="33"/>
      <c r="C6" s="34"/>
      <c r="D6" s="37"/>
      <c r="E6" s="36"/>
      <c r="F6" s="37"/>
      <c r="G6" s="36"/>
      <c r="H6" s="37"/>
      <c r="I6" s="36"/>
      <c r="J6" s="37"/>
      <c r="K6" s="36"/>
      <c r="L6" s="37"/>
      <c r="M6" s="36"/>
      <c r="N6" s="37"/>
      <c r="O6" s="36"/>
      <c r="P6" s="37"/>
      <c r="Q6" s="36"/>
      <c r="R6" s="37"/>
      <c r="S6" s="36"/>
      <c r="T6" s="37"/>
      <c r="U6" s="36"/>
      <c r="V6" s="37"/>
      <c r="W6" s="36"/>
      <c r="X6" s="40"/>
      <c r="Y6" s="39"/>
      <c r="Z6" s="40"/>
      <c r="AA6" s="39"/>
      <c r="AB6" s="40"/>
      <c r="AC6" s="39"/>
      <c r="AD6" s="40"/>
      <c r="AE6" s="39"/>
      <c r="AF6" s="40"/>
      <c r="AG6" s="39"/>
      <c r="AH6" s="40"/>
      <c r="AI6" s="39"/>
      <c r="AJ6" s="40"/>
      <c r="AK6" s="39"/>
      <c r="AL6" s="40"/>
      <c r="AM6" s="39"/>
      <c r="AN6" s="40"/>
      <c r="AO6" s="39"/>
      <c r="AP6" s="40"/>
      <c r="AQ6" s="39"/>
      <c r="AR6" s="40"/>
      <c r="AS6" s="39"/>
      <c r="AT6" s="40"/>
      <c r="AU6" s="39"/>
      <c r="AV6" s="40"/>
      <c r="AW6" s="39"/>
      <c r="AX6" s="40"/>
      <c r="AY6" s="41"/>
      <c r="AZ6" s="42"/>
      <c r="BA6" s="43"/>
      <c r="BB6" s="42"/>
      <c r="BC6" s="43"/>
      <c r="BD6" s="42"/>
      <c r="BE6" s="43"/>
      <c r="BF6" s="42"/>
      <c r="BG6" s="43"/>
      <c r="BH6" s="42"/>
      <c r="BI6" s="43"/>
      <c r="BJ6" s="42"/>
      <c r="BK6" s="43"/>
      <c r="BL6" s="42"/>
      <c r="BM6" s="43"/>
      <c r="BN6" s="42"/>
      <c r="BO6" s="43"/>
      <c r="BP6" s="42"/>
      <c r="BQ6" s="43"/>
      <c r="BR6" s="44">
        <f t="shared" si="0"/>
        <v>0</v>
      </c>
      <c r="BS6" s="45">
        <f t="shared" si="1"/>
        <v>0</v>
      </c>
      <c r="BT6" s="46"/>
      <c r="BU6" s="46"/>
      <c r="BV6" s="47">
        <f>IF(BR6=0, "", BR6/BT6)</f>
      </c>
      <c r="BW6" s="48">
        <f t="shared" ref="BW6:BW69" si="2">IF(BR6=0, "", BR6/BS6)</f>
      </c>
      <c r="BX6" s="49">
        <f t="shared" ref="BX6:BX69" si="3">IF(BR6=0, "", BR6/BU6)</f>
      </c>
    </row>
    <row r="7" ht="13.8" customHeight="1" spans="1:76" x14ac:dyDescent="0.25">
      <c r="A7" s="107"/>
      <c r="B7" s="33"/>
      <c r="C7" s="34"/>
      <c r="D7" s="37"/>
      <c r="E7" s="36"/>
      <c r="F7" s="37"/>
      <c r="G7" s="36"/>
      <c r="H7" s="37"/>
      <c r="I7" s="36"/>
      <c r="J7" s="37"/>
      <c r="K7" s="36"/>
      <c r="L7" s="37"/>
      <c r="M7" s="36"/>
      <c r="N7" s="37"/>
      <c r="O7" s="36"/>
      <c r="P7" s="37"/>
      <c r="Q7" s="36"/>
      <c r="R7" s="37"/>
      <c r="S7" s="36"/>
      <c r="T7" s="37"/>
      <c r="U7" s="36"/>
      <c r="V7" s="37"/>
      <c r="W7" s="36"/>
      <c r="X7" s="40"/>
      <c r="Y7" s="39"/>
      <c r="Z7" s="40"/>
      <c r="AA7" s="39"/>
      <c r="AB7" s="40"/>
      <c r="AC7" s="39"/>
      <c r="AD7" s="40"/>
      <c r="AE7" s="39"/>
      <c r="AF7" s="40"/>
      <c r="AG7" s="39"/>
      <c r="AH7" s="40"/>
      <c r="AI7" s="39"/>
      <c r="AJ7" s="40"/>
      <c r="AK7" s="39"/>
      <c r="AL7" s="40"/>
      <c r="AM7" s="39"/>
      <c r="AN7" s="40"/>
      <c r="AO7" s="39"/>
      <c r="AP7" s="40"/>
      <c r="AQ7" s="39"/>
      <c r="AR7" s="40"/>
      <c r="AS7" s="39"/>
      <c r="AT7" s="40"/>
      <c r="AU7" s="39"/>
      <c r="AV7" s="40"/>
      <c r="AW7" s="39"/>
      <c r="AX7" s="40"/>
      <c r="AY7" s="41"/>
      <c r="AZ7" s="42"/>
      <c r="BA7" s="43"/>
      <c r="BB7" s="42"/>
      <c r="BC7" s="43"/>
      <c r="BD7" s="42"/>
      <c r="BE7" s="43"/>
      <c r="BF7" s="42"/>
      <c r="BG7" s="43"/>
      <c r="BH7" s="42"/>
      <c r="BI7" s="43"/>
      <c r="BJ7" s="42"/>
      <c r="BK7" s="43"/>
      <c r="BL7" s="42"/>
      <c r="BM7" s="43"/>
      <c r="BN7" s="42"/>
      <c r="BO7" s="43"/>
      <c r="BP7" s="42"/>
      <c r="BQ7" s="43"/>
      <c r="BR7" s="44">
        <f t="shared" si="0"/>
        <v>0</v>
      </c>
      <c r="BS7" s="45">
        <f t="shared" si="1"/>
        <v>0</v>
      </c>
      <c r="BT7" s="46"/>
      <c r="BU7" s="46"/>
      <c r="BV7" s="47">
        <f t="shared" ref="BV7:BV69" si="4">IF(BR7=0, "", BR7/BT7)</f>
      </c>
      <c r="BW7" s="48">
        <f t="shared" si="2"/>
      </c>
      <c r="BX7" s="49">
        <f t="shared" si="3"/>
      </c>
    </row>
    <row r="8" ht="13.8" customHeight="1" spans="1:76" x14ac:dyDescent="0.25">
      <c r="A8" s="107"/>
      <c r="B8" s="33"/>
      <c r="C8" s="34"/>
      <c r="D8" s="37"/>
      <c r="E8" s="36"/>
      <c r="F8" s="37"/>
      <c r="G8" s="36"/>
      <c r="H8" s="37"/>
      <c r="I8" s="36"/>
      <c r="J8" s="37"/>
      <c r="K8" s="36"/>
      <c r="L8" s="37"/>
      <c r="M8" s="36"/>
      <c r="N8" s="37"/>
      <c r="O8" s="36"/>
      <c r="P8" s="37"/>
      <c r="Q8" s="36"/>
      <c r="R8" s="37"/>
      <c r="S8" s="36"/>
      <c r="T8" s="37"/>
      <c r="U8" s="36"/>
      <c r="V8" s="37"/>
      <c r="W8" s="36"/>
      <c r="X8" s="40"/>
      <c r="Y8" s="39"/>
      <c r="Z8" s="40"/>
      <c r="AA8" s="39"/>
      <c r="AB8" s="40"/>
      <c r="AC8" s="39"/>
      <c r="AD8" s="40"/>
      <c r="AE8" s="39"/>
      <c r="AF8" s="40"/>
      <c r="AG8" s="39"/>
      <c r="AH8" s="40"/>
      <c r="AI8" s="39"/>
      <c r="AJ8" s="40"/>
      <c r="AK8" s="39"/>
      <c r="AL8" s="40"/>
      <c r="AM8" s="39"/>
      <c r="AN8" s="40"/>
      <c r="AO8" s="39"/>
      <c r="AP8" s="40"/>
      <c r="AQ8" s="39"/>
      <c r="AR8" s="40"/>
      <c r="AS8" s="39"/>
      <c r="AT8" s="40"/>
      <c r="AU8" s="39"/>
      <c r="AV8" s="40"/>
      <c r="AW8" s="39"/>
      <c r="AX8" s="40"/>
      <c r="AY8" s="41"/>
      <c r="AZ8" s="42"/>
      <c r="BA8" s="43"/>
      <c r="BB8" s="42"/>
      <c r="BC8" s="43"/>
      <c r="BD8" s="42"/>
      <c r="BE8" s="43"/>
      <c r="BF8" s="42"/>
      <c r="BG8" s="43"/>
      <c r="BH8" s="42"/>
      <c r="BI8" s="43"/>
      <c r="BJ8" s="42"/>
      <c r="BK8" s="43"/>
      <c r="BL8" s="42"/>
      <c r="BM8" s="43"/>
      <c r="BN8" s="42"/>
      <c r="BO8" s="43"/>
      <c r="BP8" s="42"/>
      <c r="BQ8" s="43"/>
      <c r="BR8" s="44">
        <f t="shared" si="0"/>
        <v>0</v>
      </c>
      <c r="BS8" s="45">
        <f t="shared" si="1"/>
        <v>0</v>
      </c>
      <c r="BT8" s="46"/>
      <c r="BU8" s="46"/>
      <c r="BV8" s="47">
        <f t="shared" si="4"/>
      </c>
      <c r="BW8" s="48">
        <f t="shared" si="2"/>
      </c>
      <c r="BX8" s="49">
        <f t="shared" si="3"/>
      </c>
    </row>
    <row r="9" ht="13.8" customHeight="1" spans="1:76" x14ac:dyDescent="0.25">
      <c r="A9" s="107"/>
      <c r="B9" s="33"/>
      <c r="C9" s="34"/>
      <c r="D9" s="37"/>
      <c r="E9" s="36"/>
      <c r="F9" s="37"/>
      <c r="G9" s="36"/>
      <c r="H9" s="37"/>
      <c r="I9" s="36"/>
      <c r="J9" s="37"/>
      <c r="K9" s="36"/>
      <c r="L9" s="37"/>
      <c r="M9" s="36"/>
      <c r="N9" s="37"/>
      <c r="O9" s="36"/>
      <c r="P9" s="37"/>
      <c r="Q9" s="36"/>
      <c r="R9" s="37"/>
      <c r="S9" s="36"/>
      <c r="T9" s="37"/>
      <c r="U9" s="36"/>
      <c r="V9" s="37"/>
      <c r="W9" s="36"/>
      <c r="X9" s="40"/>
      <c r="Y9" s="39"/>
      <c r="Z9" s="40"/>
      <c r="AA9" s="39"/>
      <c r="AB9" s="40"/>
      <c r="AC9" s="39"/>
      <c r="AD9" s="40"/>
      <c r="AE9" s="39"/>
      <c r="AF9" s="40"/>
      <c r="AG9" s="39"/>
      <c r="AH9" s="40"/>
      <c r="AI9" s="39"/>
      <c r="AJ9" s="40"/>
      <c r="AK9" s="39"/>
      <c r="AL9" s="40"/>
      <c r="AM9" s="39"/>
      <c r="AN9" s="40"/>
      <c r="AO9" s="39"/>
      <c r="AP9" s="40"/>
      <c r="AQ9" s="39"/>
      <c r="AR9" s="40"/>
      <c r="AS9" s="39"/>
      <c r="AT9" s="40"/>
      <c r="AU9" s="39"/>
      <c r="AV9" s="40"/>
      <c r="AW9" s="39"/>
      <c r="AX9" s="40"/>
      <c r="AY9" s="41"/>
      <c r="AZ9" s="42"/>
      <c r="BA9" s="43"/>
      <c r="BB9" s="42"/>
      <c r="BC9" s="43"/>
      <c r="BD9" s="42"/>
      <c r="BE9" s="43"/>
      <c r="BF9" s="42"/>
      <c r="BG9" s="43"/>
      <c r="BH9" s="42"/>
      <c r="BI9" s="43"/>
      <c r="BJ9" s="42"/>
      <c r="BK9" s="43"/>
      <c r="BL9" s="42"/>
      <c r="BM9" s="43"/>
      <c r="BN9" s="42"/>
      <c r="BO9" s="43"/>
      <c r="BP9" s="42"/>
      <c r="BQ9" s="43"/>
      <c r="BR9" s="44">
        <f t="shared" si="0"/>
        <v>0</v>
      </c>
      <c r="BS9" s="45">
        <f t="shared" si="1"/>
        <v>0</v>
      </c>
      <c r="BT9" s="46"/>
      <c r="BU9" s="46"/>
      <c r="BV9" s="47">
        <f t="shared" si="4"/>
      </c>
      <c r="BW9" s="48">
        <f t="shared" si="2"/>
      </c>
      <c r="BX9" s="49">
        <f t="shared" si="3"/>
      </c>
    </row>
    <row r="10" ht="13.8" customHeight="1" spans="1:76" x14ac:dyDescent="0.25">
      <c r="A10" s="107"/>
      <c r="B10" s="33"/>
      <c r="C10" s="34"/>
      <c r="D10" s="37"/>
      <c r="E10" s="36"/>
      <c r="F10" s="37"/>
      <c r="G10" s="36"/>
      <c r="H10" s="37"/>
      <c r="I10" s="36"/>
      <c r="J10" s="37"/>
      <c r="K10" s="36"/>
      <c r="L10" s="37"/>
      <c r="M10" s="36"/>
      <c r="N10" s="37"/>
      <c r="O10" s="36"/>
      <c r="P10" s="37"/>
      <c r="Q10" s="36"/>
      <c r="R10" s="37"/>
      <c r="S10" s="36"/>
      <c r="T10" s="37"/>
      <c r="U10" s="36"/>
      <c r="V10" s="37"/>
      <c r="W10" s="36"/>
      <c r="X10" s="40"/>
      <c r="Y10" s="39"/>
      <c r="Z10" s="40"/>
      <c r="AA10" s="39"/>
      <c r="AB10" s="40"/>
      <c r="AC10" s="39"/>
      <c r="AD10" s="40"/>
      <c r="AE10" s="39"/>
      <c r="AF10" s="40"/>
      <c r="AG10" s="39"/>
      <c r="AH10" s="40"/>
      <c r="AI10" s="39"/>
      <c r="AJ10" s="40"/>
      <c r="AK10" s="39"/>
      <c r="AL10" s="40"/>
      <c r="AM10" s="39"/>
      <c r="AN10" s="40"/>
      <c r="AO10" s="39"/>
      <c r="AP10" s="40"/>
      <c r="AQ10" s="39"/>
      <c r="AR10" s="40"/>
      <c r="AS10" s="39"/>
      <c r="AT10" s="40"/>
      <c r="AU10" s="39"/>
      <c r="AV10" s="40"/>
      <c r="AW10" s="39"/>
      <c r="AX10" s="40"/>
      <c r="AY10" s="41"/>
      <c r="AZ10" s="42"/>
      <c r="BA10" s="43"/>
      <c r="BB10" s="42"/>
      <c r="BC10" s="43"/>
      <c r="BD10" s="42"/>
      <c r="BE10" s="43"/>
      <c r="BF10" s="42"/>
      <c r="BG10" s="43"/>
      <c r="BH10" s="42"/>
      <c r="BI10" s="43"/>
      <c r="BJ10" s="42"/>
      <c r="BK10" s="43"/>
      <c r="BL10" s="42"/>
      <c r="BM10" s="43"/>
      <c r="BN10" s="42"/>
      <c r="BO10" s="43"/>
      <c r="BP10" s="42"/>
      <c r="BQ10" s="43"/>
      <c r="BR10" s="44">
        <f t="shared" si="0"/>
        <v>0</v>
      </c>
      <c r="BS10" s="45">
        <f t="shared" si="1"/>
        <v>0</v>
      </c>
      <c r="BT10" s="46"/>
      <c r="BU10" s="46"/>
      <c r="BV10" s="47">
        <f t="shared" si="4"/>
      </c>
      <c r="BW10" s="48">
        <f t="shared" si="2"/>
      </c>
      <c r="BX10" s="49">
        <f t="shared" si="3"/>
      </c>
    </row>
    <row r="11" ht="13.8" customHeight="1" spans="1:76" x14ac:dyDescent="0.25">
      <c r="A11" s="107"/>
      <c r="B11" s="33"/>
      <c r="C11" s="34"/>
      <c r="D11" s="37"/>
      <c r="E11" s="36"/>
      <c r="F11" s="37"/>
      <c r="G11" s="36"/>
      <c r="H11" s="37"/>
      <c r="I11" s="36"/>
      <c r="J11" s="37"/>
      <c r="K11" s="36"/>
      <c r="L11" s="37"/>
      <c r="M11" s="36"/>
      <c r="N11" s="37"/>
      <c r="O11" s="36"/>
      <c r="P11" s="37"/>
      <c r="Q11" s="36"/>
      <c r="R11" s="37"/>
      <c r="S11" s="36"/>
      <c r="T11" s="37"/>
      <c r="U11" s="36"/>
      <c r="V11" s="37"/>
      <c r="W11" s="36"/>
      <c r="X11" s="40"/>
      <c r="Y11" s="39"/>
      <c r="Z11" s="40"/>
      <c r="AA11" s="39"/>
      <c r="AB11" s="40"/>
      <c r="AC11" s="39"/>
      <c r="AD11" s="40"/>
      <c r="AE11" s="39"/>
      <c r="AF11" s="40"/>
      <c r="AG11" s="39"/>
      <c r="AH11" s="40"/>
      <c r="AI11" s="39"/>
      <c r="AJ11" s="40"/>
      <c r="AK11" s="39"/>
      <c r="AL11" s="40"/>
      <c r="AM11" s="39"/>
      <c r="AN11" s="40"/>
      <c r="AO11" s="39"/>
      <c r="AP11" s="40"/>
      <c r="AQ11" s="39"/>
      <c r="AR11" s="40"/>
      <c r="AS11" s="39"/>
      <c r="AT11" s="40"/>
      <c r="AU11" s="39"/>
      <c r="AV11" s="40"/>
      <c r="AW11" s="39"/>
      <c r="AX11" s="40"/>
      <c r="AY11" s="41"/>
      <c r="AZ11" s="42"/>
      <c r="BA11" s="43"/>
      <c r="BB11" s="42"/>
      <c r="BC11" s="43"/>
      <c r="BD11" s="42"/>
      <c r="BE11" s="43"/>
      <c r="BF11" s="42"/>
      <c r="BG11" s="43"/>
      <c r="BH11" s="42"/>
      <c r="BI11" s="43"/>
      <c r="BJ11" s="42"/>
      <c r="BK11" s="43"/>
      <c r="BL11" s="42"/>
      <c r="BM11" s="43"/>
      <c r="BN11" s="42"/>
      <c r="BO11" s="43"/>
      <c r="BP11" s="42"/>
      <c r="BQ11" s="43"/>
      <c r="BR11" s="44">
        <f t="shared" si="0"/>
        <v>0</v>
      </c>
      <c r="BS11" s="45">
        <f t="shared" si="1"/>
        <v>0</v>
      </c>
      <c r="BT11" s="46"/>
      <c r="BU11" s="46"/>
      <c r="BV11" s="47">
        <f t="shared" si="4"/>
      </c>
      <c r="BW11" s="48">
        <f t="shared" si="2"/>
      </c>
      <c r="BX11" s="49">
        <f t="shared" si="3"/>
      </c>
    </row>
    <row r="12" ht="13.8" customHeight="1" spans="1:76" x14ac:dyDescent="0.25">
      <c r="A12" s="107"/>
      <c r="B12" s="33"/>
      <c r="C12" s="34"/>
      <c r="D12" s="37"/>
      <c r="E12" s="36"/>
      <c r="F12" s="37"/>
      <c r="G12" s="36"/>
      <c r="H12" s="37"/>
      <c r="I12" s="36"/>
      <c r="J12" s="37"/>
      <c r="K12" s="36"/>
      <c r="L12" s="37"/>
      <c r="M12" s="36"/>
      <c r="N12" s="37"/>
      <c r="O12" s="36"/>
      <c r="P12" s="37"/>
      <c r="Q12" s="36"/>
      <c r="R12" s="37"/>
      <c r="S12" s="36"/>
      <c r="T12" s="37"/>
      <c r="U12" s="36"/>
      <c r="V12" s="37"/>
      <c r="W12" s="36"/>
      <c r="X12" s="40"/>
      <c r="Y12" s="39"/>
      <c r="Z12" s="40"/>
      <c r="AA12" s="39"/>
      <c r="AB12" s="40"/>
      <c r="AC12" s="39"/>
      <c r="AD12" s="40"/>
      <c r="AE12" s="39"/>
      <c r="AF12" s="40"/>
      <c r="AG12" s="39"/>
      <c r="AH12" s="40"/>
      <c r="AI12" s="39"/>
      <c r="AJ12" s="40"/>
      <c r="AK12" s="39"/>
      <c r="AL12" s="40"/>
      <c r="AM12" s="39"/>
      <c r="AN12" s="40"/>
      <c r="AO12" s="39"/>
      <c r="AP12" s="40"/>
      <c r="AQ12" s="39"/>
      <c r="AR12" s="40"/>
      <c r="AS12" s="39"/>
      <c r="AT12" s="40"/>
      <c r="AU12" s="39"/>
      <c r="AV12" s="40"/>
      <c r="AW12" s="39"/>
      <c r="AX12" s="40"/>
      <c r="AY12" s="41"/>
      <c r="AZ12" s="42"/>
      <c r="BA12" s="43"/>
      <c r="BB12" s="42"/>
      <c r="BC12" s="43"/>
      <c r="BD12" s="42"/>
      <c r="BE12" s="43"/>
      <c r="BF12" s="42"/>
      <c r="BG12" s="43"/>
      <c r="BH12" s="42"/>
      <c r="BI12" s="43"/>
      <c r="BJ12" s="42"/>
      <c r="BK12" s="43"/>
      <c r="BL12" s="42"/>
      <c r="BM12" s="43"/>
      <c r="BN12" s="42"/>
      <c r="BO12" s="43"/>
      <c r="BP12" s="42"/>
      <c r="BQ12" s="43"/>
      <c r="BR12" s="44">
        <f t="shared" si="0"/>
        <v>0</v>
      </c>
      <c r="BS12" s="45">
        <f t="shared" si="1"/>
        <v>0</v>
      </c>
      <c r="BT12" s="46"/>
      <c r="BU12" s="46"/>
      <c r="BV12" s="47">
        <f t="shared" si="4"/>
      </c>
      <c r="BW12" s="48">
        <f t="shared" si="2"/>
      </c>
      <c r="BX12" s="49">
        <f t="shared" si="3"/>
      </c>
    </row>
    <row r="13" ht="13.8" customHeight="1" spans="1:76" x14ac:dyDescent="0.25">
      <c r="A13" s="107"/>
      <c r="B13" s="33"/>
      <c r="C13" s="34"/>
      <c r="D13" s="37"/>
      <c r="E13" s="36"/>
      <c r="F13" s="37"/>
      <c r="G13" s="36"/>
      <c r="H13" s="37"/>
      <c r="I13" s="36"/>
      <c r="J13" s="37"/>
      <c r="K13" s="36"/>
      <c r="L13" s="37"/>
      <c r="M13" s="36"/>
      <c r="N13" s="37"/>
      <c r="O13" s="36"/>
      <c r="P13" s="37"/>
      <c r="Q13" s="36"/>
      <c r="R13" s="37"/>
      <c r="S13" s="36"/>
      <c r="T13" s="37"/>
      <c r="U13" s="36"/>
      <c r="V13" s="37"/>
      <c r="W13" s="36"/>
      <c r="X13" s="40"/>
      <c r="Y13" s="39"/>
      <c r="Z13" s="40"/>
      <c r="AA13" s="39"/>
      <c r="AB13" s="40"/>
      <c r="AC13" s="39"/>
      <c r="AD13" s="40"/>
      <c r="AE13" s="39"/>
      <c r="AF13" s="40"/>
      <c r="AG13" s="39"/>
      <c r="AH13" s="40"/>
      <c r="AI13" s="39"/>
      <c r="AJ13" s="40"/>
      <c r="AK13" s="39"/>
      <c r="AL13" s="40"/>
      <c r="AM13" s="39"/>
      <c r="AN13" s="40"/>
      <c r="AO13" s="39"/>
      <c r="AP13" s="40"/>
      <c r="AQ13" s="39"/>
      <c r="AR13" s="40"/>
      <c r="AS13" s="39"/>
      <c r="AT13" s="40"/>
      <c r="AU13" s="39"/>
      <c r="AV13" s="40"/>
      <c r="AW13" s="39"/>
      <c r="AX13" s="40"/>
      <c r="AY13" s="41"/>
      <c r="AZ13" s="42"/>
      <c r="BA13" s="43"/>
      <c r="BB13" s="42"/>
      <c r="BC13" s="43"/>
      <c r="BD13" s="42"/>
      <c r="BE13" s="43"/>
      <c r="BF13" s="42"/>
      <c r="BG13" s="43"/>
      <c r="BH13" s="42"/>
      <c r="BI13" s="43"/>
      <c r="BJ13" s="42"/>
      <c r="BK13" s="43"/>
      <c r="BL13" s="42"/>
      <c r="BM13" s="43"/>
      <c r="BN13" s="42"/>
      <c r="BO13" s="43"/>
      <c r="BP13" s="42"/>
      <c r="BQ13" s="43"/>
      <c r="BR13" s="44">
        <f t="shared" si="0"/>
        <v>0</v>
      </c>
      <c r="BS13" s="45">
        <f t="shared" si="1"/>
        <v>0</v>
      </c>
      <c r="BT13" s="46"/>
      <c r="BU13" s="46"/>
      <c r="BV13" s="47">
        <f t="shared" si="4"/>
      </c>
      <c r="BW13" s="48">
        <f t="shared" si="2"/>
      </c>
      <c r="BX13" s="49">
        <f t="shared" si="3"/>
      </c>
    </row>
    <row r="14" ht="13.8" customHeight="1" spans="1:76" x14ac:dyDescent="0.25">
      <c r="A14" s="107"/>
      <c r="B14" s="33"/>
      <c r="C14" s="34"/>
      <c r="D14" s="37"/>
      <c r="E14" s="36"/>
      <c r="F14" s="37"/>
      <c r="G14" s="36"/>
      <c r="H14" s="37"/>
      <c r="I14" s="36"/>
      <c r="J14" s="37"/>
      <c r="K14" s="36"/>
      <c r="L14" s="37"/>
      <c r="M14" s="36"/>
      <c r="N14" s="37"/>
      <c r="O14" s="36"/>
      <c r="P14" s="37"/>
      <c r="Q14" s="36"/>
      <c r="R14" s="37"/>
      <c r="S14" s="36"/>
      <c r="T14" s="37"/>
      <c r="U14" s="36"/>
      <c r="V14" s="37"/>
      <c r="W14" s="36"/>
      <c r="X14" s="40"/>
      <c r="Y14" s="39"/>
      <c r="Z14" s="40"/>
      <c r="AA14" s="39"/>
      <c r="AB14" s="40"/>
      <c r="AC14" s="39"/>
      <c r="AD14" s="40"/>
      <c r="AE14" s="39"/>
      <c r="AF14" s="40"/>
      <c r="AG14" s="39"/>
      <c r="AH14" s="40"/>
      <c r="AI14" s="39"/>
      <c r="AJ14" s="40"/>
      <c r="AK14" s="39"/>
      <c r="AL14" s="40"/>
      <c r="AM14" s="39"/>
      <c r="AN14" s="40"/>
      <c r="AO14" s="39"/>
      <c r="AP14" s="40"/>
      <c r="AQ14" s="39"/>
      <c r="AR14" s="40"/>
      <c r="AS14" s="39"/>
      <c r="AT14" s="40"/>
      <c r="AU14" s="39"/>
      <c r="AV14" s="40"/>
      <c r="AW14" s="39"/>
      <c r="AX14" s="40"/>
      <c r="AY14" s="41"/>
      <c r="AZ14" s="42"/>
      <c r="BA14" s="43"/>
      <c r="BB14" s="42"/>
      <c r="BC14" s="43"/>
      <c r="BD14" s="42"/>
      <c r="BE14" s="43"/>
      <c r="BF14" s="42"/>
      <c r="BG14" s="43"/>
      <c r="BH14" s="42"/>
      <c r="BI14" s="43"/>
      <c r="BJ14" s="42"/>
      <c r="BK14" s="43"/>
      <c r="BL14" s="42"/>
      <c r="BM14" s="43"/>
      <c r="BN14" s="42"/>
      <c r="BO14" s="43"/>
      <c r="BP14" s="42"/>
      <c r="BQ14" s="43"/>
      <c r="BR14" s="44">
        <f t="shared" si="0"/>
        <v>0</v>
      </c>
      <c r="BS14" s="45">
        <f t="shared" si="1"/>
        <v>0</v>
      </c>
      <c r="BT14" s="46"/>
      <c r="BU14" s="46"/>
      <c r="BV14" s="47">
        <f t="shared" si="4"/>
      </c>
      <c r="BW14" s="48">
        <f t="shared" si="2"/>
      </c>
      <c r="BX14" s="49">
        <f t="shared" si="3"/>
      </c>
    </row>
    <row r="15" ht="13.8" customHeight="1" spans="1:76" x14ac:dyDescent="0.25">
      <c r="A15" s="107"/>
      <c r="B15" s="33"/>
      <c r="C15" s="34"/>
      <c r="D15" s="37"/>
      <c r="E15" s="36"/>
      <c r="F15" s="37"/>
      <c r="G15" s="36"/>
      <c r="H15" s="37"/>
      <c r="I15" s="36"/>
      <c r="J15" s="37"/>
      <c r="K15" s="36"/>
      <c r="L15" s="37"/>
      <c r="M15" s="36"/>
      <c r="N15" s="37"/>
      <c r="O15" s="36"/>
      <c r="P15" s="37"/>
      <c r="Q15" s="36"/>
      <c r="R15" s="37"/>
      <c r="S15" s="36"/>
      <c r="T15" s="37"/>
      <c r="U15" s="36"/>
      <c r="V15" s="37"/>
      <c r="W15" s="36"/>
      <c r="X15" s="40"/>
      <c r="Y15" s="39"/>
      <c r="Z15" s="40"/>
      <c r="AA15" s="39"/>
      <c r="AB15" s="40"/>
      <c r="AC15" s="39"/>
      <c r="AD15" s="40"/>
      <c r="AE15" s="39"/>
      <c r="AF15" s="40"/>
      <c r="AG15" s="39"/>
      <c r="AH15" s="40"/>
      <c r="AI15" s="39"/>
      <c r="AJ15" s="40"/>
      <c r="AK15" s="39"/>
      <c r="AL15" s="40"/>
      <c r="AM15" s="39"/>
      <c r="AN15" s="40"/>
      <c r="AO15" s="39"/>
      <c r="AP15" s="40"/>
      <c r="AQ15" s="39"/>
      <c r="AR15" s="40"/>
      <c r="AS15" s="39"/>
      <c r="AT15" s="40"/>
      <c r="AU15" s="39"/>
      <c r="AV15" s="40"/>
      <c r="AW15" s="39"/>
      <c r="AX15" s="40"/>
      <c r="AY15" s="41"/>
      <c r="AZ15" s="42"/>
      <c r="BA15" s="43"/>
      <c r="BB15" s="42"/>
      <c r="BC15" s="43"/>
      <c r="BD15" s="42"/>
      <c r="BE15" s="43"/>
      <c r="BF15" s="42"/>
      <c r="BG15" s="43"/>
      <c r="BH15" s="42"/>
      <c r="BI15" s="43"/>
      <c r="BJ15" s="42"/>
      <c r="BK15" s="43"/>
      <c r="BL15" s="42"/>
      <c r="BM15" s="43"/>
      <c r="BN15" s="42"/>
      <c r="BO15" s="43"/>
      <c r="BP15" s="42"/>
      <c r="BQ15" s="43"/>
      <c r="BR15" s="44">
        <f t="shared" si="0"/>
        <v>0</v>
      </c>
      <c r="BS15" s="45">
        <f t="shared" si="1"/>
        <v>0</v>
      </c>
      <c r="BT15" s="46"/>
      <c r="BU15" s="46"/>
      <c r="BV15" s="47">
        <f t="shared" si="4"/>
      </c>
      <c r="BW15" s="48">
        <f t="shared" si="2"/>
      </c>
      <c r="BX15" s="49">
        <f t="shared" si="3"/>
      </c>
    </row>
    <row r="16" ht="13.8" customHeight="1" spans="1:76" x14ac:dyDescent="0.25">
      <c r="A16" s="107"/>
      <c r="B16" s="33"/>
      <c r="C16" s="34"/>
      <c r="D16" s="37"/>
      <c r="E16" s="36"/>
      <c r="F16" s="37"/>
      <c r="G16" s="36"/>
      <c r="H16" s="37"/>
      <c r="I16" s="36"/>
      <c r="J16" s="37"/>
      <c r="K16" s="36"/>
      <c r="L16" s="37"/>
      <c r="M16" s="36"/>
      <c r="N16" s="37"/>
      <c r="O16" s="36"/>
      <c r="P16" s="37"/>
      <c r="Q16" s="36"/>
      <c r="R16" s="37"/>
      <c r="S16" s="36"/>
      <c r="T16" s="37"/>
      <c r="U16" s="36"/>
      <c r="V16" s="37"/>
      <c r="W16" s="36"/>
      <c r="X16" s="40"/>
      <c r="Y16" s="39"/>
      <c r="Z16" s="40"/>
      <c r="AA16" s="39"/>
      <c r="AB16" s="40"/>
      <c r="AC16" s="39"/>
      <c r="AD16" s="40"/>
      <c r="AE16" s="39"/>
      <c r="AF16" s="40"/>
      <c r="AG16" s="39"/>
      <c r="AH16" s="40"/>
      <c r="AI16" s="39"/>
      <c r="AJ16" s="40"/>
      <c r="AK16" s="39"/>
      <c r="AL16" s="40"/>
      <c r="AM16" s="39"/>
      <c r="AN16" s="40"/>
      <c r="AO16" s="39"/>
      <c r="AP16" s="40"/>
      <c r="AQ16" s="39"/>
      <c r="AR16" s="40"/>
      <c r="AS16" s="39"/>
      <c r="AT16" s="40"/>
      <c r="AU16" s="39"/>
      <c r="AV16" s="40"/>
      <c r="AW16" s="39"/>
      <c r="AX16" s="40"/>
      <c r="AY16" s="41"/>
      <c r="AZ16" s="42"/>
      <c r="BA16" s="43"/>
      <c r="BB16" s="42"/>
      <c r="BC16" s="43"/>
      <c r="BD16" s="42"/>
      <c r="BE16" s="43"/>
      <c r="BF16" s="42"/>
      <c r="BG16" s="43"/>
      <c r="BH16" s="42"/>
      <c r="BI16" s="43"/>
      <c r="BJ16" s="42"/>
      <c r="BK16" s="43"/>
      <c r="BL16" s="42"/>
      <c r="BM16" s="43"/>
      <c r="BN16" s="42"/>
      <c r="BO16" s="43"/>
      <c r="BP16" s="42"/>
      <c r="BQ16" s="43"/>
      <c r="BR16" s="44">
        <f t="shared" si="0"/>
        <v>0</v>
      </c>
      <c r="BS16" s="45">
        <f t="shared" si="1"/>
        <v>0</v>
      </c>
      <c r="BT16" s="46"/>
      <c r="BU16" s="46"/>
      <c r="BV16" s="47">
        <f t="shared" si="4"/>
      </c>
      <c r="BW16" s="48">
        <f t="shared" si="2"/>
      </c>
      <c r="BX16" s="49">
        <f t="shared" si="3"/>
      </c>
    </row>
    <row r="17" ht="13.8" customHeight="1" spans="1:76" x14ac:dyDescent="0.25">
      <c r="A17" s="107"/>
      <c r="B17" s="33"/>
      <c r="C17" s="34"/>
      <c r="D17" s="37"/>
      <c r="E17" s="36"/>
      <c r="F17" s="37"/>
      <c r="G17" s="36"/>
      <c r="H17" s="37"/>
      <c r="I17" s="36"/>
      <c r="J17" s="37"/>
      <c r="K17" s="36"/>
      <c r="L17" s="37"/>
      <c r="M17" s="36"/>
      <c r="N17" s="37"/>
      <c r="O17" s="36"/>
      <c r="P17" s="37"/>
      <c r="Q17" s="36"/>
      <c r="R17" s="37"/>
      <c r="S17" s="36"/>
      <c r="T17" s="37"/>
      <c r="U17" s="36"/>
      <c r="V17" s="37"/>
      <c r="W17" s="36"/>
      <c r="X17" s="40"/>
      <c r="Y17" s="39"/>
      <c r="Z17" s="40"/>
      <c r="AA17" s="39"/>
      <c r="AB17" s="40"/>
      <c r="AC17" s="39"/>
      <c r="AD17" s="40"/>
      <c r="AE17" s="39"/>
      <c r="AF17" s="40"/>
      <c r="AG17" s="39"/>
      <c r="AH17" s="40"/>
      <c r="AI17" s="39"/>
      <c r="AJ17" s="40"/>
      <c r="AK17" s="39"/>
      <c r="AL17" s="40"/>
      <c r="AM17" s="39"/>
      <c r="AN17" s="40"/>
      <c r="AO17" s="39"/>
      <c r="AP17" s="40"/>
      <c r="AQ17" s="39"/>
      <c r="AR17" s="40"/>
      <c r="AS17" s="39"/>
      <c r="AT17" s="40"/>
      <c r="AU17" s="39"/>
      <c r="AV17" s="40"/>
      <c r="AW17" s="39"/>
      <c r="AX17" s="40"/>
      <c r="AY17" s="41"/>
      <c r="AZ17" s="42"/>
      <c r="BA17" s="43"/>
      <c r="BB17" s="42"/>
      <c r="BC17" s="43"/>
      <c r="BD17" s="42"/>
      <c r="BE17" s="43"/>
      <c r="BF17" s="42"/>
      <c r="BG17" s="43"/>
      <c r="BH17" s="42"/>
      <c r="BI17" s="43"/>
      <c r="BJ17" s="42"/>
      <c r="BK17" s="43"/>
      <c r="BL17" s="42"/>
      <c r="BM17" s="43"/>
      <c r="BN17" s="42"/>
      <c r="BO17" s="43"/>
      <c r="BP17" s="42"/>
      <c r="BQ17" s="43"/>
      <c r="BR17" s="44">
        <f t="shared" si="0"/>
        <v>0</v>
      </c>
      <c r="BS17" s="45">
        <f t="shared" si="1"/>
        <v>0</v>
      </c>
      <c r="BT17" s="46"/>
      <c r="BU17" s="46"/>
      <c r="BV17" s="47">
        <f t="shared" si="4"/>
      </c>
      <c r="BW17" s="48">
        <f t="shared" si="2"/>
      </c>
      <c r="BX17" s="49">
        <f t="shared" si="3"/>
      </c>
    </row>
    <row r="18" ht="13.8" customHeight="1" spans="1:76" x14ac:dyDescent="0.25">
      <c r="A18" s="107"/>
      <c r="B18" s="33"/>
      <c r="C18" s="34"/>
      <c r="D18" s="37"/>
      <c r="E18" s="36"/>
      <c r="F18" s="37"/>
      <c r="G18" s="36"/>
      <c r="H18" s="37"/>
      <c r="I18" s="36"/>
      <c r="J18" s="37"/>
      <c r="K18" s="36"/>
      <c r="L18" s="37"/>
      <c r="M18" s="36"/>
      <c r="N18" s="37"/>
      <c r="O18" s="36"/>
      <c r="P18" s="37"/>
      <c r="Q18" s="36"/>
      <c r="R18" s="37"/>
      <c r="S18" s="36"/>
      <c r="T18" s="37"/>
      <c r="U18" s="36"/>
      <c r="V18" s="37"/>
      <c r="W18" s="36"/>
      <c r="X18" s="40"/>
      <c r="Y18" s="39"/>
      <c r="Z18" s="40"/>
      <c r="AA18" s="39"/>
      <c r="AB18" s="40"/>
      <c r="AC18" s="39"/>
      <c r="AD18" s="40"/>
      <c r="AE18" s="39"/>
      <c r="AF18" s="40"/>
      <c r="AG18" s="39"/>
      <c r="AH18" s="40"/>
      <c r="AI18" s="39"/>
      <c r="AJ18" s="40"/>
      <c r="AK18" s="39"/>
      <c r="AL18" s="40"/>
      <c r="AM18" s="39"/>
      <c r="AN18" s="40"/>
      <c r="AO18" s="39"/>
      <c r="AP18" s="40"/>
      <c r="AQ18" s="39"/>
      <c r="AR18" s="40"/>
      <c r="AS18" s="39"/>
      <c r="AT18" s="40"/>
      <c r="AU18" s="39"/>
      <c r="AV18" s="40"/>
      <c r="AW18" s="39"/>
      <c r="AX18" s="40"/>
      <c r="AY18" s="41"/>
      <c r="AZ18" s="42"/>
      <c r="BA18" s="43"/>
      <c r="BB18" s="42"/>
      <c r="BC18" s="43"/>
      <c r="BD18" s="42"/>
      <c r="BE18" s="43"/>
      <c r="BF18" s="42"/>
      <c r="BG18" s="43"/>
      <c r="BH18" s="42"/>
      <c r="BI18" s="43"/>
      <c r="BJ18" s="42"/>
      <c r="BK18" s="43"/>
      <c r="BL18" s="42"/>
      <c r="BM18" s="43"/>
      <c r="BN18" s="42"/>
      <c r="BO18" s="43"/>
      <c r="BP18" s="42"/>
      <c r="BQ18" s="43"/>
      <c r="BR18" s="44">
        <f t="shared" si="0"/>
        <v>0</v>
      </c>
      <c r="BS18" s="45">
        <f t="shared" si="1"/>
        <v>0</v>
      </c>
      <c r="BT18" s="46"/>
      <c r="BU18" s="46"/>
      <c r="BV18" s="47">
        <f t="shared" si="4"/>
      </c>
      <c r="BW18" s="48">
        <f t="shared" si="2"/>
      </c>
      <c r="BX18" s="49">
        <f t="shared" si="3"/>
      </c>
    </row>
    <row r="19" ht="13.8" customHeight="1" spans="1:76" x14ac:dyDescent="0.25">
      <c r="A19" s="107"/>
      <c r="B19" s="33"/>
      <c r="C19" s="34"/>
      <c r="D19" s="37"/>
      <c r="E19" s="36"/>
      <c r="F19" s="37"/>
      <c r="G19" s="36"/>
      <c r="H19" s="37"/>
      <c r="I19" s="36"/>
      <c r="J19" s="37"/>
      <c r="K19" s="36"/>
      <c r="L19" s="37"/>
      <c r="M19" s="36"/>
      <c r="N19" s="37"/>
      <c r="O19" s="36"/>
      <c r="P19" s="37"/>
      <c r="Q19" s="36"/>
      <c r="R19" s="37"/>
      <c r="S19" s="36"/>
      <c r="T19" s="37"/>
      <c r="U19" s="36"/>
      <c r="V19" s="37"/>
      <c r="W19" s="36"/>
      <c r="X19" s="40"/>
      <c r="Y19" s="39"/>
      <c r="Z19" s="40"/>
      <c r="AA19" s="39"/>
      <c r="AB19" s="40"/>
      <c r="AC19" s="39"/>
      <c r="AD19" s="40"/>
      <c r="AE19" s="39"/>
      <c r="AF19" s="40"/>
      <c r="AG19" s="39"/>
      <c r="AH19" s="40"/>
      <c r="AI19" s="39"/>
      <c r="AJ19" s="40"/>
      <c r="AK19" s="39"/>
      <c r="AL19" s="40"/>
      <c r="AM19" s="39"/>
      <c r="AN19" s="40"/>
      <c r="AO19" s="39"/>
      <c r="AP19" s="40"/>
      <c r="AQ19" s="39"/>
      <c r="AR19" s="40"/>
      <c r="AS19" s="39"/>
      <c r="AT19" s="40"/>
      <c r="AU19" s="39"/>
      <c r="AV19" s="40"/>
      <c r="AW19" s="39"/>
      <c r="AX19" s="40"/>
      <c r="AY19" s="41"/>
      <c r="AZ19" s="42"/>
      <c r="BA19" s="43"/>
      <c r="BB19" s="42"/>
      <c r="BC19" s="43"/>
      <c r="BD19" s="42"/>
      <c r="BE19" s="43"/>
      <c r="BF19" s="42"/>
      <c r="BG19" s="43"/>
      <c r="BH19" s="42"/>
      <c r="BI19" s="43"/>
      <c r="BJ19" s="42"/>
      <c r="BK19" s="43"/>
      <c r="BL19" s="42"/>
      <c r="BM19" s="43"/>
      <c r="BN19" s="42"/>
      <c r="BO19" s="43"/>
      <c r="BP19" s="42"/>
      <c r="BQ19" s="43"/>
      <c r="BR19" s="44">
        <f t="shared" si="0"/>
        <v>0</v>
      </c>
      <c r="BS19" s="45">
        <f t="shared" si="1"/>
        <v>0</v>
      </c>
      <c r="BT19" s="46"/>
      <c r="BU19" s="46"/>
      <c r="BV19" s="47">
        <f t="shared" si="4"/>
      </c>
      <c r="BW19" s="48">
        <f t="shared" si="2"/>
      </c>
      <c r="BX19" s="49">
        <f t="shared" si="3"/>
      </c>
    </row>
    <row r="20" ht="13.8" customHeight="1" spans="1:76" x14ac:dyDescent="0.25">
      <c r="A20" s="107"/>
      <c r="B20" s="33"/>
      <c r="C20" s="34"/>
      <c r="D20" s="37"/>
      <c r="E20" s="36"/>
      <c r="F20" s="37"/>
      <c r="G20" s="36"/>
      <c r="H20" s="37"/>
      <c r="I20" s="36"/>
      <c r="J20" s="37"/>
      <c r="K20" s="36"/>
      <c r="L20" s="37"/>
      <c r="M20" s="36"/>
      <c r="N20" s="37"/>
      <c r="O20" s="36"/>
      <c r="P20" s="37"/>
      <c r="Q20" s="36"/>
      <c r="R20" s="37"/>
      <c r="S20" s="36"/>
      <c r="T20" s="37"/>
      <c r="U20" s="36"/>
      <c r="V20" s="37"/>
      <c r="W20" s="36"/>
      <c r="X20" s="40"/>
      <c r="Y20" s="39"/>
      <c r="Z20" s="40"/>
      <c r="AA20" s="39"/>
      <c r="AB20" s="40"/>
      <c r="AC20" s="39"/>
      <c r="AD20" s="40"/>
      <c r="AE20" s="39"/>
      <c r="AF20" s="40"/>
      <c r="AG20" s="39"/>
      <c r="AH20" s="40"/>
      <c r="AI20" s="39"/>
      <c r="AJ20" s="40"/>
      <c r="AK20" s="39"/>
      <c r="AL20" s="40"/>
      <c r="AM20" s="39"/>
      <c r="AN20" s="40"/>
      <c r="AO20" s="39"/>
      <c r="AP20" s="40"/>
      <c r="AQ20" s="39"/>
      <c r="AR20" s="40"/>
      <c r="AS20" s="39"/>
      <c r="AT20" s="40"/>
      <c r="AU20" s="39"/>
      <c r="AV20" s="40"/>
      <c r="AW20" s="39"/>
      <c r="AX20" s="40"/>
      <c r="AY20" s="41"/>
      <c r="AZ20" s="42"/>
      <c r="BA20" s="43"/>
      <c r="BB20" s="42"/>
      <c r="BC20" s="43"/>
      <c r="BD20" s="42"/>
      <c r="BE20" s="43"/>
      <c r="BF20" s="42"/>
      <c r="BG20" s="43"/>
      <c r="BH20" s="42"/>
      <c r="BI20" s="43"/>
      <c r="BJ20" s="42"/>
      <c r="BK20" s="43"/>
      <c r="BL20" s="42"/>
      <c r="BM20" s="43"/>
      <c r="BN20" s="42"/>
      <c r="BO20" s="43"/>
      <c r="BP20" s="42"/>
      <c r="BQ20" s="43"/>
      <c r="BR20" s="44">
        <f t="shared" si="0"/>
        <v>0</v>
      </c>
      <c r="BS20" s="45">
        <f t="shared" si="1"/>
        <v>0</v>
      </c>
      <c r="BT20" s="46"/>
      <c r="BU20" s="46"/>
      <c r="BV20" s="47">
        <f t="shared" si="4"/>
      </c>
      <c r="BW20" s="48">
        <f t="shared" si="2"/>
      </c>
      <c r="BX20" s="49">
        <f t="shared" si="3"/>
      </c>
    </row>
    <row r="21" ht="13.8" customHeight="1" spans="1:76" x14ac:dyDescent="0.25">
      <c r="A21" s="107"/>
      <c r="B21" s="33"/>
      <c r="C21" s="34"/>
      <c r="D21" s="37"/>
      <c r="E21" s="36"/>
      <c r="F21" s="37"/>
      <c r="G21" s="36"/>
      <c r="H21" s="37"/>
      <c r="I21" s="36"/>
      <c r="J21" s="37"/>
      <c r="K21" s="36"/>
      <c r="L21" s="37"/>
      <c r="M21" s="36"/>
      <c r="N21" s="37"/>
      <c r="O21" s="36"/>
      <c r="P21" s="37"/>
      <c r="Q21" s="36"/>
      <c r="R21" s="37"/>
      <c r="S21" s="36"/>
      <c r="T21" s="37"/>
      <c r="U21" s="36"/>
      <c r="V21" s="37"/>
      <c r="W21" s="36"/>
      <c r="X21" s="40"/>
      <c r="Y21" s="39"/>
      <c r="Z21" s="40"/>
      <c r="AA21" s="39"/>
      <c r="AB21" s="40"/>
      <c r="AC21" s="39"/>
      <c r="AD21" s="40"/>
      <c r="AE21" s="39"/>
      <c r="AF21" s="40"/>
      <c r="AG21" s="39"/>
      <c r="AH21" s="40"/>
      <c r="AI21" s="39"/>
      <c r="AJ21" s="40"/>
      <c r="AK21" s="39"/>
      <c r="AL21" s="40"/>
      <c r="AM21" s="39"/>
      <c r="AN21" s="40"/>
      <c r="AO21" s="39"/>
      <c r="AP21" s="40"/>
      <c r="AQ21" s="39"/>
      <c r="AR21" s="40"/>
      <c r="AS21" s="39"/>
      <c r="AT21" s="40"/>
      <c r="AU21" s="39"/>
      <c r="AV21" s="40"/>
      <c r="AW21" s="39"/>
      <c r="AX21" s="40"/>
      <c r="AY21" s="41"/>
      <c r="AZ21" s="42"/>
      <c r="BA21" s="43"/>
      <c r="BB21" s="42"/>
      <c r="BC21" s="43"/>
      <c r="BD21" s="42"/>
      <c r="BE21" s="43"/>
      <c r="BF21" s="42"/>
      <c r="BG21" s="43"/>
      <c r="BH21" s="42"/>
      <c r="BI21" s="43"/>
      <c r="BJ21" s="42"/>
      <c r="BK21" s="43"/>
      <c r="BL21" s="42"/>
      <c r="BM21" s="43"/>
      <c r="BN21" s="42"/>
      <c r="BO21" s="43"/>
      <c r="BP21" s="42"/>
      <c r="BQ21" s="43"/>
      <c r="BR21" s="44">
        <f t="shared" si="0"/>
        <v>0</v>
      </c>
      <c r="BS21" s="45">
        <f t="shared" si="1"/>
        <v>0</v>
      </c>
      <c r="BT21" s="46"/>
      <c r="BU21" s="46"/>
      <c r="BV21" s="47">
        <f t="shared" si="4"/>
      </c>
      <c r="BW21" s="48">
        <f t="shared" si="2"/>
      </c>
      <c r="BX21" s="49">
        <f t="shared" si="3"/>
      </c>
    </row>
    <row r="22" ht="13.8" customHeight="1" spans="1:76" x14ac:dyDescent="0.25">
      <c r="A22" s="107"/>
      <c r="B22" s="33"/>
      <c r="C22" s="34"/>
      <c r="D22" s="37"/>
      <c r="E22" s="36"/>
      <c r="F22" s="37"/>
      <c r="G22" s="36"/>
      <c r="H22" s="37"/>
      <c r="I22" s="36"/>
      <c r="J22" s="37"/>
      <c r="K22" s="36"/>
      <c r="L22" s="37"/>
      <c r="M22" s="36"/>
      <c r="N22" s="37"/>
      <c r="O22" s="36"/>
      <c r="P22" s="37"/>
      <c r="Q22" s="36"/>
      <c r="R22" s="37"/>
      <c r="S22" s="36"/>
      <c r="T22" s="37"/>
      <c r="U22" s="36"/>
      <c r="V22" s="37"/>
      <c r="W22" s="36"/>
      <c r="X22" s="40"/>
      <c r="Y22" s="39"/>
      <c r="Z22" s="40"/>
      <c r="AA22" s="39"/>
      <c r="AB22" s="40"/>
      <c r="AC22" s="39"/>
      <c r="AD22" s="40"/>
      <c r="AE22" s="39"/>
      <c r="AF22" s="40"/>
      <c r="AG22" s="39"/>
      <c r="AH22" s="40"/>
      <c r="AI22" s="39"/>
      <c r="AJ22" s="40"/>
      <c r="AK22" s="39"/>
      <c r="AL22" s="40"/>
      <c r="AM22" s="39"/>
      <c r="AN22" s="40"/>
      <c r="AO22" s="39"/>
      <c r="AP22" s="40"/>
      <c r="AQ22" s="39"/>
      <c r="AR22" s="40"/>
      <c r="AS22" s="39"/>
      <c r="AT22" s="40"/>
      <c r="AU22" s="39"/>
      <c r="AV22" s="40"/>
      <c r="AW22" s="39"/>
      <c r="AX22" s="40"/>
      <c r="AY22" s="41"/>
      <c r="AZ22" s="42"/>
      <c r="BA22" s="43"/>
      <c r="BB22" s="42"/>
      <c r="BC22" s="43"/>
      <c r="BD22" s="42"/>
      <c r="BE22" s="43"/>
      <c r="BF22" s="42"/>
      <c r="BG22" s="43"/>
      <c r="BH22" s="42"/>
      <c r="BI22" s="43"/>
      <c r="BJ22" s="42"/>
      <c r="BK22" s="43"/>
      <c r="BL22" s="42"/>
      <c r="BM22" s="43"/>
      <c r="BN22" s="42"/>
      <c r="BO22" s="43"/>
      <c r="BP22" s="42"/>
      <c r="BQ22" s="43"/>
      <c r="BR22" s="44">
        <f t="shared" si="0"/>
        <v>0</v>
      </c>
      <c r="BS22" s="45">
        <f t="shared" si="1"/>
        <v>0</v>
      </c>
      <c r="BT22" s="46"/>
      <c r="BU22" s="46"/>
      <c r="BV22" s="47">
        <f t="shared" si="4"/>
      </c>
      <c r="BW22" s="48">
        <f t="shared" si="2"/>
      </c>
      <c r="BX22" s="49">
        <f t="shared" si="3"/>
      </c>
    </row>
    <row r="23" ht="13.8" customHeight="1" spans="1:76" x14ac:dyDescent="0.25">
      <c r="A23" s="107"/>
      <c r="B23" s="33"/>
      <c r="C23" s="34"/>
      <c r="D23" s="37"/>
      <c r="E23" s="36"/>
      <c r="F23" s="37"/>
      <c r="G23" s="36"/>
      <c r="H23" s="37"/>
      <c r="I23" s="36"/>
      <c r="J23" s="37"/>
      <c r="K23" s="36"/>
      <c r="L23" s="37"/>
      <c r="M23" s="36"/>
      <c r="N23" s="37"/>
      <c r="O23" s="36"/>
      <c r="P23" s="37"/>
      <c r="Q23" s="36"/>
      <c r="R23" s="37"/>
      <c r="S23" s="36"/>
      <c r="T23" s="37"/>
      <c r="U23" s="36"/>
      <c r="V23" s="37"/>
      <c r="W23" s="36"/>
      <c r="X23" s="40"/>
      <c r="Y23" s="39"/>
      <c r="Z23" s="40"/>
      <c r="AA23" s="39"/>
      <c r="AB23" s="40"/>
      <c r="AC23" s="39"/>
      <c r="AD23" s="40"/>
      <c r="AE23" s="39"/>
      <c r="AF23" s="40"/>
      <c r="AG23" s="39"/>
      <c r="AH23" s="40"/>
      <c r="AI23" s="39"/>
      <c r="AJ23" s="40"/>
      <c r="AK23" s="39"/>
      <c r="AL23" s="40"/>
      <c r="AM23" s="39"/>
      <c r="AN23" s="40"/>
      <c r="AO23" s="39"/>
      <c r="AP23" s="40"/>
      <c r="AQ23" s="39"/>
      <c r="AR23" s="40"/>
      <c r="AS23" s="39"/>
      <c r="AT23" s="40"/>
      <c r="AU23" s="39"/>
      <c r="AV23" s="40"/>
      <c r="AW23" s="39"/>
      <c r="AX23" s="40"/>
      <c r="AY23" s="41"/>
      <c r="AZ23" s="42"/>
      <c r="BA23" s="43"/>
      <c r="BB23" s="42"/>
      <c r="BC23" s="43"/>
      <c r="BD23" s="42"/>
      <c r="BE23" s="43"/>
      <c r="BF23" s="42"/>
      <c r="BG23" s="43"/>
      <c r="BH23" s="42"/>
      <c r="BI23" s="43"/>
      <c r="BJ23" s="42"/>
      <c r="BK23" s="43"/>
      <c r="BL23" s="42"/>
      <c r="BM23" s="43"/>
      <c r="BN23" s="42"/>
      <c r="BO23" s="43"/>
      <c r="BP23" s="42"/>
      <c r="BQ23" s="43"/>
      <c r="BR23" s="44">
        <f t="shared" si="0"/>
        <v>0</v>
      </c>
      <c r="BS23" s="45">
        <f t="shared" si="1"/>
        <v>0</v>
      </c>
      <c r="BT23" s="46"/>
      <c r="BU23" s="46"/>
      <c r="BV23" s="47">
        <f t="shared" si="4"/>
      </c>
      <c r="BW23" s="48">
        <f t="shared" si="2"/>
      </c>
      <c r="BX23" s="49">
        <f t="shared" si="3"/>
      </c>
    </row>
    <row r="24" ht="13.8" customHeight="1" spans="1:76" x14ac:dyDescent="0.25">
      <c r="A24" s="107"/>
      <c r="B24" s="33"/>
      <c r="C24" s="34"/>
      <c r="D24" s="37"/>
      <c r="E24" s="36"/>
      <c r="F24" s="37"/>
      <c r="G24" s="36"/>
      <c r="H24" s="37"/>
      <c r="I24" s="36"/>
      <c r="J24" s="37"/>
      <c r="K24" s="36"/>
      <c r="L24" s="37"/>
      <c r="M24" s="36"/>
      <c r="N24" s="37"/>
      <c r="O24" s="36"/>
      <c r="P24" s="37"/>
      <c r="Q24" s="36"/>
      <c r="R24" s="37"/>
      <c r="S24" s="36"/>
      <c r="T24" s="37"/>
      <c r="U24" s="36"/>
      <c r="V24" s="37"/>
      <c r="W24" s="36"/>
      <c r="X24" s="40"/>
      <c r="Y24" s="39"/>
      <c r="Z24" s="40"/>
      <c r="AA24" s="39"/>
      <c r="AB24" s="40"/>
      <c r="AC24" s="39"/>
      <c r="AD24" s="40"/>
      <c r="AE24" s="39"/>
      <c r="AF24" s="40"/>
      <c r="AG24" s="39"/>
      <c r="AH24" s="40"/>
      <c r="AI24" s="39"/>
      <c r="AJ24" s="40"/>
      <c r="AK24" s="39"/>
      <c r="AL24" s="40"/>
      <c r="AM24" s="39"/>
      <c r="AN24" s="40"/>
      <c r="AO24" s="39"/>
      <c r="AP24" s="40"/>
      <c r="AQ24" s="39"/>
      <c r="AR24" s="40"/>
      <c r="AS24" s="39"/>
      <c r="AT24" s="40"/>
      <c r="AU24" s="39"/>
      <c r="AV24" s="40"/>
      <c r="AW24" s="39"/>
      <c r="AX24" s="40"/>
      <c r="AY24" s="41"/>
      <c r="AZ24" s="42"/>
      <c r="BA24" s="43"/>
      <c r="BB24" s="42"/>
      <c r="BC24" s="43"/>
      <c r="BD24" s="42"/>
      <c r="BE24" s="43"/>
      <c r="BF24" s="42"/>
      <c r="BG24" s="43"/>
      <c r="BH24" s="42"/>
      <c r="BI24" s="43"/>
      <c r="BJ24" s="42"/>
      <c r="BK24" s="43"/>
      <c r="BL24" s="42"/>
      <c r="BM24" s="43"/>
      <c r="BN24" s="42"/>
      <c r="BO24" s="43"/>
      <c r="BP24" s="42"/>
      <c r="BQ24" s="43"/>
      <c r="BR24" s="44">
        <f t="shared" si="0"/>
        <v>0</v>
      </c>
      <c r="BS24" s="45">
        <f t="shared" si="1"/>
        <v>0</v>
      </c>
      <c r="BT24" s="46"/>
      <c r="BU24" s="46"/>
      <c r="BV24" s="47">
        <f t="shared" si="4"/>
      </c>
      <c r="BW24" s="48">
        <f t="shared" si="2"/>
      </c>
      <c r="BX24" s="49">
        <f t="shared" si="3"/>
      </c>
    </row>
    <row r="25" ht="13.8" customHeight="1" spans="1:76" x14ac:dyDescent="0.25">
      <c r="A25" s="107"/>
      <c r="B25" s="33"/>
      <c r="C25" s="34"/>
      <c r="D25" s="37"/>
      <c r="E25" s="36"/>
      <c r="F25" s="37"/>
      <c r="G25" s="36"/>
      <c r="H25" s="37"/>
      <c r="I25" s="36"/>
      <c r="J25" s="37"/>
      <c r="K25" s="36"/>
      <c r="L25" s="37"/>
      <c r="M25" s="36"/>
      <c r="N25" s="37"/>
      <c r="O25" s="36"/>
      <c r="P25" s="37"/>
      <c r="Q25" s="36"/>
      <c r="R25" s="37"/>
      <c r="S25" s="36"/>
      <c r="T25" s="37"/>
      <c r="U25" s="36"/>
      <c r="V25" s="37"/>
      <c r="W25" s="36"/>
      <c r="X25" s="40"/>
      <c r="Y25" s="39"/>
      <c r="Z25" s="40"/>
      <c r="AA25" s="39"/>
      <c r="AB25" s="40"/>
      <c r="AC25" s="39"/>
      <c r="AD25" s="40"/>
      <c r="AE25" s="39"/>
      <c r="AF25" s="40"/>
      <c r="AG25" s="39"/>
      <c r="AH25" s="40"/>
      <c r="AI25" s="39"/>
      <c r="AJ25" s="40"/>
      <c r="AK25" s="39"/>
      <c r="AL25" s="40"/>
      <c r="AM25" s="39"/>
      <c r="AN25" s="40"/>
      <c r="AO25" s="39"/>
      <c r="AP25" s="40"/>
      <c r="AQ25" s="39"/>
      <c r="AR25" s="40"/>
      <c r="AS25" s="39"/>
      <c r="AT25" s="40"/>
      <c r="AU25" s="39"/>
      <c r="AV25" s="40"/>
      <c r="AW25" s="39"/>
      <c r="AX25" s="40"/>
      <c r="AY25" s="41"/>
      <c r="AZ25" s="42"/>
      <c r="BA25" s="43"/>
      <c r="BB25" s="42"/>
      <c r="BC25" s="43"/>
      <c r="BD25" s="42"/>
      <c r="BE25" s="43"/>
      <c r="BF25" s="42"/>
      <c r="BG25" s="43"/>
      <c r="BH25" s="42"/>
      <c r="BI25" s="43"/>
      <c r="BJ25" s="42"/>
      <c r="BK25" s="43"/>
      <c r="BL25" s="42"/>
      <c r="BM25" s="43"/>
      <c r="BN25" s="42"/>
      <c r="BO25" s="43"/>
      <c r="BP25" s="42"/>
      <c r="BQ25" s="43"/>
      <c r="BR25" s="44">
        <f t="shared" si="0"/>
        <v>0</v>
      </c>
      <c r="BS25" s="45">
        <f t="shared" si="1"/>
        <v>0</v>
      </c>
      <c r="BT25" s="46"/>
      <c r="BU25" s="46"/>
      <c r="BV25" s="47">
        <f t="shared" si="4"/>
      </c>
      <c r="BW25" s="48">
        <f t="shared" si="2"/>
      </c>
      <c r="BX25" s="49">
        <f t="shared" si="3"/>
      </c>
    </row>
    <row r="26" ht="13.8" customHeight="1" spans="1:76" x14ac:dyDescent="0.25">
      <c r="A26" s="107"/>
      <c r="B26" s="33"/>
      <c r="C26" s="34"/>
      <c r="D26" s="37"/>
      <c r="E26" s="36"/>
      <c r="F26" s="37"/>
      <c r="G26" s="36"/>
      <c r="H26" s="37"/>
      <c r="I26" s="36"/>
      <c r="J26" s="37"/>
      <c r="K26" s="36"/>
      <c r="L26" s="37"/>
      <c r="M26" s="36"/>
      <c r="N26" s="37"/>
      <c r="O26" s="36"/>
      <c r="P26" s="37"/>
      <c r="Q26" s="36"/>
      <c r="R26" s="37"/>
      <c r="S26" s="36"/>
      <c r="T26" s="37"/>
      <c r="U26" s="36"/>
      <c r="V26" s="37"/>
      <c r="W26" s="36"/>
      <c r="X26" s="40"/>
      <c r="Y26" s="39"/>
      <c r="Z26" s="40"/>
      <c r="AA26" s="39"/>
      <c r="AB26" s="40"/>
      <c r="AC26" s="39"/>
      <c r="AD26" s="40"/>
      <c r="AE26" s="39"/>
      <c r="AF26" s="40"/>
      <c r="AG26" s="39"/>
      <c r="AH26" s="40"/>
      <c r="AI26" s="39"/>
      <c r="AJ26" s="40"/>
      <c r="AK26" s="39"/>
      <c r="AL26" s="40"/>
      <c r="AM26" s="39"/>
      <c r="AN26" s="40"/>
      <c r="AO26" s="39"/>
      <c r="AP26" s="40"/>
      <c r="AQ26" s="39"/>
      <c r="AR26" s="40"/>
      <c r="AS26" s="39"/>
      <c r="AT26" s="40"/>
      <c r="AU26" s="39"/>
      <c r="AV26" s="40"/>
      <c r="AW26" s="39"/>
      <c r="AX26" s="40"/>
      <c r="AY26" s="41"/>
      <c r="AZ26" s="42"/>
      <c r="BA26" s="43"/>
      <c r="BB26" s="42"/>
      <c r="BC26" s="43"/>
      <c r="BD26" s="42"/>
      <c r="BE26" s="43"/>
      <c r="BF26" s="42"/>
      <c r="BG26" s="43"/>
      <c r="BH26" s="42"/>
      <c r="BI26" s="43"/>
      <c r="BJ26" s="42"/>
      <c r="BK26" s="43"/>
      <c r="BL26" s="42"/>
      <c r="BM26" s="43"/>
      <c r="BN26" s="42"/>
      <c r="BO26" s="43"/>
      <c r="BP26" s="42"/>
      <c r="BQ26" s="43"/>
      <c r="BR26" s="44">
        <f t="shared" si="0"/>
        <v>0</v>
      </c>
      <c r="BS26" s="45">
        <f t="shared" si="1"/>
        <v>0</v>
      </c>
      <c r="BT26" s="46"/>
      <c r="BU26" s="46"/>
      <c r="BV26" s="47">
        <f t="shared" si="4"/>
      </c>
      <c r="BW26" s="48">
        <f t="shared" si="2"/>
      </c>
      <c r="BX26" s="49">
        <f t="shared" si="3"/>
      </c>
    </row>
    <row r="27" ht="13.8" customHeight="1" spans="1:76" x14ac:dyDescent="0.25">
      <c r="A27" s="107"/>
      <c r="B27" s="33"/>
      <c r="C27" s="34"/>
      <c r="D27" s="37"/>
      <c r="E27" s="36"/>
      <c r="F27" s="37"/>
      <c r="G27" s="36"/>
      <c r="H27" s="37"/>
      <c r="I27" s="36"/>
      <c r="J27" s="37"/>
      <c r="K27" s="36"/>
      <c r="L27" s="37"/>
      <c r="M27" s="36"/>
      <c r="N27" s="37"/>
      <c r="O27" s="36"/>
      <c r="P27" s="37"/>
      <c r="Q27" s="36"/>
      <c r="R27" s="37"/>
      <c r="S27" s="36"/>
      <c r="T27" s="37"/>
      <c r="U27" s="36"/>
      <c r="V27" s="37"/>
      <c r="W27" s="36"/>
      <c r="X27" s="40"/>
      <c r="Y27" s="39"/>
      <c r="Z27" s="40"/>
      <c r="AA27" s="39"/>
      <c r="AB27" s="40"/>
      <c r="AC27" s="39"/>
      <c r="AD27" s="40"/>
      <c r="AE27" s="39"/>
      <c r="AF27" s="40"/>
      <c r="AG27" s="39"/>
      <c r="AH27" s="40"/>
      <c r="AI27" s="39"/>
      <c r="AJ27" s="40"/>
      <c r="AK27" s="39"/>
      <c r="AL27" s="40"/>
      <c r="AM27" s="39"/>
      <c r="AN27" s="40"/>
      <c r="AO27" s="39"/>
      <c r="AP27" s="40"/>
      <c r="AQ27" s="39"/>
      <c r="AR27" s="40"/>
      <c r="AS27" s="39"/>
      <c r="AT27" s="40"/>
      <c r="AU27" s="39"/>
      <c r="AV27" s="40"/>
      <c r="AW27" s="39"/>
      <c r="AX27" s="40"/>
      <c r="AY27" s="41"/>
      <c r="AZ27" s="42"/>
      <c r="BA27" s="43"/>
      <c r="BB27" s="42"/>
      <c r="BC27" s="43"/>
      <c r="BD27" s="42"/>
      <c r="BE27" s="43"/>
      <c r="BF27" s="42"/>
      <c r="BG27" s="43"/>
      <c r="BH27" s="42"/>
      <c r="BI27" s="43"/>
      <c r="BJ27" s="42"/>
      <c r="BK27" s="43"/>
      <c r="BL27" s="42"/>
      <c r="BM27" s="43"/>
      <c r="BN27" s="42"/>
      <c r="BO27" s="43"/>
      <c r="BP27" s="42"/>
      <c r="BQ27" s="43"/>
      <c r="BR27" s="44">
        <f t="shared" si="0"/>
        <v>0</v>
      </c>
      <c r="BS27" s="45">
        <f t="shared" si="1"/>
        <v>0</v>
      </c>
      <c r="BT27" s="46"/>
      <c r="BU27" s="46"/>
      <c r="BV27" s="47">
        <f t="shared" si="4"/>
      </c>
      <c r="BW27" s="48">
        <f t="shared" si="2"/>
      </c>
      <c r="BX27" s="49">
        <f t="shared" si="3"/>
      </c>
    </row>
    <row r="28" ht="13.8" customHeight="1" spans="1:76" x14ac:dyDescent="0.25">
      <c r="A28" s="107"/>
      <c r="B28" s="33"/>
      <c r="C28" s="34"/>
      <c r="D28" s="37"/>
      <c r="E28" s="36"/>
      <c r="F28" s="37"/>
      <c r="G28" s="36"/>
      <c r="H28" s="37"/>
      <c r="I28" s="36"/>
      <c r="J28" s="37"/>
      <c r="K28" s="36"/>
      <c r="L28" s="37"/>
      <c r="M28" s="36"/>
      <c r="N28" s="37"/>
      <c r="O28" s="36"/>
      <c r="P28" s="37"/>
      <c r="Q28" s="36"/>
      <c r="R28" s="37"/>
      <c r="S28" s="36"/>
      <c r="T28" s="37"/>
      <c r="U28" s="36"/>
      <c r="V28" s="37"/>
      <c r="W28" s="36"/>
      <c r="X28" s="40"/>
      <c r="Y28" s="39"/>
      <c r="Z28" s="40"/>
      <c r="AA28" s="39"/>
      <c r="AB28" s="40"/>
      <c r="AC28" s="39"/>
      <c r="AD28" s="40"/>
      <c r="AE28" s="39"/>
      <c r="AF28" s="40"/>
      <c r="AG28" s="39"/>
      <c r="AH28" s="40"/>
      <c r="AI28" s="39"/>
      <c r="AJ28" s="40"/>
      <c r="AK28" s="39"/>
      <c r="AL28" s="40"/>
      <c r="AM28" s="39"/>
      <c r="AN28" s="40"/>
      <c r="AO28" s="39"/>
      <c r="AP28" s="40"/>
      <c r="AQ28" s="39"/>
      <c r="AR28" s="40"/>
      <c r="AS28" s="39"/>
      <c r="AT28" s="40"/>
      <c r="AU28" s="39"/>
      <c r="AV28" s="40"/>
      <c r="AW28" s="39"/>
      <c r="AX28" s="40"/>
      <c r="AY28" s="41"/>
      <c r="AZ28" s="42"/>
      <c r="BA28" s="43"/>
      <c r="BB28" s="42"/>
      <c r="BC28" s="43"/>
      <c r="BD28" s="42"/>
      <c r="BE28" s="43"/>
      <c r="BF28" s="42"/>
      <c r="BG28" s="43"/>
      <c r="BH28" s="42"/>
      <c r="BI28" s="43"/>
      <c r="BJ28" s="42"/>
      <c r="BK28" s="43"/>
      <c r="BL28" s="42"/>
      <c r="BM28" s="43"/>
      <c r="BN28" s="42"/>
      <c r="BO28" s="43"/>
      <c r="BP28" s="42"/>
      <c r="BQ28" s="43"/>
      <c r="BR28" s="44">
        <f t="shared" si="0"/>
        <v>0</v>
      </c>
      <c r="BS28" s="45">
        <f t="shared" si="1"/>
        <v>0</v>
      </c>
      <c r="BT28" s="46"/>
      <c r="BU28" s="46"/>
      <c r="BV28" s="47">
        <f t="shared" si="4"/>
      </c>
      <c r="BW28" s="48">
        <f t="shared" si="2"/>
      </c>
      <c r="BX28" s="49">
        <f t="shared" si="3"/>
      </c>
    </row>
    <row r="29" ht="13.8" customHeight="1" spans="1:76" x14ac:dyDescent="0.25">
      <c r="A29" s="107"/>
      <c r="B29" s="33"/>
      <c r="C29" s="34"/>
      <c r="D29" s="37"/>
      <c r="E29" s="36"/>
      <c r="F29" s="37"/>
      <c r="G29" s="36"/>
      <c r="H29" s="37"/>
      <c r="I29" s="36"/>
      <c r="J29" s="37"/>
      <c r="K29" s="36"/>
      <c r="L29" s="37"/>
      <c r="M29" s="36"/>
      <c r="N29" s="37"/>
      <c r="O29" s="36"/>
      <c r="P29" s="37"/>
      <c r="Q29" s="36"/>
      <c r="R29" s="37"/>
      <c r="S29" s="36"/>
      <c r="T29" s="37"/>
      <c r="U29" s="36"/>
      <c r="V29" s="37"/>
      <c r="W29" s="36"/>
      <c r="X29" s="40"/>
      <c r="Y29" s="39"/>
      <c r="Z29" s="40"/>
      <c r="AA29" s="39"/>
      <c r="AB29" s="40"/>
      <c r="AC29" s="39"/>
      <c r="AD29" s="40"/>
      <c r="AE29" s="39"/>
      <c r="AF29" s="40"/>
      <c r="AG29" s="39"/>
      <c r="AH29" s="40"/>
      <c r="AI29" s="39"/>
      <c r="AJ29" s="40"/>
      <c r="AK29" s="39"/>
      <c r="AL29" s="40"/>
      <c r="AM29" s="39"/>
      <c r="AN29" s="40"/>
      <c r="AO29" s="39"/>
      <c r="AP29" s="40"/>
      <c r="AQ29" s="39"/>
      <c r="AR29" s="40"/>
      <c r="AS29" s="39"/>
      <c r="AT29" s="40"/>
      <c r="AU29" s="39"/>
      <c r="AV29" s="40"/>
      <c r="AW29" s="39"/>
      <c r="AX29" s="40"/>
      <c r="AY29" s="41"/>
      <c r="AZ29" s="42"/>
      <c r="BA29" s="43"/>
      <c r="BB29" s="42"/>
      <c r="BC29" s="43"/>
      <c r="BD29" s="42"/>
      <c r="BE29" s="43"/>
      <c r="BF29" s="42"/>
      <c r="BG29" s="43"/>
      <c r="BH29" s="42"/>
      <c r="BI29" s="43"/>
      <c r="BJ29" s="42"/>
      <c r="BK29" s="43"/>
      <c r="BL29" s="42"/>
      <c r="BM29" s="43"/>
      <c r="BN29" s="42"/>
      <c r="BO29" s="43"/>
      <c r="BP29" s="42"/>
      <c r="BQ29" s="43"/>
      <c r="BR29" s="44">
        <f t="shared" si="0"/>
        <v>0</v>
      </c>
      <c r="BS29" s="45">
        <f t="shared" si="1"/>
        <v>0</v>
      </c>
      <c r="BT29" s="46"/>
      <c r="BU29" s="46"/>
      <c r="BV29" s="47">
        <f t="shared" si="4"/>
      </c>
      <c r="BW29" s="48">
        <f t="shared" si="2"/>
      </c>
      <c r="BX29" s="49">
        <f t="shared" si="3"/>
      </c>
    </row>
    <row r="30" ht="13.8" customHeight="1" spans="1:76" x14ac:dyDescent="0.25">
      <c r="A30" s="107"/>
      <c r="B30" s="33"/>
      <c r="C30" s="34"/>
      <c r="D30" s="37"/>
      <c r="E30" s="36"/>
      <c r="F30" s="37"/>
      <c r="G30" s="36"/>
      <c r="H30" s="37"/>
      <c r="I30" s="36"/>
      <c r="J30" s="37"/>
      <c r="K30" s="36"/>
      <c r="L30" s="37"/>
      <c r="M30" s="36"/>
      <c r="N30" s="37"/>
      <c r="O30" s="36"/>
      <c r="P30" s="37"/>
      <c r="Q30" s="36"/>
      <c r="R30" s="37"/>
      <c r="S30" s="36"/>
      <c r="T30" s="37"/>
      <c r="U30" s="36"/>
      <c r="V30" s="37"/>
      <c r="W30" s="36"/>
      <c r="X30" s="40"/>
      <c r="Y30" s="39"/>
      <c r="Z30" s="40"/>
      <c r="AA30" s="39"/>
      <c r="AB30" s="40"/>
      <c r="AC30" s="39"/>
      <c r="AD30" s="40"/>
      <c r="AE30" s="39"/>
      <c r="AF30" s="40"/>
      <c r="AG30" s="39"/>
      <c r="AH30" s="40"/>
      <c r="AI30" s="39"/>
      <c r="AJ30" s="40"/>
      <c r="AK30" s="39"/>
      <c r="AL30" s="40"/>
      <c r="AM30" s="39"/>
      <c r="AN30" s="40"/>
      <c r="AO30" s="39"/>
      <c r="AP30" s="40"/>
      <c r="AQ30" s="39"/>
      <c r="AR30" s="40"/>
      <c r="AS30" s="39"/>
      <c r="AT30" s="40"/>
      <c r="AU30" s="39"/>
      <c r="AV30" s="40"/>
      <c r="AW30" s="39"/>
      <c r="AX30" s="40"/>
      <c r="AY30" s="41"/>
      <c r="AZ30" s="42"/>
      <c r="BA30" s="43"/>
      <c r="BB30" s="42"/>
      <c r="BC30" s="43"/>
      <c r="BD30" s="42"/>
      <c r="BE30" s="43"/>
      <c r="BF30" s="42"/>
      <c r="BG30" s="43"/>
      <c r="BH30" s="42"/>
      <c r="BI30" s="43"/>
      <c r="BJ30" s="42"/>
      <c r="BK30" s="43"/>
      <c r="BL30" s="42"/>
      <c r="BM30" s="43"/>
      <c r="BN30" s="42"/>
      <c r="BO30" s="43"/>
      <c r="BP30" s="42"/>
      <c r="BQ30" s="43"/>
      <c r="BR30" s="44">
        <f t="shared" si="0"/>
        <v>0</v>
      </c>
      <c r="BS30" s="45">
        <f t="shared" si="1"/>
        <v>0</v>
      </c>
      <c r="BT30" s="46"/>
      <c r="BU30" s="46"/>
      <c r="BV30" s="47">
        <f t="shared" si="4"/>
      </c>
      <c r="BW30" s="48">
        <f t="shared" si="2"/>
      </c>
      <c r="BX30" s="49">
        <f t="shared" si="3"/>
      </c>
    </row>
    <row r="31" ht="13.8" customHeight="1" spans="1:76" x14ac:dyDescent="0.25">
      <c r="A31" s="107"/>
      <c r="B31" s="33"/>
      <c r="C31" s="34"/>
      <c r="D31" s="37"/>
      <c r="E31" s="36"/>
      <c r="F31" s="37"/>
      <c r="G31" s="36"/>
      <c r="H31" s="37"/>
      <c r="I31" s="36"/>
      <c r="J31" s="37"/>
      <c r="K31" s="36"/>
      <c r="L31" s="37"/>
      <c r="M31" s="36"/>
      <c r="N31" s="37"/>
      <c r="O31" s="36"/>
      <c r="P31" s="37"/>
      <c r="Q31" s="36"/>
      <c r="R31" s="37"/>
      <c r="S31" s="36"/>
      <c r="T31" s="37"/>
      <c r="U31" s="36"/>
      <c r="V31" s="37"/>
      <c r="W31" s="36"/>
      <c r="X31" s="40"/>
      <c r="Y31" s="39"/>
      <c r="Z31" s="40"/>
      <c r="AA31" s="39"/>
      <c r="AB31" s="40"/>
      <c r="AC31" s="39"/>
      <c r="AD31" s="40"/>
      <c r="AE31" s="39"/>
      <c r="AF31" s="40"/>
      <c r="AG31" s="39"/>
      <c r="AH31" s="40"/>
      <c r="AI31" s="39"/>
      <c r="AJ31" s="40"/>
      <c r="AK31" s="39"/>
      <c r="AL31" s="40"/>
      <c r="AM31" s="39"/>
      <c r="AN31" s="40"/>
      <c r="AO31" s="39"/>
      <c r="AP31" s="40"/>
      <c r="AQ31" s="39"/>
      <c r="AR31" s="40"/>
      <c r="AS31" s="39"/>
      <c r="AT31" s="40"/>
      <c r="AU31" s="39"/>
      <c r="AV31" s="40"/>
      <c r="AW31" s="39"/>
      <c r="AX31" s="40"/>
      <c r="AY31" s="41"/>
      <c r="AZ31" s="42"/>
      <c r="BA31" s="43"/>
      <c r="BB31" s="42"/>
      <c r="BC31" s="43"/>
      <c r="BD31" s="42"/>
      <c r="BE31" s="43"/>
      <c r="BF31" s="42"/>
      <c r="BG31" s="43"/>
      <c r="BH31" s="42"/>
      <c r="BI31" s="43"/>
      <c r="BJ31" s="42"/>
      <c r="BK31" s="43"/>
      <c r="BL31" s="42"/>
      <c r="BM31" s="43"/>
      <c r="BN31" s="42"/>
      <c r="BO31" s="43"/>
      <c r="BP31" s="42"/>
      <c r="BQ31" s="43"/>
      <c r="BR31" s="44">
        <f t="shared" si="0"/>
        <v>0</v>
      </c>
      <c r="BS31" s="45">
        <f t="shared" si="1"/>
        <v>0</v>
      </c>
      <c r="BT31" s="46"/>
      <c r="BU31" s="46"/>
      <c r="BV31" s="47">
        <f t="shared" si="4"/>
      </c>
      <c r="BW31" s="48">
        <f t="shared" si="2"/>
      </c>
      <c r="BX31" s="49">
        <f t="shared" si="3"/>
      </c>
    </row>
    <row r="32" ht="13.8" customHeight="1" spans="1:76" x14ac:dyDescent="0.25">
      <c r="A32" s="107"/>
      <c r="B32" s="33"/>
      <c r="C32" s="34"/>
      <c r="D32" s="37"/>
      <c r="E32" s="36"/>
      <c r="F32" s="37"/>
      <c r="G32" s="36"/>
      <c r="H32" s="37"/>
      <c r="I32" s="36"/>
      <c r="J32" s="37"/>
      <c r="K32" s="36"/>
      <c r="L32" s="37"/>
      <c r="M32" s="36"/>
      <c r="N32" s="37"/>
      <c r="O32" s="36"/>
      <c r="P32" s="37"/>
      <c r="Q32" s="36"/>
      <c r="R32" s="37"/>
      <c r="S32" s="36"/>
      <c r="T32" s="37"/>
      <c r="U32" s="36"/>
      <c r="V32" s="37"/>
      <c r="W32" s="36"/>
      <c r="X32" s="40"/>
      <c r="Y32" s="39"/>
      <c r="Z32" s="40"/>
      <c r="AA32" s="39"/>
      <c r="AB32" s="40"/>
      <c r="AC32" s="39"/>
      <c r="AD32" s="40"/>
      <c r="AE32" s="39"/>
      <c r="AF32" s="40"/>
      <c r="AG32" s="39"/>
      <c r="AH32" s="40"/>
      <c r="AI32" s="39"/>
      <c r="AJ32" s="40"/>
      <c r="AK32" s="39"/>
      <c r="AL32" s="40"/>
      <c r="AM32" s="39"/>
      <c r="AN32" s="40"/>
      <c r="AO32" s="39"/>
      <c r="AP32" s="40"/>
      <c r="AQ32" s="39"/>
      <c r="AR32" s="40"/>
      <c r="AS32" s="39"/>
      <c r="AT32" s="40"/>
      <c r="AU32" s="39"/>
      <c r="AV32" s="40"/>
      <c r="AW32" s="39"/>
      <c r="AX32" s="40"/>
      <c r="AY32" s="41"/>
      <c r="AZ32" s="42"/>
      <c r="BA32" s="43"/>
      <c r="BB32" s="42"/>
      <c r="BC32" s="43"/>
      <c r="BD32" s="42"/>
      <c r="BE32" s="43"/>
      <c r="BF32" s="42"/>
      <c r="BG32" s="43"/>
      <c r="BH32" s="42"/>
      <c r="BI32" s="43"/>
      <c r="BJ32" s="42"/>
      <c r="BK32" s="43"/>
      <c r="BL32" s="42"/>
      <c r="BM32" s="43"/>
      <c r="BN32" s="42"/>
      <c r="BO32" s="43"/>
      <c r="BP32" s="42"/>
      <c r="BQ32" s="43"/>
      <c r="BR32" s="44">
        <f t="shared" si="0"/>
        <v>0</v>
      </c>
      <c r="BS32" s="45">
        <f t="shared" si="1"/>
        <v>0</v>
      </c>
      <c r="BT32" s="46"/>
      <c r="BU32" s="46"/>
      <c r="BV32" s="47">
        <f t="shared" si="4"/>
      </c>
      <c r="BW32" s="48">
        <f t="shared" si="2"/>
      </c>
      <c r="BX32" s="49">
        <f t="shared" si="3"/>
      </c>
    </row>
    <row r="33" ht="13.8" customHeight="1" spans="1:76" x14ac:dyDescent="0.25">
      <c r="A33" s="107"/>
      <c r="B33" s="33"/>
      <c r="C33" s="34"/>
      <c r="D33" s="37"/>
      <c r="E33" s="36"/>
      <c r="F33" s="37"/>
      <c r="G33" s="36"/>
      <c r="H33" s="37"/>
      <c r="I33" s="36"/>
      <c r="J33" s="37"/>
      <c r="K33" s="36"/>
      <c r="L33" s="37"/>
      <c r="M33" s="36"/>
      <c r="N33" s="37"/>
      <c r="O33" s="36"/>
      <c r="P33" s="37"/>
      <c r="Q33" s="36"/>
      <c r="R33" s="37"/>
      <c r="S33" s="36"/>
      <c r="T33" s="37"/>
      <c r="U33" s="36"/>
      <c r="V33" s="37"/>
      <c r="W33" s="36"/>
      <c r="X33" s="40"/>
      <c r="Y33" s="39"/>
      <c r="Z33" s="40"/>
      <c r="AA33" s="39"/>
      <c r="AB33" s="40"/>
      <c r="AC33" s="39"/>
      <c r="AD33" s="40"/>
      <c r="AE33" s="39"/>
      <c r="AF33" s="40"/>
      <c r="AG33" s="39"/>
      <c r="AH33" s="40"/>
      <c r="AI33" s="39"/>
      <c r="AJ33" s="40"/>
      <c r="AK33" s="39"/>
      <c r="AL33" s="40"/>
      <c r="AM33" s="39"/>
      <c r="AN33" s="40"/>
      <c r="AO33" s="39"/>
      <c r="AP33" s="40"/>
      <c r="AQ33" s="39"/>
      <c r="AR33" s="40"/>
      <c r="AS33" s="39"/>
      <c r="AT33" s="40"/>
      <c r="AU33" s="39"/>
      <c r="AV33" s="40"/>
      <c r="AW33" s="39"/>
      <c r="AX33" s="40"/>
      <c r="AY33" s="41"/>
      <c r="AZ33" s="42"/>
      <c r="BA33" s="43"/>
      <c r="BB33" s="42"/>
      <c r="BC33" s="43"/>
      <c r="BD33" s="42"/>
      <c r="BE33" s="43"/>
      <c r="BF33" s="42"/>
      <c r="BG33" s="43"/>
      <c r="BH33" s="42"/>
      <c r="BI33" s="43"/>
      <c r="BJ33" s="42"/>
      <c r="BK33" s="43"/>
      <c r="BL33" s="42"/>
      <c r="BM33" s="43"/>
      <c r="BN33" s="42"/>
      <c r="BO33" s="43"/>
      <c r="BP33" s="42"/>
      <c r="BQ33" s="43"/>
      <c r="BR33" s="44">
        <f t="shared" si="0"/>
        <v>0</v>
      </c>
      <c r="BS33" s="45">
        <f t="shared" si="1"/>
        <v>0</v>
      </c>
      <c r="BT33" s="46"/>
      <c r="BU33" s="46"/>
      <c r="BV33" s="47">
        <f t="shared" si="4"/>
      </c>
      <c r="BW33" s="48">
        <f t="shared" si="2"/>
      </c>
      <c r="BX33" s="49">
        <f t="shared" si="3"/>
      </c>
    </row>
    <row r="34" ht="13.8" customHeight="1" spans="1:76" x14ac:dyDescent="0.25">
      <c r="A34" s="107"/>
      <c r="B34" s="33"/>
      <c r="C34" s="34"/>
      <c r="D34" s="37"/>
      <c r="E34" s="36"/>
      <c r="F34" s="37"/>
      <c r="G34" s="36"/>
      <c r="H34" s="37"/>
      <c r="I34" s="36"/>
      <c r="J34" s="37"/>
      <c r="K34" s="36"/>
      <c r="L34" s="37"/>
      <c r="M34" s="36"/>
      <c r="N34" s="37"/>
      <c r="O34" s="36"/>
      <c r="P34" s="37"/>
      <c r="Q34" s="36"/>
      <c r="R34" s="37"/>
      <c r="S34" s="36"/>
      <c r="T34" s="37"/>
      <c r="U34" s="36"/>
      <c r="V34" s="37"/>
      <c r="W34" s="36"/>
      <c r="X34" s="40"/>
      <c r="Y34" s="39"/>
      <c r="Z34" s="40"/>
      <c r="AA34" s="39"/>
      <c r="AB34" s="40"/>
      <c r="AC34" s="39"/>
      <c r="AD34" s="40"/>
      <c r="AE34" s="39"/>
      <c r="AF34" s="40"/>
      <c r="AG34" s="39"/>
      <c r="AH34" s="40"/>
      <c r="AI34" s="39"/>
      <c r="AJ34" s="40"/>
      <c r="AK34" s="39"/>
      <c r="AL34" s="40"/>
      <c r="AM34" s="39"/>
      <c r="AN34" s="40"/>
      <c r="AO34" s="39"/>
      <c r="AP34" s="40"/>
      <c r="AQ34" s="39"/>
      <c r="AR34" s="40"/>
      <c r="AS34" s="39"/>
      <c r="AT34" s="40"/>
      <c r="AU34" s="39"/>
      <c r="AV34" s="40"/>
      <c r="AW34" s="39"/>
      <c r="AX34" s="40"/>
      <c r="AY34" s="41"/>
      <c r="AZ34" s="42"/>
      <c r="BA34" s="43"/>
      <c r="BB34" s="42"/>
      <c r="BC34" s="43"/>
      <c r="BD34" s="42"/>
      <c r="BE34" s="43"/>
      <c r="BF34" s="42"/>
      <c r="BG34" s="43"/>
      <c r="BH34" s="42"/>
      <c r="BI34" s="43"/>
      <c r="BJ34" s="42"/>
      <c r="BK34" s="43"/>
      <c r="BL34" s="42"/>
      <c r="BM34" s="43"/>
      <c r="BN34" s="42"/>
      <c r="BO34" s="43"/>
      <c r="BP34" s="42"/>
      <c r="BQ34" s="43"/>
      <c r="BR34" s="44">
        <f t="shared" si="0"/>
        <v>0</v>
      </c>
      <c r="BS34" s="45">
        <f t="shared" si="1"/>
        <v>0</v>
      </c>
      <c r="BT34" s="46"/>
      <c r="BU34" s="46"/>
      <c r="BV34" s="47">
        <f t="shared" si="4"/>
      </c>
      <c r="BW34" s="48">
        <f t="shared" si="2"/>
      </c>
      <c r="BX34" s="49">
        <f t="shared" si="3"/>
      </c>
    </row>
    <row r="35" ht="13.8" customHeight="1" spans="1:76" x14ac:dyDescent="0.25">
      <c r="A35" s="107"/>
      <c r="B35" s="33"/>
      <c r="C35" s="34"/>
      <c r="D35" s="37"/>
      <c r="E35" s="36"/>
      <c r="F35" s="37"/>
      <c r="G35" s="36"/>
      <c r="H35" s="37"/>
      <c r="I35" s="36"/>
      <c r="J35" s="37"/>
      <c r="K35" s="36"/>
      <c r="L35" s="37"/>
      <c r="M35" s="36"/>
      <c r="N35" s="37"/>
      <c r="O35" s="36"/>
      <c r="P35" s="37"/>
      <c r="Q35" s="36"/>
      <c r="R35" s="37"/>
      <c r="S35" s="36"/>
      <c r="T35" s="37"/>
      <c r="U35" s="36"/>
      <c r="V35" s="37"/>
      <c r="W35" s="36"/>
      <c r="X35" s="40"/>
      <c r="Y35" s="39"/>
      <c r="Z35" s="40"/>
      <c r="AA35" s="39"/>
      <c r="AB35" s="40"/>
      <c r="AC35" s="39"/>
      <c r="AD35" s="40"/>
      <c r="AE35" s="39"/>
      <c r="AF35" s="40"/>
      <c r="AG35" s="39"/>
      <c r="AH35" s="40"/>
      <c r="AI35" s="39"/>
      <c r="AJ35" s="40"/>
      <c r="AK35" s="39"/>
      <c r="AL35" s="40"/>
      <c r="AM35" s="39"/>
      <c r="AN35" s="40"/>
      <c r="AO35" s="39"/>
      <c r="AP35" s="40"/>
      <c r="AQ35" s="39"/>
      <c r="AR35" s="40"/>
      <c r="AS35" s="39"/>
      <c r="AT35" s="40"/>
      <c r="AU35" s="39"/>
      <c r="AV35" s="40"/>
      <c r="AW35" s="39"/>
      <c r="AX35" s="40"/>
      <c r="AY35" s="41"/>
      <c r="AZ35" s="42"/>
      <c r="BA35" s="43"/>
      <c r="BB35" s="42"/>
      <c r="BC35" s="43"/>
      <c r="BD35" s="42"/>
      <c r="BE35" s="43"/>
      <c r="BF35" s="42"/>
      <c r="BG35" s="43"/>
      <c r="BH35" s="42"/>
      <c r="BI35" s="43"/>
      <c r="BJ35" s="42"/>
      <c r="BK35" s="43"/>
      <c r="BL35" s="42"/>
      <c r="BM35" s="43"/>
      <c r="BN35" s="42"/>
      <c r="BO35" s="43"/>
      <c r="BP35" s="42"/>
      <c r="BQ35" s="43"/>
      <c r="BR35" s="44">
        <f t="shared" si="0"/>
        <v>0</v>
      </c>
      <c r="BS35" s="45">
        <f t="shared" si="1"/>
        <v>0</v>
      </c>
      <c r="BT35" s="46"/>
      <c r="BU35" s="46"/>
      <c r="BV35" s="47">
        <f t="shared" si="4"/>
      </c>
      <c r="BW35" s="48">
        <f t="shared" si="2"/>
      </c>
      <c r="BX35" s="49">
        <f t="shared" si="3"/>
      </c>
    </row>
    <row r="36" ht="13.8" customHeight="1" spans="1:76" x14ac:dyDescent="0.25">
      <c r="A36" s="107"/>
      <c r="B36" s="33"/>
      <c r="C36" s="34"/>
      <c r="D36" s="37"/>
      <c r="E36" s="36"/>
      <c r="F36" s="37"/>
      <c r="G36" s="36"/>
      <c r="H36" s="37"/>
      <c r="I36" s="36"/>
      <c r="J36" s="37"/>
      <c r="K36" s="36"/>
      <c r="L36" s="37"/>
      <c r="M36" s="36"/>
      <c r="N36" s="37"/>
      <c r="O36" s="36"/>
      <c r="P36" s="37"/>
      <c r="Q36" s="36"/>
      <c r="R36" s="37"/>
      <c r="S36" s="36"/>
      <c r="T36" s="37"/>
      <c r="U36" s="36"/>
      <c r="V36" s="37"/>
      <c r="W36" s="36"/>
      <c r="X36" s="40"/>
      <c r="Y36" s="39"/>
      <c r="Z36" s="40"/>
      <c r="AA36" s="39"/>
      <c r="AB36" s="40"/>
      <c r="AC36" s="39"/>
      <c r="AD36" s="40"/>
      <c r="AE36" s="39"/>
      <c r="AF36" s="40"/>
      <c r="AG36" s="39"/>
      <c r="AH36" s="40"/>
      <c r="AI36" s="39"/>
      <c r="AJ36" s="40"/>
      <c r="AK36" s="39"/>
      <c r="AL36" s="40"/>
      <c r="AM36" s="39"/>
      <c r="AN36" s="40"/>
      <c r="AO36" s="39"/>
      <c r="AP36" s="40"/>
      <c r="AQ36" s="39"/>
      <c r="AR36" s="40"/>
      <c r="AS36" s="39"/>
      <c r="AT36" s="40"/>
      <c r="AU36" s="39"/>
      <c r="AV36" s="40"/>
      <c r="AW36" s="39"/>
      <c r="AX36" s="40"/>
      <c r="AY36" s="41"/>
      <c r="AZ36" s="42"/>
      <c r="BA36" s="43"/>
      <c r="BB36" s="42"/>
      <c r="BC36" s="43"/>
      <c r="BD36" s="42"/>
      <c r="BE36" s="43"/>
      <c r="BF36" s="42"/>
      <c r="BG36" s="43"/>
      <c r="BH36" s="42"/>
      <c r="BI36" s="43"/>
      <c r="BJ36" s="42"/>
      <c r="BK36" s="43"/>
      <c r="BL36" s="42"/>
      <c r="BM36" s="43"/>
      <c r="BN36" s="42"/>
      <c r="BO36" s="43"/>
      <c r="BP36" s="42"/>
      <c r="BQ36" s="43"/>
      <c r="BR36" s="44">
        <f t="shared" si="0"/>
        <v>0</v>
      </c>
      <c r="BS36" s="45">
        <f t="shared" si="1"/>
        <v>0</v>
      </c>
      <c r="BT36" s="46"/>
      <c r="BU36" s="46"/>
      <c r="BV36" s="47">
        <f t="shared" si="4"/>
      </c>
      <c r="BW36" s="48">
        <f t="shared" si="2"/>
      </c>
      <c r="BX36" s="49">
        <f t="shared" si="3"/>
      </c>
    </row>
    <row r="37" ht="13.8" customHeight="1" spans="1:76" x14ac:dyDescent="0.25">
      <c r="A37" s="107"/>
      <c r="B37" s="33"/>
      <c r="C37" s="34"/>
      <c r="D37" s="37"/>
      <c r="E37" s="36"/>
      <c r="F37" s="37"/>
      <c r="G37" s="36"/>
      <c r="H37" s="37"/>
      <c r="I37" s="36"/>
      <c r="J37" s="37"/>
      <c r="K37" s="36"/>
      <c r="L37" s="37"/>
      <c r="M37" s="36"/>
      <c r="N37" s="37"/>
      <c r="O37" s="36"/>
      <c r="P37" s="37"/>
      <c r="Q37" s="36"/>
      <c r="R37" s="37"/>
      <c r="S37" s="36"/>
      <c r="T37" s="37"/>
      <c r="U37" s="36"/>
      <c r="V37" s="37"/>
      <c r="W37" s="36"/>
      <c r="X37" s="40"/>
      <c r="Y37" s="39"/>
      <c r="Z37" s="40"/>
      <c r="AA37" s="39"/>
      <c r="AB37" s="40"/>
      <c r="AC37" s="39"/>
      <c r="AD37" s="40"/>
      <c r="AE37" s="39"/>
      <c r="AF37" s="40"/>
      <c r="AG37" s="39"/>
      <c r="AH37" s="40"/>
      <c r="AI37" s="39"/>
      <c r="AJ37" s="40"/>
      <c r="AK37" s="39"/>
      <c r="AL37" s="40"/>
      <c r="AM37" s="39"/>
      <c r="AN37" s="40"/>
      <c r="AO37" s="39"/>
      <c r="AP37" s="40"/>
      <c r="AQ37" s="39"/>
      <c r="AR37" s="40"/>
      <c r="AS37" s="39"/>
      <c r="AT37" s="40"/>
      <c r="AU37" s="39"/>
      <c r="AV37" s="40"/>
      <c r="AW37" s="39"/>
      <c r="AX37" s="40"/>
      <c r="AY37" s="41"/>
      <c r="AZ37" s="42"/>
      <c r="BA37" s="43"/>
      <c r="BB37" s="42"/>
      <c r="BC37" s="43"/>
      <c r="BD37" s="42"/>
      <c r="BE37" s="43"/>
      <c r="BF37" s="42"/>
      <c r="BG37" s="43"/>
      <c r="BH37" s="42"/>
      <c r="BI37" s="43"/>
      <c r="BJ37" s="42"/>
      <c r="BK37" s="43"/>
      <c r="BL37" s="42"/>
      <c r="BM37" s="43"/>
      <c r="BN37" s="42"/>
      <c r="BO37" s="43"/>
      <c r="BP37" s="42"/>
      <c r="BQ37" s="43"/>
      <c r="BR37" s="44">
        <f t="shared" si="0"/>
        <v>0</v>
      </c>
      <c r="BS37" s="45">
        <f t="shared" si="1"/>
        <v>0</v>
      </c>
      <c r="BT37" s="46"/>
      <c r="BU37" s="46"/>
      <c r="BV37" s="47">
        <f t="shared" si="4"/>
      </c>
      <c r="BW37" s="48">
        <f t="shared" si="2"/>
      </c>
      <c r="BX37" s="49">
        <f t="shared" si="3"/>
      </c>
    </row>
    <row r="38" ht="13.8" customHeight="1" spans="1:76" x14ac:dyDescent="0.25">
      <c r="A38" s="107"/>
      <c r="B38" s="33"/>
      <c r="C38" s="34"/>
      <c r="D38" s="37"/>
      <c r="E38" s="36"/>
      <c r="F38" s="37"/>
      <c r="G38" s="36"/>
      <c r="H38" s="37"/>
      <c r="I38" s="36"/>
      <c r="J38" s="37"/>
      <c r="K38" s="36"/>
      <c r="L38" s="37"/>
      <c r="M38" s="36"/>
      <c r="N38" s="37"/>
      <c r="O38" s="36"/>
      <c r="P38" s="37"/>
      <c r="Q38" s="36"/>
      <c r="R38" s="37"/>
      <c r="S38" s="36"/>
      <c r="T38" s="37"/>
      <c r="U38" s="36"/>
      <c r="V38" s="37"/>
      <c r="W38" s="36"/>
      <c r="X38" s="40"/>
      <c r="Y38" s="39"/>
      <c r="Z38" s="40"/>
      <c r="AA38" s="39"/>
      <c r="AB38" s="40"/>
      <c r="AC38" s="39"/>
      <c r="AD38" s="40"/>
      <c r="AE38" s="39"/>
      <c r="AF38" s="40"/>
      <c r="AG38" s="39"/>
      <c r="AH38" s="40"/>
      <c r="AI38" s="39"/>
      <c r="AJ38" s="40"/>
      <c r="AK38" s="39"/>
      <c r="AL38" s="40"/>
      <c r="AM38" s="39"/>
      <c r="AN38" s="40"/>
      <c r="AO38" s="39"/>
      <c r="AP38" s="40"/>
      <c r="AQ38" s="39"/>
      <c r="AR38" s="40"/>
      <c r="AS38" s="39"/>
      <c r="AT38" s="40"/>
      <c r="AU38" s="39"/>
      <c r="AV38" s="40"/>
      <c r="AW38" s="39"/>
      <c r="AX38" s="40"/>
      <c r="AY38" s="41"/>
      <c r="AZ38" s="42"/>
      <c r="BA38" s="43"/>
      <c r="BB38" s="42"/>
      <c r="BC38" s="43"/>
      <c r="BD38" s="42"/>
      <c r="BE38" s="43"/>
      <c r="BF38" s="42"/>
      <c r="BG38" s="43"/>
      <c r="BH38" s="42"/>
      <c r="BI38" s="43"/>
      <c r="BJ38" s="42"/>
      <c r="BK38" s="43"/>
      <c r="BL38" s="42"/>
      <c r="BM38" s="43"/>
      <c r="BN38" s="42"/>
      <c r="BO38" s="43"/>
      <c r="BP38" s="42"/>
      <c r="BQ38" s="43"/>
      <c r="BR38" s="44">
        <f t="shared" si="0"/>
        <v>0</v>
      </c>
      <c r="BS38" s="45">
        <f t="shared" si="1"/>
        <v>0</v>
      </c>
      <c r="BT38" s="46"/>
      <c r="BU38" s="46"/>
      <c r="BV38" s="47">
        <f t="shared" si="4"/>
      </c>
      <c r="BW38" s="48">
        <f t="shared" si="2"/>
      </c>
      <c r="BX38" s="49">
        <f t="shared" si="3"/>
      </c>
    </row>
    <row r="39" ht="13.8" customHeight="1" spans="1:76" x14ac:dyDescent="0.25">
      <c r="A39" s="107"/>
      <c r="B39" s="33"/>
      <c r="C39" s="34"/>
      <c r="D39" s="37"/>
      <c r="E39" s="36"/>
      <c r="F39" s="37"/>
      <c r="G39" s="36"/>
      <c r="H39" s="37"/>
      <c r="I39" s="36"/>
      <c r="J39" s="37"/>
      <c r="K39" s="36"/>
      <c r="L39" s="37"/>
      <c r="M39" s="36"/>
      <c r="N39" s="37"/>
      <c r="O39" s="36"/>
      <c r="P39" s="37"/>
      <c r="Q39" s="36"/>
      <c r="R39" s="37"/>
      <c r="S39" s="36"/>
      <c r="T39" s="37"/>
      <c r="U39" s="36"/>
      <c r="V39" s="37"/>
      <c r="W39" s="36"/>
      <c r="X39" s="40"/>
      <c r="Y39" s="39"/>
      <c r="Z39" s="40"/>
      <c r="AA39" s="39"/>
      <c r="AB39" s="40"/>
      <c r="AC39" s="39"/>
      <c r="AD39" s="40"/>
      <c r="AE39" s="39"/>
      <c r="AF39" s="40"/>
      <c r="AG39" s="39"/>
      <c r="AH39" s="40"/>
      <c r="AI39" s="39"/>
      <c r="AJ39" s="40"/>
      <c r="AK39" s="39"/>
      <c r="AL39" s="40"/>
      <c r="AM39" s="39"/>
      <c r="AN39" s="40"/>
      <c r="AO39" s="39"/>
      <c r="AP39" s="40"/>
      <c r="AQ39" s="39"/>
      <c r="AR39" s="40"/>
      <c r="AS39" s="39"/>
      <c r="AT39" s="40"/>
      <c r="AU39" s="39"/>
      <c r="AV39" s="40"/>
      <c r="AW39" s="39"/>
      <c r="AX39" s="40"/>
      <c r="AY39" s="41"/>
      <c r="AZ39" s="42"/>
      <c r="BA39" s="43"/>
      <c r="BB39" s="42"/>
      <c r="BC39" s="43"/>
      <c r="BD39" s="42"/>
      <c r="BE39" s="43"/>
      <c r="BF39" s="42"/>
      <c r="BG39" s="43"/>
      <c r="BH39" s="42"/>
      <c r="BI39" s="43"/>
      <c r="BJ39" s="42"/>
      <c r="BK39" s="43"/>
      <c r="BL39" s="42"/>
      <c r="BM39" s="43"/>
      <c r="BN39" s="42"/>
      <c r="BO39" s="43"/>
      <c r="BP39" s="42"/>
      <c r="BQ39" s="43"/>
      <c r="BR39" s="44">
        <f t="shared" si="0"/>
        <v>0</v>
      </c>
      <c r="BS39" s="45">
        <f t="shared" si="1"/>
        <v>0</v>
      </c>
      <c r="BT39" s="46"/>
      <c r="BU39" s="46"/>
      <c r="BV39" s="47">
        <f t="shared" si="4"/>
      </c>
      <c r="BW39" s="48">
        <f t="shared" si="2"/>
      </c>
      <c r="BX39" s="49">
        <f t="shared" si="3"/>
      </c>
    </row>
    <row r="40" ht="13.8" customHeight="1" spans="1:76" x14ac:dyDescent="0.25">
      <c r="A40" s="107"/>
      <c r="B40" s="33"/>
      <c r="C40" s="34"/>
      <c r="D40" s="37"/>
      <c r="E40" s="36"/>
      <c r="F40" s="37"/>
      <c r="G40" s="36"/>
      <c r="H40" s="37"/>
      <c r="I40" s="36"/>
      <c r="J40" s="37"/>
      <c r="K40" s="36"/>
      <c r="L40" s="37"/>
      <c r="M40" s="36"/>
      <c r="N40" s="37"/>
      <c r="O40" s="36"/>
      <c r="P40" s="37"/>
      <c r="Q40" s="36"/>
      <c r="R40" s="37"/>
      <c r="S40" s="36"/>
      <c r="T40" s="37"/>
      <c r="U40" s="36"/>
      <c r="V40" s="37"/>
      <c r="W40" s="36"/>
      <c r="X40" s="40"/>
      <c r="Y40" s="39"/>
      <c r="Z40" s="40"/>
      <c r="AA40" s="39"/>
      <c r="AB40" s="40"/>
      <c r="AC40" s="39"/>
      <c r="AD40" s="40"/>
      <c r="AE40" s="39"/>
      <c r="AF40" s="40"/>
      <c r="AG40" s="39"/>
      <c r="AH40" s="40"/>
      <c r="AI40" s="39"/>
      <c r="AJ40" s="40"/>
      <c r="AK40" s="39"/>
      <c r="AL40" s="40"/>
      <c r="AM40" s="39"/>
      <c r="AN40" s="40"/>
      <c r="AO40" s="39"/>
      <c r="AP40" s="40"/>
      <c r="AQ40" s="39"/>
      <c r="AR40" s="40"/>
      <c r="AS40" s="39"/>
      <c r="AT40" s="40"/>
      <c r="AU40" s="39"/>
      <c r="AV40" s="40"/>
      <c r="AW40" s="39"/>
      <c r="AX40" s="40"/>
      <c r="AY40" s="41"/>
      <c r="AZ40" s="42"/>
      <c r="BA40" s="43"/>
      <c r="BB40" s="42"/>
      <c r="BC40" s="43"/>
      <c r="BD40" s="42"/>
      <c r="BE40" s="43"/>
      <c r="BF40" s="42"/>
      <c r="BG40" s="43"/>
      <c r="BH40" s="42"/>
      <c r="BI40" s="43"/>
      <c r="BJ40" s="42"/>
      <c r="BK40" s="43"/>
      <c r="BL40" s="42"/>
      <c r="BM40" s="43"/>
      <c r="BN40" s="42"/>
      <c r="BO40" s="43"/>
      <c r="BP40" s="42"/>
      <c r="BQ40" s="43"/>
      <c r="BR40" s="44">
        <f t="shared" si="0"/>
        <v>0</v>
      </c>
      <c r="BS40" s="45">
        <f t="shared" si="1"/>
        <v>0</v>
      </c>
      <c r="BT40" s="46"/>
      <c r="BU40" s="46"/>
      <c r="BV40" s="47">
        <f t="shared" si="4"/>
      </c>
      <c r="BW40" s="48">
        <f t="shared" si="2"/>
      </c>
      <c r="BX40" s="49">
        <f t="shared" si="3"/>
      </c>
    </row>
    <row r="41" ht="13.8" customHeight="1" spans="1:76" x14ac:dyDescent="0.25">
      <c r="A41" s="107"/>
      <c r="B41" s="33"/>
      <c r="C41" s="34"/>
      <c r="D41" s="37"/>
      <c r="E41" s="36"/>
      <c r="F41" s="37"/>
      <c r="G41" s="36"/>
      <c r="H41" s="37"/>
      <c r="I41" s="36"/>
      <c r="J41" s="37"/>
      <c r="K41" s="36"/>
      <c r="L41" s="37"/>
      <c r="M41" s="36"/>
      <c r="N41" s="37"/>
      <c r="O41" s="36"/>
      <c r="P41" s="37"/>
      <c r="Q41" s="36"/>
      <c r="R41" s="37"/>
      <c r="S41" s="36"/>
      <c r="T41" s="37"/>
      <c r="U41" s="36"/>
      <c r="V41" s="37"/>
      <c r="W41" s="36"/>
      <c r="X41" s="40"/>
      <c r="Y41" s="39"/>
      <c r="Z41" s="40"/>
      <c r="AA41" s="39"/>
      <c r="AB41" s="40"/>
      <c r="AC41" s="39"/>
      <c r="AD41" s="40"/>
      <c r="AE41" s="39"/>
      <c r="AF41" s="40"/>
      <c r="AG41" s="39"/>
      <c r="AH41" s="40"/>
      <c r="AI41" s="39"/>
      <c r="AJ41" s="40"/>
      <c r="AK41" s="39"/>
      <c r="AL41" s="40"/>
      <c r="AM41" s="39"/>
      <c r="AN41" s="40"/>
      <c r="AO41" s="39"/>
      <c r="AP41" s="40"/>
      <c r="AQ41" s="39"/>
      <c r="AR41" s="40"/>
      <c r="AS41" s="39"/>
      <c r="AT41" s="40"/>
      <c r="AU41" s="39"/>
      <c r="AV41" s="40"/>
      <c r="AW41" s="39"/>
      <c r="AX41" s="40"/>
      <c r="AY41" s="41"/>
      <c r="AZ41" s="42"/>
      <c r="BA41" s="43"/>
      <c r="BB41" s="42"/>
      <c r="BC41" s="43"/>
      <c r="BD41" s="42"/>
      <c r="BE41" s="43"/>
      <c r="BF41" s="42"/>
      <c r="BG41" s="43"/>
      <c r="BH41" s="42"/>
      <c r="BI41" s="43"/>
      <c r="BJ41" s="42"/>
      <c r="BK41" s="43"/>
      <c r="BL41" s="42"/>
      <c r="BM41" s="43"/>
      <c r="BN41" s="42"/>
      <c r="BO41" s="43"/>
      <c r="BP41" s="42"/>
      <c r="BQ41" s="43"/>
      <c r="BR41" s="44">
        <f t="shared" si="0"/>
        <v>0</v>
      </c>
      <c r="BS41" s="45">
        <f t="shared" si="1"/>
        <v>0</v>
      </c>
      <c r="BT41" s="46"/>
      <c r="BU41" s="46"/>
      <c r="BV41" s="47">
        <f t="shared" si="4"/>
      </c>
      <c r="BW41" s="48">
        <f t="shared" si="2"/>
      </c>
      <c r="BX41" s="49">
        <f t="shared" si="3"/>
      </c>
    </row>
    <row r="42" ht="13.8" customHeight="1" spans="1:76" x14ac:dyDescent="0.25">
      <c r="A42" s="107"/>
      <c r="B42" s="33"/>
      <c r="C42" s="34"/>
      <c r="D42" s="37"/>
      <c r="E42" s="36"/>
      <c r="F42" s="37"/>
      <c r="G42" s="36"/>
      <c r="H42" s="37"/>
      <c r="I42" s="36"/>
      <c r="J42" s="37"/>
      <c r="K42" s="36"/>
      <c r="L42" s="37"/>
      <c r="M42" s="36"/>
      <c r="N42" s="37"/>
      <c r="O42" s="36"/>
      <c r="P42" s="37"/>
      <c r="Q42" s="36"/>
      <c r="R42" s="37"/>
      <c r="S42" s="36"/>
      <c r="T42" s="37"/>
      <c r="U42" s="36"/>
      <c r="V42" s="37"/>
      <c r="W42" s="36"/>
      <c r="X42" s="40"/>
      <c r="Y42" s="39"/>
      <c r="Z42" s="40"/>
      <c r="AA42" s="39"/>
      <c r="AB42" s="40"/>
      <c r="AC42" s="39"/>
      <c r="AD42" s="40"/>
      <c r="AE42" s="39"/>
      <c r="AF42" s="40"/>
      <c r="AG42" s="39"/>
      <c r="AH42" s="40"/>
      <c r="AI42" s="39"/>
      <c r="AJ42" s="40"/>
      <c r="AK42" s="39"/>
      <c r="AL42" s="40"/>
      <c r="AM42" s="39"/>
      <c r="AN42" s="40"/>
      <c r="AO42" s="39"/>
      <c r="AP42" s="40"/>
      <c r="AQ42" s="39"/>
      <c r="AR42" s="40"/>
      <c r="AS42" s="39"/>
      <c r="AT42" s="40"/>
      <c r="AU42" s="39"/>
      <c r="AV42" s="40"/>
      <c r="AW42" s="39"/>
      <c r="AX42" s="40"/>
      <c r="AY42" s="41"/>
      <c r="AZ42" s="42"/>
      <c r="BA42" s="43"/>
      <c r="BB42" s="42"/>
      <c r="BC42" s="43"/>
      <c r="BD42" s="42"/>
      <c r="BE42" s="43"/>
      <c r="BF42" s="42"/>
      <c r="BG42" s="43"/>
      <c r="BH42" s="42"/>
      <c r="BI42" s="43"/>
      <c r="BJ42" s="42"/>
      <c r="BK42" s="43"/>
      <c r="BL42" s="42"/>
      <c r="BM42" s="43"/>
      <c r="BN42" s="42"/>
      <c r="BO42" s="43"/>
      <c r="BP42" s="42"/>
      <c r="BQ42" s="43"/>
      <c r="BR42" s="44">
        <f t="shared" si="0"/>
        <v>0</v>
      </c>
      <c r="BS42" s="45">
        <f t="shared" si="1"/>
        <v>0</v>
      </c>
      <c r="BT42" s="46"/>
      <c r="BU42" s="46"/>
      <c r="BV42" s="47">
        <f t="shared" si="4"/>
      </c>
      <c r="BW42" s="48">
        <f t="shared" si="2"/>
      </c>
      <c r="BX42" s="49">
        <f t="shared" si="3"/>
      </c>
    </row>
    <row r="43" ht="13.8" customHeight="1" spans="1:76" x14ac:dyDescent="0.25">
      <c r="A43" s="107"/>
      <c r="B43" s="33"/>
      <c r="C43" s="34"/>
      <c r="D43" s="37"/>
      <c r="E43" s="36"/>
      <c r="F43" s="37"/>
      <c r="G43" s="36"/>
      <c r="H43" s="37"/>
      <c r="I43" s="36"/>
      <c r="J43" s="37"/>
      <c r="K43" s="36"/>
      <c r="L43" s="37"/>
      <c r="M43" s="36"/>
      <c r="N43" s="37"/>
      <c r="O43" s="36"/>
      <c r="P43" s="37"/>
      <c r="Q43" s="36"/>
      <c r="R43" s="37"/>
      <c r="S43" s="36"/>
      <c r="T43" s="37"/>
      <c r="U43" s="36"/>
      <c r="V43" s="37"/>
      <c r="W43" s="36"/>
      <c r="X43" s="40"/>
      <c r="Y43" s="39"/>
      <c r="Z43" s="40"/>
      <c r="AA43" s="39"/>
      <c r="AB43" s="40"/>
      <c r="AC43" s="39"/>
      <c r="AD43" s="40"/>
      <c r="AE43" s="39"/>
      <c r="AF43" s="40"/>
      <c r="AG43" s="39"/>
      <c r="AH43" s="40"/>
      <c r="AI43" s="39"/>
      <c r="AJ43" s="40"/>
      <c r="AK43" s="39"/>
      <c r="AL43" s="40"/>
      <c r="AM43" s="39"/>
      <c r="AN43" s="40"/>
      <c r="AO43" s="39"/>
      <c r="AP43" s="40"/>
      <c r="AQ43" s="39"/>
      <c r="AR43" s="40"/>
      <c r="AS43" s="39"/>
      <c r="AT43" s="40"/>
      <c r="AU43" s="39"/>
      <c r="AV43" s="40"/>
      <c r="AW43" s="39"/>
      <c r="AX43" s="40"/>
      <c r="AY43" s="41"/>
      <c r="AZ43" s="42"/>
      <c r="BA43" s="43"/>
      <c r="BB43" s="42"/>
      <c r="BC43" s="43"/>
      <c r="BD43" s="42"/>
      <c r="BE43" s="43"/>
      <c r="BF43" s="42"/>
      <c r="BG43" s="43"/>
      <c r="BH43" s="42"/>
      <c r="BI43" s="43"/>
      <c r="BJ43" s="42"/>
      <c r="BK43" s="43"/>
      <c r="BL43" s="42"/>
      <c r="BM43" s="43"/>
      <c r="BN43" s="42"/>
      <c r="BO43" s="43"/>
      <c r="BP43" s="42"/>
      <c r="BQ43" s="43"/>
      <c r="BR43" s="44">
        <f t="shared" si="0"/>
        <v>0</v>
      </c>
      <c r="BS43" s="45">
        <f t="shared" si="1"/>
        <v>0</v>
      </c>
      <c r="BT43" s="46"/>
      <c r="BU43" s="46"/>
      <c r="BV43" s="47">
        <f t="shared" si="4"/>
      </c>
      <c r="BW43" s="48">
        <f t="shared" si="2"/>
      </c>
      <c r="BX43" s="49">
        <f t="shared" si="3"/>
      </c>
    </row>
    <row r="44" ht="13.8" customHeight="1" spans="1:76" x14ac:dyDescent="0.25">
      <c r="A44" s="107"/>
      <c r="B44" s="33"/>
      <c r="C44" s="34"/>
      <c r="D44" s="37"/>
      <c r="E44" s="36"/>
      <c r="F44" s="37"/>
      <c r="G44" s="36"/>
      <c r="H44" s="37"/>
      <c r="I44" s="36"/>
      <c r="J44" s="37"/>
      <c r="K44" s="36"/>
      <c r="L44" s="37"/>
      <c r="M44" s="36"/>
      <c r="N44" s="37"/>
      <c r="O44" s="36"/>
      <c r="P44" s="37"/>
      <c r="Q44" s="36"/>
      <c r="R44" s="37"/>
      <c r="S44" s="36"/>
      <c r="T44" s="37"/>
      <c r="U44" s="36"/>
      <c r="V44" s="37"/>
      <c r="W44" s="36"/>
      <c r="X44" s="40"/>
      <c r="Y44" s="39"/>
      <c r="Z44" s="40"/>
      <c r="AA44" s="39"/>
      <c r="AB44" s="40"/>
      <c r="AC44" s="39"/>
      <c r="AD44" s="40"/>
      <c r="AE44" s="39"/>
      <c r="AF44" s="40"/>
      <c r="AG44" s="39"/>
      <c r="AH44" s="40"/>
      <c r="AI44" s="39"/>
      <c r="AJ44" s="40"/>
      <c r="AK44" s="39"/>
      <c r="AL44" s="40"/>
      <c r="AM44" s="39"/>
      <c r="AN44" s="40"/>
      <c r="AO44" s="39"/>
      <c r="AP44" s="40"/>
      <c r="AQ44" s="39"/>
      <c r="AR44" s="40"/>
      <c r="AS44" s="39"/>
      <c r="AT44" s="40"/>
      <c r="AU44" s="39"/>
      <c r="AV44" s="40"/>
      <c r="AW44" s="39"/>
      <c r="AX44" s="40"/>
      <c r="AY44" s="41"/>
      <c r="AZ44" s="42"/>
      <c r="BA44" s="43"/>
      <c r="BB44" s="42"/>
      <c r="BC44" s="43"/>
      <c r="BD44" s="42"/>
      <c r="BE44" s="43"/>
      <c r="BF44" s="42"/>
      <c r="BG44" s="43"/>
      <c r="BH44" s="42"/>
      <c r="BI44" s="43"/>
      <c r="BJ44" s="42"/>
      <c r="BK44" s="43"/>
      <c r="BL44" s="42"/>
      <c r="BM44" s="43"/>
      <c r="BN44" s="42"/>
      <c r="BO44" s="43"/>
      <c r="BP44" s="42"/>
      <c r="BQ44" s="43"/>
      <c r="BR44" s="44">
        <f t="shared" si="0"/>
        <v>0</v>
      </c>
      <c r="BS44" s="45">
        <f t="shared" si="1"/>
        <v>0</v>
      </c>
      <c r="BT44" s="46"/>
      <c r="BU44" s="46"/>
      <c r="BV44" s="47">
        <f t="shared" si="4"/>
      </c>
      <c r="BW44" s="48">
        <f t="shared" si="2"/>
      </c>
      <c r="BX44" s="49">
        <f t="shared" si="3"/>
      </c>
    </row>
    <row r="45" ht="13.8" customHeight="1" spans="1:76" x14ac:dyDescent="0.25">
      <c r="A45" s="107"/>
      <c r="B45" s="33"/>
      <c r="C45" s="34"/>
      <c r="D45" s="37"/>
      <c r="E45" s="36"/>
      <c r="F45" s="37"/>
      <c r="G45" s="36"/>
      <c r="H45" s="37"/>
      <c r="I45" s="36"/>
      <c r="J45" s="37"/>
      <c r="K45" s="36"/>
      <c r="L45" s="37"/>
      <c r="M45" s="36"/>
      <c r="N45" s="37"/>
      <c r="O45" s="36"/>
      <c r="P45" s="37"/>
      <c r="Q45" s="36"/>
      <c r="R45" s="37"/>
      <c r="S45" s="36"/>
      <c r="T45" s="37"/>
      <c r="U45" s="36"/>
      <c r="V45" s="37"/>
      <c r="W45" s="36"/>
      <c r="X45" s="40"/>
      <c r="Y45" s="39"/>
      <c r="Z45" s="40"/>
      <c r="AA45" s="39"/>
      <c r="AB45" s="40"/>
      <c r="AC45" s="39"/>
      <c r="AD45" s="40"/>
      <c r="AE45" s="39"/>
      <c r="AF45" s="40"/>
      <c r="AG45" s="39"/>
      <c r="AH45" s="40"/>
      <c r="AI45" s="39"/>
      <c r="AJ45" s="40"/>
      <c r="AK45" s="39"/>
      <c r="AL45" s="40"/>
      <c r="AM45" s="39"/>
      <c r="AN45" s="40"/>
      <c r="AO45" s="39"/>
      <c r="AP45" s="40"/>
      <c r="AQ45" s="39"/>
      <c r="AR45" s="40"/>
      <c r="AS45" s="39"/>
      <c r="AT45" s="40"/>
      <c r="AU45" s="39"/>
      <c r="AV45" s="40"/>
      <c r="AW45" s="39"/>
      <c r="AX45" s="40"/>
      <c r="AY45" s="41"/>
      <c r="AZ45" s="42"/>
      <c r="BA45" s="43"/>
      <c r="BB45" s="42"/>
      <c r="BC45" s="43"/>
      <c r="BD45" s="42"/>
      <c r="BE45" s="43"/>
      <c r="BF45" s="42"/>
      <c r="BG45" s="43"/>
      <c r="BH45" s="42"/>
      <c r="BI45" s="43"/>
      <c r="BJ45" s="42"/>
      <c r="BK45" s="43"/>
      <c r="BL45" s="42"/>
      <c r="BM45" s="43"/>
      <c r="BN45" s="42"/>
      <c r="BO45" s="43"/>
      <c r="BP45" s="42"/>
      <c r="BQ45" s="43"/>
      <c r="BR45" s="44">
        <f t="shared" si="0"/>
        <v>0</v>
      </c>
      <c r="BS45" s="45">
        <f t="shared" si="1"/>
        <v>0</v>
      </c>
      <c r="BT45" s="46"/>
      <c r="BU45" s="46"/>
      <c r="BV45" s="47">
        <f t="shared" si="4"/>
      </c>
      <c r="BW45" s="48">
        <f t="shared" si="2"/>
      </c>
      <c r="BX45" s="49">
        <f t="shared" si="3"/>
      </c>
    </row>
    <row r="46" ht="13.8" customHeight="1" spans="1:76" x14ac:dyDescent="0.25">
      <c r="A46" s="107"/>
      <c r="B46" s="33"/>
      <c r="C46" s="34"/>
      <c r="D46" s="37"/>
      <c r="E46" s="36"/>
      <c r="F46" s="37"/>
      <c r="G46" s="36"/>
      <c r="H46" s="37"/>
      <c r="I46" s="36"/>
      <c r="J46" s="37"/>
      <c r="K46" s="36"/>
      <c r="L46" s="37"/>
      <c r="M46" s="36"/>
      <c r="N46" s="37"/>
      <c r="O46" s="36"/>
      <c r="P46" s="37"/>
      <c r="Q46" s="36"/>
      <c r="R46" s="37"/>
      <c r="S46" s="36"/>
      <c r="T46" s="37"/>
      <c r="U46" s="36"/>
      <c r="V46" s="37"/>
      <c r="W46" s="36"/>
      <c r="X46" s="40"/>
      <c r="Y46" s="39"/>
      <c r="Z46" s="40"/>
      <c r="AA46" s="39"/>
      <c r="AB46" s="40"/>
      <c r="AC46" s="39"/>
      <c r="AD46" s="40"/>
      <c r="AE46" s="39"/>
      <c r="AF46" s="40"/>
      <c r="AG46" s="39"/>
      <c r="AH46" s="40"/>
      <c r="AI46" s="39"/>
      <c r="AJ46" s="40"/>
      <c r="AK46" s="39"/>
      <c r="AL46" s="40"/>
      <c r="AM46" s="39"/>
      <c r="AN46" s="40"/>
      <c r="AO46" s="39"/>
      <c r="AP46" s="40"/>
      <c r="AQ46" s="39"/>
      <c r="AR46" s="40"/>
      <c r="AS46" s="39"/>
      <c r="AT46" s="40"/>
      <c r="AU46" s="39"/>
      <c r="AV46" s="40"/>
      <c r="AW46" s="39"/>
      <c r="AX46" s="40"/>
      <c r="AY46" s="41"/>
      <c r="AZ46" s="42"/>
      <c r="BA46" s="43"/>
      <c r="BB46" s="42"/>
      <c r="BC46" s="43"/>
      <c r="BD46" s="42"/>
      <c r="BE46" s="43"/>
      <c r="BF46" s="42"/>
      <c r="BG46" s="43"/>
      <c r="BH46" s="42"/>
      <c r="BI46" s="43"/>
      <c r="BJ46" s="42"/>
      <c r="BK46" s="43"/>
      <c r="BL46" s="42"/>
      <c r="BM46" s="43"/>
      <c r="BN46" s="42"/>
      <c r="BO46" s="43"/>
      <c r="BP46" s="42"/>
      <c r="BQ46" s="43"/>
      <c r="BR46" s="44">
        <f t="shared" si="0"/>
        <v>0</v>
      </c>
      <c r="BS46" s="45">
        <f t="shared" si="1"/>
        <v>0</v>
      </c>
      <c r="BT46" s="46"/>
      <c r="BU46" s="46"/>
      <c r="BV46" s="47">
        <f t="shared" si="4"/>
      </c>
      <c r="BW46" s="48">
        <f t="shared" si="2"/>
      </c>
      <c r="BX46" s="49">
        <f t="shared" si="3"/>
      </c>
    </row>
    <row r="47" ht="13.8" customHeight="1" spans="1:76" x14ac:dyDescent="0.25">
      <c r="A47" s="107"/>
      <c r="B47" s="33"/>
      <c r="C47" s="34"/>
      <c r="D47" s="37"/>
      <c r="E47" s="36"/>
      <c r="F47" s="37"/>
      <c r="G47" s="36"/>
      <c r="H47" s="37"/>
      <c r="I47" s="36"/>
      <c r="J47" s="37"/>
      <c r="K47" s="36"/>
      <c r="L47" s="37"/>
      <c r="M47" s="36"/>
      <c r="N47" s="37"/>
      <c r="O47" s="36"/>
      <c r="P47" s="37"/>
      <c r="Q47" s="36"/>
      <c r="R47" s="37"/>
      <c r="S47" s="36"/>
      <c r="T47" s="37"/>
      <c r="U47" s="36"/>
      <c r="V47" s="37"/>
      <c r="W47" s="36"/>
      <c r="X47" s="40"/>
      <c r="Y47" s="39"/>
      <c r="Z47" s="40"/>
      <c r="AA47" s="39"/>
      <c r="AB47" s="40"/>
      <c r="AC47" s="39"/>
      <c r="AD47" s="40"/>
      <c r="AE47" s="39"/>
      <c r="AF47" s="40"/>
      <c r="AG47" s="39"/>
      <c r="AH47" s="40"/>
      <c r="AI47" s="39"/>
      <c r="AJ47" s="40"/>
      <c r="AK47" s="39"/>
      <c r="AL47" s="40"/>
      <c r="AM47" s="39"/>
      <c r="AN47" s="40"/>
      <c r="AO47" s="39"/>
      <c r="AP47" s="40"/>
      <c r="AQ47" s="39"/>
      <c r="AR47" s="40"/>
      <c r="AS47" s="39"/>
      <c r="AT47" s="40"/>
      <c r="AU47" s="39"/>
      <c r="AV47" s="40"/>
      <c r="AW47" s="39"/>
      <c r="AX47" s="40"/>
      <c r="AY47" s="41"/>
      <c r="AZ47" s="42"/>
      <c r="BA47" s="43"/>
      <c r="BB47" s="42"/>
      <c r="BC47" s="43"/>
      <c r="BD47" s="42"/>
      <c r="BE47" s="43"/>
      <c r="BF47" s="42"/>
      <c r="BG47" s="43"/>
      <c r="BH47" s="42"/>
      <c r="BI47" s="43"/>
      <c r="BJ47" s="42"/>
      <c r="BK47" s="43"/>
      <c r="BL47" s="42"/>
      <c r="BM47" s="43"/>
      <c r="BN47" s="42"/>
      <c r="BO47" s="43"/>
      <c r="BP47" s="42"/>
      <c r="BQ47" s="43"/>
      <c r="BR47" s="44">
        <f t="shared" si="0"/>
        <v>0</v>
      </c>
      <c r="BS47" s="45">
        <f t="shared" si="1"/>
        <v>0</v>
      </c>
      <c r="BT47" s="46"/>
      <c r="BU47" s="46"/>
      <c r="BV47" s="47">
        <f t="shared" si="4"/>
      </c>
      <c r="BW47" s="48">
        <f t="shared" si="2"/>
      </c>
      <c r="BX47" s="49">
        <f t="shared" si="3"/>
      </c>
    </row>
    <row r="48" ht="13.8" customHeight="1" spans="1:76" x14ac:dyDescent="0.25">
      <c r="A48" s="107"/>
      <c r="B48" s="33"/>
      <c r="C48" s="34"/>
      <c r="D48" s="37"/>
      <c r="E48" s="36"/>
      <c r="F48" s="37"/>
      <c r="G48" s="36"/>
      <c r="H48" s="37"/>
      <c r="I48" s="36"/>
      <c r="J48" s="37"/>
      <c r="K48" s="36"/>
      <c r="L48" s="37"/>
      <c r="M48" s="36"/>
      <c r="N48" s="37"/>
      <c r="O48" s="36"/>
      <c r="P48" s="37"/>
      <c r="Q48" s="36"/>
      <c r="R48" s="37"/>
      <c r="S48" s="36"/>
      <c r="T48" s="37"/>
      <c r="U48" s="36"/>
      <c r="V48" s="37"/>
      <c r="W48" s="36"/>
      <c r="X48" s="40"/>
      <c r="Y48" s="39"/>
      <c r="Z48" s="40"/>
      <c r="AA48" s="39"/>
      <c r="AB48" s="40"/>
      <c r="AC48" s="39"/>
      <c r="AD48" s="40"/>
      <c r="AE48" s="39"/>
      <c r="AF48" s="40"/>
      <c r="AG48" s="39"/>
      <c r="AH48" s="40"/>
      <c r="AI48" s="39"/>
      <c r="AJ48" s="40"/>
      <c r="AK48" s="39"/>
      <c r="AL48" s="40"/>
      <c r="AM48" s="39"/>
      <c r="AN48" s="40"/>
      <c r="AO48" s="39"/>
      <c r="AP48" s="40"/>
      <c r="AQ48" s="39"/>
      <c r="AR48" s="40"/>
      <c r="AS48" s="39"/>
      <c r="AT48" s="40"/>
      <c r="AU48" s="39"/>
      <c r="AV48" s="40"/>
      <c r="AW48" s="39"/>
      <c r="AX48" s="40"/>
      <c r="AY48" s="41"/>
      <c r="AZ48" s="42"/>
      <c r="BA48" s="43"/>
      <c r="BB48" s="42"/>
      <c r="BC48" s="43"/>
      <c r="BD48" s="42"/>
      <c r="BE48" s="43"/>
      <c r="BF48" s="42"/>
      <c r="BG48" s="43"/>
      <c r="BH48" s="42"/>
      <c r="BI48" s="43"/>
      <c r="BJ48" s="42"/>
      <c r="BK48" s="43"/>
      <c r="BL48" s="42"/>
      <c r="BM48" s="43"/>
      <c r="BN48" s="42"/>
      <c r="BO48" s="43"/>
      <c r="BP48" s="42"/>
      <c r="BQ48" s="43"/>
      <c r="BR48" s="44">
        <f t="shared" si="0"/>
        <v>0</v>
      </c>
      <c r="BS48" s="45">
        <f t="shared" si="1"/>
        <v>0</v>
      </c>
      <c r="BT48" s="46"/>
      <c r="BU48" s="46"/>
      <c r="BV48" s="47">
        <f t="shared" si="4"/>
      </c>
      <c r="BW48" s="48">
        <f t="shared" si="2"/>
      </c>
      <c r="BX48" s="49">
        <f t="shared" si="3"/>
      </c>
    </row>
    <row r="49" ht="13.8" customHeight="1" spans="1:76" x14ac:dyDescent="0.25">
      <c r="A49" s="107"/>
      <c r="B49" s="33"/>
      <c r="C49" s="34"/>
      <c r="D49" s="37"/>
      <c r="E49" s="36"/>
      <c r="F49" s="37"/>
      <c r="G49" s="36"/>
      <c r="H49" s="37"/>
      <c r="I49" s="36"/>
      <c r="J49" s="37"/>
      <c r="K49" s="36"/>
      <c r="L49" s="37"/>
      <c r="M49" s="36"/>
      <c r="N49" s="37"/>
      <c r="O49" s="36"/>
      <c r="P49" s="37"/>
      <c r="Q49" s="36"/>
      <c r="R49" s="37"/>
      <c r="S49" s="36"/>
      <c r="T49" s="37"/>
      <c r="U49" s="36"/>
      <c r="V49" s="37"/>
      <c r="W49" s="36"/>
      <c r="X49" s="40"/>
      <c r="Y49" s="39"/>
      <c r="Z49" s="40"/>
      <c r="AA49" s="39"/>
      <c r="AB49" s="40"/>
      <c r="AC49" s="39"/>
      <c r="AD49" s="40"/>
      <c r="AE49" s="39"/>
      <c r="AF49" s="40"/>
      <c r="AG49" s="39"/>
      <c r="AH49" s="40"/>
      <c r="AI49" s="39"/>
      <c r="AJ49" s="40"/>
      <c r="AK49" s="39"/>
      <c r="AL49" s="40"/>
      <c r="AM49" s="39"/>
      <c r="AN49" s="40"/>
      <c r="AO49" s="39"/>
      <c r="AP49" s="40"/>
      <c r="AQ49" s="39"/>
      <c r="AR49" s="40"/>
      <c r="AS49" s="39"/>
      <c r="AT49" s="40"/>
      <c r="AU49" s="39"/>
      <c r="AV49" s="40"/>
      <c r="AW49" s="39"/>
      <c r="AX49" s="40"/>
      <c r="AY49" s="41"/>
      <c r="AZ49" s="42"/>
      <c r="BA49" s="43"/>
      <c r="BB49" s="42"/>
      <c r="BC49" s="43"/>
      <c r="BD49" s="42"/>
      <c r="BE49" s="43"/>
      <c r="BF49" s="42"/>
      <c r="BG49" s="43"/>
      <c r="BH49" s="42"/>
      <c r="BI49" s="43"/>
      <c r="BJ49" s="42"/>
      <c r="BK49" s="43"/>
      <c r="BL49" s="42"/>
      <c r="BM49" s="43"/>
      <c r="BN49" s="42"/>
      <c r="BO49" s="43"/>
      <c r="BP49" s="42"/>
      <c r="BQ49" s="43"/>
      <c r="BR49" s="44">
        <f t="shared" si="0"/>
        <v>0</v>
      </c>
      <c r="BS49" s="45">
        <f t="shared" si="1"/>
        <v>0</v>
      </c>
      <c r="BT49" s="46"/>
      <c r="BU49" s="46"/>
      <c r="BV49" s="47">
        <f t="shared" si="4"/>
      </c>
      <c r="BW49" s="48">
        <f t="shared" si="2"/>
      </c>
      <c r="BX49" s="49">
        <f t="shared" si="3"/>
      </c>
    </row>
    <row r="50" ht="13.8" customHeight="1" spans="1:76" x14ac:dyDescent="0.25">
      <c r="A50" s="107"/>
      <c r="B50" s="33"/>
      <c r="C50" s="34"/>
      <c r="D50" s="37"/>
      <c r="E50" s="36"/>
      <c r="F50" s="37"/>
      <c r="G50" s="36"/>
      <c r="H50" s="37"/>
      <c r="I50" s="36"/>
      <c r="J50" s="37"/>
      <c r="K50" s="36"/>
      <c r="L50" s="37"/>
      <c r="M50" s="36"/>
      <c r="N50" s="37"/>
      <c r="O50" s="36"/>
      <c r="P50" s="37"/>
      <c r="Q50" s="36"/>
      <c r="R50" s="37"/>
      <c r="S50" s="36"/>
      <c r="T50" s="37"/>
      <c r="U50" s="36"/>
      <c r="V50" s="37"/>
      <c r="W50" s="36"/>
      <c r="X50" s="40"/>
      <c r="Y50" s="39"/>
      <c r="Z50" s="40"/>
      <c r="AA50" s="39"/>
      <c r="AB50" s="40"/>
      <c r="AC50" s="39"/>
      <c r="AD50" s="40"/>
      <c r="AE50" s="39"/>
      <c r="AF50" s="40"/>
      <c r="AG50" s="39"/>
      <c r="AH50" s="40"/>
      <c r="AI50" s="39"/>
      <c r="AJ50" s="40"/>
      <c r="AK50" s="39"/>
      <c r="AL50" s="40"/>
      <c r="AM50" s="39"/>
      <c r="AN50" s="40"/>
      <c r="AO50" s="39"/>
      <c r="AP50" s="40"/>
      <c r="AQ50" s="39"/>
      <c r="AR50" s="40"/>
      <c r="AS50" s="39"/>
      <c r="AT50" s="40"/>
      <c r="AU50" s="39"/>
      <c r="AV50" s="40"/>
      <c r="AW50" s="39"/>
      <c r="AX50" s="40"/>
      <c r="AY50" s="41"/>
      <c r="AZ50" s="42"/>
      <c r="BA50" s="43"/>
      <c r="BB50" s="42"/>
      <c r="BC50" s="43"/>
      <c r="BD50" s="42"/>
      <c r="BE50" s="43"/>
      <c r="BF50" s="42"/>
      <c r="BG50" s="43"/>
      <c r="BH50" s="42"/>
      <c r="BI50" s="43"/>
      <c r="BJ50" s="42"/>
      <c r="BK50" s="43"/>
      <c r="BL50" s="42"/>
      <c r="BM50" s="43"/>
      <c r="BN50" s="42"/>
      <c r="BO50" s="43"/>
      <c r="BP50" s="42"/>
      <c r="BQ50" s="43"/>
      <c r="BR50" s="44">
        <f t="shared" si="0"/>
        <v>0</v>
      </c>
      <c r="BS50" s="45">
        <f t="shared" si="1"/>
        <v>0</v>
      </c>
      <c r="BT50" s="46"/>
      <c r="BU50" s="46"/>
      <c r="BV50" s="47">
        <f t="shared" si="4"/>
      </c>
      <c r="BW50" s="48">
        <f t="shared" si="2"/>
      </c>
      <c r="BX50" s="49">
        <f t="shared" si="3"/>
      </c>
    </row>
    <row r="51" ht="13.8" customHeight="1" spans="1:76" x14ac:dyDescent="0.25">
      <c r="A51" s="107"/>
      <c r="B51" s="33"/>
      <c r="C51" s="34"/>
      <c r="D51" s="37"/>
      <c r="E51" s="36"/>
      <c r="F51" s="37"/>
      <c r="G51" s="36"/>
      <c r="H51" s="37"/>
      <c r="I51" s="36"/>
      <c r="J51" s="37"/>
      <c r="K51" s="36"/>
      <c r="L51" s="37"/>
      <c r="M51" s="36"/>
      <c r="N51" s="37"/>
      <c r="O51" s="36"/>
      <c r="P51" s="37"/>
      <c r="Q51" s="36"/>
      <c r="R51" s="37"/>
      <c r="S51" s="36"/>
      <c r="T51" s="37"/>
      <c r="U51" s="36"/>
      <c r="V51" s="37"/>
      <c r="W51" s="36"/>
      <c r="X51" s="40"/>
      <c r="Y51" s="39"/>
      <c r="Z51" s="40"/>
      <c r="AA51" s="39"/>
      <c r="AB51" s="40"/>
      <c r="AC51" s="39"/>
      <c r="AD51" s="40"/>
      <c r="AE51" s="39"/>
      <c r="AF51" s="40"/>
      <c r="AG51" s="39"/>
      <c r="AH51" s="40"/>
      <c r="AI51" s="39"/>
      <c r="AJ51" s="40"/>
      <c r="AK51" s="39"/>
      <c r="AL51" s="40"/>
      <c r="AM51" s="39"/>
      <c r="AN51" s="40"/>
      <c r="AO51" s="39"/>
      <c r="AP51" s="40"/>
      <c r="AQ51" s="39"/>
      <c r="AR51" s="40"/>
      <c r="AS51" s="39"/>
      <c r="AT51" s="40"/>
      <c r="AU51" s="39"/>
      <c r="AV51" s="40"/>
      <c r="AW51" s="39"/>
      <c r="AX51" s="40"/>
      <c r="AY51" s="41"/>
      <c r="AZ51" s="42"/>
      <c r="BA51" s="43"/>
      <c r="BB51" s="42"/>
      <c r="BC51" s="43"/>
      <c r="BD51" s="42"/>
      <c r="BE51" s="43"/>
      <c r="BF51" s="42"/>
      <c r="BG51" s="43"/>
      <c r="BH51" s="42"/>
      <c r="BI51" s="43"/>
      <c r="BJ51" s="42"/>
      <c r="BK51" s="43"/>
      <c r="BL51" s="42"/>
      <c r="BM51" s="43"/>
      <c r="BN51" s="42"/>
      <c r="BO51" s="43"/>
      <c r="BP51" s="42"/>
      <c r="BQ51" s="43"/>
      <c r="BR51" s="44">
        <f t="shared" si="0"/>
        <v>0</v>
      </c>
      <c r="BS51" s="45">
        <f t="shared" si="1"/>
        <v>0</v>
      </c>
      <c r="BT51" s="46"/>
      <c r="BU51" s="46"/>
      <c r="BV51" s="47">
        <f t="shared" si="4"/>
      </c>
      <c r="BW51" s="48">
        <f t="shared" si="2"/>
      </c>
      <c r="BX51" s="49">
        <f t="shared" si="3"/>
      </c>
    </row>
    <row r="52" ht="13.8" customHeight="1" spans="1:76" x14ac:dyDescent="0.25">
      <c r="A52" s="107"/>
      <c r="B52" s="33"/>
      <c r="C52" s="34"/>
      <c r="D52" s="37"/>
      <c r="E52" s="36"/>
      <c r="F52" s="37"/>
      <c r="G52" s="36"/>
      <c r="H52" s="37"/>
      <c r="I52" s="36"/>
      <c r="J52" s="37"/>
      <c r="K52" s="36"/>
      <c r="L52" s="37"/>
      <c r="M52" s="36"/>
      <c r="N52" s="37"/>
      <c r="O52" s="36"/>
      <c r="P52" s="37"/>
      <c r="Q52" s="36"/>
      <c r="R52" s="37"/>
      <c r="S52" s="36"/>
      <c r="T52" s="37"/>
      <c r="U52" s="36"/>
      <c r="V52" s="37"/>
      <c r="W52" s="36"/>
      <c r="X52" s="40"/>
      <c r="Y52" s="39"/>
      <c r="Z52" s="40"/>
      <c r="AA52" s="39"/>
      <c r="AB52" s="40"/>
      <c r="AC52" s="39"/>
      <c r="AD52" s="40"/>
      <c r="AE52" s="39"/>
      <c r="AF52" s="40"/>
      <c r="AG52" s="39"/>
      <c r="AH52" s="40"/>
      <c r="AI52" s="39"/>
      <c r="AJ52" s="40"/>
      <c r="AK52" s="39"/>
      <c r="AL52" s="40"/>
      <c r="AM52" s="39"/>
      <c r="AN52" s="40"/>
      <c r="AO52" s="39"/>
      <c r="AP52" s="40"/>
      <c r="AQ52" s="39"/>
      <c r="AR52" s="40"/>
      <c r="AS52" s="39"/>
      <c r="AT52" s="40"/>
      <c r="AU52" s="39"/>
      <c r="AV52" s="40"/>
      <c r="AW52" s="39"/>
      <c r="AX52" s="40"/>
      <c r="AY52" s="41"/>
      <c r="AZ52" s="42"/>
      <c r="BA52" s="43"/>
      <c r="BB52" s="42"/>
      <c r="BC52" s="43"/>
      <c r="BD52" s="42"/>
      <c r="BE52" s="43"/>
      <c r="BF52" s="42"/>
      <c r="BG52" s="43"/>
      <c r="BH52" s="42"/>
      <c r="BI52" s="43"/>
      <c r="BJ52" s="42"/>
      <c r="BK52" s="43"/>
      <c r="BL52" s="42"/>
      <c r="BM52" s="43"/>
      <c r="BN52" s="42"/>
      <c r="BO52" s="43"/>
      <c r="BP52" s="42"/>
      <c r="BQ52" s="43"/>
      <c r="BR52" s="44">
        <f t="shared" si="0"/>
        <v>0</v>
      </c>
      <c r="BS52" s="45">
        <f t="shared" si="1"/>
        <v>0</v>
      </c>
      <c r="BT52" s="46"/>
      <c r="BU52" s="46"/>
      <c r="BV52" s="47">
        <f t="shared" si="4"/>
      </c>
      <c r="BW52" s="48">
        <f t="shared" si="2"/>
      </c>
      <c r="BX52" s="49">
        <f t="shared" si="3"/>
      </c>
    </row>
    <row r="53" ht="13.8" customHeight="1" spans="1:76" x14ac:dyDescent="0.25">
      <c r="A53" s="107"/>
      <c r="B53" s="33"/>
      <c r="C53" s="34"/>
      <c r="D53" s="37"/>
      <c r="E53" s="36"/>
      <c r="F53" s="37"/>
      <c r="G53" s="36"/>
      <c r="H53" s="37"/>
      <c r="I53" s="36"/>
      <c r="J53" s="37"/>
      <c r="K53" s="36"/>
      <c r="L53" s="37"/>
      <c r="M53" s="36"/>
      <c r="N53" s="37"/>
      <c r="O53" s="36"/>
      <c r="P53" s="37"/>
      <c r="Q53" s="36"/>
      <c r="R53" s="37"/>
      <c r="S53" s="36"/>
      <c r="T53" s="37"/>
      <c r="U53" s="36"/>
      <c r="V53" s="37"/>
      <c r="W53" s="36"/>
      <c r="X53" s="40"/>
      <c r="Y53" s="39"/>
      <c r="Z53" s="40"/>
      <c r="AA53" s="39"/>
      <c r="AB53" s="40"/>
      <c r="AC53" s="39"/>
      <c r="AD53" s="40"/>
      <c r="AE53" s="39"/>
      <c r="AF53" s="40"/>
      <c r="AG53" s="39"/>
      <c r="AH53" s="40"/>
      <c r="AI53" s="39"/>
      <c r="AJ53" s="40"/>
      <c r="AK53" s="39"/>
      <c r="AL53" s="40"/>
      <c r="AM53" s="39"/>
      <c r="AN53" s="40"/>
      <c r="AO53" s="39"/>
      <c r="AP53" s="40"/>
      <c r="AQ53" s="39"/>
      <c r="AR53" s="40"/>
      <c r="AS53" s="39"/>
      <c r="AT53" s="40"/>
      <c r="AU53" s="39"/>
      <c r="AV53" s="40"/>
      <c r="AW53" s="39"/>
      <c r="AX53" s="40"/>
      <c r="AY53" s="41"/>
      <c r="AZ53" s="42"/>
      <c r="BA53" s="43"/>
      <c r="BB53" s="42"/>
      <c r="BC53" s="43"/>
      <c r="BD53" s="42"/>
      <c r="BE53" s="43"/>
      <c r="BF53" s="42"/>
      <c r="BG53" s="43"/>
      <c r="BH53" s="42"/>
      <c r="BI53" s="43"/>
      <c r="BJ53" s="42"/>
      <c r="BK53" s="43"/>
      <c r="BL53" s="42"/>
      <c r="BM53" s="43"/>
      <c r="BN53" s="42"/>
      <c r="BO53" s="43"/>
      <c r="BP53" s="42"/>
      <c r="BQ53" s="43"/>
      <c r="BR53" s="44">
        <f t="shared" si="0"/>
        <v>0</v>
      </c>
      <c r="BS53" s="45">
        <f>E53+G53+I53+K53+M53+O53+W53+Y53+AA53+AC53+AE53+AG53+BA53+BC53+BE53+BG53+BI53+AI53+Q53+S53+AK53+BK53+AM53+AO53+AQ53+AS53+AU53+AY53+AW53+BM53+U53+BO53+BQ53</f>
        <v>0</v>
      </c>
      <c r="BT53" s="46"/>
      <c r="BU53" s="46"/>
      <c r="BV53" s="47">
        <f t="shared" si="4"/>
      </c>
      <c r="BW53" s="48">
        <f t="shared" si="2"/>
      </c>
      <c r="BX53" s="49">
        <f t="shared" si="3"/>
      </c>
    </row>
    <row r="54" ht="13.8" customHeight="1" spans="1:76" x14ac:dyDescent="0.25">
      <c r="A54" s="107"/>
      <c r="B54" s="33"/>
      <c r="C54" s="34"/>
      <c r="D54" s="37"/>
      <c r="E54" s="36"/>
      <c r="F54" s="37"/>
      <c r="G54" s="36"/>
      <c r="H54" s="37"/>
      <c r="I54" s="36"/>
      <c r="J54" s="37"/>
      <c r="K54" s="36"/>
      <c r="L54" s="37"/>
      <c r="M54" s="36"/>
      <c r="N54" s="37"/>
      <c r="O54" s="36"/>
      <c r="P54" s="37"/>
      <c r="Q54" s="36"/>
      <c r="R54" s="37"/>
      <c r="S54" s="36"/>
      <c r="T54" s="37"/>
      <c r="U54" s="36"/>
      <c r="V54" s="37"/>
      <c r="W54" s="36"/>
      <c r="X54" s="40"/>
      <c r="Y54" s="39"/>
      <c r="Z54" s="40"/>
      <c r="AA54" s="39"/>
      <c r="AB54" s="40"/>
      <c r="AC54" s="39"/>
      <c r="AD54" s="40"/>
      <c r="AE54" s="39"/>
      <c r="AF54" s="40"/>
      <c r="AG54" s="39"/>
      <c r="AH54" s="40"/>
      <c r="AI54" s="39"/>
      <c r="AJ54" s="40"/>
      <c r="AK54" s="39"/>
      <c r="AL54" s="40"/>
      <c r="AM54" s="39"/>
      <c r="AN54" s="40"/>
      <c r="AO54" s="39"/>
      <c r="AP54" s="40"/>
      <c r="AQ54" s="39"/>
      <c r="AR54" s="40"/>
      <c r="AS54" s="39"/>
      <c r="AT54" s="40"/>
      <c r="AU54" s="39"/>
      <c r="AV54" s="40"/>
      <c r="AW54" s="39"/>
      <c r="AX54" s="40"/>
      <c r="AY54" s="41"/>
      <c r="AZ54" s="42"/>
      <c r="BA54" s="43"/>
      <c r="BB54" s="42"/>
      <c r="BC54" s="43"/>
      <c r="BD54" s="42"/>
      <c r="BE54" s="43"/>
      <c r="BF54" s="42"/>
      <c r="BG54" s="43"/>
      <c r="BH54" s="42"/>
      <c r="BI54" s="43"/>
      <c r="BJ54" s="42"/>
      <c r="BK54" s="43"/>
      <c r="BL54" s="42"/>
      <c r="BM54" s="43"/>
      <c r="BN54" s="42"/>
      <c r="BO54" s="43"/>
      <c r="BP54" s="42"/>
      <c r="BQ54" s="43"/>
      <c r="BR54" s="44">
        <f t="shared" si="0"/>
        <v>0</v>
      </c>
      <c r="BS54" s="45">
        <f t="shared" si="1"/>
        <v>0</v>
      </c>
      <c r="BT54" s="46"/>
      <c r="BU54" s="46"/>
      <c r="BV54" s="47">
        <f t="shared" si="4"/>
      </c>
      <c r="BW54" s="48">
        <f t="shared" si="2"/>
      </c>
      <c r="BX54" s="49">
        <f t="shared" si="3"/>
      </c>
    </row>
    <row r="55" ht="13.8" customHeight="1" spans="1:76" x14ac:dyDescent="0.25">
      <c r="A55" s="107"/>
      <c r="B55" s="33"/>
      <c r="C55" s="34"/>
      <c r="D55" s="37"/>
      <c r="E55" s="36"/>
      <c r="F55" s="37"/>
      <c r="G55" s="36"/>
      <c r="H55" s="37"/>
      <c r="I55" s="36"/>
      <c r="J55" s="37"/>
      <c r="K55" s="36"/>
      <c r="L55" s="37"/>
      <c r="M55" s="36"/>
      <c r="N55" s="37"/>
      <c r="O55" s="36"/>
      <c r="P55" s="37"/>
      <c r="Q55" s="36"/>
      <c r="R55" s="37"/>
      <c r="S55" s="36"/>
      <c r="T55" s="37"/>
      <c r="U55" s="36"/>
      <c r="V55" s="37"/>
      <c r="W55" s="36"/>
      <c r="X55" s="40"/>
      <c r="Y55" s="39"/>
      <c r="Z55" s="40"/>
      <c r="AA55" s="39"/>
      <c r="AB55" s="40"/>
      <c r="AC55" s="39"/>
      <c r="AD55" s="40"/>
      <c r="AE55" s="39"/>
      <c r="AF55" s="40"/>
      <c r="AG55" s="39"/>
      <c r="AH55" s="40"/>
      <c r="AI55" s="39"/>
      <c r="AJ55" s="40"/>
      <c r="AK55" s="39"/>
      <c r="AL55" s="40"/>
      <c r="AM55" s="39"/>
      <c r="AN55" s="40"/>
      <c r="AO55" s="39"/>
      <c r="AP55" s="40"/>
      <c r="AQ55" s="39"/>
      <c r="AR55" s="40"/>
      <c r="AS55" s="39"/>
      <c r="AT55" s="40"/>
      <c r="AU55" s="39"/>
      <c r="AV55" s="40"/>
      <c r="AW55" s="39"/>
      <c r="AX55" s="40"/>
      <c r="AY55" s="41"/>
      <c r="AZ55" s="42"/>
      <c r="BA55" s="43"/>
      <c r="BB55" s="42"/>
      <c r="BC55" s="43"/>
      <c r="BD55" s="42"/>
      <c r="BE55" s="43"/>
      <c r="BF55" s="42"/>
      <c r="BG55" s="43"/>
      <c r="BH55" s="42"/>
      <c r="BI55" s="43"/>
      <c r="BJ55" s="42"/>
      <c r="BK55" s="43"/>
      <c r="BL55" s="42"/>
      <c r="BM55" s="43"/>
      <c r="BN55" s="42"/>
      <c r="BO55" s="43"/>
      <c r="BP55" s="42"/>
      <c r="BQ55" s="43"/>
      <c r="BR55" s="44">
        <f t="shared" si="0"/>
        <v>0</v>
      </c>
      <c r="BS55" s="45">
        <f t="shared" si="1"/>
        <v>0</v>
      </c>
      <c r="BT55" s="46"/>
      <c r="BU55" s="46"/>
      <c r="BV55" s="47">
        <f t="shared" si="4"/>
      </c>
      <c r="BW55" s="48">
        <f t="shared" si="2"/>
      </c>
      <c r="BX55" s="49">
        <f t="shared" si="3"/>
      </c>
    </row>
    <row r="56" ht="13.8" customHeight="1" spans="1:76" x14ac:dyDescent="0.25">
      <c r="A56" s="107"/>
      <c r="B56" s="33"/>
      <c r="C56" s="34"/>
      <c r="D56" s="37"/>
      <c r="E56" s="36"/>
      <c r="F56" s="37"/>
      <c r="G56" s="36"/>
      <c r="H56" s="37"/>
      <c r="I56" s="36"/>
      <c r="J56" s="37"/>
      <c r="K56" s="36"/>
      <c r="L56" s="37"/>
      <c r="M56" s="36"/>
      <c r="N56" s="37"/>
      <c r="O56" s="36"/>
      <c r="P56" s="37"/>
      <c r="Q56" s="36"/>
      <c r="R56" s="37"/>
      <c r="S56" s="36"/>
      <c r="T56" s="37"/>
      <c r="U56" s="36"/>
      <c r="V56" s="37"/>
      <c r="W56" s="36"/>
      <c r="X56" s="40"/>
      <c r="Y56" s="39"/>
      <c r="Z56" s="40"/>
      <c r="AA56" s="39"/>
      <c r="AB56" s="40"/>
      <c r="AC56" s="39"/>
      <c r="AD56" s="40"/>
      <c r="AE56" s="39"/>
      <c r="AF56" s="40"/>
      <c r="AG56" s="39"/>
      <c r="AH56" s="40"/>
      <c r="AI56" s="39"/>
      <c r="AJ56" s="40"/>
      <c r="AK56" s="39"/>
      <c r="AL56" s="40"/>
      <c r="AM56" s="39"/>
      <c r="AN56" s="40"/>
      <c r="AO56" s="39"/>
      <c r="AP56" s="40"/>
      <c r="AQ56" s="39"/>
      <c r="AR56" s="40"/>
      <c r="AS56" s="39"/>
      <c r="AT56" s="40"/>
      <c r="AU56" s="39"/>
      <c r="AV56" s="40"/>
      <c r="AW56" s="39"/>
      <c r="AX56" s="40"/>
      <c r="AY56" s="41"/>
      <c r="AZ56" s="42"/>
      <c r="BA56" s="43"/>
      <c r="BB56" s="42"/>
      <c r="BC56" s="43"/>
      <c r="BD56" s="42"/>
      <c r="BE56" s="43"/>
      <c r="BF56" s="42"/>
      <c r="BG56" s="43"/>
      <c r="BH56" s="42"/>
      <c r="BI56" s="43"/>
      <c r="BJ56" s="42"/>
      <c r="BK56" s="43"/>
      <c r="BL56" s="42"/>
      <c r="BM56" s="43"/>
      <c r="BN56" s="42"/>
      <c r="BO56" s="43"/>
      <c r="BP56" s="42"/>
      <c r="BQ56" s="43"/>
      <c r="BR56" s="44">
        <f t="shared" si="0"/>
        <v>0</v>
      </c>
      <c r="BS56" s="45">
        <f t="shared" si="1"/>
        <v>0</v>
      </c>
      <c r="BT56" s="46"/>
      <c r="BU56" s="46"/>
      <c r="BV56" s="47">
        <f t="shared" si="4"/>
      </c>
      <c r="BW56" s="48">
        <f t="shared" si="2"/>
      </c>
      <c r="BX56" s="49">
        <f t="shared" si="3"/>
      </c>
    </row>
    <row r="57" ht="13.8" customHeight="1" spans="1:76" x14ac:dyDescent="0.25">
      <c r="A57" s="107"/>
      <c r="B57" s="33"/>
      <c r="C57" s="34"/>
      <c r="D57" s="37"/>
      <c r="E57" s="36"/>
      <c r="F57" s="37"/>
      <c r="G57" s="36"/>
      <c r="H57" s="37"/>
      <c r="I57" s="36"/>
      <c r="J57" s="37"/>
      <c r="K57" s="36"/>
      <c r="L57" s="37"/>
      <c r="M57" s="36"/>
      <c r="N57" s="37"/>
      <c r="O57" s="36"/>
      <c r="P57" s="37"/>
      <c r="Q57" s="36"/>
      <c r="R57" s="37"/>
      <c r="S57" s="36"/>
      <c r="T57" s="37"/>
      <c r="U57" s="36"/>
      <c r="V57" s="37"/>
      <c r="W57" s="36"/>
      <c r="X57" s="40"/>
      <c r="Y57" s="39"/>
      <c r="Z57" s="40"/>
      <c r="AA57" s="39"/>
      <c r="AB57" s="40"/>
      <c r="AC57" s="39"/>
      <c r="AD57" s="40"/>
      <c r="AE57" s="39"/>
      <c r="AF57" s="40"/>
      <c r="AG57" s="39"/>
      <c r="AH57" s="40"/>
      <c r="AI57" s="39"/>
      <c r="AJ57" s="40"/>
      <c r="AK57" s="39"/>
      <c r="AL57" s="40"/>
      <c r="AM57" s="39"/>
      <c r="AN57" s="40"/>
      <c r="AO57" s="39"/>
      <c r="AP57" s="40"/>
      <c r="AQ57" s="39"/>
      <c r="AR57" s="40"/>
      <c r="AS57" s="39"/>
      <c r="AT57" s="40"/>
      <c r="AU57" s="39"/>
      <c r="AV57" s="40"/>
      <c r="AW57" s="39"/>
      <c r="AX57" s="40"/>
      <c r="AY57" s="41"/>
      <c r="AZ57" s="42"/>
      <c r="BA57" s="43"/>
      <c r="BB57" s="42"/>
      <c r="BC57" s="43"/>
      <c r="BD57" s="42"/>
      <c r="BE57" s="43"/>
      <c r="BF57" s="42"/>
      <c r="BG57" s="43"/>
      <c r="BH57" s="42"/>
      <c r="BI57" s="43"/>
      <c r="BJ57" s="42"/>
      <c r="BK57" s="43"/>
      <c r="BL57" s="42"/>
      <c r="BM57" s="43"/>
      <c r="BN57" s="42"/>
      <c r="BO57" s="43"/>
      <c r="BP57" s="42"/>
      <c r="BQ57" s="43"/>
      <c r="BR57" s="44">
        <f t="shared" si="0"/>
        <v>0</v>
      </c>
      <c r="BS57" s="45">
        <f t="shared" si="1"/>
        <v>0</v>
      </c>
      <c r="BT57" s="46"/>
      <c r="BU57" s="46"/>
      <c r="BV57" s="47">
        <f t="shared" si="4"/>
      </c>
      <c r="BW57" s="48">
        <f t="shared" si="2"/>
      </c>
      <c r="BX57" s="49">
        <f t="shared" si="3"/>
      </c>
    </row>
    <row r="58" ht="13.8" customHeight="1" spans="1:76" x14ac:dyDescent="0.25">
      <c r="A58" s="107"/>
      <c r="B58" s="33"/>
      <c r="C58" s="34"/>
      <c r="D58" s="37"/>
      <c r="E58" s="36"/>
      <c r="F58" s="37"/>
      <c r="G58" s="36"/>
      <c r="H58" s="37"/>
      <c r="I58" s="36"/>
      <c r="J58" s="37"/>
      <c r="K58" s="36"/>
      <c r="L58" s="37"/>
      <c r="M58" s="36"/>
      <c r="N58" s="37"/>
      <c r="O58" s="36"/>
      <c r="P58" s="37"/>
      <c r="Q58" s="36"/>
      <c r="R58" s="37"/>
      <c r="S58" s="36"/>
      <c r="T58" s="37"/>
      <c r="U58" s="36"/>
      <c r="V58" s="37"/>
      <c r="W58" s="36"/>
      <c r="X58" s="40"/>
      <c r="Y58" s="39"/>
      <c r="Z58" s="40"/>
      <c r="AA58" s="39"/>
      <c r="AB58" s="40"/>
      <c r="AC58" s="39"/>
      <c r="AD58" s="40"/>
      <c r="AE58" s="39"/>
      <c r="AF58" s="40"/>
      <c r="AG58" s="39"/>
      <c r="AH58" s="40"/>
      <c r="AI58" s="39"/>
      <c r="AJ58" s="40"/>
      <c r="AK58" s="39"/>
      <c r="AL58" s="40"/>
      <c r="AM58" s="39"/>
      <c r="AN58" s="40"/>
      <c r="AO58" s="39"/>
      <c r="AP58" s="40"/>
      <c r="AQ58" s="39"/>
      <c r="AR58" s="40"/>
      <c r="AS58" s="39"/>
      <c r="AT58" s="40"/>
      <c r="AU58" s="39"/>
      <c r="AV58" s="40"/>
      <c r="AW58" s="39"/>
      <c r="AX58" s="40"/>
      <c r="AY58" s="41"/>
      <c r="AZ58" s="42"/>
      <c r="BA58" s="43"/>
      <c r="BB58" s="42"/>
      <c r="BC58" s="43"/>
      <c r="BD58" s="42"/>
      <c r="BE58" s="43"/>
      <c r="BF58" s="42"/>
      <c r="BG58" s="43"/>
      <c r="BH58" s="42"/>
      <c r="BI58" s="43"/>
      <c r="BJ58" s="42"/>
      <c r="BK58" s="43"/>
      <c r="BL58" s="42"/>
      <c r="BM58" s="43"/>
      <c r="BN58" s="42"/>
      <c r="BO58" s="43"/>
      <c r="BP58" s="42"/>
      <c r="BQ58" s="43"/>
      <c r="BR58" s="44">
        <f t="shared" si="0"/>
        <v>0</v>
      </c>
      <c r="BS58" s="45">
        <f t="shared" si="1"/>
        <v>0</v>
      </c>
      <c r="BT58" s="46"/>
      <c r="BU58" s="46"/>
      <c r="BV58" s="47">
        <f t="shared" si="4"/>
      </c>
      <c r="BW58" s="48">
        <f t="shared" si="2"/>
      </c>
      <c r="BX58" s="49">
        <f t="shared" si="3"/>
      </c>
    </row>
    <row r="59" ht="13.8" customHeight="1" spans="1:76" x14ac:dyDescent="0.25">
      <c r="A59" s="107"/>
      <c r="B59" s="33"/>
      <c r="C59" s="34"/>
      <c r="D59" s="37"/>
      <c r="E59" s="36"/>
      <c r="F59" s="37"/>
      <c r="G59" s="36"/>
      <c r="H59" s="37"/>
      <c r="I59" s="36"/>
      <c r="J59" s="37"/>
      <c r="K59" s="36"/>
      <c r="L59" s="37"/>
      <c r="M59" s="36"/>
      <c r="N59" s="37"/>
      <c r="O59" s="36"/>
      <c r="P59" s="37"/>
      <c r="Q59" s="36"/>
      <c r="R59" s="37"/>
      <c r="S59" s="36"/>
      <c r="T59" s="37"/>
      <c r="U59" s="36"/>
      <c r="V59" s="37"/>
      <c r="W59" s="36"/>
      <c r="X59" s="40"/>
      <c r="Y59" s="39"/>
      <c r="Z59" s="40"/>
      <c r="AA59" s="39"/>
      <c r="AB59" s="40"/>
      <c r="AC59" s="39"/>
      <c r="AD59" s="40"/>
      <c r="AE59" s="39"/>
      <c r="AF59" s="40"/>
      <c r="AG59" s="39"/>
      <c r="AH59" s="40"/>
      <c r="AI59" s="39"/>
      <c r="AJ59" s="40"/>
      <c r="AK59" s="39"/>
      <c r="AL59" s="40"/>
      <c r="AM59" s="39"/>
      <c r="AN59" s="40"/>
      <c r="AO59" s="39"/>
      <c r="AP59" s="40"/>
      <c r="AQ59" s="39"/>
      <c r="AR59" s="40"/>
      <c r="AS59" s="39"/>
      <c r="AT59" s="40"/>
      <c r="AU59" s="39"/>
      <c r="AV59" s="40"/>
      <c r="AW59" s="39"/>
      <c r="AX59" s="40"/>
      <c r="AY59" s="41"/>
      <c r="AZ59" s="42"/>
      <c r="BA59" s="43"/>
      <c r="BB59" s="42"/>
      <c r="BC59" s="43"/>
      <c r="BD59" s="42"/>
      <c r="BE59" s="43"/>
      <c r="BF59" s="42"/>
      <c r="BG59" s="43"/>
      <c r="BH59" s="42"/>
      <c r="BI59" s="43"/>
      <c r="BJ59" s="42"/>
      <c r="BK59" s="43"/>
      <c r="BL59" s="42"/>
      <c r="BM59" s="43"/>
      <c r="BN59" s="42"/>
      <c r="BO59" s="43"/>
      <c r="BP59" s="42"/>
      <c r="BQ59" s="43"/>
      <c r="BR59" s="44">
        <f t="shared" si="0"/>
        <v>0</v>
      </c>
      <c r="BS59" s="45">
        <f t="shared" si="1"/>
        <v>0</v>
      </c>
      <c r="BT59" s="46"/>
      <c r="BU59" s="46"/>
      <c r="BV59" s="47">
        <f t="shared" si="4"/>
      </c>
      <c r="BW59" s="48">
        <f t="shared" si="2"/>
      </c>
      <c r="BX59" s="49">
        <f t="shared" si="3"/>
      </c>
    </row>
    <row r="60" ht="13.8" customHeight="1" spans="1:76" x14ac:dyDescent="0.25">
      <c r="A60" s="107"/>
      <c r="B60" s="33"/>
      <c r="C60" s="34"/>
      <c r="D60" s="37"/>
      <c r="E60" s="36"/>
      <c r="F60" s="37"/>
      <c r="G60" s="36"/>
      <c r="H60" s="37"/>
      <c r="I60" s="36"/>
      <c r="J60" s="37"/>
      <c r="K60" s="36"/>
      <c r="L60" s="37"/>
      <c r="M60" s="36"/>
      <c r="N60" s="37"/>
      <c r="O60" s="36"/>
      <c r="P60" s="37"/>
      <c r="Q60" s="36"/>
      <c r="R60" s="37"/>
      <c r="S60" s="36"/>
      <c r="T60" s="37"/>
      <c r="U60" s="36"/>
      <c r="V60" s="37"/>
      <c r="W60" s="36"/>
      <c r="X60" s="40"/>
      <c r="Y60" s="39"/>
      <c r="Z60" s="40"/>
      <c r="AA60" s="39"/>
      <c r="AB60" s="40"/>
      <c r="AC60" s="39"/>
      <c r="AD60" s="40"/>
      <c r="AE60" s="39"/>
      <c r="AF60" s="40"/>
      <c r="AG60" s="39"/>
      <c r="AH60" s="40"/>
      <c r="AI60" s="39"/>
      <c r="AJ60" s="40"/>
      <c r="AK60" s="39"/>
      <c r="AL60" s="40"/>
      <c r="AM60" s="39"/>
      <c r="AN60" s="40"/>
      <c r="AO60" s="39"/>
      <c r="AP60" s="40"/>
      <c r="AQ60" s="39"/>
      <c r="AR60" s="40"/>
      <c r="AS60" s="39"/>
      <c r="AT60" s="40"/>
      <c r="AU60" s="39"/>
      <c r="AV60" s="40"/>
      <c r="AW60" s="39"/>
      <c r="AX60" s="40"/>
      <c r="AY60" s="41"/>
      <c r="AZ60" s="42"/>
      <c r="BA60" s="43"/>
      <c r="BB60" s="42"/>
      <c r="BC60" s="43"/>
      <c r="BD60" s="42"/>
      <c r="BE60" s="43"/>
      <c r="BF60" s="42"/>
      <c r="BG60" s="43"/>
      <c r="BH60" s="42"/>
      <c r="BI60" s="43"/>
      <c r="BJ60" s="42"/>
      <c r="BK60" s="43"/>
      <c r="BL60" s="42"/>
      <c r="BM60" s="43"/>
      <c r="BN60" s="42"/>
      <c r="BO60" s="43"/>
      <c r="BP60" s="42"/>
      <c r="BQ60" s="43"/>
      <c r="BR60" s="44">
        <f t="shared" si="0"/>
        <v>0</v>
      </c>
      <c r="BS60" s="45">
        <f t="shared" si="1"/>
        <v>0</v>
      </c>
      <c r="BT60" s="46"/>
      <c r="BU60" s="46"/>
      <c r="BV60" s="47">
        <f t="shared" si="4"/>
      </c>
      <c r="BW60" s="48">
        <f t="shared" si="2"/>
      </c>
      <c r="BX60" s="49">
        <f t="shared" si="3"/>
      </c>
    </row>
    <row r="61" ht="13.8" customHeight="1" spans="1:76" x14ac:dyDescent="0.25">
      <c r="A61" s="107"/>
      <c r="B61" s="33"/>
      <c r="C61" s="34"/>
      <c r="D61" s="37"/>
      <c r="E61" s="36"/>
      <c r="F61" s="37"/>
      <c r="G61" s="36"/>
      <c r="H61" s="37"/>
      <c r="I61" s="36"/>
      <c r="J61" s="37"/>
      <c r="K61" s="36"/>
      <c r="L61" s="37"/>
      <c r="M61" s="36"/>
      <c r="N61" s="37"/>
      <c r="O61" s="36"/>
      <c r="P61" s="37"/>
      <c r="Q61" s="36"/>
      <c r="R61" s="37"/>
      <c r="S61" s="36"/>
      <c r="T61" s="37"/>
      <c r="U61" s="36"/>
      <c r="V61" s="37"/>
      <c r="W61" s="36"/>
      <c r="X61" s="40"/>
      <c r="Y61" s="39"/>
      <c r="Z61" s="40"/>
      <c r="AA61" s="39"/>
      <c r="AB61" s="40"/>
      <c r="AC61" s="39"/>
      <c r="AD61" s="40"/>
      <c r="AE61" s="39"/>
      <c r="AF61" s="40"/>
      <c r="AG61" s="39"/>
      <c r="AH61" s="40"/>
      <c r="AI61" s="39"/>
      <c r="AJ61" s="40"/>
      <c r="AK61" s="39"/>
      <c r="AL61" s="40"/>
      <c r="AM61" s="39"/>
      <c r="AN61" s="40"/>
      <c r="AO61" s="39"/>
      <c r="AP61" s="40"/>
      <c r="AQ61" s="39"/>
      <c r="AR61" s="40"/>
      <c r="AS61" s="39"/>
      <c r="AT61" s="40"/>
      <c r="AU61" s="39"/>
      <c r="AV61" s="40"/>
      <c r="AW61" s="39"/>
      <c r="AX61" s="40"/>
      <c r="AY61" s="41"/>
      <c r="AZ61" s="42"/>
      <c r="BA61" s="43"/>
      <c r="BB61" s="42"/>
      <c r="BC61" s="43"/>
      <c r="BD61" s="42"/>
      <c r="BE61" s="43"/>
      <c r="BF61" s="42"/>
      <c r="BG61" s="43"/>
      <c r="BH61" s="42"/>
      <c r="BI61" s="43"/>
      <c r="BJ61" s="42"/>
      <c r="BK61" s="43"/>
      <c r="BL61" s="42"/>
      <c r="BM61" s="43"/>
      <c r="BN61" s="42"/>
      <c r="BO61" s="43"/>
      <c r="BP61" s="42"/>
      <c r="BQ61" s="43"/>
      <c r="BR61" s="44">
        <f t="shared" si="0"/>
        <v>0</v>
      </c>
      <c r="BS61" s="45">
        <f t="shared" si="1"/>
        <v>0</v>
      </c>
      <c r="BT61" s="46"/>
      <c r="BU61" s="46"/>
      <c r="BV61" s="47">
        <f t="shared" si="4"/>
      </c>
      <c r="BW61" s="48">
        <f t="shared" si="2"/>
      </c>
      <c r="BX61" s="49">
        <f t="shared" si="3"/>
      </c>
    </row>
    <row r="62" ht="13.8" customHeight="1" spans="1:76" x14ac:dyDescent="0.25">
      <c r="A62" s="107"/>
      <c r="B62" s="33"/>
      <c r="C62" s="34"/>
      <c r="D62" s="37"/>
      <c r="E62" s="36"/>
      <c r="F62" s="37"/>
      <c r="G62" s="36"/>
      <c r="H62" s="37"/>
      <c r="I62" s="36"/>
      <c r="J62" s="37"/>
      <c r="K62" s="36"/>
      <c r="L62" s="37"/>
      <c r="M62" s="36"/>
      <c r="N62" s="37"/>
      <c r="O62" s="36"/>
      <c r="P62" s="37"/>
      <c r="Q62" s="36"/>
      <c r="R62" s="37"/>
      <c r="S62" s="36"/>
      <c r="T62" s="37"/>
      <c r="U62" s="36"/>
      <c r="V62" s="37"/>
      <c r="W62" s="36"/>
      <c r="X62" s="40"/>
      <c r="Y62" s="39"/>
      <c r="Z62" s="40"/>
      <c r="AA62" s="39"/>
      <c r="AB62" s="40"/>
      <c r="AC62" s="39"/>
      <c r="AD62" s="40"/>
      <c r="AE62" s="39"/>
      <c r="AF62" s="40"/>
      <c r="AG62" s="39"/>
      <c r="AH62" s="40"/>
      <c r="AI62" s="39"/>
      <c r="AJ62" s="40"/>
      <c r="AK62" s="39"/>
      <c r="AL62" s="40"/>
      <c r="AM62" s="39"/>
      <c r="AN62" s="40"/>
      <c r="AO62" s="39"/>
      <c r="AP62" s="40"/>
      <c r="AQ62" s="39"/>
      <c r="AR62" s="40"/>
      <c r="AS62" s="39"/>
      <c r="AT62" s="40"/>
      <c r="AU62" s="39"/>
      <c r="AV62" s="40"/>
      <c r="AW62" s="39"/>
      <c r="AX62" s="40"/>
      <c r="AY62" s="41"/>
      <c r="AZ62" s="42"/>
      <c r="BA62" s="43"/>
      <c r="BB62" s="42"/>
      <c r="BC62" s="43"/>
      <c r="BD62" s="42"/>
      <c r="BE62" s="43"/>
      <c r="BF62" s="42"/>
      <c r="BG62" s="43"/>
      <c r="BH62" s="42"/>
      <c r="BI62" s="43"/>
      <c r="BJ62" s="42"/>
      <c r="BK62" s="43"/>
      <c r="BL62" s="42"/>
      <c r="BM62" s="43"/>
      <c r="BN62" s="42"/>
      <c r="BO62" s="43"/>
      <c r="BP62" s="42"/>
      <c r="BQ62" s="43"/>
      <c r="BR62" s="44">
        <f t="shared" si="0"/>
        <v>0</v>
      </c>
      <c r="BS62" s="45">
        <f t="shared" si="1"/>
        <v>0</v>
      </c>
      <c r="BT62" s="46"/>
      <c r="BU62" s="46"/>
      <c r="BV62" s="47">
        <f t="shared" si="4"/>
      </c>
      <c r="BW62" s="48">
        <f t="shared" si="2"/>
      </c>
      <c r="BX62" s="49">
        <f t="shared" si="3"/>
      </c>
    </row>
    <row r="63" ht="13.8" customHeight="1" spans="1:76" x14ac:dyDescent="0.25">
      <c r="A63" s="107"/>
      <c r="B63" s="33"/>
      <c r="C63" s="34"/>
      <c r="D63" s="37"/>
      <c r="E63" s="36"/>
      <c r="F63" s="37"/>
      <c r="G63" s="36"/>
      <c r="H63" s="37"/>
      <c r="I63" s="36"/>
      <c r="J63" s="37"/>
      <c r="K63" s="36"/>
      <c r="L63" s="37"/>
      <c r="M63" s="36"/>
      <c r="N63" s="37"/>
      <c r="O63" s="36"/>
      <c r="P63" s="37"/>
      <c r="Q63" s="36"/>
      <c r="R63" s="37"/>
      <c r="S63" s="36"/>
      <c r="T63" s="37"/>
      <c r="U63" s="36"/>
      <c r="V63" s="37"/>
      <c r="W63" s="36"/>
      <c r="X63" s="40"/>
      <c r="Y63" s="39"/>
      <c r="Z63" s="40"/>
      <c r="AA63" s="39"/>
      <c r="AB63" s="40"/>
      <c r="AC63" s="39"/>
      <c r="AD63" s="40"/>
      <c r="AE63" s="39"/>
      <c r="AF63" s="40"/>
      <c r="AG63" s="39"/>
      <c r="AH63" s="40"/>
      <c r="AI63" s="39"/>
      <c r="AJ63" s="40"/>
      <c r="AK63" s="39"/>
      <c r="AL63" s="40"/>
      <c r="AM63" s="39"/>
      <c r="AN63" s="40"/>
      <c r="AO63" s="39"/>
      <c r="AP63" s="40"/>
      <c r="AQ63" s="39"/>
      <c r="AR63" s="40"/>
      <c r="AS63" s="39"/>
      <c r="AT63" s="40"/>
      <c r="AU63" s="39"/>
      <c r="AV63" s="40"/>
      <c r="AW63" s="39"/>
      <c r="AX63" s="40"/>
      <c r="AY63" s="41"/>
      <c r="AZ63" s="42"/>
      <c r="BA63" s="43"/>
      <c r="BB63" s="42"/>
      <c r="BC63" s="43"/>
      <c r="BD63" s="42"/>
      <c r="BE63" s="43"/>
      <c r="BF63" s="42"/>
      <c r="BG63" s="43"/>
      <c r="BH63" s="42"/>
      <c r="BI63" s="43"/>
      <c r="BJ63" s="42"/>
      <c r="BK63" s="43"/>
      <c r="BL63" s="42"/>
      <c r="BM63" s="43"/>
      <c r="BN63" s="42"/>
      <c r="BO63" s="43"/>
      <c r="BP63" s="42"/>
      <c r="BQ63" s="43"/>
      <c r="BR63" s="44">
        <f t="shared" si="0"/>
        <v>0</v>
      </c>
      <c r="BS63" s="45">
        <f t="shared" si="1"/>
        <v>0</v>
      </c>
      <c r="BT63" s="46"/>
      <c r="BU63" s="46"/>
      <c r="BV63" s="47">
        <f t="shared" si="4"/>
      </c>
      <c r="BW63" s="48">
        <f t="shared" si="2"/>
      </c>
      <c r="BX63" s="49">
        <f t="shared" si="3"/>
      </c>
    </row>
    <row r="64" ht="13.8" customHeight="1" spans="1:76" x14ac:dyDescent="0.25">
      <c r="A64" s="107"/>
      <c r="B64" s="33"/>
      <c r="C64" s="34"/>
      <c r="D64" s="37"/>
      <c r="E64" s="36"/>
      <c r="F64" s="37"/>
      <c r="G64" s="36"/>
      <c r="H64" s="37"/>
      <c r="I64" s="36"/>
      <c r="J64" s="37"/>
      <c r="K64" s="36"/>
      <c r="L64" s="37"/>
      <c r="M64" s="36"/>
      <c r="N64" s="37"/>
      <c r="O64" s="36"/>
      <c r="P64" s="37"/>
      <c r="Q64" s="36"/>
      <c r="R64" s="37"/>
      <c r="S64" s="36"/>
      <c r="T64" s="37"/>
      <c r="U64" s="36"/>
      <c r="V64" s="37"/>
      <c r="W64" s="36"/>
      <c r="X64" s="40"/>
      <c r="Y64" s="39"/>
      <c r="Z64" s="40"/>
      <c r="AA64" s="39"/>
      <c r="AB64" s="40"/>
      <c r="AC64" s="39"/>
      <c r="AD64" s="40"/>
      <c r="AE64" s="39"/>
      <c r="AF64" s="40"/>
      <c r="AG64" s="39"/>
      <c r="AH64" s="40"/>
      <c r="AI64" s="39"/>
      <c r="AJ64" s="40"/>
      <c r="AK64" s="39"/>
      <c r="AL64" s="40"/>
      <c r="AM64" s="39"/>
      <c r="AN64" s="40"/>
      <c r="AO64" s="39"/>
      <c r="AP64" s="40"/>
      <c r="AQ64" s="39"/>
      <c r="AR64" s="40"/>
      <c r="AS64" s="39"/>
      <c r="AT64" s="40"/>
      <c r="AU64" s="39"/>
      <c r="AV64" s="40"/>
      <c r="AW64" s="39"/>
      <c r="AX64" s="40"/>
      <c r="AY64" s="41"/>
      <c r="AZ64" s="42"/>
      <c r="BA64" s="43"/>
      <c r="BB64" s="42"/>
      <c r="BC64" s="43"/>
      <c r="BD64" s="42"/>
      <c r="BE64" s="43"/>
      <c r="BF64" s="42"/>
      <c r="BG64" s="43"/>
      <c r="BH64" s="42"/>
      <c r="BI64" s="43"/>
      <c r="BJ64" s="42"/>
      <c r="BK64" s="43"/>
      <c r="BL64" s="42"/>
      <c r="BM64" s="43"/>
      <c r="BN64" s="42"/>
      <c r="BO64" s="43"/>
      <c r="BP64" s="42"/>
      <c r="BQ64" s="43"/>
      <c r="BR64" s="44">
        <f t="shared" si="0"/>
        <v>0</v>
      </c>
      <c r="BS64" s="45">
        <f t="shared" si="1"/>
        <v>0</v>
      </c>
      <c r="BT64" s="46"/>
      <c r="BU64" s="46"/>
      <c r="BV64" s="47">
        <f t="shared" si="4"/>
      </c>
      <c r="BW64" s="48">
        <f t="shared" si="2"/>
      </c>
      <c r="BX64" s="49">
        <f t="shared" si="3"/>
      </c>
    </row>
    <row r="65" ht="13.8" customHeight="1" spans="1:76" x14ac:dyDescent="0.25">
      <c r="A65" s="107"/>
      <c r="B65" s="33"/>
      <c r="C65" s="34"/>
      <c r="D65" s="37"/>
      <c r="E65" s="36"/>
      <c r="F65" s="37"/>
      <c r="G65" s="36"/>
      <c r="H65" s="37"/>
      <c r="I65" s="36"/>
      <c r="J65" s="37"/>
      <c r="K65" s="36"/>
      <c r="L65" s="37"/>
      <c r="M65" s="36"/>
      <c r="N65" s="37"/>
      <c r="O65" s="36"/>
      <c r="P65" s="37"/>
      <c r="Q65" s="36"/>
      <c r="R65" s="37"/>
      <c r="S65" s="36"/>
      <c r="T65" s="37"/>
      <c r="U65" s="36"/>
      <c r="V65" s="37"/>
      <c r="W65" s="36"/>
      <c r="X65" s="40"/>
      <c r="Y65" s="39"/>
      <c r="Z65" s="40"/>
      <c r="AA65" s="39"/>
      <c r="AB65" s="40"/>
      <c r="AC65" s="39"/>
      <c r="AD65" s="40"/>
      <c r="AE65" s="39"/>
      <c r="AF65" s="40"/>
      <c r="AG65" s="39"/>
      <c r="AH65" s="40"/>
      <c r="AI65" s="39"/>
      <c r="AJ65" s="40"/>
      <c r="AK65" s="39"/>
      <c r="AL65" s="40"/>
      <c r="AM65" s="39"/>
      <c r="AN65" s="40"/>
      <c r="AO65" s="39"/>
      <c r="AP65" s="40"/>
      <c r="AQ65" s="39"/>
      <c r="AR65" s="40"/>
      <c r="AS65" s="39"/>
      <c r="AT65" s="40"/>
      <c r="AU65" s="39"/>
      <c r="AV65" s="40"/>
      <c r="AW65" s="39"/>
      <c r="AX65" s="40"/>
      <c r="AY65" s="41"/>
      <c r="AZ65" s="42"/>
      <c r="BA65" s="43"/>
      <c r="BB65" s="42"/>
      <c r="BC65" s="43"/>
      <c r="BD65" s="42"/>
      <c r="BE65" s="43"/>
      <c r="BF65" s="42"/>
      <c r="BG65" s="43"/>
      <c r="BH65" s="42"/>
      <c r="BI65" s="43"/>
      <c r="BJ65" s="42"/>
      <c r="BK65" s="43"/>
      <c r="BL65" s="42"/>
      <c r="BM65" s="43"/>
      <c r="BN65" s="42"/>
      <c r="BO65" s="43"/>
      <c r="BP65" s="42"/>
      <c r="BQ65" s="43"/>
      <c r="BR65" s="44">
        <f t="shared" si="0"/>
        <v>0</v>
      </c>
      <c r="BS65" s="45">
        <f t="shared" si="1"/>
        <v>0</v>
      </c>
      <c r="BT65" s="46"/>
      <c r="BU65" s="46"/>
      <c r="BV65" s="47">
        <f t="shared" si="4"/>
      </c>
      <c r="BW65" s="48">
        <f t="shared" si="2"/>
      </c>
      <c r="BX65" s="49">
        <f t="shared" si="3"/>
      </c>
    </row>
    <row r="66" ht="13.8" customHeight="1" spans="1:76" x14ac:dyDescent="0.25">
      <c r="A66" s="107"/>
      <c r="B66" s="33"/>
      <c r="C66" s="34"/>
      <c r="D66" s="37"/>
      <c r="E66" s="36"/>
      <c r="F66" s="37"/>
      <c r="G66" s="36"/>
      <c r="H66" s="37"/>
      <c r="I66" s="36"/>
      <c r="J66" s="37"/>
      <c r="K66" s="36"/>
      <c r="L66" s="37"/>
      <c r="M66" s="36"/>
      <c r="N66" s="37"/>
      <c r="O66" s="36"/>
      <c r="P66" s="37"/>
      <c r="Q66" s="36"/>
      <c r="R66" s="37"/>
      <c r="S66" s="36"/>
      <c r="T66" s="37"/>
      <c r="U66" s="36"/>
      <c r="V66" s="37"/>
      <c r="W66" s="36"/>
      <c r="X66" s="40"/>
      <c r="Y66" s="39"/>
      <c r="Z66" s="40"/>
      <c r="AA66" s="39"/>
      <c r="AB66" s="40"/>
      <c r="AC66" s="39"/>
      <c r="AD66" s="40"/>
      <c r="AE66" s="39"/>
      <c r="AF66" s="40"/>
      <c r="AG66" s="39"/>
      <c r="AH66" s="40"/>
      <c r="AI66" s="39"/>
      <c r="AJ66" s="40"/>
      <c r="AK66" s="39"/>
      <c r="AL66" s="40"/>
      <c r="AM66" s="39"/>
      <c r="AN66" s="40"/>
      <c r="AO66" s="39"/>
      <c r="AP66" s="40"/>
      <c r="AQ66" s="39"/>
      <c r="AR66" s="40"/>
      <c r="AS66" s="39"/>
      <c r="AT66" s="40"/>
      <c r="AU66" s="39"/>
      <c r="AV66" s="40"/>
      <c r="AW66" s="39"/>
      <c r="AX66" s="40"/>
      <c r="AY66" s="41"/>
      <c r="AZ66" s="42"/>
      <c r="BA66" s="43"/>
      <c r="BB66" s="42"/>
      <c r="BC66" s="43"/>
      <c r="BD66" s="42"/>
      <c r="BE66" s="43"/>
      <c r="BF66" s="42"/>
      <c r="BG66" s="43"/>
      <c r="BH66" s="42"/>
      <c r="BI66" s="43"/>
      <c r="BJ66" s="42"/>
      <c r="BK66" s="43"/>
      <c r="BL66" s="42"/>
      <c r="BM66" s="43"/>
      <c r="BN66" s="42"/>
      <c r="BO66" s="43"/>
      <c r="BP66" s="42"/>
      <c r="BQ66" s="43"/>
      <c r="BR66" s="44">
        <f t="shared" si="0"/>
        <v>0</v>
      </c>
      <c r="BS66" s="45">
        <f t="shared" si="1"/>
        <v>0</v>
      </c>
      <c r="BT66" s="46"/>
      <c r="BU66" s="46"/>
      <c r="BV66" s="47">
        <f t="shared" si="4"/>
      </c>
      <c r="BW66" s="48">
        <f t="shared" si="2"/>
      </c>
      <c r="BX66" s="49">
        <f t="shared" si="3"/>
      </c>
    </row>
    <row r="67" ht="13.8" customHeight="1" spans="1:76" x14ac:dyDescent="0.25">
      <c r="A67" s="107"/>
      <c r="B67" s="33"/>
      <c r="C67" s="34"/>
      <c r="D67" s="37"/>
      <c r="E67" s="36"/>
      <c r="F67" s="37"/>
      <c r="G67" s="36"/>
      <c r="H67" s="37"/>
      <c r="I67" s="36"/>
      <c r="J67" s="37"/>
      <c r="K67" s="36"/>
      <c r="L67" s="37"/>
      <c r="M67" s="36"/>
      <c r="N67" s="37"/>
      <c r="O67" s="36"/>
      <c r="P67" s="37"/>
      <c r="Q67" s="36"/>
      <c r="R67" s="37"/>
      <c r="S67" s="36"/>
      <c r="T67" s="37"/>
      <c r="U67" s="36"/>
      <c r="V67" s="37"/>
      <c r="W67" s="36"/>
      <c r="X67" s="40"/>
      <c r="Y67" s="39"/>
      <c r="Z67" s="40"/>
      <c r="AA67" s="39"/>
      <c r="AB67" s="40"/>
      <c r="AC67" s="39"/>
      <c r="AD67" s="40"/>
      <c r="AE67" s="39"/>
      <c r="AF67" s="40"/>
      <c r="AG67" s="39"/>
      <c r="AH67" s="40"/>
      <c r="AI67" s="39"/>
      <c r="AJ67" s="40"/>
      <c r="AK67" s="39"/>
      <c r="AL67" s="40"/>
      <c r="AM67" s="39"/>
      <c r="AN67" s="40"/>
      <c r="AO67" s="39"/>
      <c r="AP67" s="40"/>
      <c r="AQ67" s="39"/>
      <c r="AR67" s="40"/>
      <c r="AS67" s="39"/>
      <c r="AT67" s="40"/>
      <c r="AU67" s="39"/>
      <c r="AV67" s="40"/>
      <c r="AW67" s="39"/>
      <c r="AX67" s="40"/>
      <c r="AY67" s="41"/>
      <c r="AZ67" s="42"/>
      <c r="BA67" s="43"/>
      <c r="BB67" s="42"/>
      <c r="BC67" s="43"/>
      <c r="BD67" s="42"/>
      <c r="BE67" s="43"/>
      <c r="BF67" s="42"/>
      <c r="BG67" s="43"/>
      <c r="BH67" s="42"/>
      <c r="BI67" s="43"/>
      <c r="BJ67" s="42"/>
      <c r="BK67" s="43"/>
      <c r="BL67" s="42"/>
      <c r="BM67" s="43"/>
      <c r="BN67" s="42"/>
      <c r="BO67" s="43"/>
      <c r="BP67" s="42"/>
      <c r="BQ67" s="43"/>
      <c r="BR67" s="44">
        <f t="shared" si="0"/>
        <v>0</v>
      </c>
      <c r="BS67" s="45">
        <f t="shared" si="1"/>
        <v>0</v>
      </c>
      <c r="BT67" s="46"/>
      <c r="BU67" s="46"/>
      <c r="BV67" s="47">
        <f t="shared" si="4"/>
      </c>
      <c r="BW67" s="48">
        <f t="shared" si="2"/>
      </c>
      <c r="BX67" s="49">
        <f t="shared" si="3"/>
      </c>
    </row>
    <row r="68" ht="13.8" customHeight="1" spans="1:76" x14ac:dyDescent="0.25">
      <c r="A68" s="107"/>
      <c r="B68" s="33"/>
      <c r="C68" s="34"/>
      <c r="D68" s="37"/>
      <c r="E68" s="36"/>
      <c r="F68" s="37"/>
      <c r="G68" s="36"/>
      <c r="H68" s="37"/>
      <c r="I68" s="36"/>
      <c r="J68" s="37"/>
      <c r="K68" s="36"/>
      <c r="L68" s="37"/>
      <c r="M68" s="36"/>
      <c r="N68" s="37"/>
      <c r="O68" s="36"/>
      <c r="P68" s="37"/>
      <c r="Q68" s="36"/>
      <c r="R68" s="37"/>
      <c r="S68" s="36"/>
      <c r="T68" s="37"/>
      <c r="U68" s="36"/>
      <c r="V68" s="37"/>
      <c r="W68" s="36"/>
      <c r="X68" s="40"/>
      <c r="Y68" s="39"/>
      <c r="Z68" s="40"/>
      <c r="AA68" s="39"/>
      <c r="AB68" s="40"/>
      <c r="AC68" s="39"/>
      <c r="AD68" s="40"/>
      <c r="AE68" s="39"/>
      <c r="AF68" s="40"/>
      <c r="AG68" s="39"/>
      <c r="AH68" s="40"/>
      <c r="AI68" s="39"/>
      <c r="AJ68" s="40"/>
      <c r="AK68" s="39"/>
      <c r="AL68" s="40"/>
      <c r="AM68" s="39"/>
      <c r="AN68" s="40"/>
      <c r="AO68" s="39"/>
      <c r="AP68" s="40"/>
      <c r="AQ68" s="39"/>
      <c r="AR68" s="40"/>
      <c r="AS68" s="39"/>
      <c r="AT68" s="40"/>
      <c r="AU68" s="39"/>
      <c r="AV68" s="40"/>
      <c r="AW68" s="39"/>
      <c r="AX68" s="40"/>
      <c r="AY68" s="41"/>
      <c r="AZ68" s="42"/>
      <c r="BA68" s="43"/>
      <c r="BB68" s="42"/>
      <c r="BC68" s="43"/>
      <c r="BD68" s="42"/>
      <c r="BE68" s="43"/>
      <c r="BF68" s="42"/>
      <c r="BG68" s="43"/>
      <c r="BH68" s="42"/>
      <c r="BI68" s="43"/>
      <c r="BJ68" s="42"/>
      <c r="BK68" s="43"/>
      <c r="BL68" s="42"/>
      <c r="BM68" s="43"/>
      <c r="BN68" s="42"/>
      <c r="BO68" s="43"/>
      <c r="BP68" s="42"/>
      <c r="BQ68" s="43"/>
      <c r="BR68" s="44">
        <f t="shared" si="0"/>
        <v>0</v>
      </c>
      <c r="BS68" s="45">
        <f t="shared" si="1"/>
        <v>0</v>
      </c>
      <c r="BT68" s="46"/>
      <c r="BU68" s="46"/>
      <c r="BV68" s="47">
        <f t="shared" si="4"/>
      </c>
      <c r="BW68" s="48">
        <f t="shared" si="2"/>
      </c>
      <c r="BX68" s="49">
        <f t="shared" si="3"/>
      </c>
    </row>
    <row r="69" ht="13.8" customHeight="1" spans="1:76" x14ac:dyDescent="0.25">
      <c r="A69" s="107"/>
      <c r="B69" s="33"/>
      <c r="C69" s="34"/>
      <c r="D69" s="37"/>
      <c r="E69" s="36"/>
      <c r="F69" s="37"/>
      <c r="G69" s="36"/>
      <c r="H69" s="37"/>
      <c r="I69" s="36"/>
      <c r="J69" s="37"/>
      <c r="K69" s="36"/>
      <c r="L69" s="37"/>
      <c r="M69" s="36"/>
      <c r="N69" s="37"/>
      <c r="O69" s="36"/>
      <c r="P69" s="37"/>
      <c r="Q69" s="36"/>
      <c r="R69" s="37"/>
      <c r="S69" s="36"/>
      <c r="T69" s="37"/>
      <c r="U69" s="36"/>
      <c r="V69" s="37"/>
      <c r="W69" s="36"/>
      <c r="X69" s="40"/>
      <c r="Y69" s="39"/>
      <c r="Z69" s="40"/>
      <c r="AA69" s="39"/>
      <c r="AB69" s="40"/>
      <c r="AC69" s="39"/>
      <c r="AD69" s="40"/>
      <c r="AE69" s="39"/>
      <c r="AF69" s="40"/>
      <c r="AG69" s="39"/>
      <c r="AH69" s="40"/>
      <c r="AI69" s="39"/>
      <c r="AJ69" s="40"/>
      <c r="AK69" s="39"/>
      <c r="AL69" s="40"/>
      <c r="AM69" s="39"/>
      <c r="AN69" s="40"/>
      <c r="AO69" s="39"/>
      <c r="AP69" s="40"/>
      <c r="AQ69" s="39"/>
      <c r="AR69" s="40"/>
      <c r="AS69" s="39"/>
      <c r="AT69" s="40"/>
      <c r="AU69" s="39"/>
      <c r="AV69" s="40"/>
      <c r="AW69" s="39"/>
      <c r="AX69" s="40"/>
      <c r="AY69" s="41"/>
      <c r="AZ69" s="42"/>
      <c r="BA69" s="43"/>
      <c r="BB69" s="42"/>
      <c r="BC69" s="43"/>
      <c r="BD69" s="42"/>
      <c r="BE69" s="43"/>
      <c r="BF69" s="42"/>
      <c r="BG69" s="43"/>
      <c r="BH69" s="42"/>
      <c r="BI69" s="43"/>
      <c r="BJ69" s="42"/>
      <c r="BK69" s="43"/>
      <c r="BL69" s="42"/>
      <c r="BM69" s="43"/>
      <c r="BN69" s="42"/>
      <c r="BO69" s="43"/>
      <c r="BP69" s="42"/>
      <c r="BQ69" s="43"/>
      <c r="BR69" s="44">
        <f t="shared" ref="BR69:BR70" si="5">D69+F69+H69+J69+L69+N69+V69+X69+Z69+AB69+AD69+AF69+AZ69+BB69+BD69+BF69+BH69+AH69+P69+R69+AJ69+BJ69+AL69+AN69+AP69+AR69+AT69+AX69+AV69+BL69+T69+BN69+BP69</f>
        <v>0</v>
      </c>
      <c r="BS69" s="45">
        <f t="shared" ref="BS69:BS70" si="6">E69+G69+I69+K69+M69+O69+W69+Y69+AA69+AC69+AE69+AG69+BA69+BC69+BE69+BG69+BI69+AI69+Q69+S69+AK69+BK69+AM69+AO69+AQ69+AS69+AU69+AY69+AW69+BM69+U69+BO69+BQ69</f>
        <v>0</v>
      </c>
      <c r="BT69" s="46"/>
      <c r="BU69" s="46"/>
      <c r="BV69" s="47">
        <f t="shared" si="4"/>
      </c>
      <c r="BW69" s="48">
        <f t="shared" si="2"/>
      </c>
      <c r="BX69" s="49">
        <f t="shared" si="3"/>
      </c>
    </row>
    <row r="70" ht="14.4" customHeight="1" spans="1:76" x14ac:dyDescent="0.25">
      <c r="A70" s="107"/>
      <c r="B70" s="116"/>
      <c r="C70" s="117"/>
      <c r="D70" s="118"/>
      <c r="E70" s="119"/>
      <c r="F70" s="118"/>
      <c r="G70" s="119"/>
      <c r="H70" s="118"/>
      <c r="I70" s="119"/>
      <c r="J70" s="118"/>
      <c r="K70" s="119"/>
      <c r="L70" s="118"/>
      <c r="M70" s="119"/>
      <c r="N70" s="118"/>
      <c r="O70" s="119"/>
      <c r="P70" s="118"/>
      <c r="Q70" s="119"/>
      <c r="R70" s="118"/>
      <c r="S70" s="119"/>
      <c r="T70" s="118"/>
      <c r="U70" s="119"/>
      <c r="V70" s="118"/>
      <c r="W70" s="119"/>
      <c r="X70" s="120"/>
      <c r="Y70" s="121"/>
      <c r="Z70" s="120"/>
      <c r="AA70" s="121"/>
      <c r="AB70" s="120"/>
      <c r="AC70" s="121"/>
      <c r="AD70" s="120"/>
      <c r="AE70" s="121"/>
      <c r="AF70" s="120"/>
      <c r="AG70" s="121"/>
      <c r="AH70" s="120"/>
      <c r="AI70" s="121"/>
      <c r="AJ70" s="120"/>
      <c r="AK70" s="121"/>
      <c r="AL70" s="120"/>
      <c r="AM70" s="121"/>
      <c r="AN70" s="120"/>
      <c r="AO70" s="121"/>
      <c r="AP70" s="120"/>
      <c r="AQ70" s="121"/>
      <c r="AR70" s="120"/>
      <c r="AS70" s="121"/>
      <c r="AT70" s="120"/>
      <c r="AU70" s="121"/>
      <c r="AV70" s="120"/>
      <c r="AW70" s="121"/>
      <c r="AX70" s="120"/>
      <c r="AY70" s="122"/>
      <c r="AZ70" s="123"/>
      <c r="BA70" s="124"/>
      <c r="BB70" s="123"/>
      <c r="BC70" s="124"/>
      <c r="BD70" s="123"/>
      <c r="BE70" s="124"/>
      <c r="BF70" s="123"/>
      <c r="BG70" s="124"/>
      <c r="BH70" s="123"/>
      <c r="BI70" s="124"/>
      <c r="BJ70" s="123"/>
      <c r="BK70" s="124"/>
      <c r="BL70" s="123"/>
      <c r="BM70" s="124"/>
      <c r="BN70" s="123"/>
      <c r="BO70" s="124"/>
      <c r="BP70" s="123"/>
      <c r="BQ70" s="124"/>
      <c r="BR70" s="44">
        <f t="shared" si="5"/>
        <v>0</v>
      </c>
      <c r="BS70" s="45">
        <f t="shared" si="6"/>
        <v>0</v>
      </c>
      <c r="BT70" s="125"/>
      <c r="BU70" s="125"/>
      <c r="BV70" s="47">
        <f t="shared" ref="BV70" si="7">IF(BR70=0, "", BR70/BT70)</f>
      </c>
      <c r="BW70" s="48">
        <f t="shared" ref="BW70" si="8">IF(BR70=0, "", BR70/BS70)</f>
      </c>
      <c r="BX70" s="49">
        <f t="shared" ref="BX70" si="9">IF(BR70=0, "", BR70/BU70)</f>
      </c>
    </row>
    <row r="71" ht="16.5" customHeight="1" spans="1:76" x14ac:dyDescent="0.25">
      <c r="A71" s="107"/>
      <c r="B71" s="51" t="s">
        <v>19</v>
      </c>
      <c r="C71" s="52"/>
      <c r="D71" s="140">
        <f>SUM(D4:D70)</f>
        <v>0</v>
      </c>
      <c r="E71" s="141">
        <f t="shared" ref="E71:BT71" si="10">SUM(E4:E70)</f>
        <v>0</v>
      </c>
      <c r="F71" s="140">
        <f t="shared" si="10"/>
        <v>0</v>
      </c>
      <c r="G71" s="141">
        <f t="shared" si="10"/>
        <v>0</v>
      </c>
      <c r="H71" s="140">
        <f t="shared" si="10"/>
        <v>0</v>
      </c>
      <c r="I71" s="141">
        <f t="shared" si="10"/>
        <v>0</v>
      </c>
      <c r="J71" s="140">
        <f t="shared" si="10"/>
        <v>0</v>
      </c>
      <c r="K71" s="141">
        <f t="shared" si="10"/>
        <v>0</v>
      </c>
      <c r="L71" s="140">
        <f t="shared" si="10"/>
        <v>0</v>
      </c>
      <c r="M71" s="141">
        <f t="shared" si="10"/>
        <v>0</v>
      </c>
      <c r="N71" s="140">
        <f t="shared" si="10"/>
        <v>0</v>
      </c>
      <c r="O71" s="141">
        <f t="shared" si="10"/>
        <v>0</v>
      </c>
      <c r="P71" s="140">
        <f t="shared" ref="P71:V71" si="11">SUM(P4:P70)</f>
        <v>0</v>
      </c>
      <c r="Q71" s="141">
        <f t="shared" si="11"/>
        <v>0</v>
      </c>
      <c r="R71" s="140">
        <f t="shared" si="11"/>
        <v>0</v>
      </c>
      <c r="S71" s="141">
        <f t="shared" si="11"/>
        <v>0</v>
      </c>
      <c r="T71" s="140">
        <f t="shared" si="11"/>
        <v>0</v>
      </c>
      <c r="U71" s="141">
        <f t="shared" si="11"/>
        <v>0</v>
      </c>
      <c r="V71" s="140">
        <f t="shared" si="11"/>
        <v>0</v>
      </c>
      <c r="W71" s="141">
        <f t="shared" si="10"/>
        <v>0</v>
      </c>
      <c r="X71" s="142">
        <f t="shared" si="10"/>
        <v>0</v>
      </c>
      <c r="Y71" s="143">
        <f t="shared" si="10"/>
        <v>0</v>
      </c>
      <c r="Z71" s="142">
        <f t="shared" si="10"/>
        <v>0</v>
      </c>
      <c r="AA71" s="143">
        <f t="shared" si="10"/>
        <v>0</v>
      </c>
      <c r="AB71" s="142">
        <f t="shared" si="10"/>
        <v>0</v>
      </c>
      <c r="AC71" s="143">
        <f t="shared" si="10"/>
        <v>0</v>
      </c>
      <c r="AD71" s="142">
        <f t="shared" si="10"/>
        <v>0</v>
      </c>
      <c r="AE71" s="143">
        <f t="shared" si="10"/>
        <v>0</v>
      </c>
      <c r="AF71" s="142">
        <f t="shared" si="10"/>
        <v>0</v>
      </c>
      <c r="AG71" s="143">
        <f t="shared" si="10"/>
        <v>0</v>
      </c>
      <c r="AH71" s="142">
        <f t="shared" ref="AH71:AY71" si="12">SUM(AH4:AH70)</f>
        <v>0</v>
      </c>
      <c r="AI71" s="143">
        <f t="shared" si="12"/>
        <v>0</v>
      </c>
      <c r="AJ71" s="142">
        <f t="shared" si="12"/>
        <v>0</v>
      </c>
      <c r="AK71" s="143">
        <f t="shared" si="12"/>
        <v>0</v>
      </c>
      <c r="AL71" s="142">
        <f t="shared" si="12"/>
        <v>0</v>
      </c>
      <c r="AM71" s="143">
        <f t="shared" si="12"/>
        <v>0</v>
      </c>
      <c r="AN71" s="142">
        <f t="shared" si="12"/>
        <v>0</v>
      </c>
      <c r="AO71" s="143">
        <f t="shared" si="12"/>
        <v>0</v>
      </c>
      <c r="AP71" s="142">
        <f t="shared" si="12"/>
        <v>0</v>
      </c>
      <c r="AQ71" s="143">
        <f t="shared" si="12"/>
        <v>0</v>
      </c>
      <c r="AR71" s="142">
        <f t="shared" si="12"/>
        <v>0</v>
      </c>
      <c r="AS71" s="143">
        <f t="shared" si="12"/>
        <v>0</v>
      </c>
      <c r="AT71" s="142">
        <f t="shared" si="12"/>
        <v>0</v>
      </c>
      <c r="AU71" s="143">
        <f t="shared" si="12"/>
        <v>0</v>
      </c>
      <c r="AV71" s="142">
        <f t="shared" si="12"/>
        <v>0</v>
      </c>
      <c r="AW71" s="143">
        <f t="shared" si="12"/>
        <v>0</v>
      </c>
      <c r="AX71" s="142">
        <f t="shared" si="12"/>
        <v>0</v>
      </c>
      <c r="AY71" s="144">
        <f t="shared" si="12"/>
        <v>0</v>
      </c>
      <c r="AZ71" s="145">
        <f t="shared" si="10"/>
        <v>0</v>
      </c>
      <c r="BA71" s="146">
        <f t="shared" si="10"/>
        <v>0</v>
      </c>
      <c r="BB71" s="145">
        <f t="shared" si="10"/>
        <v>0</v>
      </c>
      <c r="BC71" s="146">
        <f t="shared" si="10"/>
        <v>0</v>
      </c>
      <c r="BD71" s="145">
        <f t="shared" si="10"/>
        <v>0</v>
      </c>
      <c r="BE71" s="146">
        <f t="shared" si="10"/>
        <v>0</v>
      </c>
      <c r="BF71" s="145">
        <f t="shared" si="10"/>
        <v>0</v>
      </c>
      <c r="BG71" s="146">
        <f t="shared" si="10"/>
        <v>0</v>
      </c>
      <c r="BH71" s="145">
        <f t="shared" si="10"/>
        <v>0</v>
      </c>
      <c r="BI71" s="146">
        <f t="shared" si="10"/>
        <v>0</v>
      </c>
      <c r="BJ71" s="145">
        <f t="shared" si="10"/>
        <v>0</v>
      </c>
      <c r="BK71" s="146">
        <f t="shared" si="10"/>
        <v>0</v>
      </c>
      <c r="BL71" s="145">
        <f t="shared" si="10"/>
        <v>0</v>
      </c>
      <c r="BM71" s="146">
        <f t="shared" si="10"/>
        <v>0</v>
      </c>
      <c r="BN71" s="145">
        <f t="shared" ref="BN71:BQ71" si="13">SUM(BN4:BN70)</f>
        <v>0</v>
      </c>
      <c r="BO71" s="146">
        <f t="shared" si="13"/>
        <v>0</v>
      </c>
      <c r="BP71" s="145">
        <f t="shared" si="13"/>
        <v>0</v>
      </c>
      <c r="BQ71" s="146">
        <f t="shared" si="13"/>
        <v>0</v>
      </c>
      <c r="BR71" s="139">
        <f t="shared" si="10"/>
        <v>0</v>
      </c>
      <c r="BS71" s="62">
        <f t="shared" si="10"/>
        <v>0</v>
      </c>
      <c r="BT71" s="147">
        <f t="shared" si="10"/>
        <v>0</v>
      </c>
      <c r="BU71" s="147">
        <f t="shared" ref="BU71" si="14">SUM(BU4:BU70)</f>
        <v>0</v>
      </c>
      <c r="BV71" s="148" t="e">
        <f t="shared" ref="BV71" si="15">BR71/BT71</f>
        <v>#DIV/0!</v>
      </c>
      <c r="BW71" s="149" t="e">
        <f t="shared" ref="BW71" si="16">BR71/BS71</f>
        <v>#DIV/0!</v>
      </c>
      <c r="BX71" s="149" t="e">
        <f t="shared" ref="BX71" si="17">BR71/BU71</f>
        <v>#DIV/0!</v>
      </c>
    </row>
    <row r="72" ht="16.5" customHeight="1" spans="2:75" x14ac:dyDescent="0.25">
      <c r="B72" s="150"/>
      <c r="C72" s="150"/>
      <c r="D72" s="151"/>
      <c r="E72" s="151"/>
      <c r="F72" s="151"/>
      <c r="G72" s="151"/>
      <c r="H72" s="151"/>
      <c r="I72" s="151"/>
      <c r="J72" s="151"/>
      <c r="K72" s="151"/>
      <c r="L72" s="151"/>
      <c r="M72" s="151"/>
      <c r="N72" s="151"/>
      <c r="O72" s="151"/>
      <c r="P72" s="151"/>
      <c r="Q72" s="151"/>
      <c r="R72" s="151"/>
      <c r="S72" s="151"/>
      <c r="T72" s="151"/>
      <c r="U72" s="151"/>
      <c r="V72" s="151"/>
      <c r="W72" s="151"/>
      <c r="X72" s="151"/>
      <c r="Y72" s="151"/>
      <c r="Z72" s="151"/>
      <c r="AA72" s="151"/>
      <c r="AB72" s="151"/>
      <c r="AC72" s="151"/>
      <c r="AD72" s="151"/>
      <c r="AE72" s="151"/>
      <c r="AF72" s="151"/>
      <c r="AG72" s="151"/>
      <c r="AH72" s="151"/>
      <c r="AI72" s="151"/>
      <c r="AJ72" s="151"/>
      <c r="AK72" s="151"/>
      <c r="AL72" s="151"/>
      <c r="AM72" s="151"/>
      <c r="AN72" s="151"/>
      <c r="AO72" s="151"/>
      <c r="AP72" s="151"/>
      <c r="AQ72" s="151"/>
      <c r="AR72" s="151"/>
      <c r="AS72" s="151"/>
      <c r="AT72" s="151"/>
      <c r="AU72" s="151"/>
      <c r="AV72" s="151"/>
      <c r="AW72" s="151"/>
      <c r="AX72" s="151"/>
      <c r="AY72" s="151"/>
      <c r="AZ72" s="151"/>
      <c r="BA72" s="151"/>
      <c r="BB72" s="151"/>
      <c r="BC72" s="151"/>
      <c r="BD72" s="151"/>
      <c r="BE72" s="151"/>
      <c r="BF72" s="151"/>
      <c r="BG72" s="151"/>
      <c r="BH72" s="151"/>
      <c r="BI72" s="151"/>
      <c r="BJ72" s="151"/>
      <c r="BK72" s="151"/>
      <c r="BL72" s="151"/>
      <c r="BM72" s="151"/>
      <c r="BN72" s="151"/>
      <c r="BO72" s="151"/>
      <c r="BP72" s="151"/>
      <c r="BQ72" s="151"/>
      <c r="BR72" s="150"/>
      <c r="BS72" s="150"/>
      <c r="BT72" s="151"/>
      <c r="BU72" s="151"/>
      <c r="BV72" s="151"/>
      <c r="BW72" s="151"/>
    </row>
    <row r="73" ht="13.2" customHeight="1" spans="2:70" x14ac:dyDescent="0.25">
      <c r="B73" s="3"/>
      <c r="C73" s="3"/>
      <c r="D73" s="152"/>
      <c r="F73" s="152"/>
      <c r="H73" s="152"/>
      <c r="J73" s="153"/>
      <c r="L73" s="153"/>
      <c r="N73" s="153"/>
      <c r="P73" s="153"/>
      <c r="R73" s="153"/>
      <c r="T73" s="153"/>
      <c r="V73" s="153"/>
      <c r="X73" s="153"/>
      <c r="Z73" s="153"/>
      <c r="AB73" s="153"/>
      <c r="AD73" s="153"/>
      <c r="AF73" s="153"/>
      <c r="AH73" s="153"/>
      <c r="AJ73" s="153"/>
      <c r="AL73" s="153"/>
      <c r="AN73" s="153"/>
      <c r="AP73" s="153"/>
      <c r="AR73" s="153"/>
      <c r="AT73" s="153"/>
      <c r="AV73" s="153"/>
      <c r="AX73" s="153"/>
      <c r="AZ73" s="153"/>
      <c r="BB73" s="153"/>
      <c r="BD73" s="153"/>
      <c r="BF73" s="153"/>
      <c r="BH73" s="153"/>
      <c r="BJ73" s="153"/>
      <c r="BL73" s="153"/>
      <c r="BN73" s="153"/>
      <c r="BP73" s="153"/>
      <c r="BR73" s="154"/>
    </row>
    <row r="74" ht="25.2" customHeight="1" spans="1:9" x14ac:dyDescent="0.25">
      <c r="A74" s="66"/>
      <c r="B74" s="67" t="s">
        <v>20</v>
      </c>
      <c r="C74" s="67" t="s">
        <v>21</v>
      </c>
      <c r="D74" s="68" t="s">
        <v>22</v>
      </c>
      <c r="E74" s="69" t="s">
        <v>23</v>
      </c>
      <c r="F74" s="70" t="s">
        <v>11</v>
      </c>
      <c r="G74" s="69" t="s">
        <v>13</v>
      </c>
      <c r="H74" s="70" t="s">
        <v>14</v>
      </c>
      <c r="I74" s="111"/>
    </row>
    <row r="75" ht="13.2" customHeight="1" spans="1:9" x14ac:dyDescent="0.25">
      <c r="A75" s="71" t="s">
        <v>25</v>
      </c>
      <c r="B75" s="65">
        <f>COUNTIF(B4:B70,"*RCL*")</f>
        <v>0</v>
      </c>
      <c r="C75" s="3" t="s">
        <v>26</v>
      </c>
      <c r="D75" s="72">
        <f>SUMIF($B$4:$B$70,"RCL",BR4:BR70)</f>
        <v>0</v>
      </c>
      <c r="E75" s="73">
        <f>SUMIF($B$4:$B$70,"RCL",BS4:BS70)</f>
        <v>0</v>
      </c>
      <c r="F75" s="72">
        <f>SUMIF($B$4:$B$70,"RCL",BT4:BT70)</f>
        <v>0</v>
      </c>
      <c r="G75" s="74">
        <f>IF(D75=0, "", D75/F75)</f>
      </c>
      <c r="H75" s="75">
        <f>IF(D75=0, "",D75/E75)</f>
      </c>
      <c r="I75" s="112">
        <f>IF(D75=0, "",D75/B75)</f>
      </c>
    </row>
    <row r="76" ht="13.2" customHeight="1" spans="1:9" x14ac:dyDescent="0.25">
      <c r="A76" s="71" t="s">
        <v>27</v>
      </c>
      <c r="B76" s="65">
        <f>COUNTIF(B4:B70,"*NCL*")</f>
        <v>0</v>
      </c>
      <c r="C76" s="3" t="s">
        <v>28</v>
      </c>
      <c r="D76" s="77">
        <f>SUMIF($B$4:$B$70,"NCL",BR4:BR70)</f>
        <v>0</v>
      </c>
      <c r="E76" s="78">
        <f>SUMIF($B$4:$B$70,"NCL",BS4:BS70)</f>
        <v>0</v>
      </c>
      <c r="F76" s="77">
        <f>SUMIF($B$4:$B$70,"NCL",BT4:BT70)</f>
        <v>0</v>
      </c>
      <c r="G76" s="79">
        <f t="shared" ref="G76:G81" si="18">IF(D76=0, "", D76/F76)</f>
      </c>
      <c r="H76" s="80">
        <f t="shared" ref="H76:H81" si="19">IF(D76=0, "",D76/E76)</f>
      </c>
      <c r="I76" s="112"/>
    </row>
    <row r="77" ht="13.2" customHeight="1" spans="1:9" x14ac:dyDescent="0.25">
      <c r="A77" s="71" t="s">
        <v>29</v>
      </c>
      <c r="B77" s="65">
        <f>COUNTIF(B4:B70,"*DCL*")</f>
        <v>0</v>
      </c>
      <c r="C77" s="3" t="s">
        <v>30</v>
      </c>
      <c r="D77" s="77">
        <f>SUMIF($B$4:$B$70,"DCL",BR4:BR70)</f>
        <v>0</v>
      </c>
      <c r="E77" s="78">
        <f>SUMIF($B$4:$B$70,"DCL",BS4:BS70)</f>
        <v>0</v>
      </c>
      <c r="F77" s="77">
        <f>SUMIF($B$4:$B$70,"DCL",BT4:BT70)</f>
        <v>0</v>
      </c>
      <c r="G77" s="79">
        <f t="shared" si="18"/>
      </c>
      <c r="H77" s="80">
        <f t="shared" si="19"/>
      </c>
      <c r="I77" s="112"/>
    </row>
    <row r="78" ht="13.2" customHeight="1" spans="1:9" x14ac:dyDescent="0.25">
      <c r="A78" s="71" t="s">
        <v>31</v>
      </c>
      <c r="B78" s="65">
        <f>COUNTIF(B4:B70,"*CEL*")</f>
        <v>0</v>
      </c>
      <c r="C78" s="3" t="s">
        <v>32</v>
      </c>
      <c r="D78" s="77">
        <f>SUMIF($B$4:$B$70,"CEL",BR4:BR70)</f>
        <v>0</v>
      </c>
      <c r="E78" s="78">
        <f>SUMIF($B$4:$B$70,"CEL",BS4:BS70)</f>
        <v>0</v>
      </c>
      <c r="F78" s="77">
        <f>SUMIF($B$4:$B$70,"CEL",BT4:BT70)</f>
        <v>0</v>
      </c>
      <c r="G78" s="79">
        <f t="shared" si="18"/>
      </c>
      <c r="H78" s="80">
        <f t="shared" si="19"/>
      </c>
      <c r="I78" s="112"/>
    </row>
    <row r="79" ht="13.2" customHeight="1" spans="1:9" x14ac:dyDescent="0.25">
      <c r="A79" s="71" t="s">
        <v>33</v>
      </c>
      <c r="B79" s="65">
        <f>COUNTIF(B4:B70,"*CCL*")</f>
        <v>0</v>
      </c>
      <c r="C79" s="3" t="s">
        <v>17</v>
      </c>
      <c r="D79" s="77">
        <f>SUMIF($B$4:$B$70,"CCL",BR4:BR70)</f>
        <v>0</v>
      </c>
      <c r="E79" s="78">
        <f>SUMIF($B$4:$B$70,"CCL",BS4:BS70)</f>
        <v>0</v>
      </c>
      <c r="F79" s="77">
        <f>SUMIF($B$4:$B$70,"CCL",BT4:BT70)</f>
        <v>0</v>
      </c>
      <c r="G79" s="79">
        <f t="shared" si="18"/>
      </c>
      <c r="H79" s="80">
        <f t="shared" si="19"/>
      </c>
      <c r="I79" s="112"/>
    </row>
    <row r="80" ht="13.2" customHeight="1" spans="1:9" x14ac:dyDescent="0.25">
      <c r="A80" s="71" t="s">
        <v>34</v>
      </c>
      <c r="B80" s="65">
        <f>COUNTIF(B4:B70,"*PCL*")</f>
        <v>0</v>
      </c>
      <c r="C80" s="3" t="s">
        <v>35</v>
      </c>
      <c r="D80" s="77">
        <f>SUMIF($B$4:$B$70,"PCL",BR4:BR70)</f>
        <v>0</v>
      </c>
      <c r="E80" s="78">
        <f>SUMIF($B$4:$B$70,"PCL",BS4:BS70)</f>
        <v>0</v>
      </c>
      <c r="F80" s="77">
        <f>SUMIF($B$4:$B$70,"PCL",BT4:BT70)</f>
        <v>0</v>
      </c>
      <c r="G80" s="79">
        <f t="shared" si="18"/>
      </c>
      <c r="H80" s="80">
        <f t="shared" si="19"/>
      </c>
      <c r="I80" s="112"/>
    </row>
    <row r="81" ht="13.2" customHeight="1" spans="1:9" x14ac:dyDescent="0.25">
      <c r="A81" s="71" t="s">
        <v>36</v>
      </c>
      <c r="B81" s="65">
        <f>COUNTIF(B4:B70,"*HAL*")</f>
        <v>0</v>
      </c>
      <c r="C81" s="3" t="s">
        <v>37</v>
      </c>
      <c r="D81" s="77">
        <f>SUMIF($B$4:$B$70,"HAL",BR4:BR70)</f>
        <v>0</v>
      </c>
      <c r="E81" s="78">
        <f>SUMIF($B$4:$B$70,"HAL",BS4:BS70)</f>
        <v>0</v>
      </c>
      <c r="F81" s="77">
        <f>SUMIF($B$4:$B$70,"HAL",BT4:BT70)</f>
        <v>0</v>
      </c>
      <c r="G81" s="79">
        <f t="shared" si="18"/>
      </c>
      <c r="H81" s="80">
        <f t="shared" si="19"/>
      </c>
      <c r="I81" s="112"/>
    </row>
    <row r="82" ht="13.2" customHeight="1" spans="1:9" x14ac:dyDescent="0.25">
      <c r="A82" s="71" t="s">
        <v>38</v>
      </c>
      <c r="B82" s="65">
        <f>COUNTIF(B4:B70,"*Silver*")</f>
        <v>0</v>
      </c>
      <c r="C82" s="3" t="s">
        <v>39</v>
      </c>
      <c r="D82" s="77">
        <f>SUMIF($B$4:$B$70,"Silver",BR4:BR70)</f>
        <v>0</v>
      </c>
      <c r="E82" s="78">
        <f>SUMIF($B$4:$B$70,"Silver",BS4:BS70)</f>
        <v>0</v>
      </c>
      <c r="F82" s="77">
        <f>SUMIF($B$4:$B$70,"Silver",BT4:BT70)</f>
        <v>0</v>
      </c>
      <c r="G82" s="79">
        <f>IF(D82=0, "", D82/F82)</f>
      </c>
      <c r="H82" s="80">
        <f>IF(D82=0, "",D82/E82)</f>
      </c>
      <c r="I82" s="112"/>
    </row>
    <row r="83" ht="13.2" customHeight="1" spans="1:9" x14ac:dyDescent="0.25">
      <c r="A83" s="71" t="s">
        <v>40</v>
      </c>
      <c r="B83" s="65">
        <f>COUNTIF(B4:B70,"*Viking*")</f>
        <v>0</v>
      </c>
      <c r="C83" s="3" t="s">
        <v>40</v>
      </c>
      <c r="D83" s="77">
        <f>SUMIF($B$4:$B$70,"Viking",BR4:BR70)</f>
        <v>0</v>
      </c>
      <c r="E83" s="78">
        <f>SUMIF($B$4:$B$70,"Viking",BS4:BS70)</f>
        <v>0</v>
      </c>
      <c r="F83" s="77">
        <f>SUMIF($B$4:$B$70,"Viking",BT4:BT70)</f>
        <v>0</v>
      </c>
      <c r="G83" s="79">
        <f t="shared" ref="G83:G91" si="20">IF(D83=0, "", D83/F83)</f>
      </c>
      <c r="H83" s="80">
        <f t="shared" ref="H83:H91" si="21">IF(D83=0, "",D83/E83)</f>
      </c>
      <c r="I83" s="112"/>
    </row>
    <row r="84" ht="13.2" customHeight="1" spans="1:9" x14ac:dyDescent="0.25">
      <c r="A84" s="71" t="s">
        <v>41</v>
      </c>
      <c r="B84" s="65">
        <f>COUNTIF(B4:B70,"*Azamara*")</f>
        <v>0</v>
      </c>
      <c r="C84" s="3" t="s">
        <v>41</v>
      </c>
      <c r="D84" s="77">
        <f>SUMIF($B$4:$B$70,"Azamara",BR4:BR70)</f>
        <v>0</v>
      </c>
      <c r="E84" s="78">
        <f>SUMIF($B$4:$B$70,"Azamara",BS4:BS70)</f>
        <v>0</v>
      </c>
      <c r="F84" s="77">
        <f>SUMIF($B$4:$B$70,"Azamara",BT4:BT70)</f>
        <v>0</v>
      </c>
      <c r="G84" s="79">
        <f t="shared" si="20"/>
      </c>
      <c r="H84" s="80">
        <f t="shared" si="21"/>
      </c>
      <c r="I84" s="112"/>
    </row>
    <row r="85" ht="13.2" customHeight="1" spans="1:9" x14ac:dyDescent="0.25">
      <c r="A85" s="71" t="s">
        <v>42</v>
      </c>
      <c r="B85" s="65">
        <f>COUNTIF(B4:B70,"*TUI*")</f>
        <v>0</v>
      </c>
      <c r="C85" s="3" t="s">
        <v>42</v>
      </c>
      <c r="D85" s="77">
        <f>SUMIF($B$4:$B$70,"TUI",BR4:BR70)</f>
        <v>0</v>
      </c>
      <c r="E85" s="78">
        <f>SUMIF($B$4:$B$70,"TUI",BS4:BS70)</f>
        <v>0</v>
      </c>
      <c r="F85" s="77">
        <f>SUMIF($B$4:$B$70,"TUI",BT4:BT70)</f>
        <v>0</v>
      </c>
      <c r="G85" s="79">
        <f t="shared" si="20"/>
      </c>
      <c r="H85" s="80">
        <f t="shared" si="21"/>
      </c>
      <c r="I85" s="112"/>
    </row>
    <row r="86" ht="13.2" customHeight="1" spans="1:9" x14ac:dyDescent="0.25">
      <c r="A86" s="71" t="s">
        <v>43</v>
      </c>
      <c r="B86" s="65">
        <f>COUNTIF(B4:B70,"*Marella*")</f>
        <v>0</v>
      </c>
      <c r="C86" s="3" t="s">
        <v>43</v>
      </c>
      <c r="D86" s="77">
        <f>SUMIF($B$4:$B$70,"Marella",BR4:BR70)</f>
        <v>0</v>
      </c>
      <c r="E86" s="78">
        <f>SUMIF($B$4:$B$70,"Marella",BS4:BS70)</f>
        <v>0</v>
      </c>
      <c r="F86" s="77">
        <f>SUMIF($B$4:$B$70,"Marella",BT4:BT70)</f>
        <v>0</v>
      </c>
      <c r="G86" s="79">
        <f t="shared" si="20"/>
      </c>
      <c r="H86" s="80">
        <f t="shared" si="21"/>
      </c>
      <c r="I86" s="112"/>
    </row>
    <row r="87" ht="13.2" customHeight="1" spans="1:9" x14ac:dyDescent="0.25">
      <c r="A87" s="71" t="s">
        <v>44</v>
      </c>
      <c r="B87" s="65">
        <f>COUNTIF(B4:B70,"*MSC*")</f>
        <v>0</v>
      </c>
      <c r="C87" s="3" t="s">
        <v>44</v>
      </c>
      <c r="D87" s="77">
        <f>SUMIF($B$4:$B$70,"MSC",BR4:BR70)</f>
        <v>0</v>
      </c>
      <c r="E87" s="78">
        <f>SUMIF($B$4:$B$70,"MSC",BS4:BS70)</f>
        <v>0</v>
      </c>
      <c r="F87" s="77">
        <f>SUMIF($B$4:$B$70,"MSC",BT4:BT70)</f>
        <v>0</v>
      </c>
      <c r="G87" s="79">
        <f t="shared" si="20"/>
      </c>
      <c r="H87" s="80">
        <f t="shared" si="21"/>
      </c>
      <c r="I87" s="112"/>
    </row>
    <row r="88" ht="13.2" customHeight="1" spans="1:9" x14ac:dyDescent="0.25">
      <c r="A88" s="71" t="s">
        <v>45</v>
      </c>
      <c r="B88" s="65">
        <f>COUNTIF(B4:B70,"*Regent*")</f>
        <v>0</v>
      </c>
      <c r="C88" s="3" t="s">
        <v>45</v>
      </c>
      <c r="D88" s="77">
        <f>SUMIF($B$4:$B$70,"Regent",BR4:BR70)</f>
        <v>0</v>
      </c>
      <c r="E88" s="78">
        <f>SUMIF($B$4:$B$70,"Regent",BS4:BS70)</f>
        <v>0</v>
      </c>
      <c r="F88" s="77">
        <f>SUMIF($B$4:$B$70,"Regent",BT4:BT70)</f>
        <v>0</v>
      </c>
      <c r="G88" s="79">
        <f t="shared" si="20"/>
      </c>
      <c r="H88" s="80">
        <f t="shared" si="21"/>
      </c>
      <c r="I88" s="112"/>
    </row>
    <row r="89" ht="13.2" customHeight="1" spans="1:9" x14ac:dyDescent="0.25">
      <c r="A89" s="71" t="s">
        <v>46</v>
      </c>
      <c r="B89" s="65">
        <f>COUNTIF(B5:B71,"*Windstar*")</f>
        <v>0</v>
      </c>
      <c r="C89" s="3" t="s">
        <v>46</v>
      </c>
      <c r="D89" s="77">
        <f>SUMIF($B$4:$B$70,"Windstar",BR4:BR70)</f>
        <v>0</v>
      </c>
      <c r="E89" s="78">
        <f>SUMIF($B$4:$B$70,"Windstar",BS4:BS70)</f>
        <v>0</v>
      </c>
      <c r="F89" s="77">
        <f>SUMIF($B$4:$B$70,"Windstar",BT4:BT70)</f>
        <v>0</v>
      </c>
      <c r="G89" s="79">
        <f t="shared" si="20"/>
      </c>
      <c r="H89" s="80">
        <f t="shared" si="21"/>
      </c>
      <c r="I89" s="112"/>
    </row>
    <row r="90" ht="13.2" customHeight="1" spans="1:9" x14ac:dyDescent="0.25">
      <c r="A90" s="71" t="s">
        <v>47</v>
      </c>
      <c r="B90" s="65">
        <f>COUNTIF(B6:B72,"*Explora*")</f>
        <v>0</v>
      </c>
      <c r="C90" s="3" t="s">
        <v>47</v>
      </c>
      <c r="D90" s="77">
        <f>SUMIF($B$4:$B$70,"Explora",BR4:BR70)</f>
        <v>0</v>
      </c>
      <c r="E90" s="78">
        <f>SUMIF($B$4:$B$70,"Explora",BS4:BS70)</f>
        <v>0</v>
      </c>
      <c r="F90" s="77">
        <f>SUMIF($B$4:$B$70,"Explora",BT4:BT70)</f>
        <v>0</v>
      </c>
      <c r="G90" s="79">
        <f t="shared" si="20"/>
      </c>
      <c r="H90" s="80">
        <f t="shared" si="21"/>
      </c>
      <c r="I90" s="112"/>
    </row>
    <row r="91" ht="13.2" customHeight="1" spans="1:9" x14ac:dyDescent="0.25">
      <c r="A91" s="81" t="s">
        <v>48</v>
      </c>
      <c r="B91" s="82">
        <f>COUNTIF(B7:B73,"*Cunard*")</f>
        <v>0</v>
      </c>
      <c r="C91" s="83" t="s">
        <v>48</v>
      </c>
      <c r="D91" s="84">
        <f>SUMIF($B$4:$B$70,"Cunard",BR4:BR70)</f>
        <v>0</v>
      </c>
      <c r="E91" s="85">
        <f>SUMIF($B$4:$B$70,"Cunard",BS4:BS70)</f>
        <v>0</v>
      </c>
      <c r="F91" s="84">
        <f>SUMIF($B$4:$B$70,"Cunard",BT4:BT70)</f>
        <v>0</v>
      </c>
      <c r="G91" s="86">
        <f t="shared" si="20"/>
      </c>
      <c r="H91" s="87">
        <f t="shared" si="21"/>
      </c>
      <c r="I91" s="113"/>
    </row>
    <row r="93" spans="2:2" x14ac:dyDescent="0.25">
      <c r="B93" s="89">
        <f>SUM(B75:B90)</f>
        <v>0</v>
      </c>
    </row>
    <row r="94" ht="25.2" customHeight="1" spans="1:9" x14ac:dyDescent="0.25">
      <c r="A94" s="66"/>
      <c r="B94" s="67" t="s">
        <v>20</v>
      </c>
      <c r="C94" s="90"/>
      <c r="D94" s="91" t="s">
        <v>22</v>
      </c>
      <c r="E94" s="69" t="s">
        <v>23</v>
      </c>
      <c r="F94" s="92" t="s">
        <v>11</v>
      </c>
      <c r="G94" s="69" t="s">
        <v>13</v>
      </c>
      <c r="H94" s="92" t="s">
        <v>14</v>
      </c>
      <c r="I94" s="114"/>
    </row>
    <row r="95" ht="13.2" customHeight="1" spans="1:9" x14ac:dyDescent="0.25">
      <c r="A95" s="115" t="s">
        <v>49</v>
      </c>
      <c r="B95" s="65">
        <f>COUNTIF(C4:C70,"*Vista*")</f>
        <v>0</v>
      </c>
      <c r="D95" s="94">
        <f>SUMIF($C$4:$C$70,"Vista",$BR$4:$BR$70)</f>
        <v>0</v>
      </c>
      <c r="E95" s="78">
        <f>SUMIF($C$4:$C$70,"Vista",$BS$4:$BS$70)</f>
        <v>0</v>
      </c>
      <c r="F95" s="95">
        <f>SUMIF($C$4:$C$70,"Vista",$BT$4:$BT$70)</f>
        <v>0</v>
      </c>
      <c r="G95" s="96">
        <f>IF(D95=0, "", D95/F95)</f>
      </c>
      <c r="H95" s="97">
        <f>IF(D95=0, "",D95/E95)</f>
      </c>
      <c r="I95" s="98">
        <f>IF(D95=0, "",D95/B95)</f>
      </c>
    </row>
    <row r="96" ht="13.2" customHeight="1" spans="1:9" x14ac:dyDescent="0.25">
      <c r="A96" s="115" t="s">
        <v>50</v>
      </c>
      <c r="B96" s="89">
        <f>COUNTIF(C4:C70,"*Conquest*")</f>
        <v>0</v>
      </c>
      <c r="D96" s="94">
        <f>SUMIF($C$4:$C$70,"Conquest",$BR$4:$BR$70)</f>
        <v>0</v>
      </c>
      <c r="E96" s="78">
        <f>SUMIF($C$4:$C$70,"Conquest",$BS$4:$BS$70)</f>
        <v>0</v>
      </c>
      <c r="F96" s="95">
        <f>SUMIF($C$4:$C$70,"Conquest",$BT$4:$BT$70)</f>
        <v>0</v>
      </c>
      <c r="G96" s="96">
        <f t="shared" ref="G96:G118" si="22">IF(D96=0, "", D96/F96)</f>
      </c>
      <c r="H96" s="97">
        <f t="shared" ref="H96:H118" si="23">IF(D96=0, "",D96/E96)</f>
      </c>
      <c r="I96" s="98">
        <f t="shared" ref="I96:I118" si="24">IF(D96=0, "",D96/B96)</f>
      </c>
    </row>
    <row r="97" ht="13.2" customHeight="1" spans="1:9" x14ac:dyDescent="0.25">
      <c r="A97" s="115" t="s">
        <v>51</v>
      </c>
      <c r="B97" s="89">
        <f>COUNTIF(C4:C70,"*Glory*")</f>
        <v>0</v>
      </c>
      <c r="D97" s="94">
        <f>SUMIF($C$4:$C$70,"Glory",$BR$4:$BR$70)</f>
        <v>0</v>
      </c>
      <c r="E97" s="78">
        <f>SUMIF($C$4:$C$70,"Glory",$BS$4:$BS$70)</f>
        <v>0</v>
      </c>
      <c r="F97" s="95">
        <f>SUMIF($C$4:$C$70,"Glory",$BT$4:$BT$70)</f>
        <v>0</v>
      </c>
      <c r="G97" s="96">
        <f t="shared" si="22"/>
      </c>
      <c r="H97" s="97">
        <f t="shared" si="23"/>
      </c>
      <c r="I97" s="98">
        <f t="shared" si="24"/>
      </c>
    </row>
    <row r="98" ht="13.2" customHeight="1" spans="1:9" x14ac:dyDescent="0.25">
      <c r="A98" s="115" t="s">
        <v>52</v>
      </c>
      <c r="B98" s="89">
        <f>COUNTIF(C4:C70,"*Liberty*")</f>
        <v>0</v>
      </c>
      <c r="D98" s="94">
        <f>SUMIF($C$4:$C$70,"Liberty",$BR$4:$BR$70)</f>
        <v>0</v>
      </c>
      <c r="E98" s="78">
        <f>SUMIF($C$4:$C$70,"Liberty",$BS$4:$BS$70)</f>
        <v>0</v>
      </c>
      <c r="F98" s="95">
        <f>SUMIF($C$4:$C$70,"Liberty",$BT$4:$BT$70)</f>
        <v>0</v>
      </c>
      <c r="G98" s="96">
        <f t="shared" si="22"/>
      </c>
      <c r="H98" s="97">
        <f t="shared" si="23"/>
      </c>
      <c r="I98" s="98">
        <f t="shared" si="24"/>
      </c>
    </row>
    <row r="99" ht="13.2" customHeight="1" spans="1:9" x14ac:dyDescent="0.25">
      <c r="A99" s="115" t="s">
        <v>53</v>
      </c>
      <c r="B99" s="89">
        <f>COUNTIF(C4:C70,"*Freedom*")</f>
        <v>0</v>
      </c>
      <c r="D99" s="94">
        <f>SUMIF($C$4:$C$70,"Freedom",$BR$4:$BR$70)</f>
        <v>0</v>
      </c>
      <c r="E99" s="78">
        <f>SUMIF($C$4:$C$70,"Freedom",$BS$4:$BS$70)</f>
        <v>0</v>
      </c>
      <c r="F99" s="95">
        <f>SUMIF($C$4:$C$70,"Freedom",$BT$4:$BT$70)</f>
        <v>0</v>
      </c>
      <c r="G99" s="96">
        <f t="shared" si="22"/>
      </c>
      <c r="H99" s="97">
        <f t="shared" si="23"/>
      </c>
      <c r="I99" s="98">
        <f t="shared" si="24"/>
      </c>
    </row>
    <row r="100" ht="13.2" customHeight="1" spans="1:9" x14ac:dyDescent="0.25">
      <c r="A100" s="115" t="s">
        <v>54</v>
      </c>
      <c r="B100" s="89">
        <f>COUNTIF(C4:C70,"*Elation*")</f>
        <v>0</v>
      </c>
      <c r="D100" s="94">
        <f>SUMIF($C$4:$C$70,"Elation",$BR$4:$BR$70)</f>
        <v>0</v>
      </c>
      <c r="E100" s="78">
        <f>SUMIF($C$4:$C$70,"Elation",$BS$4:$BS$70)</f>
        <v>0</v>
      </c>
      <c r="F100" s="95">
        <f>SUMIF($C$4:$C$70,"Elation",$BT$4:$BT$70)</f>
        <v>0</v>
      </c>
      <c r="G100" s="96">
        <f t="shared" si="22"/>
      </c>
      <c r="H100" s="97">
        <f t="shared" si="23"/>
      </c>
      <c r="I100" s="98">
        <f t="shared" si="24"/>
      </c>
    </row>
    <row r="101" ht="13.2" customHeight="1" spans="1:9" x14ac:dyDescent="0.25">
      <c r="A101" s="115" t="s">
        <v>55</v>
      </c>
      <c r="B101" s="89">
        <f>COUNTIF(C4:C70,"*Pride*")</f>
        <v>0</v>
      </c>
      <c r="D101" s="94">
        <f>SUMIF($C$4:$C$70,"Pride",$BR$4:$BR$70)</f>
        <v>0</v>
      </c>
      <c r="E101" s="78">
        <f>SUMIF($C$4:$C$70,"Pride",$BS$4:$BS$70)</f>
        <v>0</v>
      </c>
      <c r="F101" s="95">
        <f>SUMIF($C$4:$C$70,"Pride",$BT$4:$BT$70)</f>
        <v>0</v>
      </c>
      <c r="G101" s="96">
        <f t="shared" si="22"/>
      </c>
      <c r="H101" s="97">
        <f t="shared" si="23"/>
      </c>
      <c r="I101" s="98">
        <f t="shared" si="24"/>
      </c>
    </row>
    <row r="102" ht="13.2" customHeight="1" spans="1:9" x14ac:dyDescent="0.25">
      <c r="A102" s="115" t="s">
        <v>56</v>
      </c>
      <c r="B102" s="89">
        <f>COUNTIF(C4:C70,"*Mardi Gras*")</f>
        <v>0</v>
      </c>
      <c r="D102" s="94">
        <f>SUMIF($C$4:$C$70,"Mardi Gras",$BR$4:$BR$70)</f>
        <v>0</v>
      </c>
      <c r="E102" s="78">
        <f>SUMIF($C$4:$C$70,"Mardi Gras",$BS$4:$BS$70)</f>
        <v>0</v>
      </c>
      <c r="F102" s="95">
        <f>SUMIF($C$4:$C$70,"Mardi Gras",$BT$4:$BT$70)</f>
        <v>0</v>
      </c>
      <c r="G102" s="96">
        <f t="shared" si="22"/>
      </c>
      <c r="H102" s="97">
        <f t="shared" si="23"/>
      </c>
      <c r="I102" s="98">
        <f t="shared" si="24"/>
      </c>
    </row>
    <row r="103" ht="13.2" customHeight="1" spans="1:9" x14ac:dyDescent="0.25">
      <c r="A103" s="115" t="s">
        <v>57</v>
      </c>
      <c r="B103" s="89">
        <f>COUNTIF(C4:C70,"*Celebration*")</f>
        <v>0</v>
      </c>
      <c r="D103" s="94">
        <f>SUMIF($C$4:$C$70,"Celebration",$BR$4:$BR$70)</f>
        <v>0</v>
      </c>
      <c r="E103" s="78">
        <f>SUMIF($C$4:$C$70,"Celebration",$BS$4:$BS$70)</f>
        <v>0</v>
      </c>
      <c r="F103" s="95">
        <f>SUMIF($C$4:$C$70,"Celebration",$BT$4:$BT$70)</f>
        <v>0</v>
      </c>
      <c r="G103" s="96">
        <f t="shared" si="22"/>
      </c>
      <c r="H103" s="97">
        <f t="shared" si="23"/>
      </c>
      <c r="I103" s="98">
        <f t="shared" si="24"/>
      </c>
    </row>
    <row r="104" ht="13.2" customHeight="1" spans="1:9" x14ac:dyDescent="0.25">
      <c r="A104" s="115" t="s">
        <v>58</v>
      </c>
      <c r="B104" s="89">
        <f>COUNTIF(C4:C70,"*Horizon*")</f>
        <v>0</v>
      </c>
      <c r="D104" s="94">
        <f>SUMIF($C$4:$C$70,"Horizon",$BR$4:$BR$70)</f>
        <v>0</v>
      </c>
      <c r="E104" s="78">
        <f>SUMIF($C$4:$C$70,"Horizon",$BS$4:$BS$70)</f>
        <v>0</v>
      </c>
      <c r="F104" s="95">
        <f>SUMIF($C$4:$C$70,"Horizon",$BT$4:$BT$70)</f>
        <v>0</v>
      </c>
      <c r="G104" s="96">
        <f t="shared" si="22"/>
      </c>
      <c r="H104" s="97">
        <f t="shared" si="23"/>
      </c>
      <c r="I104" s="98">
        <f t="shared" si="24"/>
      </c>
    </row>
    <row r="105" ht="13.2" customHeight="1" spans="1:9" x14ac:dyDescent="0.25">
      <c r="A105" s="115" t="s">
        <v>59</v>
      </c>
      <c r="B105" s="89">
        <f>COUNTIF(C4:C70,"*Dream*")</f>
        <v>0</v>
      </c>
      <c r="D105" s="94">
        <f>SUMIF($C$4:$C$70,"Dream",$BR$4:$BR$70)</f>
        <v>0</v>
      </c>
      <c r="E105" s="78">
        <f>SUMIF($C$4:$C$70,"Dream",$BS$4:$BS$70)</f>
        <v>0</v>
      </c>
      <c r="F105" s="95">
        <f>SUMIF($C$4:$C$70,"Dream",$BT$4:$BT$70)</f>
        <v>0</v>
      </c>
      <c r="G105" s="96">
        <f t="shared" si="22"/>
      </c>
      <c r="H105" s="97">
        <f t="shared" si="23"/>
      </c>
      <c r="I105" s="98">
        <f t="shared" si="24"/>
      </c>
    </row>
    <row r="106" ht="13.2" customHeight="1" spans="1:9" x14ac:dyDescent="0.25">
      <c r="A106" s="115" t="s">
        <v>60</v>
      </c>
      <c r="B106" s="89">
        <f>COUNTIF(C4:C70,"*Sunrise*")</f>
        <v>0</v>
      </c>
      <c r="D106" s="94">
        <f>SUMIF($C$4:$C$70,"Sunrise",$BR$4:$BR$70)</f>
        <v>0</v>
      </c>
      <c r="E106" s="78">
        <f>SUMIF($C$4:$C$70,"Sunrise",$BS$4:$BS$70)</f>
        <v>0</v>
      </c>
      <c r="F106" s="95">
        <f>SUMIF($C$4:$C$70,"Sunrise",$BT$4:$BT$70)</f>
        <v>0</v>
      </c>
      <c r="G106" s="96">
        <f t="shared" si="22"/>
      </c>
      <c r="H106" s="97">
        <f t="shared" si="23"/>
      </c>
      <c r="I106" s="98">
        <f t="shared" si="24"/>
      </c>
    </row>
    <row r="107" ht="13.2" customHeight="1" spans="1:9" x14ac:dyDescent="0.25">
      <c r="A107" s="115" t="s">
        <v>61</v>
      </c>
      <c r="B107" s="89">
        <f>COUNTIF(C4:C70,"*Venezia*")</f>
        <v>0</v>
      </c>
      <c r="D107" s="94">
        <f>SUMIF($C$4:$C$70,"Venezia",$BR$4:$BR$70)</f>
        <v>0</v>
      </c>
      <c r="E107" s="78">
        <f>SUMIF($C$4:$C$70,"Venezia",$BS$4:$BS$70)</f>
        <v>0</v>
      </c>
      <c r="F107" s="95">
        <f>SUMIF($C$4:$C$70,"Venezia",$BT$4:$BT$70)</f>
        <v>0</v>
      </c>
      <c r="G107" s="96">
        <f t="shared" si="22"/>
      </c>
      <c r="H107" s="97">
        <f t="shared" si="23"/>
      </c>
      <c r="I107" s="98">
        <f t="shared" si="24"/>
      </c>
    </row>
    <row r="108" ht="13.2" customHeight="1" spans="1:9" x14ac:dyDescent="0.25">
      <c r="A108" s="115" t="s">
        <v>62</v>
      </c>
      <c r="B108" s="89">
        <f>COUNTIF(C4:C70,"*Magic*")</f>
        <v>0</v>
      </c>
      <c r="D108" s="94">
        <f>SUMIF($C$4:$C$70,"Magic",$BR$4:$BR$70)</f>
        <v>0</v>
      </c>
      <c r="E108" s="78">
        <f>SUMIF($C$4:$C$70,"Magic",$BS$4:$BS$70)</f>
        <v>0</v>
      </c>
      <c r="F108" s="95">
        <f>SUMIF($C$4:$C$70,"Magic",$BT$4:$BT$70)</f>
        <v>0</v>
      </c>
      <c r="G108" s="96">
        <f t="shared" si="22"/>
      </c>
      <c r="H108" s="97">
        <f t="shared" si="23"/>
      </c>
      <c r="I108" s="98">
        <f t="shared" si="24"/>
      </c>
    </row>
    <row r="109" ht="13.2" customHeight="1" spans="1:9" x14ac:dyDescent="0.25">
      <c r="A109" s="115" t="s">
        <v>63</v>
      </c>
      <c r="B109" s="89">
        <f>COUNTIF(C4:C70,"*Panorama*")</f>
        <v>0</v>
      </c>
      <c r="D109" s="94">
        <f>SUMIF($C$4:$C$70,"Panorama",$BR$4:$BR$70)</f>
        <v>0</v>
      </c>
      <c r="E109" s="78">
        <f>SUMIF($C$4:$C$70,"Panorama",$BS$4:$BS$70)</f>
        <v>0</v>
      </c>
      <c r="F109" s="95">
        <f>SUMIF($C$4:$C$70,"Panorama",$BT$4:$BT$70)</f>
        <v>0</v>
      </c>
      <c r="G109" s="96">
        <f t="shared" si="22"/>
      </c>
      <c r="H109" s="97">
        <f t="shared" si="23"/>
      </c>
      <c r="I109" s="98">
        <f t="shared" si="24"/>
      </c>
    </row>
    <row r="110" ht="13.2" customHeight="1" spans="1:9" x14ac:dyDescent="0.25">
      <c r="A110" s="115" t="s">
        <v>64</v>
      </c>
      <c r="B110" s="89">
        <f>COUNTIF(C4:C70,"*Sunshine*")</f>
        <v>0</v>
      </c>
      <c r="D110" s="94">
        <f>SUMIF($C$4:$C$70,"Sunshine",$BR$4:$BR$70)</f>
        <v>0</v>
      </c>
      <c r="E110" s="78">
        <f>SUMIF($C$4:$C$70,"Sunshine",$BS$4:$BS$70)</f>
        <v>0</v>
      </c>
      <c r="F110" s="95">
        <f>SUMIF($C$4:$C$70,"Sunshine",$BT$4:$BT$70)</f>
        <v>0</v>
      </c>
      <c r="G110" s="96">
        <f t="shared" si="22"/>
      </c>
      <c r="H110" s="97">
        <f t="shared" si="23"/>
      </c>
      <c r="I110" s="98">
        <f t="shared" si="24"/>
      </c>
    </row>
    <row r="111" ht="13.2" customHeight="1" spans="1:9" x14ac:dyDescent="0.25">
      <c r="A111" s="115" t="s">
        <v>65</v>
      </c>
      <c r="B111" s="89">
        <f>COUNTIF(C4:C70,"*Splendor*")</f>
        <v>0</v>
      </c>
      <c r="D111" s="94">
        <f>SUMIF($C$4:$C$70,"Splendor",$BR$4:$BR$70)</f>
        <v>0</v>
      </c>
      <c r="E111" s="78">
        <f>SUMIF($C$4:$C$70,"Splendor",$BS$4:$BS$70)</f>
        <v>0</v>
      </c>
      <c r="F111" s="95">
        <f>SUMIF($C$4:$C$70,"Splendor",$BT$4:$BT$70)</f>
        <v>0</v>
      </c>
      <c r="G111" s="96">
        <f t="shared" si="22"/>
      </c>
      <c r="H111" s="97">
        <f t="shared" si="23"/>
      </c>
      <c r="I111" s="98">
        <f t="shared" si="24"/>
      </c>
    </row>
    <row r="112" ht="13.2" customHeight="1" spans="1:9" x14ac:dyDescent="0.25">
      <c r="A112" s="115" t="s">
        <v>66</v>
      </c>
      <c r="B112" s="89">
        <f>COUNTIF(C4:C70,"*Legend*")</f>
        <v>0</v>
      </c>
      <c r="D112" s="94">
        <f>SUMIF($C$4:$C$70,"Legend",$BR$4:$BR$70)</f>
        <v>0</v>
      </c>
      <c r="E112" s="78">
        <f>SUMIF($C$4:$C$70,"Legend",$BS$4:$BS$70)</f>
        <v>0</v>
      </c>
      <c r="F112" s="95">
        <f>SUMIF($C$4:$C$70,"Legend",$BT$4:$BT$70)</f>
        <v>0</v>
      </c>
      <c r="G112" s="96">
        <f t="shared" si="22"/>
      </c>
      <c r="H112" s="97">
        <f t="shared" si="23"/>
      </c>
      <c r="I112" s="98">
        <f t="shared" si="24"/>
      </c>
    </row>
    <row r="113" ht="13.2" customHeight="1" spans="1:9" x14ac:dyDescent="0.25">
      <c r="A113" s="115" t="s">
        <v>67</v>
      </c>
      <c r="B113" s="89">
        <f>COUNTIF(C4:C70,"*Jubilee*")</f>
        <v>0</v>
      </c>
      <c r="D113" s="94">
        <f>SUMIF($C$4:$C$70,"Jubilee",$BR$4:$BR$70)</f>
        <v>0</v>
      </c>
      <c r="E113" s="78">
        <f>SUMIF($C$4:$C$70,"Jubilee",$BS$4:$BS$70)</f>
        <v>0</v>
      </c>
      <c r="F113" s="95">
        <f>SUMIF($C$4:$C$70,"Jubilee",$BT$4:$BT$70)</f>
        <v>0</v>
      </c>
      <c r="G113" s="96">
        <f t="shared" si="22"/>
      </c>
      <c r="H113" s="97">
        <f t="shared" si="23"/>
      </c>
      <c r="I113" s="98">
        <f t="shared" si="24"/>
      </c>
    </row>
    <row r="114" ht="13.2" customHeight="1" spans="1:9" x14ac:dyDescent="0.25">
      <c r="A114" s="115" t="s">
        <v>68</v>
      </c>
      <c r="B114" s="89">
        <f>COUNTIF(C4:C70,"*Miracle*")</f>
        <v>0</v>
      </c>
      <c r="D114" s="94">
        <f>SUMIF($C$4:$C$70,"Miracle",$BR$4:$BR$70)</f>
        <v>0</v>
      </c>
      <c r="E114" s="78">
        <f>SUMIF($C$4:$C$70,"Miracle",$BS$4:$BS$70)</f>
        <v>0</v>
      </c>
      <c r="F114" s="95">
        <f>SUMIF($C$4:$C$70,"Miracle",$BT$4:$BT$70)</f>
        <v>0</v>
      </c>
      <c r="G114" s="96">
        <f t="shared" si="22"/>
      </c>
      <c r="H114" s="97">
        <f t="shared" si="23"/>
      </c>
      <c r="I114" s="98">
        <f t="shared" si="24"/>
      </c>
    </row>
    <row r="115" ht="13.2" customHeight="1" spans="1:9" x14ac:dyDescent="0.25">
      <c r="A115" s="115" t="s">
        <v>69</v>
      </c>
      <c r="B115" s="89">
        <f>COUNTIF(C4:C70,"*Firenze*")</f>
        <v>0</v>
      </c>
      <c r="D115" s="94">
        <f>SUMIF($C$4:$C$70,"Firenze",$BR$4:$BR$70)</f>
        <v>0</v>
      </c>
      <c r="E115" s="78">
        <f>SUMIF($C$4:$C$70,"Firenze",$BS$4:$BS$70)</f>
        <v>0</v>
      </c>
      <c r="F115" s="95">
        <f>SUMIF($C$4:$C$70,"Firenze",$BT$4:$BT$70)</f>
        <v>0</v>
      </c>
      <c r="G115" s="96">
        <f t="shared" si="22"/>
      </c>
      <c r="H115" s="97">
        <f t="shared" si="23"/>
      </c>
      <c r="I115" s="98">
        <f t="shared" si="24"/>
      </c>
    </row>
    <row r="116" ht="13.2" customHeight="1" spans="1:9" x14ac:dyDescent="0.25">
      <c r="A116" s="115" t="s">
        <v>70</v>
      </c>
      <c r="B116" s="89">
        <f>COUNTIF(C4:C70,"*Luminosa*")</f>
        <v>0</v>
      </c>
      <c r="D116" s="94">
        <f>SUMIF($C$4:$C$70,"Luminosa",$BR$4:$BR$70)</f>
        <v>0</v>
      </c>
      <c r="E116" s="78">
        <f>SUMIF($C$4:$C$70,"Luminosa",$BS$4:$BS$70)</f>
        <v>0</v>
      </c>
      <c r="F116" s="95">
        <f>SUMIF($C$4:$C$70,"Luminosa",$BT$4:$BT$70)</f>
        <v>0</v>
      </c>
      <c r="G116" s="96">
        <f t="shared" si="22"/>
      </c>
      <c r="H116" s="97">
        <f t="shared" si="23"/>
      </c>
      <c r="I116" s="98">
        <f t="shared" si="24"/>
      </c>
    </row>
    <row r="117" ht="13.2" customHeight="1" spans="1:9" x14ac:dyDescent="0.25">
      <c r="A117" s="115" t="s">
        <v>71</v>
      </c>
      <c r="B117" s="89">
        <f>COUNTIF(C4:C70,"*Radiance*")</f>
        <v>0</v>
      </c>
      <c r="D117" s="94">
        <f>SUMIF($C$4:$C$70,"Radiance",$BR$4:$BR$70)</f>
        <v>0</v>
      </c>
      <c r="E117" s="78">
        <f>SUMIF($C$4:$C$70,"Radiance",$BS$4:$BS$70)</f>
        <v>0</v>
      </c>
      <c r="F117" s="95">
        <f>SUMIF($C$4:$C$70,"Radiance",$BT$4:$BT$70)</f>
        <v>0</v>
      </c>
      <c r="G117" s="96">
        <f t="shared" si="22"/>
      </c>
      <c r="H117" s="97">
        <f t="shared" si="23"/>
      </c>
      <c r="I117" s="98">
        <f t="shared" si="24"/>
      </c>
    </row>
    <row r="118" ht="13.2" customHeight="1" spans="1:9" x14ac:dyDescent="0.25">
      <c r="A118" s="81" t="s">
        <v>72</v>
      </c>
      <c r="B118" s="100">
        <f>COUNTIF(C4:C70,"*Sensation*")</f>
        <v>0</v>
      </c>
      <c r="C118" s="101"/>
      <c r="D118" s="102">
        <f>SUMIF($C$4:$C$70,"Sensation",$BR$4:$BR$70)</f>
        <v>0</v>
      </c>
      <c r="E118" s="85">
        <f>SUMIF($C$4:$C$70,"Sensation",$BS$4:$BS$70)</f>
        <v>0</v>
      </c>
      <c r="F118" s="103">
        <f>SUMIF($C$4:$C$70,"Sensation",$BT$4:$BT$70)</f>
        <v>0</v>
      </c>
      <c r="G118" s="104">
        <f t="shared" si="22"/>
      </c>
      <c r="H118" s="105">
        <f t="shared" si="23"/>
      </c>
      <c r="I118" s="106">
        <f t="shared" si="24"/>
      </c>
    </row>
  </sheetData>
  <mergeCells count="35"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BP2:BQ2"/>
    <mergeCell ref="BR2:BX2"/>
    <mergeCell ref="B71:C71"/>
  </mergeCells>
  <dataValidations count="4">
    <dataValidation type="list" allowBlank="1" showInputMessage="1" showErrorMessage="1" sqref="B10:B70">
      <formula1>"DCL, NCL, CCL, PCL, RCL, HAL, CEL, Azamara, TUI, MSC, Viking, Marella, Silver, Windstar, Explora, Cunard, Regent"</formula1>
    </dataValidation>
    <dataValidation type="list" allowBlank="1" showInputMessage="1" showErrorMessage="1" sqref="B4:B70">
      <formula1>"DCL, NCL, CCL, PCL, RCL, HAL, CEL, Azamara, TUI, MSC, Viking, Marella, Silver, Windstar, Explora, Cunard, Regent"</formula1>
    </dataValidation>
    <dataValidation type="list" allowBlank="1" showInputMessage="1" showErrorMessage="1" sqref="C10:C70">
      <formula1>$A$95:$A$118</formula1>
    </dataValidation>
    <dataValidation type="list" allowBlank="1" showInputMessage="1" showErrorMessage="1" sqref="C4:C70">
      <formula1>$A$95:$A$118</formula1>
    </dataValidation>
  </dataValidations>
  <pageMargins left="0.75" right="0.75" top="1" bottom="1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18"/>
  <sheetViews>
    <sheetView workbookViewId="0" zoomScale="80" zoomScaleNormal="80">
      <pane xSplit="3" ySplit="3" topLeftCell="D80" activePane="bottomRight" state="frozen"/>
      <selection pane="bottomRight" activeCell="B29" sqref="B29"/>
    </sheetView>
  </sheetViews>
  <sheetFormatPr defaultRowHeight="12.6" outlineLevelRow="0" outlineLevelCol="0" x14ac:dyDescent="0.2" defaultColWidth="8.6328125" customHeight="1"/>
  <cols>
    <col min="1" max="1" width="20.6328125" style="1" customWidth="1"/>
    <col min="2" max="2" width="13.08984375" customWidth="1"/>
    <col min="3" max="3" width="19.90625" customWidth="1"/>
    <col min="4" max="8" width="10.08984375" style="2" customWidth="1"/>
    <col min="9" max="9" width="10.453125" customWidth="1"/>
    <col min="10" max="10" width="8.453125" customWidth="1"/>
    <col min="11" max="11" width="10.453125" customWidth="1"/>
    <col min="12" max="12" width="8.453125" customWidth="1"/>
    <col min="13" max="13" width="10.453125" customWidth="1"/>
    <col min="14" max="14" width="8.453125" customWidth="1"/>
    <col min="15" max="15" width="10.453125" customWidth="1"/>
    <col min="16" max="16" width="7.36328125" customWidth="1"/>
    <col min="17" max="17" width="10.453125" customWidth="1"/>
    <col min="18" max="18" width="8.453125" customWidth="1"/>
    <col min="19" max="19" width="10.453125" customWidth="1"/>
    <col min="20" max="20" width="8.453125" customWidth="1"/>
    <col min="21" max="21" width="10.453125" customWidth="1"/>
    <col min="22" max="22" width="10.6328125" customWidth="1"/>
    <col min="23" max="23" width="10.453125" customWidth="1"/>
    <col min="24" max="24" width="8.453125" hidden="1" customWidth="1"/>
    <col min="25" max="25" width="10.453125" hidden="1" customWidth="1"/>
    <col min="26" max="26" width="7.36328125" hidden="1" customWidth="1"/>
    <col min="27" max="27" width="10.453125" hidden="1" customWidth="1"/>
    <col min="28" max="28" width="8.453125" hidden="1" customWidth="1"/>
    <col min="29" max="29" width="10.453125" hidden="1" customWidth="1"/>
    <col min="30" max="30" width="7.36328125" hidden="1" customWidth="1"/>
    <col min="31" max="31" width="10.453125" hidden="1" customWidth="1"/>
    <col min="32" max="32" width="8.453125" hidden="1" customWidth="1"/>
    <col min="33" max="33" width="10.453125" hidden="1" customWidth="1"/>
    <col min="34" max="34" width="8.453125" hidden="1" customWidth="1"/>
    <col min="35" max="35" width="10.453125" hidden="1" customWidth="1"/>
    <col min="36" max="36" width="7.36328125" hidden="1" customWidth="1"/>
    <col min="37" max="37" width="10.453125" hidden="1" customWidth="1"/>
    <col min="38" max="38" width="7.36328125" hidden="1" customWidth="1"/>
    <col min="39" max="39" width="10.453125" hidden="1" customWidth="1"/>
    <col min="40" max="40" width="8.453125" hidden="1" customWidth="1"/>
    <col min="41" max="41" width="10.453125" hidden="1" customWidth="1"/>
    <col min="42" max="42" width="7.36328125" hidden="1" customWidth="1"/>
    <col min="43" max="43" width="10.453125" hidden="1" customWidth="1"/>
    <col min="44" max="44" width="8.453125" hidden="1" customWidth="1"/>
    <col min="45" max="45" width="10.453125" hidden="1" customWidth="1"/>
    <col min="46" max="46" width="7.36328125" hidden="1" customWidth="1"/>
    <col min="47" max="47" width="10.453125" hidden="1" customWidth="1"/>
    <col min="48" max="48" width="8.453125" hidden="1" customWidth="1"/>
    <col min="49" max="49" width="10.453125" hidden="1" customWidth="1"/>
    <col min="50" max="50" width="8.453125" hidden="1" customWidth="1"/>
    <col min="51" max="51" width="10.453125" hidden="1" customWidth="1"/>
    <col min="52" max="52" width="7.36328125" hidden="1" customWidth="1"/>
    <col min="53" max="53" width="10.453125" hidden="1" customWidth="1"/>
    <col min="54" max="54" width="8.453125" hidden="1" customWidth="1"/>
    <col min="55" max="55" width="10.453125" hidden="1" customWidth="1"/>
    <col min="56" max="56" width="7.36328125" hidden="1" customWidth="1"/>
    <col min="57" max="57" width="10.453125" hidden="1" customWidth="1"/>
    <col min="58" max="58" width="8.453125" hidden="1" customWidth="1"/>
    <col min="59" max="59" width="10.453125" hidden="1" customWidth="1"/>
    <col min="60" max="60" width="7.36328125" hidden="1" customWidth="1"/>
    <col min="61" max="61" width="10.453125" hidden="1" customWidth="1"/>
    <col min="62" max="62" width="8.453125" hidden="1" customWidth="1"/>
    <col min="63" max="63" width="10.453125" hidden="1" customWidth="1"/>
    <col min="64" max="64" width="7.36328125" hidden="1" customWidth="1"/>
    <col min="65" max="65" width="10.453125" hidden="1" customWidth="1"/>
    <col min="66" max="66" width="8.453125" hidden="1" customWidth="1"/>
    <col min="67" max="67" width="10.453125" hidden="1" customWidth="1"/>
    <col min="68" max="68" width="7.36328125" hidden="1" customWidth="1"/>
    <col min="69" max="69" width="10.453125" hidden="1" customWidth="1"/>
    <col min="70" max="70" width="10.6328125" style="3" customWidth="1"/>
    <col min="71" max="71" width="13" style="3" customWidth="1"/>
    <col min="72" max="72" width="11.6328125" customWidth="1"/>
    <col min="73" max="73" width="10.6328125" customWidth="1"/>
    <col min="74" max="74" width="9.36328125" customWidth="1"/>
    <col min="75" max="75" width="11.08984375" customWidth="1"/>
    <col min="76" max="76" width="10.08984375" customWidth="1"/>
    <col min="77" max="77" width="4.08984375" customWidth="1"/>
  </cols>
  <sheetData>
    <row r="1" ht="13.2" customHeight="1" x14ac:dyDescent="0.25"/>
    <row r="2" ht="13.5" customHeight="1" spans="1:76" s="4" customFormat="1" x14ac:dyDescent="0.25">
      <c r="A2" s="5" t="s">
        <v>0</v>
      </c>
      <c r="B2" s="6" t="s">
        <v>1</v>
      </c>
      <c r="C2" s="7" t="s">
        <v>2</v>
      </c>
      <c r="D2" s="8" t="s">
        <v>3</v>
      </c>
      <c r="E2" s="9"/>
      <c r="F2" s="8" t="s">
        <v>4</v>
      </c>
      <c r="G2" s="9"/>
      <c r="H2" s="8" t="s">
        <v>5</v>
      </c>
      <c r="I2" s="9"/>
      <c r="J2" s="8"/>
      <c r="K2" s="9"/>
      <c r="L2" s="8"/>
      <c r="M2" s="9"/>
      <c r="N2" s="8"/>
      <c r="O2" s="9"/>
      <c r="P2" s="8"/>
      <c r="Q2" s="9"/>
      <c r="R2" s="8"/>
      <c r="S2" s="9"/>
      <c r="T2" s="8"/>
      <c r="U2" s="9"/>
      <c r="V2" s="8"/>
      <c r="W2" s="9"/>
      <c r="X2" s="10"/>
      <c r="Y2" s="11"/>
      <c r="Z2" s="10"/>
      <c r="AA2" s="11"/>
      <c r="AB2" s="10"/>
      <c r="AC2" s="11"/>
      <c r="AD2" s="10"/>
      <c r="AE2" s="11"/>
      <c r="AF2" s="10"/>
      <c r="AG2" s="11"/>
      <c r="AH2" s="10"/>
      <c r="AI2" s="11"/>
      <c r="AJ2" s="10"/>
      <c r="AK2" s="11"/>
      <c r="AL2" s="10"/>
      <c r="AM2" s="11"/>
      <c r="AN2" s="10"/>
      <c r="AO2" s="11"/>
      <c r="AP2" s="10"/>
      <c r="AQ2" s="11"/>
      <c r="AR2" s="10"/>
      <c r="AS2" s="11"/>
      <c r="AT2" s="10"/>
      <c r="AU2" s="11"/>
      <c r="AV2" s="10"/>
      <c r="AW2" s="11"/>
      <c r="AX2" s="10"/>
      <c r="AY2" s="12"/>
      <c r="AZ2" s="13"/>
      <c r="BA2" s="14"/>
      <c r="BB2" s="13"/>
      <c r="BC2" s="14"/>
      <c r="BD2" s="13"/>
      <c r="BE2" s="14"/>
      <c r="BF2" s="13"/>
      <c r="BG2" s="14"/>
      <c r="BH2" s="13"/>
      <c r="BI2" s="14"/>
      <c r="BJ2" s="13"/>
      <c r="BK2" s="14"/>
      <c r="BL2" s="13"/>
      <c r="BM2" s="14"/>
      <c r="BN2" s="13"/>
      <c r="BO2" s="14"/>
      <c r="BP2" s="13"/>
      <c r="BQ2" s="14"/>
      <c r="BR2" s="10" t="s">
        <v>6</v>
      </c>
      <c r="BS2" s="12"/>
      <c r="BT2" s="12"/>
      <c r="BU2" s="12"/>
      <c r="BV2" s="12"/>
      <c r="BW2" s="12"/>
      <c r="BX2" s="11"/>
    </row>
    <row r="3" ht="24.75" customHeight="1" spans="1:76" s="15" customFormat="1" x14ac:dyDescent="0.25">
      <c r="A3" s="16"/>
      <c r="B3" s="17"/>
      <c r="C3" s="18"/>
      <c r="D3" s="19" t="s">
        <v>7</v>
      </c>
      <c r="E3" s="20" t="s">
        <v>8</v>
      </c>
      <c r="F3" s="19" t="s">
        <v>7</v>
      </c>
      <c r="G3" s="20" t="s">
        <v>8</v>
      </c>
      <c r="H3" s="19" t="s">
        <v>7</v>
      </c>
      <c r="I3" s="20" t="s">
        <v>8</v>
      </c>
      <c r="J3" s="19" t="s">
        <v>7</v>
      </c>
      <c r="K3" s="20" t="s">
        <v>8</v>
      </c>
      <c r="L3" s="19" t="s">
        <v>7</v>
      </c>
      <c r="M3" s="20" t="s">
        <v>8</v>
      </c>
      <c r="N3" s="19" t="s">
        <v>7</v>
      </c>
      <c r="O3" s="20" t="s">
        <v>8</v>
      </c>
      <c r="P3" s="19" t="s">
        <v>7</v>
      </c>
      <c r="Q3" s="20" t="s">
        <v>8</v>
      </c>
      <c r="R3" s="19" t="s">
        <v>7</v>
      </c>
      <c r="S3" s="20" t="s">
        <v>8</v>
      </c>
      <c r="T3" s="19" t="s">
        <v>7</v>
      </c>
      <c r="U3" s="20" t="s">
        <v>8</v>
      </c>
      <c r="V3" s="19" t="s">
        <v>7</v>
      </c>
      <c r="W3" s="20" t="s">
        <v>8</v>
      </c>
      <c r="X3" s="21" t="s">
        <v>7</v>
      </c>
      <c r="Y3" s="22" t="s">
        <v>8</v>
      </c>
      <c r="Z3" s="21" t="s">
        <v>7</v>
      </c>
      <c r="AA3" s="22" t="s">
        <v>8</v>
      </c>
      <c r="AB3" s="21" t="s">
        <v>7</v>
      </c>
      <c r="AC3" s="22" t="s">
        <v>8</v>
      </c>
      <c r="AD3" s="21" t="s">
        <v>7</v>
      </c>
      <c r="AE3" s="22" t="s">
        <v>8</v>
      </c>
      <c r="AF3" s="21" t="s">
        <v>7</v>
      </c>
      <c r="AG3" s="22" t="s">
        <v>8</v>
      </c>
      <c r="AH3" s="21" t="s">
        <v>7</v>
      </c>
      <c r="AI3" s="22" t="s">
        <v>8</v>
      </c>
      <c r="AJ3" s="21" t="s">
        <v>7</v>
      </c>
      <c r="AK3" s="22" t="s">
        <v>8</v>
      </c>
      <c r="AL3" s="21" t="s">
        <v>7</v>
      </c>
      <c r="AM3" s="22" t="s">
        <v>8</v>
      </c>
      <c r="AN3" s="21" t="s">
        <v>7</v>
      </c>
      <c r="AO3" s="22" t="s">
        <v>8</v>
      </c>
      <c r="AP3" s="21" t="s">
        <v>7</v>
      </c>
      <c r="AQ3" s="22" t="s">
        <v>8</v>
      </c>
      <c r="AR3" s="21" t="s">
        <v>7</v>
      </c>
      <c r="AS3" s="22" t="s">
        <v>8</v>
      </c>
      <c r="AT3" s="21" t="s">
        <v>7</v>
      </c>
      <c r="AU3" s="22" t="s">
        <v>8</v>
      </c>
      <c r="AV3" s="21" t="s">
        <v>7</v>
      </c>
      <c r="AW3" s="22" t="s">
        <v>8</v>
      </c>
      <c r="AX3" s="21" t="s">
        <v>7</v>
      </c>
      <c r="AY3" s="23" t="s">
        <v>8</v>
      </c>
      <c r="AZ3" s="24" t="s">
        <v>7</v>
      </c>
      <c r="BA3" s="25" t="s">
        <v>8</v>
      </c>
      <c r="BB3" s="24" t="s">
        <v>7</v>
      </c>
      <c r="BC3" s="25" t="s">
        <v>8</v>
      </c>
      <c r="BD3" s="24" t="s">
        <v>7</v>
      </c>
      <c r="BE3" s="25" t="s">
        <v>8</v>
      </c>
      <c r="BF3" s="24" t="s">
        <v>7</v>
      </c>
      <c r="BG3" s="25" t="s">
        <v>8</v>
      </c>
      <c r="BH3" s="24" t="s">
        <v>7</v>
      </c>
      <c r="BI3" s="25" t="s">
        <v>8</v>
      </c>
      <c r="BJ3" s="24" t="s">
        <v>7</v>
      </c>
      <c r="BK3" s="25" t="s">
        <v>8</v>
      </c>
      <c r="BL3" s="24" t="s">
        <v>7</v>
      </c>
      <c r="BM3" s="25" t="s">
        <v>8</v>
      </c>
      <c r="BN3" s="24" t="s">
        <v>7</v>
      </c>
      <c r="BO3" s="25" t="s">
        <v>8</v>
      </c>
      <c r="BP3" s="24" t="s">
        <v>7</v>
      </c>
      <c r="BQ3" s="25" t="s">
        <v>8</v>
      </c>
      <c r="BR3" s="26" t="s">
        <v>9</v>
      </c>
      <c r="BS3" s="27" t="s">
        <v>10</v>
      </c>
      <c r="BT3" s="28" t="s">
        <v>11</v>
      </c>
      <c r="BU3" s="28" t="s">
        <v>12</v>
      </c>
      <c r="BV3" s="29" t="s">
        <v>13</v>
      </c>
      <c r="BW3" s="30" t="s">
        <v>14</v>
      </c>
      <c r="BX3" s="31" t="s">
        <v>15</v>
      </c>
    </row>
    <row r="4" ht="13.8" customHeight="1" spans="1:76" x14ac:dyDescent="0.25">
      <c r="A4" s="107"/>
      <c r="B4" s="33"/>
      <c r="C4" s="34"/>
      <c r="D4" s="35"/>
      <c r="E4" s="36"/>
      <c r="F4" s="35"/>
      <c r="G4" s="36"/>
      <c r="H4" s="35"/>
      <c r="I4" s="36"/>
      <c r="J4" s="35"/>
      <c r="K4" s="36"/>
      <c r="L4" s="35"/>
      <c r="M4" s="36"/>
      <c r="N4" s="35"/>
      <c r="O4" s="36"/>
      <c r="P4" s="35"/>
      <c r="Q4" s="36"/>
      <c r="R4" s="35"/>
      <c r="S4" s="36"/>
      <c r="T4" s="35"/>
      <c r="U4" s="36"/>
      <c r="V4" s="35"/>
      <c r="W4" s="36"/>
      <c r="X4" s="38"/>
      <c r="Y4" s="39"/>
      <c r="Z4" s="38"/>
      <c r="AA4" s="39"/>
      <c r="AB4" s="38"/>
      <c r="AC4" s="39"/>
      <c r="AD4" s="38"/>
      <c r="AE4" s="39"/>
      <c r="AF4" s="38"/>
      <c r="AG4" s="39"/>
      <c r="AH4" s="38"/>
      <c r="AI4" s="39"/>
      <c r="AJ4" s="38"/>
      <c r="AK4" s="39"/>
      <c r="AL4" s="38"/>
      <c r="AM4" s="39"/>
      <c r="AN4" s="38"/>
      <c r="AO4" s="39"/>
      <c r="AP4" s="38"/>
      <c r="AQ4" s="39"/>
      <c r="AR4" s="38"/>
      <c r="AS4" s="39"/>
      <c r="AT4" s="38"/>
      <c r="AU4" s="39"/>
      <c r="AV4" s="38"/>
      <c r="AW4" s="39"/>
      <c r="AX4" s="38"/>
      <c r="AY4" s="41"/>
      <c r="AZ4" s="108"/>
      <c r="BA4" s="43"/>
      <c r="BB4" s="108"/>
      <c r="BC4" s="43"/>
      <c r="BD4" s="108"/>
      <c r="BE4" s="43"/>
      <c r="BF4" s="108"/>
      <c r="BG4" s="43"/>
      <c r="BH4" s="108"/>
      <c r="BI4" s="43"/>
      <c r="BJ4" s="108"/>
      <c r="BK4" s="43"/>
      <c r="BL4" s="108"/>
      <c r="BM4" s="43"/>
      <c r="BN4" s="108"/>
      <c r="BO4" s="43"/>
      <c r="BP4" s="108"/>
      <c r="BQ4" s="43"/>
      <c r="BR4" s="44">
        <f>D4+F4+H4+J4+L4+N4+V4+X4+Z4+AB4+AD4+AF4+AZ4+BB4+BD4+BF4+BH4+AH4+P4+R4+AJ4+BJ4+AL4+AN4+AP4+AR4+AT4+AX4+AV4+BL4+T4+BN4+BP4</f>
        <v>0</v>
      </c>
      <c r="BS4" s="45">
        <f>E4+G4+I4+K4+M4+O4+W4+Y4+AA4+AC4+AE4+AG4+BA4+BC4+BE4+BG4+BI4+AI4+Q4+S4+AK4+BK4+AM4+AO4+AQ4+AS4+AU4+AY4+AW4+BM4+U4+BO4+BQ4</f>
        <v>0</v>
      </c>
      <c r="BT4" s="46"/>
      <c r="BU4" s="46"/>
      <c r="BV4" s="47">
        <f>IF(BR4=0, "", BR4/BT4)</f>
      </c>
      <c r="BW4" s="48">
        <f>IF(BR4=0, "", BR4/BS4)</f>
      </c>
      <c r="BX4" s="49">
        <f>IF(BR4=0, "", BR4/BU4)</f>
      </c>
    </row>
    <row r="5" ht="13.8" customHeight="1" spans="1:76" x14ac:dyDescent="0.25">
      <c r="A5" s="107"/>
      <c r="B5" s="33"/>
      <c r="C5" s="34"/>
      <c r="D5" s="37"/>
      <c r="E5" s="36"/>
      <c r="F5" s="37"/>
      <c r="G5" s="36"/>
      <c r="H5" s="37"/>
      <c r="I5" s="36"/>
      <c r="J5" s="37"/>
      <c r="K5" s="36"/>
      <c r="L5" s="37"/>
      <c r="M5" s="36"/>
      <c r="N5" s="37"/>
      <c r="O5" s="36"/>
      <c r="P5" s="37"/>
      <c r="Q5" s="36"/>
      <c r="R5" s="37"/>
      <c r="S5" s="36"/>
      <c r="T5" s="37"/>
      <c r="U5" s="36"/>
      <c r="V5" s="37"/>
      <c r="W5" s="36"/>
      <c r="X5" s="40"/>
      <c r="Y5" s="39"/>
      <c r="Z5" s="40"/>
      <c r="AA5" s="39"/>
      <c r="AB5" s="40"/>
      <c r="AC5" s="39"/>
      <c r="AD5" s="40"/>
      <c r="AE5" s="39"/>
      <c r="AF5" s="40"/>
      <c r="AG5" s="39"/>
      <c r="AH5" s="40"/>
      <c r="AI5" s="39"/>
      <c r="AJ5" s="40"/>
      <c r="AK5" s="39"/>
      <c r="AL5" s="40"/>
      <c r="AM5" s="39"/>
      <c r="AN5" s="40"/>
      <c r="AO5" s="39"/>
      <c r="AP5" s="40"/>
      <c r="AQ5" s="39"/>
      <c r="AR5" s="40"/>
      <c r="AS5" s="39"/>
      <c r="AT5" s="40"/>
      <c r="AU5" s="39"/>
      <c r="AV5" s="40"/>
      <c r="AW5" s="39"/>
      <c r="AX5" s="40"/>
      <c r="AY5" s="41"/>
      <c r="AZ5" s="42"/>
      <c r="BA5" s="43"/>
      <c r="BB5" s="42"/>
      <c r="BC5" s="43"/>
      <c r="BD5" s="42"/>
      <c r="BE5" s="43"/>
      <c r="BF5" s="42"/>
      <c r="BG5" s="43"/>
      <c r="BH5" s="42"/>
      <c r="BI5" s="43"/>
      <c r="BJ5" s="42"/>
      <c r="BK5" s="43"/>
      <c r="BL5" s="42"/>
      <c r="BM5" s="43"/>
      <c r="BN5" s="42"/>
      <c r="BO5" s="43"/>
      <c r="BP5" s="42"/>
      <c r="BQ5" s="43"/>
      <c r="BR5" s="44">
        <f t="shared" ref="BR5:BR68" si="0">D5+F5+H5+J5+L5+N5+V5+X5+Z5+AB5+AD5+AF5+AZ5+BB5+BD5+BF5+BH5+AH5+P5+R5+AJ5+BJ5+AL5+AN5+AP5+AR5+AT5+AX5+AV5+BL5+T5+BN5+BP5</f>
        <v>0</v>
      </c>
      <c r="BS5" s="45">
        <f t="shared" ref="BS5:BS68" si="1">E5+G5+I5+K5+M5+O5+W5+Y5+AA5+AC5+AE5+AG5+BA5+BC5+BE5+BG5+BI5+AI5+Q5+S5+AK5+BK5+AM5+AO5+AQ5+AS5+AU5+AY5+AW5+BM5+U5+BO5+BQ5</f>
        <v>0</v>
      </c>
      <c r="BT5" s="46"/>
      <c r="BU5" s="46"/>
      <c r="BV5" s="47">
        <f>IF(BR5=0, "", BR5/BT5)</f>
      </c>
      <c r="BW5" s="48">
        <f>IF(BR5=0, "", BR5/BS5)</f>
      </c>
      <c r="BX5" s="49">
        <f>IF(BR5=0, "", BR5/BU5)</f>
      </c>
    </row>
    <row r="6" ht="13.8" customHeight="1" spans="1:76" x14ac:dyDescent="0.25">
      <c r="A6" s="107"/>
      <c r="B6" s="33"/>
      <c r="C6" s="34"/>
      <c r="D6" s="37"/>
      <c r="E6" s="36"/>
      <c r="F6" s="37"/>
      <c r="G6" s="36"/>
      <c r="H6" s="37"/>
      <c r="I6" s="36"/>
      <c r="J6" s="37"/>
      <c r="K6" s="36"/>
      <c r="L6" s="37"/>
      <c r="M6" s="36"/>
      <c r="N6" s="37"/>
      <c r="O6" s="36"/>
      <c r="P6" s="37"/>
      <c r="Q6" s="36"/>
      <c r="R6" s="37"/>
      <c r="S6" s="36"/>
      <c r="T6" s="37"/>
      <c r="U6" s="36"/>
      <c r="V6" s="37"/>
      <c r="W6" s="36"/>
      <c r="X6" s="40"/>
      <c r="Y6" s="39"/>
      <c r="Z6" s="40"/>
      <c r="AA6" s="39"/>
      <c r="AB6" s="40"/>
      <c r="AC6" s="39"/>
      <c r="AD6" s="40"/>
      <c r="AE6" s="39"/>
      <c r="AF6" s="40"/>
      <c r="AG6" s="39"/>
      <c r="AH6" s="40"/>
      <c r="AI6" s="39"/>
      <c r="AJ6" s="40"/>
      <c r="AK6" s="39"/>
      <c r="AL6" s="40"/>
      <c r="AM6" s="39"/>
      <c r="AN6" s="40"/>
      <c r="AO6" s="39"/>
      <c r="AP6" s="40"/>
      <c r="AQ6" s="39"/>
      <c r="AR6" s="40"/>
      <c r="AS6" s="39"/>
      <c r="AT6" s="40"/>
      <c r="AU6" s="39"/>
      <c r="AV6" s="40"/>
      <c r="AW6" s="39"/>
      <c r="AX6" s="40"/>
      <c r="AY6" s="41"/>
      <c r="AZ6" s="42"/>
      <c r="BA6" s="43"/>
      <c r="BB6" s="42"/>
      <c r="BC6" s="43"/>
      <c r="BD6" s="42"/>
      <c r="BE6" s="43"/>
      <c r="BF6" s="42"/>
      <c r="BG6" s="43"/>
      <c r="BH6" s="42"/>
      <c r="BI6" s="43"/>
      <c r="BJ6" s="42"/>
      <c r="BK6" s="43"/>
      <c r="BL6" s="42"/>
      <c r="BM6" s="43"/>
      <c r="BN6" s="42"/>
      <c r="BO6" s="43"/>
      <c r="BP6" s="42"/>
      <c r="BQ6" s="43"/>
      <c r="BR6" s="44">
        <f t="shared" si="0"/>
        <v>0</v>
      </c>
      <c r="BS6" s="45">
        <f t="shared" si="1"/>
        <v>0</v>
      </c>
      <c r="BT6" s="46"/>
      <c r="BU6" s="46"/>
      <c r="BV6" s="47">
        <f>IF(BR6=0, "", BR6/BT6)</f>
      </c>
      <c r="BW6" s="48">
        <f t="shared" ref="BW6:BW69" si="2">IF(BR6=0, "", BR6/BS6)</f>
      </c>
      <c r="BX6" s="49">
        <f t="shared" ref="BX6:BX69" si="3">IF(BR6=0, "", BR6/BU6)</f>
      </c>
    </row>
    <row r="7" ht="13.8" customHeight="1" spans="1:76" x14ac:dyDescent="0.25">
      <c r="A7" s="107"/>
      <c r="B7" s="33"/>
      <c r="C7" s="34"/>
      <c r="D7" s="37"/>
      <c r="E7" s="36"/>
      <c r="F7" s="37"/>
      <c r="G7" s="36"/>
      <c r="H7" s="37"/>
      <c r="I7" s="36"/>
      <c r="J7" s="37"/>
      <c r="K7" s="36"/>
      <c r="L7" s="37"/>
      <c r="M7" s="36"/>
      <c r="N7" s="37"/>
      <c r="O7" s="36"/>
      <c r="P7" s="37"/>
      <c r="Q7" s="36"/>
      <c r="R7" s="37"/>
      <c r="S7" s="36"/>
      <c r="T7" s="37"/>
      <c r="U7" s="36"/>
      <c r="V7" s="37"/>
      <c r="W7" s="36"/>
      <c r="X7" s="40"/>
      <c r="Y7" s="39"/>
      <c r="Z7" s="40"/>
      <c r="AA7" s="39"/>
      <c r="AB7" s="40"/>
      <c r="AC7" s="39"/>
      <c r="AD7" s="40"/>
      <c r="AE7" s="39"/>
      <c r="AF7" s="40"/>
      <c r="AG7" s="39"/>
      <c r="AH7" s="40"/>
      <c r="AI7" s="39"/>
      <c r="AJ7" s="40"/>
      <c r="AK7" s="39"/>
      <c r="AL7" s="40"/>
      <c r="AM7" s="39"/>
      <c r="AN7" s="40"/>
      <c r="AO7" s="39"/>
      <c r="AP7" s="40"/>
      <c r="AQ7" s="39"/>
      <c r="AR7" s="40"/>
      <c r="AS7" s="39"/>
      <c r="AT7" s="40"/>
      <c r="AU7" s="39"/>
      <c r="AV7" s="40"/>
      <c r="AW7" s="39"/>
      <c r="AX7" s="40"/>
      <c r="AY7" s="41"/>
      <c r="AZ7" s="42"/>
      <c r="BA7" s="43"/>
      <c r="BB7" s="42"/>
      <c r="BC7" s="43"/>
      <c r="BD7" s="42"/>
      <c r="BE7" s="43"/>
      <c r="BF7" s="42"/>
      <c r="BG7" s="43"/>
      <c r="BH7" s="42"/>
      <c r="BI7" s="43"/>
      <c r="BJ7" s="42"/>
      <c r="BK7" s="43"/>
      <c r="BL7" s="42"/>
      <c r="BM7" s="43"/>
      <c r="BN7" s="42"/>
      <c r="BO7" s="43"/>
      <c r="BP7" s="42"/>
      <c r="BQ7" s="43"/>
      <c r="BR7" s="44">
        <f t="shared" si="0"/>
        <v>0</v>
      </c>
      <c r="BS7" s="45">
        <f t="shared" si="1"/>
        <v>0</v>
      </c>
      <c r="BT7" s="46"/>
      <c r="BU7" s="46"/>
      <c r="BV7" s="47">
        <f t="shared" ref="BV7:BV69" si="4">IF(BR7=0, "", BR7/BT7)</f>
      </c>
      <c r="BW7" s="48">
        <f t="shared" si="2"/>
      </c>
      <c r="BX7" s="49">
        <f t="shared" si="3"/>
      </c>
    </row>
    <row r="8" ht="13.8" customHeight="1" spans="1:76" x14ac:dyDescent="0.25">
      <c r="A8" s="107"/>
      <c r="B8" s="33"/>
      <c r="C8" s="34"/>
      <c r="D8" s="37"/>
      <c r="E8" s="36"/>
      <c r="F8" s="37"/>
      <c r="G8" s="36"/>
      <c r="H8" s="37"/>
      <c r="I8" s="36"/>
      <c r="J8" s="37"/>
      <c r="K8" s="36"/>
      <c r="L8" s="37"/>
      <c r="M8" s="36"/>
      <c r="N8" s="37"/>
      <c r="O8" s="36"/>
      <c r="P8" s="37"/>
      <c r="Q8" s="36"/>
      <c r="R8" s="37"/>
      <c r="S8" s="36"/>
      <c r="T8" s="37"/>
      <c r="U8" s="36"/>
      <c r="V8" s="37"/>
      <c r="W8" s="36"/>
      <c r="X8" s="40"/>
      <c r="Y8" s="39"/>
      <c r="Z8" s="40"/>
      <c r="AA8" s="39"/>
      <c r="AB8" s="40"/>
      <c r="AC8" s="39"/>
      <c r="AD8" s="40"/>
      <c r="AE8" s="39"/>
      <c r="AF8" s="40"/>
      <c r="AG8" s="39"/>
      <c r="AH8" s="40"/>
      <c r="AI8" s="39"/>
      <c r="AJ8" s="40"/>
      <c r="AK8" s="39"/>
      <c r="AL8" s="40"/>
      <c r="AM8" s="39"/>
      <c r="AN8" s="40"/>
      <c r="AO8" s="39"/>
      <c r="AP8" s="40"/>
      <c r="AQ8" s="39"/>
      <c r="AR8" s="40"/>
      <c r="AS8" s="39"/>
      <c r="AT8" s="40"/>
      <c r="AU8" s="39"/>
      <c r="AV8" s="40"/>
      <c r="AW8" s="39"/>
      <c r="AX8" s="40"/>
      <c r="AY8" s="41"/>
      <c r="AZ8" s="42"/>
      <c r="BA8" s="43"/>
      <c r="BB8" s="42"/>
      <c r="BC8" s="43"/>
      <c r="BD8" s="42"/>
      <c r="BE8" s="43"/>
      <c r="BF8" s="42"/>
      <c r="BG8" s="43"/>
      <c r="BH8" s="42"/>
      <c r="BI8" s="43"/>
      <c r="BJ8" s="42"/>
      <c r="BK8" s="43"/>
      <c r="BL8" s="42"/>
      <c r="BM8" s="43"/>
      <c r="BN8" s="42"/>
      <c r="BO8" s="43"/>
      <c r="BP8" s="42"/>
      <c r="BQ8" s="43"/>
      <c r="BR8" s="44">
        <f t="shared" si="0"/>
        <v>0</v>
      </c>
      <c r="BS8" s="45">
        <f t="shared" si="1"/>
        <v>0</v>
      </c>
      <c r="BT8" s="46"/>
      <c r="BU8" s="46"/>
      <c r="BV8" s="47">
        <f t="shared" si="4"/>
      </c>
      <c r="BW8" s="48">
        <f t="shared" si="2"/>
      </c>
      <c r="BX8" s="49">
        <f t="shared" si="3"/>
      </c>
    </row>
    <row r="9" ht="13.8" customHeight="1" spans="1:76" x14ac:dyDescent="0.25">
      <c r="A9" s="107"/>
      <c r="B9" s="33"/>
      <c r="C9" s="34"/>
      <c r="D9" s="37"/>
      <c r="E9" s="36"/>
      <c r="F9" s="37"/>
      <c r="G9" s="36"/>
      <c r="H9" s="37"/>
      <c r="I9" s="36"/>
      <c r="J9" s="37"/>
      <c r="K9" s="36"/>
      <c r="L9" s="37"/>
      <c r="M9" s="36"/>
      <c r="N9" s="37"/>
      <c r="O9" s="36"/>
      <c r="P9" s="37"/>
      <c r="Q9" s="36"/>
      <c r="R9" s="37"/>
      <c r="S9" s="36"/>
      <c r="T9" s="37"/>
      <c r="U9" s="36"/>
      <c r="V9" s="37"/>
      <c r="W9" s="36"/>
      <c r="X9" s="40"/>
      <c r="Y9" s="39"/>
      <c r="Z9" s="40"/>
      <c r="AA9" s="39"/>
      <c r="AB9" s="40"/>
      <c r="AC9" s="39"/>
      <c r="AD9" s="40"/>
      <c r="AE9" s="39"/>
      <c r="AF9" s="40"/>
      <c r="AG9" s="39"/>
      <c r="AH9" s="40"/>
      <c r="AI9" s="39"/>
      <c r="AJ9" s="40"/>
      <c r="AK9" s="39"/>
      <c r="AL9" s="40"/>
      <c r="AM9" s="39"/>
      <c r="AN9" s="40"/>
      <c r="AO9" s="39"/>
      <c r="AP9" s="40"/>
      <c r="AQ9" s="39"/>
      <c r="AR9" s="40"/>
      <c r="AS9" s="39"/>
      <c r="AT9" s="40"/>
      <c r="AU9" s="39"/>
      <c r="AV9" s="40"/>
      <c r="AW9" s="39"/>
      <c r="AX9" s="40"/>
      <c r="AY9" s="41"/>
      <c r="AZ9" s="42"/>
      <c r="BA9" s="43"/>
      <c r="BB9" s="42"/>
      <c r="BC9" s="43"/>
      <c r="BD9" s="42"/>
      <c r="BE9" s="43"/>
      <c r="BF9" s="42"/>
      <c r="BG9" s="43"/>
      <c r="BH9" s="42"/>
      <c r="BI9" s="43"/>
      <c r="BJ9" s="42"/>
      <c r="BK9" s="43"/>
      <c r="BL9" s="42"/>
      <c r="BM9" s="43"/>
      <c r="BN9" s="42"/>
      <c r="BO9" s="43"/>
      <c r="BP9" s="42"/>
      <c r="BQ9" s="43"/>
      <c r="BR9" s="44">
        <f t="shared" si="0"/>
        <v>0</v>
      </c>
      <c r="BS9" s="45">
        <f t="shared" si="1"/>
        <v>0</v>
      </c>
      <c r="BT9" s="46"/>
      <c r="BU9" s="46"/>
      <c r="BV9" s="47">
        <f t="shared" si="4"/>
      </c>
      <c r="BW9" s="48">
        <f t="shared" si="2"/>
      </c>
      <c r="BX9" s="49">
        <f t="shared" si="3"/>
      </c>
    </row>
    <row r="10" ht="13.8" customHeight="1" spans="1:76" x14ac:dyDescent="0.25">
      <c r="A10" s="107"/>
      <c r="B10" s="33"/>
      <c r="C10" s="34"/>
      <c r="D10" s="37"/>
      <c r="E10" s="36"/>
      <c r="F10" s="37"/>
      <c r="G10" s="36"/>
      <c r="H10" s="37"/>
      <c r="I10" s="36"/>
      <c r="J10" s="37"/>
      <c r="K10" s="36"/>
      <c r="L10" s="37"/>
      <c r="M10" s="36"/>
      <c r="N10" s="37"/>
      <c r="O10" s="36"/>
      <c r="P10" s="37"/>
      <c r="Q10" s="36"/>
      <c r="R10" s="37"/>
      <c r="S10" s="36"/>
      <c r="T10" s="37"/>
      <c r="U10" s="36"/>
      <c r="V10" s="37"/>
      <c r="W10" s="36"/>
      <c r="X10" s="40"/>
      <c r="Y10" s="39"/>
      <c r="Z10" s="40"/>
      <c r="AA10" s="39"/>
      <c r="AB10" s="40"/>
      <c r="AC10" s="39"/>
      <c r="AD10" s="40"/>
      <c r="AE10" s="39"/>
      <c r="AF10" s="40"/>
      <c r="AG10" s="39"/>
      <c r="AH10" s="40"/>
      <c r="AI10" s="39"/>
      <c r="AJ10" s="40"/>
      <c r="AK10" s="39"/>
      <c r="AL10" s="40"/>
      <c r="AM10" s="39"/>
      <c r="AN10" s="40"/>
      <c r="AO10" s="39"/>
      <c r="AP10" s="40"/>
      <c r="AQ10" s="39"/>
      <c r="AR10" s="40"/>
      <c r="AS10" s="39"/>
      <c r="AT10" s="40"/>
      <c r="AU10" s="39"/>
      <c r="AV10" s="40"/>
      <c r="AW10" s="39"/>
      <c r="AX10" s="40"/>
      <c r="AY10" s="41"/>
      <c r="AZ10" s="42"/>
      <c r="BA10" s="43"/>
      <c r="BB10" s="42"/>
      <c r="BC10" s="43"/>
      <c r="BD10" s="42"/>
      <c r="BE10" s="43"/>
      <c r="BF10" s="42"/>
      <c r="BG10" s="43"/>
      <c r="BH10" s="42"/>
      <c r="BI10" s="43"/>
      <c r="BJ10" s="42"/>
      <c r="BK10" s="43"/>
      <c r="BL10" s="42"/>
      <c r="BM10" s="43"/>
      <c r="BN10" s="42"/>
      <c r="BO10" s="43"/>
      <c r="BP10" s="42"/>
      <c r="BQ10" s="43"/>
      <c r="BR10" s="44">
        <f t="shared" si="0"/>
        <v>0</v>
      </c>
      <c r="BS10" s="45">
        <f t="shared" si="1"/>
        <v>0</v>
      </c>
      <c r="BT10" s="46"/>
      <c r="BU10" s="46"/>
      <c r="BV10" s="47">
        <f t="shared" si="4"/>
      </c>
      <c r="BW10" s="48">
        <f t="shared" si="2"/>
      </c>
      <c r="BX10" s="49">
        <f t="shared" si="3"/>
      </c>
    </row>
    <row r="11" ht="13.8" customHeight="1" spans="1:76" x14ac:dyDescent="0.25">
      <c r="A11" s="107"/>
      <c r="B11" s="33"/>
      <c r="C11" s="34"/>
      <c r="D11" s="37"/>
      <c r="E11" s="36"/>
      <c r="F11" s="37"/>
      <c r="G11" s="36"/>
      <c r="H11" s="37"/>
      <c r="I11" s="36"/>
      <c r="J11" s="37"/>
      <c r="K11" s="36"/>
      <c r="L11" s="37"/>
      <c r="M11" s="36"/>
      <c r="N11" s="37"/>
      <c r="O11" s="36"/>
      <c r="P11" s="37"/>
      <c r="Q11" s="36"/>
      <c r="R11" s="37"/>
      <c r="S11" s="36"/>
      <c r="T11" s="37"/>
      <c r="U11" s="36"/>
      <c r="V11" s="37"/>
      <c r="W11" s="36"/>
      <c r="X11" s="40"/>
      <c r="Y11" s="39"/>
      <c r="Z11" s="40"/>
      <c r="AA11" s="39"/>
      <c r="AB11" s="40"/>
      <c r="AC11" s="39"/>
      <c r="AD11" s="40"/>
      <c r="AE11" s="39"/>
      <c r="AF11" s="40"/>
      <c r="AG11" s="39"/>
      <c r="AH11" s="40"/>
      <c r="AI11" s="39"/>
      <c r="AJ11" s="40"/>
      <c r="AK11" s="39"/>
      <c r="AL11" s="40"/>
      <c r="AM11" s="39"/>
      <c r="AN11" s="40"/>
      <c r="AO11" s="39"/>
      <c r="AP11" s="40"/>
      <c r="AQ11" s="39"/>
      <c r="AR11" s="40"/>
      <c r="AS11" s="39"/>
      <c r="AT11" s="40"/>
      <c r="AU11" s="39"/>
      <c r="AV11" s="40"/>
      <c r="AW11" s="39"/>
      <c r="AX11" s="40"/>
      <c r="AY11" s="41"/>
      <c r="AZ11" s="42"/>
      <c r="BA11" s="43"/>
      <c r="BB11" s="42"/>
      <c r="BC11" s="43"/>
      <c r="BD11" s="42"/>
      <c r="BE11" s="43"/>
      <c r="BF11" s="42"/>
      <c r="BG11" s="43"/>
      <c r="BH11" s="42"/>
      <c r="BI11" s="43"/>
      <c r="BJ11" s="42"/>
      <c r="BK11" s="43"/>
      <c r="BL11" s="42"/>
      <c r="BM11" s="43"/>
      <c r="BN11" s="42"/>
      <c r="BO11" s="43"/>
      <c r="BP11" s="42"/>
      <c r="BQ11" s="43"/>
      <c r="BR11" s="44">
        <f t="shared" si="0"/>
        <v>0</v>
      </c>
      <c r="BS11" s="45">
        <f t="shared" si="1"/>
        <v>0</v>
      </c>
      <c r="BT11" s="46"/>
      <c r="BU11" s="46"/>
      <c r="BV11" s="47">
        <f t="shared" si="4"/>
      </c>
      <c r="BW11" s="48">
        <f t="shared" si="2"/>
      </c>
      <c r="BX11" s="49">
        <f t="shared" si="3"/>
      </c>
    </row>
    <row r="12" ht="13.8" customHeight="1" spans="1:76" x14ac:dyDescent="0.25">
      <c r="A12" s="107"/>
      <c r="B12" s="33"/>
      <c r="C12" s="34"/>
      <c r="D12" s="37"/>
      <c r="E12" s="36"/>
      <c r="F12" s="37"/>
      <c r="G12" s="36"/>
      <c r="H12" s="37"/>
      <c r="I12" s="36"/>
      <c r="J12" s="37"/>
      <c r="K12" s="36"/>
      <c r="L12" s="37"/>
      <c r="M12" s="36"/>
      <c r="N12" s="37"/>
      <c r="O12" s="36"/>
      <c r="P12" s="37"/>
      <c r="Q12" s="36"/>
      <c r="R12" s="37"/>
      <c r="S12" s="36"/>
      <c r="T12" s="37"/>
      <c r="U12" s="36"/>
      <c r="V12" s="37"/>
      <c r="W12" s="36"/>
      <c r="X12" s="40"/>
      <c r="Y12" s="39"/>
      <c r="Z12" s="40"/>
      <c r="AA12" s="39"/>
      <c r="AB12" s="40"/>
      <c r="AC12" s="39"/>
      <c r="AD12" s="40"/>
      <c r="AE12" s="39"/>
      <c r="AF12" s="40"/>
      <c r="AG12" s="39"/>
      <c r="AH12" s="40"/>
      <c r="AI12" s="39"/>
      <c r="AJ12" s="40"/>
      <c r="AK12" s="39"/>
      <c r="AL12" s="40"/>
      <c r="AM12" s="39"/>
      <c r="AN12" s="40"/>
      <c r="AO12" s="39"/>
      <c r="AP12" s="40"/>
      <c r="AQ12" s="39"/>
      <c r="AR12" s="40"/>
      <c r="AS12" s="39"/>
      <c r="AT12" s="40"/>
      <c r="AU12" s="39"/>
      <c r="AV12" s="40"/>
      <c r="AW12" s="39"/>
      <c r="AX12" s="40"/>
      <c r="AY12" s="41"/>
      <c r="AZ12" s="42"/>
      <c r="BA12" s="43"/>
      <c r="BB12" s="42"/>
      <c r="BC12" s="43"/>
      <c r="BD12" s="42"/>
      <c r="BE12" s="43"/>
      <c r="BF12" s="42"/>
      <c r="BG12" s="43"/>
      <c r="BH12" s="42"/>
      <c r="BI12" s="43"/>
      <c r="BJ12" s="42"/>
      <c r="BK12" s="43"/>
      <c r="BL12" s="42"/>
      <c r="BM12" s="43"/>
      <c r="BN12" s="42"/>
      <c r="BO12" s="43"/>
      <c r="BP12" s="42"/>
      <c r="BQ12" s="43"/>
      <c r="BR12" s="44">
        <f t="shared" si="0"/>
        <v>0</v>
      </c>
      <c r="BS12" s="45">
        <f t="shared" si="1"/>
        <v>0</v>
      </c>
      <c r="BT12" s="46"/>
      <c r="BU12" s="46"/>
      <c r="BV12" s="47">
        <f t="shared" si="4"/>
      </c>
      <c r="BW12" s="48">
        <f t="shared" si="2"/>
      </c>
      <c r="BX12" s="49">
        <f t="shared" si="3"/>
      </c>
    </row>
    <row r="13" ht="13.8" customHeight="1" spans="1:76" x14ac:dyDescent="0.25">
      <c r="A13" s="107"/>
      <c r="B13" s="33"/>
      <c r="C13" s="34"/>
      <c r="D13" s="37"/>
      <c r="E13" s="36"/>
      <c r="F13" s="37"/>
      <c r="G13" s="36"/>
      <c r="H13" s="37"/>
      <c r="I13" s="36"/>
      <c r="J13" s="37"/>
      <c r="K13" s="36"/>
      <c r="L13" s="37"/>
      <c r="M13" s="36"/>
      <c r="N13" s="37"/>
      <c r="O13" s="36"/>
      <c r="P13" s="37"/>
      <c r="Q13" s="36"/>
      <c r="R13" s="37"/>
      <c r="S13" s="36"/>
      <c r="T13" s="37"/>
      <c r="U13" s="36"/>
      <c r="V13" s="37"/>
      <c r="W13" s="36"/>
      <c r="X13" s="40"/>
      <c r="Y13" s="39"/>
      <c r="Z13" s="40"/>
      <c r="AA13" s="39"/>
      <c r="AB13" s="40"/>
      <c r="AC13" s="39"/>
      <c r="AD13" s="40"/>
      <c r="AE13" s="39"/>
      <c r="AF13" s="40"/>
      <c r="AG13" s="39"/>
      <c r="AH13" s="40"/>
      <c r="AI13" s="39"/>
      <c r="AJ13" s="40"/>
      <c r="AK13" s="39"/>
      <c r="AL13" s="40"/>
      <c r="AM13" s="39"/>
      <c r="AN13" s="40"/>
      <c r="AO13" s="39"/>
      <c r="AP13" s="40"/>
      <c r="AQ13" s="39"/>
      <c r="AR13" s="40"/>
      <c r="AS13" s="39"/>
      <c r="AT13" s="40"/>
      <c r="AU13" s="39"/>
      <c r="AV13" s="40"/>
      <c r="AW13" s="39"/>
      <c r="AX13" s="40"/>
      <c r="AY13" s="41"/>
      <c r="AZ13" s="42"/>
      <c r="BA13" s="43"/>
      <c r="BB13" s="42"/>
      <c r="BC13" s="43"/>
      <c r="BD13" s="42"/>
      <c r="BE13" s="43"/>
      <c r="BF13" s="42"/>
      <c r="BG13" s="43"/>
      <c r="BH13" s="42"/>
      <c r="BI13" s="43"/>
      <c r="BJ13" s="42"/>
      <c r="BK13" s="43"/>
      <c r="BL13" s="42"/>
      <c r="BM13" s="43"/>
      <c r="BN13" s="42"/>
      <c r="BO13" s="43"/>
      <c r="BP13" s="42"/>
      <c r="BQ13" s="43"/>
      <c r="BR13" s="44">
        <f t="shared" si="0"/>
        <v>0</v>
      </c>
      <c r="BS13" s="45">
        <f t="shared" si="1"/>
        <v>0</v>
      </c>
      <c r="BT13" s="46"/>
      <c r="BU13" s="46"/>
      <c r="BV13" s="47">
        <f t="shared" si="4"/>
      </c>
      <c r="BW13" s="48">
        <f t="shared" si="2"/>
      </c>
      <c r="BX13" s="49">
        <f t="shared" si="3"/>
      </c>
    </row>
    <row r="14" ht="13.8" customHeight="1" spans="1:76" x14ac:dyDescent="0.25">
      <c r="A14" s="107"/>
      <c r="B14" s="33"/>
      <c r="C14" s="34"/>
      <c r="D14" s="37"/>
      <c r="E14" s="36"/>
      <c r="F14" s="37"/>
      <c r="G14" s="36"/>
      <c r="H14" s="37"/>
      <c r="I14" s="36"/>
      <c r="J14" s="37"/>
      <c r="K14" s="36"/>
      <c r="L14" s="37"/>
      <c r="M14" s="36"/>
      <c r="N14" s="37"/>
      <c r="O14" s="36"/>
      <c r="P14" s="37"/>
      <c r="Q14" s="36"/>
      <c r="R14" s="37"/>
      <c r="S14" s="36"/>
      <c r="T14" s="37"/>
      <c r="U14" s="36"/>
      <c r="V14" s="37"/>
      <c r="W14" s="36"/>
      <c r="X14" s="40"/>
      <c r="Y14" s="39"/>
      <c r="Z14" s="40"/>
      <c r="AA14" s="39"/>
      <c r="AB14" s="40"/>
      <c r="AC14" s="39"/>
      <c r="AD14" s="40"/>
      <c r="AE14" s="39"/>
      <c r="AF14" s="40"/>
      <c r="AG14" s="39"/>
      <c r="AH14" s="40"/>
      <c r="AI14" s="39"/>
      <c r="AJ14" s="40"/>
      <c r="AK14" s="39"/>
      <c r="AL14" s="40"/>
      <c r="AM14" s="39"/>
      <c r="AN14" s="40"/>
      <c r="AO14" s="39"/>
      <c r="AP14" s="40"/>
      <c r="AQ14" s="39"/>
      <c r="AR14" s="40"/>
      <c r="AS14" s="39"/>
      <c r="AT14" s="40"/>
      <c r="AU14" s="39"/>
      <c r="AV14" s="40"/>
      <c r="AW14" s="39"/>
      <c r="AX14" s="40"/>
      <c r="AY14" s="41"/>
      <c r="AZ14" s="42"/>
      <c r="BA14" s="43"/>
      <c r="BB14" s="42"/>
      <c r="BC14" s="43"/>
      <c r="BD14" s="42"/>
      <c r="BE14" s="43"/>
      <c r="BF14" s="42"/>
      <c r="BG14" s="43"/>
      <c r="BH14" s="42"/>
      <c r="BI14" s="43"/>
      <c r="BJ14" s="42"/>
      <c r="BK14" s="43"/>
      <c r="BL14" s="42"/>
      <c r="BM14" s="43"/>
      <c r="BN14" s="42"/>
      <c r="BO14" s="43"/>
      <c r="BP14" s="42"/>
      <c r="BQ14" s="43"/>
      <c r="BR14" s="44">
        <f t="shared" si="0"/>
        <v>0</v>
      </c>
      <c r="BS14" s="45">
        <f t="shared" si="1"/>
        <v>0</v>
      </c>
      <c r="BT14" s="46"/>
      <c r="BU14" s="46"/>
      <c r="BV14" s="47">
        <f t="shared" si="4"/>
      </c>
      <c r="BW14" s="48">
        <f t="shared" si="2"/>
      </c>
      <c r="BX14" s="49">
        <f t="shared" si="3"/>
      </c>
    </row>
    <row r="15" ht="13.8" customHeight="1" spans="1:76" x14ac:dyDescent="0.25">
      <c r="A15" s="107"/>
      <c r="B15" s="33"/>
      <c r="C15" s="34"/>
      <c r="D15" s="37"/>
      <c r="E15" s="36"/>
      <c r="F15" s="37"/>
      <c r="G15" s="36"/>
      <c r="H15" s="37"/>
      <c r="I15" s="36"/>
      <c r="J15" s="37"/>
      <c r="K15" s="36"/>
      <c r="L15" s="37"/>
      <c r="M15" s="36"/>
      <c r="N15" s="37"/>
      <c r="O15" s="36"/>
      <c r="P15" s="37"/>
      <c r="Q15" s="36"/>
      <c r="R15" s="37"/>
      <c r="S15" s="36"/>
      <c r="T15" s="37"/>
      <c r="U15" s="36"/>
      <c r="V15" s="37"/>
      <c r="W15" s="36"/>
      <c r="X15" s="40"/>
      <c r="Y15" s="39"/>
      <c r="Z15" s="40"/>
      <c r="AA15" s="39"/>
      <c r="AB15" s="40"/>
      <c r="AC15" s="39"/>
      <c r="AD15" s="40"/>
      <c r="AE15" s="39"/>
      <c r="AF15" s="40"/>
      <c r="AG15" s="39"/>
      <c r="AH15" s="40"/>
      <c r="AI15" s="39"/>
      <c r="AJ15" s="40"/>
      <c r="AK15" s="39"/>
      <c r="AL15" s="40"/>
      <c r="AM15" s="39"/>
      <c r="AN15" s="40"/>
      <c r="AO15" s="39"/>
      <c r="AP15" s="40"/>
      <c r="AQ15" s="39"/>
      <c r="AR15" s="40"/>
      <c r="AS15" s="39"/>
      <c r="AT15" s="40"/>
      <c r="AU15" s="39"/>
      <c r="AV15" s="40"/>
      <c r="AW15" s="39"/>
      <c r="AX15" s="40"/>
      <c r="AY15" s="41"/>
      <c r="AZ15" s="42"/>
      <c r="BA15" s="43"/>
      <c r="BB15" s="42"/>
      <c r="BC15" s="43"/>
      <c r="BD15" s="42"/>
      <c r="BE15" s="43"/>
      <c r="BF15" s="42"/>
      <c r="BG15" s="43"/>
      <c r="BH15" s="42"/>
      <c r="BI15" s="43"/>
      <c r="BJ15" s="42"/>
      <c r="BK15" s="43"/>
      <c r="BL15" s="42"/>
      <c r="BM15" s="43"/>
      <c r="BN15" s="42"/>
      <c r="BO15" s="43"/>
      <c r="BP15" s="42"/>
      <c r="BQ15" s="43"/>
      <c r="BR15" s="44">
        <f t="shared" si="0"/>
        <v>0</v>
      </c>
      <c r="BS15" s="45">
        <f t="shared" si="1"/>
        <v>0</v>
      </c>
      <c r="BT15" s="46"/>
      <c r="BU15" s="46"/>
      <c r="BV15" s="47">
        <f t="shared" si="4"/>
      </c>
      <c r="BW15" s="48">
        <f t="shared" si="2"/>
      </c>
      <c r="BX15" s="49">
        <f t="shared" si="3"/>
      </c>
    </row>
    <row r="16" ht="13.8" customHeight="1" spans="1:76" x14ac:dyDescent="0.25">
      <c r="A16" s="107"/>
      <c r="B16" s="33"/>
      <c r="C16" s="34"/>
      <c r="D16" s="37"/>
      <c r="E16" s="36"/>
      <c r="F16" s="37"/>
      <c r="G16" s="36"/>
      <c r="H16" s="37"/>
      <c r="I16" s="36"/>
      <c r="J16" s="37"/>
      <c r="K16" s="36"/>
      <c r="L16" s="37"/>
      <c r="M16" s="36"/>
      <c r="N16" s="37"/>
      <c r="O16" s="36"/>
      <c r="P16" s="37"/>
      <c r="Q16" s="36"/>
      <c r="R16" s="37"/>
      <c r="S16" s="36"/>
      <c r="T16" s="37"/>
      <c r="U16" s="36"/>
      <c r="V16" s="37"/>
      <c r="W16" s="36"/>
      <c r="X16" s="40"/>
      <c r="Y16" s="39"/>
      <c r="Z16" s="40"/>
      <c r="AA16" s="39"/>
      <c r="AB16" s="40"/>
      <c r="AC16" s="39"/>
      <c r="AD16" s="40"/>
      <c r="AE16" s="39"/>
      <c r="AF16" s="40"/>
      <c r="AG16" s="39"/>
      <c r="AH16" s="40"/>
      <c r="AI16" s="39"/>
      <c r="AJ16" s="40"/>
      <c r="AK16" s="39"/>
      <c r="AL16" s="40"/>
      <c r="AM16" s="39"/>
      <c r="AN16" s="40"/>
      <c r="AO16" s="39"/>
      <c r="AP16" s="40"/>
      <c r="AQ16" s="39"/>
      <c r="AR16" s="40"/>
      <c r="AS16" s="39"/>
      <c r="AT16" s="40"/>
      <c r="AU16" s="39"/>
      <c r="AV16" s="40"/>
      <c r="AW16" s="39"/>
      <c r="AX16" s="40"/>
      <c r="AY16" s="41"/>
      <c r="AZ16" s="42"/>
      <c r="BA16" s="43"/>
      <c r="BB16" s="42"/>
      <c r="BC16" s="43"/>
      <c r="BD16" s="42"/>
      <c r="BE16" s="43"/>
      <c r="BF16" s="42"/>
      <c r="BG16" s="43"/>
      <c r="BH16" s="42"/>
      <c r="BI16" s="43"/>
      <c r="BJ16" s="42"/>
      <c r="BK16" s="43"/>
      <c r="BL16" s="42"/>
      <c r="BM16" s="43"/>
      <c r="BN16" s="42"/>
      <c r="BO16" s="43"/>
      <c r="BP16" s="42"/>
      <c r="BQ16" s="43"/>
      <c r="BR16" s="44">
        <f t="shared" si="0"/>
        <v>0</v>
      </c>
      <c r="BS16" s="45">
        <f t="shared" si="1"/>
        <v>0</v>
      </c>
      <c r="BT16" s="46"/>
      <c r="BU16" s="46"/>
      <c r="BV16" s="47">
        <f t="shared" si="4"/>
      </c>
      <c r="BW16" s="48">
        <f t="shared" si="2"/>
      </c>
      <c r="BX16" s="49">
        <f t="shared" si="3"/>
      </c>
    </row>
    <row r="17" ht="13.8" customHeight="1" spans="1:76" x14ac:dyDescent="0.25">
      <c r="A17" s="107"/>
      <c r="B17" s="33"/>
      <c r="C17" s="34"/>
      <c r="D17" s="37"/>
      <c r="E17" s="36"/>
      <c r="F17" s="37"/>
      <c r="G17" s="36"/>
      <c r="H17" s="37"/>
      <c r="I17" s="36"/>
      <c r="J17" s="37"/>
      <c r="K17" s="36"/>
      <c r="L17" s="37"/>
      <c r="M17" s="36"/>
      <c r="N17" s="37"/>
      <c r="O17" s="36"/>
      <c r="P17" s="37"/>
      <c r="Q17" s="36"/>
      <c r="R17" s="37"/>
      <c r="S17" s="36"/>
      <c r="T17" s="37"/>
      <c r="U17" s="36"/>
      <c r="V17" s="37"/>
      <c r="W17" s="36"/>
      <c r="X17" s="40"/>
      <c r="Y17" s="39"/>
      <c r="Z17" s="40"/>
      <c r="AA17" s="39"/>
      <c r="AB17" s="40"/>
      <c r="AC17" s="39"/>
      <c r="AD17" s="40"/>
      <c r="AE17" s="39"/>
      <c r="AF17" s="40"/>
      <c r="AG17" s="39"/>
      <c r="AH17" s="40"/>
      <c r="AI17" s="39"/>
      <c r="AJ17" s="40"/>
      <c r="AK17" s="39"/>
      <c r="AL17" s="40"/>
      <c r="AM17" s="39"/>
      <c r="AN17" s="40"/>
      <c r="AO17" s="39"/>
      <c r="AP17" s="40"/>
      <c r="AQ17" s="39"/>
      <c r="AR17" s="40"/>
      <c r="AS17" s="39"/>
      <c r="AT17" s="40"/>
      <c r="AU17" s="39"/>
      <c r="AV17" s="40"/>
      <c r="AW17" s="39"/>
      <c r="AX17" s="40"/>
      <c r="AY17" s="41"/>
      <c r="AZ17" s="42"/>
      <c r="BA17" s="43"/>
      <c r="BB17" s="42"/>
      <c r="BC17" s="43"/>
      <c r="BD17" s="42"/>
      <c r="BE17" s="43"/>
      <c r="BF17" s="42"/>
      <c r="BG17" s="43"/>
      <c r="BH17" s="42"/>
      <c r="BI17" s="43"/>
      <c r="BJ17" s="42"/>
      <c r="BK17" s="43"/>
      <c r="BL17" s="42"/>
      <c r="BM17" s="43"/>
      <c r="BN17" s="42"/>
      <c r="BO17" s="43"/>
      <c r="BP17" s="42"/>
      <c r="BQ17" s="43"/>
      <c r="BR17" s="44">
        <f t="shared" si="0"/>
        <v>0</v>
      </c>
      <c r="BS17" s="45">
        <f t="shared" si="1"/>
        <v>0</v>
      </c>
      <c r="BT17" s="46"/>
      <c r="BU17" s="46"/>
      <c r="BV17" s="47">
        <f t="shared" si="4"/>
      </c>
      <c r="BW17" s="48">
        <f t="shared" si="2"/>
      </c>
      <c r="BX17" s="49">
        <f t="shared" si="3"/>
      </c>
    </row>
    <row r="18" ht="13.8" customHeight="1" spans="1:76" x14ac:dyDescent="0.25">
      <c r="A18" s="107"/>
      <c r="B18" s="33"/>
      <c r="C18" s="34"/>
      <c r="D18" s="37"/>
      <c r="E18" s="36"/>
      <c r="F18" s="37"/>
      <c r="G18" s="36"/>
      <c r="H18" s="37"/>
      <c r="I18" s="36"/>
      <c r="J18" s="37"/>
      <c r="K18" s="36"/>
      <c r="L18" s="37"/>
      <c r="M18" s="36"/>
      <c r="N18" s="37"/>
      <c r="O18" s="36"/>
      <c r="P18" s="37"/>
      <c r="Q18" s="36"/>
      <c r="R18" s="37"/>
      <c r="S18" s="36"/>
      <c r="T18" s="37"/>
      <c r="U18" s="36"/>
      <c r="V18" s="37"/>
      <c r="W18" s="36"/>
      <c r="X18" s="40"/>
      <c r="Y18" s="39"/>
      <c r="Z18" s="40"/>
      <c r="AA18" s="39"/>
      <c r="AB18" s="40"/>
      <c r="AC18" s="39"/>
      <c r="AD18" s="40"/>
      <c r="AE18" s="39"/>
      <c r="AF18" s="40"/>
      <c r="AG18" s="39"/>
      <c r="AH18" s="40"/>
      <c r="AI18" s="39"/>
      <c r="AJ18" s="40"/>
      <c r="AK18" s="39"/>
      <c r="AL18" s="40"/>
      <c r="AM18" s="39"/>
      <c r="AN18" s="40"/>
      <c r="AO18" s="39"/>
      <c r="AP18" s="40"/>
      <c r="AQ18" s="39"/>
      <c r="AR18" s="40"/>
      <c r="AS18" s="39"/>
      <c r="AT18" s="40"/>
      <c r="AU18" s="39"/>
      <c r="AV18" s="40"/>
      <c r="AW18" s="39"/>
      <c r="AX18" s="40"/>
      <c r="AY18" s="41"/>
      <c r="AZ18" s="42"/>
      <c r="BA18" s="43"/>
      <c r="BB18" s="42"/>
      <c r="BC18" s="43"/>
      <c r="BD18" s="42"/>
      <c r="BE18" s="43"/>
      <c r="BF18" s="42"/>
      <c r="BG18" s="43"/>
      <c r="BH18" s="42"/>
      <c r="BI18" s="43"/>
      <c r="BJ18" s="42"/>
      <c r="BK18" s="43"/>
      <c r="BL18" s="42"/>
      <c r="BM18" s="43"/>
      <c r="BN18" s="42"/>
      <c r="BO18" s="43"/>
      <c r="BP18" s="42"/>
      <c r="BQ18" s="43"/>
      <c r="BR18" s="44">
        <f t="shared" si="0"/>
        <v>0</v>
      </c>
      <c r="BS18" s="45">
        <f t="shared" si="1"/>
        <v>0</v>
      </c>
      <c r="BT18" s="46"/>
      <c r="BU18" s="46"/>
      <c r="BV18" s="47">
        <f t="shared" si="4"/>
      </c>
      <c r="BW18" s="48">
        <f t="shared" si="2"/>
      </c>
      <c r="BX18" s="49">
        <f t="shared" si="3"/>
      </c>
    </row>
    <row r="19" ht="13.8" customHeight="1" spans="1:76" x14ac:dyDescent="0.25">
      <c r="A19" s="107"/>
      <c r="B19" s="33"/>
      <c r="C19" s="34"/>
      <c r="D19" s="37"/>
      <c r="E19" s="36"/>
      <c r="F19" s="37"/>
      <c r="G19" s="36"/>
      <c r="H19" s="37"/>
      <c r="I19" s="36"/>
      <c r="J19" s="37"/>
      <c r="K19" s="36"/>
      <c r="L19" s="37"/>
      <c r="M19" s="36"/>
      <c r="N19" s="37"/>
      <c r="O19" s="36"/>
      <c r="P19" s="37"/>
      <c r="Q19" s="36"/>
      <c r="R19" s="37"/>
      <c r="S19" s="36"/>
      <c r="T19" s="37"/>
      <c r="U19" s="36"/>
      <c r="V19" s="37"/>
      <c r="W19" s="36"/>
      <c r="X19" s="40"/>
      <c r="Y19" s="39"/>
      <c r="Z19" s="40"/>
      <c r="AA19" s="39"/>
      <c r="AB19" s="40"/>
      <c r="AC19" s="39"/>
      <c r="AD19" s="40"/>
      <c r="AE19" s="39"/>
      <c r="AF19" s="40"/>
      <c r="AG19" s="39"/>
      <c r="AH19" s="40"/>
      <c r="AI19" s="39"/>
      <c r="AJ19" s="40"/>
      <c r="AK19" s="39"/>
      <c r="AL19" s="40"/>
      <c r="AM19" s="39"/>
      <c r="AN19" s="40"/>
      <c r="AO19" s="39"/>
      <c r="AP19" s="40"/>
      <c r="AQ19" s="39"/>
      <c r="AR19" s="40"/>
      <c r="AS19" s="39"/>
      <c r="AT19" s="40"/>
      <c r="AU19" s="39"/>
      <c r="AV19" s="40"/>
      <c r="AW19" s="39"/>
      <c r="AX19" s="40"/>
      <c r="AY19" s="41"/>
      <c r="AZ19" s="42"/>
      <c r="BA19" s="43"/>
      <c r="BB19" s="42"/>
      <c r="BC19" s="43"/>
      <c r="BD19" s="42"/>
      <c r="BE19" s="43"/>
      <c r="BF19" s="42"/>
      <c r="BG19" s="43"/>
      <c r="BH19" s="42"/>
      <c r="BI19" s="43"/>
      <c r="BJ19" s="42"/>
      <c r="BK19" s="43"/>
      <c r="BL19" s="42"/>
      <c r="BM19" s="43"/>
      <c r="BN19" s="42"/>
      <c r="BO19" s="43"/>
      <c r="BP19" s="42"/>
      <c r="BQ19" s="43"/>
      <c r="BR19" s="44">
        <f t="shared" si="0"/>
        <v>0</v>
      </c>
      <c r="BS19" s="45">
        <f t="shared" si="1"/>
        <v>0</v>
      </c>
      <c r="BT19" s="46"/>
      <c r="BU19" s="46"/>
      <c r="BV19" s="47">
        <f t="shared" si="4"/>
      </c>
      <c r="BW19" s="48">
        <f t="shared" si="2"/>
      </c>
      <c r="BX19" s="49">
        <f t="shared" si="3"/>
      </c>
    </row>
    <row r="20" ht="13.8" customHeight="1" spans="1:76" x14ac:dyDescent="0.25">
      <c r="A20" s="107"/>
      <c r="B20" s="33"/>
      <c r="C20" s="34"/>
      <c r="D20" s="37"/>
      <c r="E20" s="36"/>
      <c r="F20" s="37"/>
      <c r="G20" s="36"/>
      <c r="H20" s="37"/>
      <c r="I20" s="36"/>
      <c r="J20" s="37"/>
      <c r="K20" s="36"/>
      <c r="L20" s="37"/>
      <c r="M20" s="36"/>
      <c r="N20" s="37"/>
      <c r="O20" s="36"/>
      <c r="P20" s="37"/>
      <c r="Q20" s="36"/>
      <c r="R20" s="37"/>
      <c r="S20" s="36"/>
      <c r="T20" s="37"/>
      <c r="U20" s="36"/>
      <c r="V20" s="37"/>
      <c r="W20" s="36"/>
      <c r="X20" s="40"/>
      <c r="Y20" s="39"/>
      <c r="Z20" s="40"/>
      <c r="AA20" s="39"/>
      <c r="AB20" s="40"/>
      <c r="AC20" s="39"/>
      <c r="AD20" s="40"/>
      <c r="AE20" s="39"/>
      <c r="AF20" s="40"/>
      <c r="AG20" s="39"/>
      <c r="AH20" s="40"/>
      <c r="AI20" s="39"/>
      <c r="AJ20" s="40"/>
      <c r="AK20" s="39"/>
      <c r="AL20" s="40"/>
      <c r="AM20" s="39"/>
      <c r="AN20" s="40"/>
      <c r="AO20" s="39"/>
      <c r="AP20" s="40"/>
      <c r="AQ20" s="39"/>
      <c r="AR20" s="40"/>
      <c r="AS20" s="39"/>
      <c r="AT20" s="40"/>
      <c r="AU20" s="39"/>
      <c r="AV20" s="40"/>
      <c r="AW20" s="39"/>
      <c r="AX20" s="40"/>
      <c r="AY20" s="41"/>
      <c r="AZ20" s="42"/>
      <c r="BA20" s="43"/>
      <c r="BB20" s="42"/>
      <c r="BC20" s="43"/>
      <c r="BD20" s="42"/>
      <c r="BE20" s="43"/>
      <c r="BF20" s="42"/>
      <c r="BG20" s="43"/>
      <c r="BH20" s="42"/>
      <c r="BI20" s="43"/>
      <c r="BJ20" s="42"/>
      <c r="BK20" s="43"/>
      <c r="BL20" s="42"/>
      <c r="BM20" s="43"/>
      <c r="BN20" s="42"/>
      <c r="BO20" s="43"/>
      <c r="BP20" s="42"/>
      <c r="BQ20" s="43"/>
      <c r="BR20" s="44">
        <f t="shared" si="0"/>
        <v>0</v>
      </c>
      <c r="BS20" s="45">
        <f t="shared" si="1"/>
        <v>0</v>
      </c>
      <c r="BT20" s="46"/>
      <c r="BU20" s="46"/>
      <c r="BV20" s="47">
        <f t="shared" si="4"/>
      </c>
      <c r="BW20" s="48">
        <f t="shared" si="2"/>
      </c>
      <c r="BX20" s="49">
        <f t="shared" si="3"/>
      </c>
    </row>
    <row r="21" ht="13.8" customHeight="1" spans="1:76" x14ac:dyDescent="0.25">
      <c r="A21" s="107"/>
      <c r="B21" s="33"/>
      <c r="C21" s="34"/>
      <c r="D21" s="37"/>
      <c r="E21" s="36"/>
      <c r="F21" s="37"/>
      <c r="G21" s="36"/>
      <c r="H21" s="37"/>
      <c r="I21" s="36"/>
      <c r="J21" s="37"/>
      <c r="K21" s="36"/>
      <c r="L21" s="37"/>
      <c r="M21" s="36"/>
      <c r="N21" s="37"/>
      <c r="O21" s="36"/>
      <c r="P21" s="37"/>
      <c r="Q21" s="36"/>
      <c r="R21" s="37"/>
      <c r="S21" s="36"/>
      <c r="T21" s="37"/>
      <c r="U21" s="36"/>
      <c r="V21" s="37"/>
      <c r="W21" s="36"/>
      <c r="X21" s="40"/>
      <c r="Y21" s="39"/>
      <c r="Z21" s="40"/>
      <c r="AA21" s="39"/>
      <c r="AB21" s="40"/>
      <c r="AC21" s="39"/>
      <c r="AD21" s="40"/>
      <c r="AE21" s="39"/>
      <c r="AF21" s="40"/>
      <c r="AG21" s="39"/>
      <c r="AH21" s="40"/>
      <c r="AI21" s="39"/>
      <c r="AJ21" s="40"/>
      <c r="AK21" s="39"/>
      <c r="AL21" s="40"/>
      <c r="AM21" s="39"/>
      <c r="AN21" s="40"/>
      <c r="AO21" s="39"/>
      <c r="AP21" s="40"/>
      <c r="AQ21" s="39"/>
      <c r="AR21" s="40"/>
      <c r="AS21" s="39"/>
      <c r="AT21" s="40"/>
      <c r="AU21" s="39"/>
      <c r="AV21" s="40"/>
      <c r="AW21" s="39"/>
      <c r="AX21" s="40"/>
      <c r="AY21" s="41"/>
      <c r="AZ21" s="42"/>
      <c r="BA21" s="43"/>
      <c r="BB21" s="42"/>
      <c r="BC21" s="43"/>
      <c r="BD21" s="42"/>
      <c r="BE21" s="43"/>
      <c r="BF21" s="42"/>
      <c r="BG21" s="43"/>
      <c r="BH21" s="42"/>
      <c r="BI21" s="43"/>
      <c r="BJ21" s="42"/>
      <c r="BK21" s="43"/>
      <c r="BL21" s="42"/>
      <c r="BM21" s="43"/>
      <c r="BN21" s="42"/>
      <c r="BO21" s="43"/>
      <c r="BP21" s="42"/>
      <c r="BQ21" s="43"/>
      <c r="BR21" s="44">
        <f t="shared" si="0"/>
        <v>0</v>
      </c>
      <c r="BS21" s="45">
        <f t="shared" si="1"/>
        <v>0</v>
      </c>
      <c r="BT21" s="46"/>
      <c r="BU21" s="46"/>
      <c r="BV21" s="47">
        <f t="shared" si="4"/>
      </c>
      <c r="BW21" s="48">
        <f t="shared" si="2"/>
      </c>
      <c r="BX21" s="49">
        <f t="shared" si="3"/>
      </c>
    </row>
    <row r="22" ht="13.8" customHeight="1" spans="1:76" x14ac:dyDescent="0.25">
      <c r="A22" s="107"/>
      <c r="B22" s="33"/>
      <c r="C22" s="34"/>
      <c r="D22" s="37"/>
      <c r="E22" s="36"/>
      <c r="F22" s="37"/>
      <c r="G22" s="36"/>
      <c r="H22" s="37"/>
      <c r="I22" s="36"/>
      <c r="J22" s="37"/>
      <c r="K22" s="36"/>
      <c r="L22" s="37"/>
      <c r="M22" s="36"/>
      <c r="N22" s="37"/>
      <c r="O22" s="36"/>
      <c r="P22" s="37"/>
      <c r="Q22" s="36"/>
      <c r="R22" s="37"/>
      <c r="S22" s="36"/>
      <c r="T22" s="37"/>
      <c r="U22" s="36"/>
      <c r="V22" s="37"/>
      <c r="W22" s="36"/>
      <c r="X22" s="40"/>
      <c r="Y22" s="39"/>
      <c r="Z22" s="40"/>
      <c r="AA22" s="39"/>
      <c r="AB22" s="40"/>
      <c r="AC22" s="39"/>
      <c r="AD22" s="40"/>
      <c r="AE22" s="39"/>
      <c r="AF22" s="40"/>
      <c r="AG22" s="39"/>
      <c r="AH22" s="40"/>
      <c r="AI22" s="39"/>
      <c r="AJ22" s="40"/>
      <c r="AK22" s="39"/>
      <c r="AL22" s="40"/>
      <c r="AM22" s="39"/>
      <c r="AN22" s="40"/>
      <c r="AO22" s="39"/>
      <c r="AP22" s="40"/>
      <c r="AQ22" s="39"/>
      <c r="AR22" s="40"/>
      <c r="AS22" s="39"/>
      <c r="AT22" s="40"/>
      <c r="AU22" s="39"/>
      <c r="AV22" s="40"/>
      <c r="AW22" s="39"/>
      <c r="AX22" s="40"/>
      <c r="AY22" s="41"/>
      <c r="AZ22" s="42"/>
      <c r="BA22" s="43"/>
      <c r="BB22" s="42"/>
      <c r="BC22" s="43"/>
      <c r="BD22" s="42"/>
      <c r="BE22" s="43"/>
      <c r="BF22" s="42"/>
      <c r="BG22" s="43"/>
      <c r="BH22" s="42"/>
      <c r="BI22" s="43"/>
      <c r="BJ22" s="42"/>
      <c r="BK22" s="43"/>
      <c r="BL22" s="42"/>
      <c r="BM22" s="43"/>
      <c r="BN22" s="42"/>
      <c r="BO22" s="43"/>
      <c r="BP22" s="42"/>
      <c r="BQ22" s="43"/>
      <c r="BR22" s="44">
        <f t="shared" si="0"/>
        <v>0</v>
      </c>
      <c r="BS22" s="45">
        <f t="shared" si="1"/>
        <v>0</v>
      </c>
      <c r="BT22" s="46"/>
      <c r="BU22" s="46"/>
      <c r="BV22" s="47">
        <f t="shared" si="4"/>
      </c>
      <c r="BW22" s="48">
        <f t="shared" si="2"/>
      </c>
      <c r="BX22" s="49">
        <f t="shared" si="3"/>
      </c>
    </row>
    <row r="23" ht="13.8" customHeight="1" spans="1:76" x14ac:dyDescent="0.25">
      <c r="A23" s="107"/>
      <c r="B23" s="33"/>
      <c r="C23" s="34"/>
      <c r="D23" s="37"/>
      <c r="E23" s="36"/>
      <c r="F23" s="37"/>
      <c r="G23" s="36"/>
      <c r="H23" s="37"/>
      <c r="I23" s="36"/>
      <c r="J23" s="37"/>
      <c r="K23" s="36"/>
      <c r="L23" s="37"/>
      <c r="M23" s="36"/>
      <c r="N23" s="37"/>
      <c r="O23" s="36"/>
      <c r="P23" s="37"/>
      <c r="Q23" s="36"/>
      <c r="R23" s="37"/>
      <c r="S23" s="36"/>
      <c r="T23" s="37"/>
      <c r="U23" s="36"/>
      <c r="V23" s="37"/>
      <c r="W23" s="36"/>
      <c r="X23" s="40"/>
      <c r="Y23" s="39"/>
      <c r="Z23" s="40"/>
      <c r="AA23" s="39"/>
      <c r="AB23" s="40"/>
      <c r="AC23" s="39"/>
      <c r="AD23" s="40"/>
      <c r="AE23" s="39"/>
      <c r="AF23" s="40"/>
      <c r="AG23" s="39"/>
      <c r="AH23" s="40"/>
      <c r="AI23" s="39"/>
      <c r="AJ23" s="40"/>
      <c r="AK23" s="39"/>
      <c r="AL23" s="40"/>
      <c r="AM23" s="39"/>
      <c r="AN23" s="40"/>
      <c r="AO23" s="39"/>
      <c r="AP23" s="40"/>
      <c r="AQ23" s="39"/>
      <c r="AR23" s="40"/>
      <c r="AS23" s="39"/>
      <c r="AT23" s="40"/>
      <c r="AU23" s="39"/>
      <c r="AV23" s="40"/>
      <c r="AW23" s="39"/>
      <c r="AX23" s="40"/>
      <c r="AY23" s="41"/>
      <c r="AZ23" s="42"/>
      <c r="BA23" s="43"/>
      <c r="BB23" s="42"/>
      <c r="BC23" s="43"/>
      <c r="BD23" s="42"/>
      <c r="BE23" s="43"/>
      <c r="BF23" s="42"/>
      <c r="BG23" s="43"/>
      <c r="BH23" s="42"/>
      <c r="BI23" s="43"/>
      <c r="BJ23" s="42"/>
      <c r="BK23" s="43"/>
      <c r="BL23" s="42"/>
      <c r="BM23" s="43"/>
      <c r="BN23" s="42"/>
      <c r="BO23" s="43"/>
      <c r="BP23" s="42"/>
      <c r="BQ23" s="43"/>
      <c r="BR23" s="44">
        <f t="shared" si="0"/>
        <v>0</v>
      </c>
      <c r="BS23" s="45">
        <f t="shared" si="1"/>
        <v>0</v>
      </c>
      <c r="BT23" s="46"/>
      <c r="BU23" s="46"/>
      <c r="BV23" s="47">
        <f t="shared" si="4"/>
      </c>
      <c r="BW23" s="48">
        <f t="shared" si="2"/>
      </c>
      <c r="BX23" s="49">
        <f t="shared" si="3"/>
      </c>
    </row>
    <row r="24" ht="13.8" customHeight="1" spans="1:76" x14ac:dyDescent="0.25">
      <c r="A24" s="107"/>
      <c r="B24" s="33"/>
      <c r="C24" s="34"/>
      <c r="D24" s="37"/>
      <c r="E24" s="36"/>
      <c r="F24" s="37"/>
      <c r="G24" s="36"/>
      <c r="H24" s="37"/>
      <c r="I24" s="36"/>
      <c r="J24" s="37"/>
      <c r="K24" s="36"/>
      <c r="L24" s="37"/>
      <c r="M24" s="36"/>
      <c r="N24" s="37"/>
      <c r="O24" s="36"/>
      <c r="P24" s="37"/>
      <c r="Q24" s="36"/>
      <c r="R24" s="37"/>
      <c r="S24" s="36"/>
      <c r="T24" s="37"/>
      <c r="U24" s="36"/>
      <c r="V24" s="37"/>
      <c r="W24" s="36"/>
      <c r="X24" s="40"/>
      <c r="Y24" s="39"/>
      <c r="Z24" s="40"/>
      <c r="AA24" s="39"/>
      <c r="AB24" s="40"/>
      <c r="AC24" s="39"/>
      <c r="AD24" s="40"/>
      <c r="AE24" s="39"/>
      <c r="AF24" s="40"/>
      <c r="AG24" s="39"/>
      <c r="AH24" s="40"/>
      <c r="AI24" s="39"/>
      <c r="AJ24" s="40"/>
      <c r="AK24" s="39"/>
      <c r="AL24" s="40"/>
      <c r="AM24" s="39"/>
      <c r="AN24" s="40"/>
      <c r="AO24" s="39"/>
      <c r="AP24" s="40"/>
      <c r="AQ24" s="39"/>
      <c r="AR24" s="40"/>
      <c r="AS24" s="39"/>
      <c r="AT24" s="40"/>
      <c r="AU24" s="39"/>
      <c r="AV24" s="40"/>
      <c r="AW24" s="39"/>
      <c r="AX24" s="40"/>
      <c r="AY24" s="41"/>
      <c r="AZ24" s="42"/>
      <c r="BA24" s="43"/>
      <c r="BB24" s="42"/>
      <c r="BC24" s="43"/>
      <c r="BD24" s="42"/>
      <c r="BE24" s="43"/>
      <c r="BF24" s="42"/>
      <c r="BG24" s="43"/>
      <c r="BH24" s="42"/>
      <c r="BI24" s="43"/>
      <c r="BJ24" s="42"/>
      <c r="BK24" s="43"/>
      <c r="BL24" s="42"/>
      <c r="BM24" s="43"/>
      <c r="BN24" s="42"/>
      <c r="BO24" s="43"/>
      <c r="BP24" s="42"/>
      <c r="BQ24" s="43"/>
      <c r="BR24" s="44">
        <f t="shared" si="0"/>
        <v>0</v>
      </c>
      <c r="BS24" s="45">
        <f t="shared" si="1"/>
        <v>0</v>
      </c>
      <c r="BT24" s="46"/>
      <c r="BU24" s="46"/>
      <c r="BV24" s="47">
        <f t="shared" si="4"/>
      </c>
      <c r="BW24" s="48">
        <f t="shared" si="2"/>
      </c>
      <c r="BX24" s="49">
        <f t="shared" si="3"/>
      </c>
    </row>
    <row r="25" ht="13.8" customHeight="1" spans="1:76" x14ac:dyDescent="0.25">
      <c r="A25" s="107"/>
      <c r="B25" s="33"/>
      <c r="C25" s="34"/>
      <c r="D25" s="37"/>
      <c r="E25" s="36"/>
      <c r="F25" s="37"/>
      <c r="G25" s="36"/>
      <c r="H25" s="37"/>
      <c r="I25" s="36"/>
      <c r="J25" s="37"/>
      <c r="K25" s="36"/>
      <c r="L25" s="37"/>
      <c r="M25" s="36"/>
      <c r="N25" s="37"/>
      <c r="O25" s="36"/>
      <c r="P25" s="37"/>
      <c r="Q25" s="36"/>
      <c r="R25" s="37"/>
      <c r="S25" s="36"/>
      <c r="T25" s="37"/>
      <c r="U25" s="36"/>
      <c r="V25" s="37"/>
      <c r="W25" s="36"/>
      <c r="X25" s="40"/>
      <c r="Y25" s="39"/>
      <c r="Z25" s="40"/>
      <c r="AA25" s="39"/>
      <c r="AB25" s="40"/>
      <c r="AC25" s="39"/>
      <c r="AD25" s="40"/>
      <c r="AE25" s="39"/>
      <c r="AF25" s="40"/>
      <c r="AG25" s="39"/>
      <c r="AH25" s="40"/>
      <c r="AI25" s="39"/>
      <c r="AJ25" s="40"/>
      <c r="AK25" s="39"/>
      <c r="AL25" s="40"/>
      <c r="AM25" s="39"/>
      <c r="AN25" s="40"/>
      <c r="AO25" s="39"/>
      <c r="AP25" s="40"/>
      <c r="AQ25" s="39"/>
      <c r="AR25" s="40"/>
      <c r="AS25" s="39"/>
      <c r="AT25" s="40"/>
      <c r="AU25" s="39"/>
      <c r="AV25" s="40"/>
      <c r="AW25" s="39"/>
      <c r="AX25" s="40"/>
      <c r="AY25" s="41"/>
      <c r="AZ25" s="42"/>
      <c r="BA25" s="43"/>
      <c r="BB25" s="42"/>
      <c r="BC25" s="43"/>
      <c r="BD25" s="42"/>
      <c r="BE25" s="43"/>
      <c r="BF25" s="42"/>
      <c r="BG25" s="43"/>
      <c r="BH25" s="42"/>
      <c r="BI25" s="43"/>
      <c r="BJ25" s="42"/>
      <c r="BK25" s="43"/>
      <c r="BL25" s="42"/>
      <c r="BM25" s="43"/>
      <c r="BN25" s="42"/>
      <c r="BO25" s="43"/>
      <c r="BP25" s="42"/>
      <c r="BQ25" s="43"/>
      <c r="BR25" s="44">
        <f t="shared" si="0"/>
        <v>0</v>
      </c>
      <c r="BS25" s="45">
        <f t="shared" si="1"/>
        <v>0</v>
      </c>
      <c r="BT25" s="46"/>
      <c r="BU25" s="46"/>
      <c r="BV25" s="47">
        <f t="shared" si="4"/>
      </c>
      <c r="BW25" s="48">
        <f t="shared" si="2"/>
      </c>
      <c r="BX25" s="49">
        <f t="shared" si="3"/>
      </c>
    </row>
    <row r="26" ht="13.8" customHeight="1" spans="1:76" x14ac:dyDescent="0.25">
      <c r="A26" s="107"/>
      <c r="B26" s="33"/>
      <c r="C26" s="34"/>
      <c r="D26" s="37"/>
      <c r="E26" s="36"/>
      <c r="F26" s="37"/>
      <c r="G26" s="36"/>
      <c r="H26" s="37"/>
      <c r="I26" s="36"/>
      <c r="J26" s="37"/>
      <c r="K26" s="36"/>
      <c r="L26" s="37"/>
      <c r="M26" s="36"/>
      <c r="N26" s="37"/>
      <c r="O26" s="36"/>
      <c r="P26" s="37"/>
      <c r="Q26" s="36"/>
      <c r="R26" s="37"/>
      <c r="S26" s="36"/>
      <c r="T26" s="37"/>
      <c r="U26" s="36"/>
      <c r="V26" s="37"/>
      <c r="W26" s="36"/>
      <c r="X26" s="40"/>
      <c r="Y26" s="39"/>
      <c r="Z26" s="40"/>
      <c r="AA26" s="39"/>
      <c r="AB26" s="40"/>
      <c r="AC26" s="39"/>
      <c r="AD26" s="40"/>
      <c r="AE26" s="39"/>
      <c r="AF26" s="40"/>
      <c r="AG26" s="39"/>
      <c r="AH26" s="40"/>
      <c r="AI26" s="39"/>
      <c r="AJ26" s="40"/>
      <c r="AK26" s="39"/>
      <c r="AL26" s="40"/>
      <c r="AM26" s="39"/>
      <c r="AN26" s="40"/>
      <c r="AO26" s="39"/>
      <c r="AP26" s="40"/>
      <c r="AQ26" s="39"/>
      <c r="AR26" s="40"/>
      <c r="AS26" s="39"/>
      <c r="AT26" s="40"/>
      <c r="AU26" s="39"/>
      <c r="AV26" s="40"/>
      <c r="AW26" s="39"/>
      <c r="AX26" s="40"/>
      <c r="AY26" s="41"/>
      <c r="AZ26" s="42"/>
      <c r="BA26" s="43"/>
      <c r="BB26" s="42"/>
      <c r="BC26" s="43"/>
      <c r="BD26" s="42"/>
      <c r="BE26" s="43"/>
      <c r="BF26" s="42"/>
      <c r="BG26" s="43"/>
      <c r="BH26" s="42"/>
      <c r="BI26" s="43"/>
      <c r="BJ26" s="42"/>
      <c r="BK26" s="43"/>
      <c r="BL26" s="42"/>
      <c r="BM26" s="43"/>
      <c r="BN26" s="42"/>
      <c r="BO26" s="43"/>
      <c r="BP26" s="42"/>
      <c r="BQ26" s="43"/>
      <c r="BR26" s="44">
        <f t="shared" si="0"/>
        <v>0</v>
      </c>
      <c r="BS26" s="45">
        <f t="shared" si="1"/>
        <v>0</v>
      </c>
      <c r="BT26" s="46"/>
      <c r="BU26" s="46"/>
      <c r="BV26" s="47">
        <f t="shared" si="4"/>
      </c>
      <c r="BW26" s="48">
        <f t="shared" si="2"/>
      </c>
      <c r="BX26" s="49">
        <f t="shared" si="3"/>
      </c>
    </row>
    <row r="27" ht="13.8" customHeight="1" spans="1:76" x14ac:dyDescent="0.25">
      <c r="A27" s="107"/>
      <c r="B27" s="33"/>
      <c r="C27" s="34"/>
      <c r="D27" s="37"/>
      <c r="E27" s="36"/>
      <c r="F27" s="37"/>
      <c r="G27" s="36"/>
      <c r="H27" s="37"/>
      <c r="I27" s="36"/>
      <c r="J27" s="37"/>
      <c r="K27" s="36"/>
      <c r="L27" s="37"/>
      <c r="M27" s="36"/>
      <c r="N27" s="37"/>
      <c r="O27" s="36"/>
      <c r="P27" s="37"/>
      <c r="Q27" s="36"/>
      <c r="R27" s="37"/>
      <c r="S27" s="36"/>
      <c r="T27" s="37"/>
      <c r="U27" s="36"/>
      <c r="V27" s="37"/>
      <c r="W27" s="36"/>
      <c r="X27" s="40"/>
      <c r="Y27" s="39"/>
      <c r="Z27" s="40"/>
      <c r="AA27" s="39"/>
      <c r="AB27" s="40"/>
      <c r="AC27" s="39"/>
      <c r="AD27" s="40"/>
      <c r="AE27" s="39"/>
      <c r="AF27" s="40"/>
      <c r="AG27" s="39"/>
      <c r="AH27" s="40"/>
      <c r="AI27" s="39"/>
      <c r="AJ27" s="40"/>
      <c r="AK27" s="39"/>
      <c r="AL27" s="40"/>
      <c r="AM27" s="39"/>
      <c r="AN27" s="40"/>
      <c r="AO27" s="39"/>
      <c r="AP27" s="40"/>
      <c r="AQ27" s="39"/>
      <c r="AR27" s="40"/>
      <c r="AS27" s="39"/>
      <c r="AT27" s="40"/>
      <c r="AU27" s="39"/>
      <c r="AV27" s="40"/>
      <c r="AW27" s="39"/>
      <c r="AX27" s="40"/>
      <c r="AY27" s="41"/>
      <c r="AZ27" s="42"/>
      <c r="BA27" s="43"/>
      <c r="BB27" s="42"/>
      <c r="BC27" s="43"/>
      <c r="BD27" s="42"/>
      <c r="BE27" s="43"/>
      <c r="BF27" s="42"/>
      <c r="BG27" s="43"/>
      <c r="BH27" s="42"/>
      <c r="BI27" s="43"/>
      <c r="BJ27" s="42"/>
      <c r="BK27" s="43"/>
      <c r="BL27" s="42"/>
      <c r="BM27" s="43"/>
      <c r="BN27" s="42"/>
      <c r="BO27" s="43"/>
      <c r="BP27" s="42"/>
      <c r="BQ27" s="43"/>
      <c r="BR27" s="44">
        <f t="shared" si="0"/>
        <v>0</v>
      </c>
      <c r="BS27" s="45">
        <f t="shared" si="1"/>
        <v>0</v>
      </c>
      <c r="BT27" s="46"/>
      <c r="BU27" s="46"/>
      <c r="BV27" s="47">
        <f t="shared" si="4"/>
      </c>
      <c r="BW27" s="48">
        <f t="shared" si="2"/>
      </c>
      <c r="BX27" s="49">
        <f t="shared" si="3"/>
      </c>
    </row>
    <row r="28" ht="13.8" customHeight="1" spans="1:76" x14ac:dyDescent="0.25">
      <c r="A28" s="107"/>
      <c r="B28" s="33"/>
      <c r="C28" s="34"/>
      <c r="D28" s="37"/>
      <c r="E28" s="36"/>
      <c r="F28" s="37"/>
      <c r="G28" s="36"/>
      <c r="H28" s="37"/>
      <c r="I28" s="36"/>
      <c r="J28" s="37"/>
      <c r="K28" s="36"/>
      <c r="L28" s="37"/>
      <c r="M28" s="36"/>
      <c r="N28" s="37"/>
      <c r="O28" s="36"/>
      <c r="P28" s="37"/>
      <c r="Q28" s="36"/>
      <c r="R28" s="37"/>
      <c r="S28" s="36"/>
      <c r="T28" s="37"/>
      <c r="U28" s="36"/>
      <c r="V28" s="37"/>
      <c r="W28" s="36"/>
      <c r="X28" s="40"/>
      <c r="Y28" s="39"/>
      <c r="Z28" s="40"/>
      <c r="AA28" s="39"/>
      <c r="AB28" s="40"/>
      <c r="AC28" s="39"/>
      <c r="AD28" s="40"/>
      <c r="AE28" s="39"/>
      <c r="AF28" s="40"/>
      <c r="AG28" s="39"/>
      <c r="AH28" s="40"/>
      <c r="AI28" s="39"/>
      <c r="AJ28" s="40"/>
      <c r="AK28" s="39"/>
      <c r="AL28" s="40"/>
      <c r="AM28" s="39"/>
      <c r="AN28" s="40"/>
      <c r="AO28" s="39"/>
      <c r="AP28" s="40"/>
      <c r="AQ28" s="39"/>
      <c r="AR28" s="40"/>
      <c r="AS28" s="39"/>
      <c r="AT28" s="40"/>
      <c r="AU28" s="39"/>
      <c r="AV28" s="40"/>
      <c r="AW28" s="39"/>
      <c r="AX28" s="40"/>
      <c r="AY28" s="41"/>
      <c r="AZ28" s="42"/>
      <c r="BA28" s="43"/>
      <c r="BB28" s="42"/>
      <c r="BC28" s="43"/>
      <c r="BD28" s="42"/>
      <c r="BE28" s="43"/>
      <c r="BF28" s="42"/>
      <c r="BG28" s="43"/>
      <c r="BH28" s="42"/>
      <c r="BI28" s="43"/>
      <c r="BJ28" s="42"/>
      <c r="BK28" s="43"/>
      <c r="BL28" s="42"/>
      <c r="BM28" s="43"/>
      <c r="BN28" s="42"/>
      <c r="BO28" s="43"/>
      <c r="BP28" s="42"/>
      <c r="BQ28" s="43"/>
      <c r="BR28" s="44">
        <f t="shared" si="0"/>
        <v>0</v>
      </c>
      <c r="BS28" s="45">
        <f t="shared" si="1"/>
        <v>0</v>
      </c>
      <c r="BT28" s="46"/>
      <c r="BU28" s="46"/>
      <c r="BV28" s="47">
        <f t="shared" si="4"/>
      </c>
      <c r="BW28" s="48">
        <f t="shared" si="2"/>
      </c>
      <c r="BX28" s="49">
        <f t="shared" si="3"/>
      </c>
    </row>
    <row r="29" ht="13.8" customHeight="1" spans="1:76" x14ac:dyDescent="0.25">
      <c r="A29" s="107"/>
      <c r="B29" s="33"/>
      <c r="C29" s="34"/>
      <c r="D29" s="37"/>
      <c r="E29" s="36"/>
      <c r="F29" s="37"/>
      <c r="G29" s="36"/>
      <c r="H29" s="37"/>
      <c r="I29" s="36"/>
      <c r="J29" s="37"/>
      <c r="K29" s="36"/>
      <c r="L29" s="37"/>
      <c r="M29" s="36"/>
      <c r="N29" s="37"/>
      <c r="O29" s="36"/>
      <c r="P29" s="37"/>
      <c r="Q29" s="36"/>
      <c r="R29" s="37"/>
      <c r="S29" s="36"/>
      <c r="T29" s="37"/>
      <c r="U29" s="36"/>
      <c r="V29" s="37"/>
      <c r="W29" s="36"/>
      <c r="X29" s="40"/>
      <c r="Y29" s="39"/>
      <c r="Z29" s="40"/>
      <c r="AA29" s="39"/>
      <c r="AB29" s="40"/>
      <c r="AC29" s="39"/>
      <c r="AD29" s="40"/>
      <c r="AE29" s="39"/>
      <c r="AF29" s="40"/>
      <c r="AG29" s="39"/>
      <c r="AH29" s="40"/>
      <c r="AI29" s="39"/>
      <c r="AJ29" s="40"/>
      <c r="AK29" s="39"/>
      <c r="AL29" s="40"/>
      <c r="AM29" s="39"/>
      <c r="AN29" s="40"/>
      <c r="AO29" s="39"/>
      <c r="AP29" s="40"/>
      <c r="AQ29" s="39"/>
      <c r="AR29" s="40"/>
      <c r="AS29" s="39"/>
      <c r="AT29" s="40"/>
      <c r="AU29" s="39"/>
      <c r="AV29" s="40"/>
      <c r="AW29" s="39"/>
      <c r="AX29" s="40"/>
      <c r="AY29" s="41"/>
      <c r="AZ29" s="42"/>
      <c r="BA29" s="43"/>
      <c r="BB29" s="42"/>
      <c r="BC29" s="43"/>
      <c r="BD29" s="42"/>
      <c r="BE29" s="43"/>
      <c r="BF29" s="42"/>
      <c r="BG29" s="43"/>
      <c r="BH29" s="42"/>
      <c r="BI29" s="43"/>
      <c r="BJ29" s="42"/>
      <c r="BK29" s="43"/>
      <c r="BL29" s="42"/>
      <c r="BM29" s="43"/>
      <c r="BN29" s="42"/>
      <c r="BO29" s="43"/>
      <c r="BP29" s="42"/>
      <c r="BQ29" s="43"/>
      <c r="BR29" s="44">
        <f t="shared" si="0"/>
        <v>0</v>
      </c>
      <c r="BS29" s="45">
        <f t="shared" si="1"/>
        <v>0</v>
      </c>
      <c r="BT29" s="46"/>
      <c r="BU29" s="46"/>
      <c r="BV29" s="47">
        <f t="shared" si="4"/>
      </c>
      <c r="BW29" s="48">
        <f t="shared" si="2"/>
      </c>
      <c r="BX29" s="49">
        <f t="shared" si="3"/>
      </c>
    </row>
    <row r="30" ht="13.8" customHeight="1" spans="1:76" x14ac:dyDescent="0.25">
      <c r="A30" s="107"/>
      <c r="B30" s="33"/>
      <c r="C30" s="34"/>
      <c r="D30" s="37"/>
      <c r="E30" s="36"/>
      <c r="F30" s="37"/>
      <c r="G30" s="36"/>
      <c r="H30" s="37"/>
      <c r="I30" s="36"/>
      <c r="J30" s="37"/>
      <c r="K30" s="36"/>
      <c r="L30" s="37"/>
      <c r="M30" s="36"/>
      <c r="N30" s="37"/>
      <c r="O30" s="36"/>
      <c r="P30" s="37"/>
      <c r="Q30" s="36"/>
      <c r="R30" s="37"/>
      <c r="S30" s="36"/>
      <c r="T30" s="37"/>
      <c r="U30" s="36"/>
      <c r="V30" s="37"/>
      <c r="W30" s="36"/>
      <c r="X30" s="40"/>
      <c r="Y30" s="39"/>
      <c r="Z30" s="40"/>
      <c r="AA30" s="39"/>
      <c r="AB30" s="40"/>
      <c r="AC30" s="39"/>
      <c r="AD30" s="40"/>
      <c r="AE30" s="39"/>
      <c r="AF30" s="40"/>
      <c r="AG30" s="39"/>
      <c r="AH30" s="40"/>
      <c r="AI30" s="39"/>
      <c r="AJ30" s="40"/>
      <c r="AK30" s="39"/>
      <c r="AL30" s="40"/>
      <c r="AM30" s="39"/>
      <c r="AN30" s="40"/>
      <c r="AO30" s="39"/>
      <c r="AP30" s="40"/>
      <c r="AQ30" s="39"/>
      <c r="AR30" s="40"/>
      <c r="AS30" s="39"/>
      <c r="AT30" s="40"/>
      <c r="AU30" s="39"/>
      <c r="AV30" s="40"/>
      <c r="AW30" s="39"/>
      <c r="AX30" s="40"/>
      <c r="AY30" s="41"/>
      <c r="AZ30" s="42"/>
      <c r="BA30" s="43"/>
      <c r="BB30" s="42"/>
      <c r="BC30" s="43"/>
      <c r="BD30" s="42"/>
      <c r="BE30" s="43"/>
      <c r="BF30" s="42"/>
      <c r="BG30" s="43"/>
      <c r="BH30" s="42"/>
      <c r="BI30" s="43"/>
      <c r="BJ30" s="42"/>
      <c r="BK30" s="43"/>
      <c r="BL30" s="42"/>
      <c r="BM30" s="43"/>
      <c r="BN30" s="42"/>
      <c r="BO30" s="43"/>
      <c r="BP30" s="42"/>
      <c r="BQ30" s="43"/>
      <c r="BR30" s="44">
        <f t="shared" si="0"/>
        <v>0</v>
      </c>
      <c r="BS30" s="45">
        <f t="shared" si="1"/>
        <v>0</v>
      </c>
      <c r="BT30" s="46"/>
      <c r="BU30" s="46"/>
      <c r="BV30" s="47">
        <f t="shared" si="4"/>
      </c>
      <c r="BW30" s="48">
        <f t="shared" si="2"/>
      </c>
      <c r="BX30" s="49">
        <f t="shared" si="3"/>
      </c>
    </row>
    <row r="31" ht="13.8" customHeight="1" spans="1:76" x14ac:dyDescent="0.25">
      <c r="A31" s="107"/>
      <c r="B31" s="33"/>
      <c r="C31" s="34"/>
      <c r="D31" s="37"/>
      <c r="E31" s="36"/>
      <c r="F31" s="37"/>
      <c r="G31" s="36"/>
      <c r="H31" s="37"/>
      <c r="I31" s="36"/>
      <c r="J31" s="37"/>
      <c r="K31" s="36"/>
      <c r="L31" s="37"/>
      <c r="M31" s="36"/>
      <c r="N31" s="37"/>
      <c r="O31" s="36"/>
      <c r="P31" s="37"/>
      <c r="Q31" s="36"/>
      <c r="R31" s="37"/>
      <c r="S31" s="36"/>
      <c r="T31" s="37"/>
      <c r="U31" s="36"/>
      <c r="V31" s="37"/>
      <c r="W31" s="36"/>
      <c r="X31" s="40"/>
      <c r="Y31" s="39"/>
      <c r="Z31" s="40"/>
      <c r="AA31" s="39"/>
      <c r="AB31" s="40"/>
      <c r="AC31" s="39"/>
      <c r="AD31" s="40"/>
      <c r="AE31" s="39"/>
      <c r="AF31" s="40"/>
      <c r="AG31" s="39"/>
      <c r="AH31" s="40"/>
      <c r="AI31" s="39"/>
      <c r="AJ31" s="40"/>
      <c r="AK31" s="39"/>
      <c r="AL31" s="40"/>
      <c r="AM31" s="39"/>
      <c r="AN31" s="40"/>
      <c r="AO31" s="39"/>
      <c r="AP31" s="40"/>
      <c r="AQ31" s="39"/>
      <c r="AR31" s="40"/>
      <c r="AS31" s="39"/>
      <c r="AT31" s="40"/>
      <c r="AU31" s="39"/>
      <c r="AV31" s="40"/>
      <c r="AW31" s="39"/>
      <c r="AX31" s="40"/>
      <c r="AY31" s="41"/>
      <c r="AZ31" s="42"/>
      <c r="BA31" s="43"/>
      <c r="BB31" s="42"/>
      <c r="BC31" s="43"/>
      <c r="BD31" s="42"/>
      <c r="BE31" s="43"/>
      <c r="BF31" s="42"/>
      <c r="BG31" s="43"/>
      <c r="BH31" s="42"/>
      <c r="BI31" s="43"/>
      <c r="BJ31" s="42"/>
      <c r="BK31" s="43"/>
      <c r="BL31" s="42"/>
      <c r="BM31" s="43"/>
      <c r="BN31" s="42"/>
      <c r="BO31" s="43"/>
      <c r="BP31" s="42"/>
      <c r="BQ31" s="43"/>
      <c r="BR31" s="44">
        <f t="shared" si="0"/>
        <v>0</v>
      </c>
      <c r="BS31" s="45">
        <f t="shared" si="1"/>
        <v>0</v>
      </c>
      <c r="BT31" s="46"/>
      <c r="BU31" s="46"/>
      <c r="BV31" s="47">
        <f t="shared" si="4"/>
      </c>
      <c r="BW31" s="48">
        <f t="shared" si="2"/>
      </c>
      <c r="BX31" s="49">
        <f t="shared" si="3"/>
      </c>
    </row>
    <row r="32" ht="13.8" customHeight="1" spans="1:76" x14ac:dyDescent="0.25">
      <c r="A32" s="107"/>
      <c r="B32" s="33"/>
      <c r="C32" s="34"/>
      <c r="D32" s="37"/>
      <c r="E32" s="36"/>
      <c r="F32" s="37"/>
      <c r="G32" s="36"/>
      <c r="H32" s="37"/>
      <c r="I32" s="36"/>
      <c r="J32" s="37"/>
      <c r="K32" s="36"/>
      <c r="L32" s="37"/>
      <c r="M32" s="36"/>
      <c r="N32" s="37"/>
      <c r="O32" s="36"/>
      <c r="P32" s="37"/>
      <c r="Q32" s="36"/>
      <c r="R32" s="37"/>
      <c r="S32" s="36"/>
      <c r="T32" s="37"/>
      <c r="U32" s="36"/>
      <c r="V32" s="37"/>
      <c r="W32" s="36"/>
      <c r="X32" s="40"/>
      <c r="Y32" s="39"/>
      <c r="Z32" s="40"/>
      <c r="AA32" s="39"/>
      <c r="AB32" s="40"/>
      <c r="AC32" s="39"/>
      <c r="AD32" s="40"/>
      <c r="AE32" s="39"/>
      <c r="AF32" s="40"/>
      <c r="AG32" s="39"/>
      <c r="AH32" s="40"/>
      <c r="AI32" s="39"/>
      <c r="AJ32" s="40"/>
      <c r="AK32" s="39"/>
      <c r="AL32" s="40"/>
      <c r="AM32" s="39"/>
      <c r="AN32" s="40"/>
      <c r="AO32" s="39"/>
      <c r="AP32" s="40"/>
      <c r="AQ32" s="39"/>
      <c r="AR32" s="40"/>
      <c r="AS32" s="39"/>
      <c r="AT32" s="40"/>
      <c r="AU32" s="39"/>
      <c r="AV32" s="40"/>
      <c r="AW32" s="39"/>
      <c r="AX32" s="40"/>
      <c r="AY32" s="41"/>
      <c r="AZ32" s="42"/>
      <c r="BA32" s="43"/>
      <c r="BB32" s="42"/>
      <c r="BC32" s="43"/>
      <c r="BD32" s="42"/>
      <c r="BE32" s="43"/>
      <c r="BF32" s="42"/>
      <c r="BG32" s="43"/>
      <c r="BH32" s="42"/>
      <c r="BI32" s="43"/>
      <c r="BJ32" s="42"/>
      <c r="BK32" s="43"/>
      <c r="BL32" s="42"/>
      <c r="BM32" s="43"/>
      <c r="BN32" s="42"/>
      <c r="BO32" s="43"/>
      <c r="BP32" s="42"/>
      <c r="BQ32" s="43"/>
      <c r="BR32" s="44">
        <f t="shared" si="0"/>
        <v>0</v>
      </c>
      <c r="BS32" s="45">
        <f t="shared" si="1"/>
        <v>0</v>
      </c>
      <c r="BT32" s="46"/>
      <c r="BU32" s="46"/>
      <c r="BV32" s="47">
        <f t="shared" si="4"/>
      </c>
      <c r="BW32" s="48">
        <f t="shared" si="2"/>
      </c>
      <c r="BX32" s="49">
        <f t="shared" si="3"/>
      </c>
    </row>
    <row r="33" ht="13.8" customHeight="1" spans="1:76" x14ac:dyDescent="0.25">
      <c r="A33" s="107"/>
      <c r="B33" s="33"/>
      <c r="C33" s="34"/>
      <c r="D33" s="37"/>
      <c r="E33" s="36"/>
      <c r="F33" s="37"/>
      <c r="G33" s="36"/>
      <c r="H33" s="37"/>
      <c r="I33" s="36"/>
      <c r="J33" s="37"/>
      <c r="K33" s="36"/>
      <c r="L33" s="37"/>
      <c r="M33" s="36"/>
      <c r="N33" s="37"/>
      <c r="O33" s="36"/>
      <c r="P33" s="37"/>
      <c r="Q33" s="36"/>
      <c r="R33" s="37"/>
      <c r="S33" s="36"/>
      <c r="T33" s="37"/>
      <c r="U33" s="36"/>
      <c r="V33" s="37"/>
      <c r="W33" s="36"/>
      <c r="X33" s="40"/>
      <c r="Y33" s="39"/>
      <c r="Z33" s="40"/>
      <c r="AA33" s="39"/>
      <c r="AB33" s="40"/>
      <c r="AC33" s="39"/>
      <c r="AD33" s="40"/>
      <c r="AE33" s="39"/>
      <c r="AF33" s="40"/>
      <c r="AG33" s="39"/>
      <c r="AH33" s="40"/>
      <c r="AI33" s="39"/>
      <c r="AJ33" s="40"/>
      <c r="AK33" s="39"/>
      <c r="AL33" s="40"/>
      <c r="AM33" s="39"/>
      <c r="AN33" s="40"/>
      <c r="AO33" s="39"/>
      <c r="AP33" s="40"/>
      <c r="AQ33" s="39"/>
      <c r="AR33" s="40"/>
      <c r="AS33" s="39"/>
      <c r="AT33" s="40"/>
      <c r="AU33" s="39"/>
      <c r="AV33" s="40"/>
      <c r="AW33" s="39"/>
      <c r="AX33" s="40"/>
      <c r="AY33" s="41"/>
      <c r="AZ33" s="42"/>
      <c r="BA33" s="43"/>
      <c r="BB33" s="42"/>
      <c r="BC33" s="43"/>
      <c r="BD33" s="42"/>
      <c r="BE33" s="43"/>
      <c r="BF33" s="42"/>
      <c r="BG33" s="43"/>
      <c r="BH33" s="42"/>
      <c r="BI33" s="43"/>
      <c r="BJ33" s="42"/>
      <c r="BK33" s="43"/>
      <c r="BL33" s="42"/>
      <c r="BM33" s="43"/>
      <c r="BN33" s="42"/>
      <c r="BO33" s="43"/>
      <c r="BP33" s="42"/>
      <c r="BQ33" s="43"/>
      <c r="BR33" s="44">
        <f t="shared" si="0"/>
        <v>0</v>
      </c>
      <c r="BS33" s="45">
        <f t="shared" si="1"/>
        <v>0</v>
      </c>
      <c r="BT33" s="46"/>
      <c r="BU33" s="46"/>
      <c r="BV33" s="47">
        <f t="shared" si="4"/>
      </c>
      <c r="BW33" s="48">
        <f t="shared" si="2"/>
      </c>
      <c r="BX33" s="49">
        <f t="shared" si="3"/>
      </c>
    </row>
    <row r="34" ht="13.8" customHeight="1" spans="1:76" x14ac:dyDescent="0.25">
      <c r="A34" s="107"/>
      <c r="B34" s="33"/>
      <c r="C34" s="34"/>
      <c r="D34" s="37"/>
      <c r="E34" s="36"/>
      <c r="F34" s="37"/>
      <c r="G34" s="36"/>
      <c r="H34" s="37"/>
      <c r="I34" s="36"/>
      <c r="J34" s="37"/>
      <c r="K34" s="36"/>
      <c r="L34" s="37"/>
      <c r="M34" s="36"/>
      <c r="N34" s="37"/>
      <c r="O34" s="36"/>
      <c r="P34" s="37"/>
      <c r="Q34" s="36"/>
      <c r="R34" s="37"/>
      <c r="S34" s="36"/>
      <c r="T34" s="37"/>
      <c r="U34" s="36"/>
      <c r="V34" s="37"/>
      <c r="W34" s="36"/>
      <c r="X34" s="40"/>
      <c r="Y34" s="39"/>
      <c r="Z34" s="40"/>
      <c r="AA34" s="39"/>
      <c r="AB34" s="40"/>
      <c r="AC34" s="39"/>
      <c r="AD34" s="40"/>
      <c r="AE34" s="39"/>
      <c r="AF34" s="40"/>
      <c r="AG34" s="39"/>
      <c r="AH34" s="40"/>
      <c r="AI34" s="39"/>
      <c r="AJ34" s="40"/>
      <c r="AK34" s="39"/>
      <c r="AL34" s="40"/>
      <c r="AM34" s="39"/>
      <c r="AN34" s="40"/>
      <c r="AO34" s="39"/>
      <c r="AP34" s="40"/>
      <c r="AQ34" s="39"/>
      <c r="AR34" s="40"/>
      <c r="AS34" s="39"/>
      <c r="AT34" s="40"/>
      <c r="AU34" s="39"/>
      <c r="AV34" s="40"/>
      <c r="AW34" s="39"/>
      <c r="AX34" s="40"/>
      <c r="AY34" s="41"/>
      <c r="AZ34" s="42"/>
      <c r="BA34" s="43"/>
      <c r="BB34" s="42"/>
      <c r="BC34" s="43"/>
      <c r="BD34" s="42"/>
      <c r="BE34" s="43"/>
      <c r="BF34" s="42"/>
      <c r="BG34" s="43"/>
      <c r="BH34" s="42"/>
      <c r="BI34" s="43"/>
      <c r="BJ34" s="42"/>
      <c r="BK34" s="43"/>
      <c r="BL34" s="42"/>
      <c r="BM34" s="43"/>
      <c r="BN34" s="42"/>
      <c r="BO34" s="43"/>
      <c r="BP34" s="42"/>
      <c r="BQ34" s="43"/>
      <c r="BR34" s="44">
        <f t="shared" si="0"/>
        <v>0</v>
      </c>
      <c r="BS34" s="45">
        <f t="shared" si="1"/>
        <v>0</v>
      </c>
      <c r="BT34" s="46"/>
      <c r="BU34" s="46"/>
      <c r="BV34" s="47">
        <f t="shared" si="4"/>
      </c>
      <c r="BW34" s="48">
        <f t="shared" si="2"/>
      </c>
      <c r="BX34" s="49">
        <f t="shared" si="3"/>
      </c>
    </row>
    <row r="35" ht="13.8" customHeight="1" spans="1:76" x14ac:dyDescent="0.25">
      <c r="A35" s="107"/>
      <c r="B35" s="33"/>
      <c r="C35" s="34"/>
      <c r="D35" s="37"/>
      <c r="E35" s="36"/>
      <c r="F35" s="37"/>
      <c r="G35" s="36"/>
      <c r="H35" s="37"/>
      <c r="I35" s="36"/>
      <c r="J35" s="37"/>
      <c r="K35" s="36"/>
      <c r="L35" s="37"/>
      <c r="M35" s="36"/>
      <c r="N35" s="37"/>
      <c r="O35" s="36"/>
      <c r="P35" s="37"/>
      <c r="Q35" s="36"/>
      <c r="R35" s="37"/>
      <c r="S35" s="36"/>
      <c r="T35" s="37"/>
      <c r="U35" s="36"/>
      <c r="V35" s="37"/>
      <c r="W35" s="36"/>
      <c r="X35" s="40"/>
      <c r="Y35" s="39"/>
      <c r="Z35" s="40"/>
      <c r="AA35" s="39"/>
      <c r="AB35" s="40"/>
      <c r="AC35" s="39"/>
      <c r="AD35" s="40"/>
      <c r="AE35" s="39"/>
      <c r="AF35" s="40"/>
      <c r="AG35" s="39"/>
      <c r="AH35" s="40"/>
      <c r="AI35" s="39"/>
      <c r="AJ35" s="40"/>
      <c r="AK35" s="39"/>
      <c r="AL35" s="40"/>
      <c r="AM35" s="39"/>
      <c r="AN35" s="40"/>
      <c r="AO35" s="39"/>
      <c r="AP35" s="40"/>
      <c r="AQ35" s="39"/>
      <c r="AR35" s="40"/>
      <c r="AS35" s="39"/>
      <c r="AT35" s="40"/>
      <c r="AU35" s="39"/>
      <c r="AV35" s="40"/>
      <c r="AW35" s="39"/>
      <c r="AX35" s="40"/>
      <c r="AY35" s="41"/>
      <c r="AZ35" s="42"/>
      <c r="BA35" s="43"/>
      <c r="BB35" s="42"/>
      <c r="BC35" s="43"/>
      <c r="BD35" s="42"/>
      <c r="BE35" s="43"/>
      <c r="BF35" s="42"/>
      <c r="BG35" s="43"/>
      <c r="BH35" s="42"/>
      <c r="BI35" s="43"/>
      <c r="BJ35" s="42"/>
      <c r="BK35" s="43"/>
      <c r="BL35" s="42"/>
      <c r="BM35" s="43"/>
      <c r="BN35" s="42"/>
      <c r="BO35" s="43"/>
      <c r="BP35" s="42"/>
      <c r="BQ35" s="43"/>
      <c r="BR35" s="44">
        <f t="shared" si="0"/>
        <v>0</v>
      </c>
      <c r="BS35" s="45">
        <f t="shared" si="1"/>
        <v>0</v>
      </c>
      <c r="BT35" s="46"/>
      <c r="BU35" s="46"/>
      <c r="BV35" s="47">
        <f t="shared" si="4"/>
      </c>
      <c r="BW35" s="48">
        <f t="shared" si="2"/>
      </c>
      <c r="BX35" s="49">
        <f t="shared" si="3"/>
      </c>
    </row>
    <row r="36" ht="13.8" customHeight="1" spans="1:76" x14ac:dyDescent="0.25">
      <c r="A36" s="107"/>
      <c r="B36" s="33"/>
      <c r="C36" s="34"/>
      <c r="D36" s="37"/>
      <c r="E36" s="36"/>
      <c r="F36" s="37"/>
      <c r="G36" s="36"/>
      <c r="H36" s="37"/>
      <c r="I36" s="36"/>
      <c r="J36" s="37"/>
      <c r="K36" s="36"/>
      <c r="L36" s="37"/>
      <c r="M36" s="36"/>
      <c r="N36" s="37"/>
      <c r="O36" s="36"/>
      <c r="P36" s="37"/>
      <c r="Q36" s="36"/>
      <c r="R36" s="37"/>
      <c r="S36" s="36"/>
      <c r="T36" s="37"/>
      <c r="U36" s="36"/>
      <c r="V36" s="37"/>
      <c r="W36" s="36"/>
      <c r="X36" s="40"/>
      <c r="Y36" s="39"/>
      <c r="Z36" s="40"/>
      <c r="AA36" s="39"/>
      <c r="AB36" s="40"/>
      <c r="AC36" s="39"/>
      <c r="AD36" s="40"/>
      <c r="AE36" s="39"/>
      <c r="AF36" s="40"/>
      <c r="AG36" s="39"/>
      <c r="AH36" s="40"/>
      <c r="AI36" s="39"/>
      <c r="AJ36" s="40"/>
      <c r="AK36" s="39"/>
      <c r="AL36" s="40"/>
      <c r="AM36" s="39"/>
      <c r="AN36" s="40"/>
      <c r="AO36" s="39"/>
      <c r="AP36" s="40"/>
      <c r="AQ36" s="39"/>
      <c r="AR36" s="40"/>
      <c r="AS36" s="39"/>
      <c r="AT36" s="40"/>
      <c r="AU36" s="39"/>
      <c r="AV36" s="40"/>
      <c r="AW36" s="39"/>
      <c r="AX36" s="40"/>
      <c r="AY36" s="41"/>
      <c r="AZ36" s="42"/>
      <c r="BA36" s="43"/>
      <c r="BB36" s="42"/>
      <c r="BC36" s="43"/>
      <c r="BD36" s="42"/>
      <c r="BE36" s="43"/>
      <c r="BF36" s="42"/>
      <c r="BG36" s="43"/>
      <c r="BH36" s="42"/>
      <c r="BI36" s="43"/>
      <c r="BJ36" s="42"/>
      <c r="BK36" s="43"/>
      <c r="BL36" s="42"/>
      <c r="BM36" s="43"/>
      <c r="BN36" s="42"/>
      <c r="BO36" s="43"/>
      <c r="BP36" s="42"/>
      <c r="BQ36" s="43"/>
      <c r="BR36" s="44">
        <f t="shared" si="0"/>
        <v>0</v>
      </c>
      <c r="BS36" s="45">
        <f t="shared" si="1"/>
        <v>0</v>
      </c>
      <c r="BT36" s="46"/>
      <c r="BU36" s="46"/>
      <c r="BV36" s="47">
        <f t="shared" si="4"/>
      </c>
      <c r="BW36" s="48">
        <f t="shared" si="2"/>
      </c>
      <c r="BX36" s="49">
        <f t="shared" si="3"/>
      </c>
    </row>
    <row r="37" ht="13.8" customHeight="1" spans="1:76" x14ac:dyDescent="0.25">
      <c r="A37" s="107"/>
      <c r="B37" s="33"/>
      <c r="C37" s="34"/>
      <c r="D37" s="37"/>
      <c r="E37" s="36"/>
      <c r="F37" s="37"/>
      <c r="G37" s="36"/>
      <c r="H37" s="37"/>
      <c r="I37" s="36"/>
      <c r="J37" s="37"/>
      <c r="K37" s="36"/>
      <c r="L37" s="37"/>
      <c r="M37" s="36"/>
      <c r="N37" s="37"/>
      <c r="O37" s="36"/>
      <c r="P37" s="37"/>
      <c r="Q37" s="36"/>
      <c r="R37" s="37"/>
      <c r="S37" s="36"/>
      <c r="T37" s="37"/>
      <c r="U37" s="36"/>
      <c r="V37" s="37"/>
      <c r="W37" s="36"/>
      <c r="X37" s="40"/>
      <c r="Y37" s="39"/>
      <c r="Z37" s="40"/>
      <c r="AA37" s="39"/>
      <c r="AB37" s="40"/>
      <c r="AC37" s="39"/>
      <c r="AD37" s="40"/>
      <c r="AE37" s="39"/>
      <c r="AF37" s="40"/>
      <c r="AG37" s="39"/>
      <c r="AH37" s="40"/>
      <c r="AI37" s="39"/>
      <c r="AJ37" s="40"/>
      <c r="AK37" s="39"/>
      <c r="AL37" s="40"/>
      <c r="AM37" s="39"/>
      <c r="AN37" s="40"/>
      <c r="AO37" s="39"/>
      <c r="AP37" s="40"/>
      <c r="AQ37" s="39"/>
      <c r="AR37" s="40"/>
      <c r="AS37" s="39"/>
      <c r="AT37" s="40"/>
      <c r="AU37" s="39"/>
      <c r="AV37" s="40"/>
      <c r="AW37" s="39"/>
      <c r="AX37" s="40"/>
      <c r="AY37" s="41"/>
      <c r="AZ37" s="42"/>
      <c r="BA37" s="43"/>
      <c r="BB37" s="42"/>
      <c r="BC37" s="43"/>
      <c r="BD37" s="42"/>
      <c r="BE37" s="43"/>
      <c r="BF37" s="42"/>
      <c r="BG37" s="43"/>
      <c r="BH37" s="42"/>
      <c r="BI37" s="43"/>
      <c r="BJ37" s="42"/>
      <c r="BK37" s="43"/>
      <c r="BL37" s="42"/>
      <c r="BM37" s="43"/>
      <c r="BN37" s="42"/>
      <c r="BO37" s="43"/>
      <c r="BP37" s="42"/>
      <c r="BQ37" s="43"/>
      <c r="BR37" s="44">
        <f t="shared" si="0"/>
        <v>0</v>
      </c>
      <c r="BS37" s="45">
        <f t="shared" si="1"/>
        <v>0</v>
      </c>
      <c r="BT37" s="46"/>
      <c r="BU37" s="46"/>
      <c r="BV37" s="47">
        <f t="shared" si="4"/>
      </c>
      <c r="BW37" s="48">
        <f t="shared" si="2"/>
      </c>
      <c r="BX37" s="49">
        <f t="shared" si="3"/>
      </c>
    </row>
    <row r="38" ht="13.8" customHeight="1" spans="1:76" x14ac:dyDescent="0.25">
      <c r="A38" s="107"/>
      <c r="B38" s="33"/>
      <c r="C38" s="34"/>
      <c r="D38" s="37"/>
      <c r="E38" s="36"/>
      <c r="F38" s="37"/>
      <c r="G38" s="36"/>
      <c r="H38" s="37"/>
      <c r="I38" s="36"/>
      <c r="J38" s="37"/>
      <c r="K38" s="36"/>
      <c r="L38" s="37"/>
      <c r="M38" s="36"/>
      <c r="N38" s="37"/>
      <c r="O38" s="36"/>
      <c r="P38" s="37"/>
      <c r="Q38" s="36"/>
      <c r="R38" s="37"/>
      <c r="S38" s="36"/>
      <c r="T38" s="37"/>
      <c r="U38" s="36"/>
      <c r="V38" s="37"/>
      <c r="W38" s="36"/>
      <c r="X38" s="40"/>
      <c r="Y38" s="39"/>
      <c r="Z38" s="40"/>
      <c r="AA38" s="39"/>
      <c r="AB38" s="40"/>
      <c r="AC38" s="39"/>
      <c r="AD38" s="40"/>
      <c r="AE38" s="39"/>
      <c r="AF38" s="40"/>
      <c r="AG38" s="39"/>
      <c r="AH38" s="40"/>
      <c r="AI38" s="39"/>
      <c r="AJ38" s="40"/>
      <c r="AK38" s="39"/>
      <c r="AL38" s="40"/>
      <c r="AM38" s="39"/>
      <c r="AN38" s="40"/>
      <c r="AO38" s="39"/>
      <c r="AP38" s="40"/>
      <c r="AQ38" s="39"/>
      <c r="AR38" s="40"/>
      <c r="AS38" s="39"/>
      <c r="AT38" s="40"/>
      <c r="AU38" s="39"/>
      <c r="AV38" s="40"/>
      <c r="AW38" s="39"/>
      <c r="AX38" s="40"/>
      <c r="AY38" s="41"/>
      <c r="AZ38" s="42"/>
      <c r="BA38" s="43"/>
      <c r="BB38" s="42"/>
      <c r="BC38" s="43"/>
      <c r="BD38" s="42"/>
      <c r="BE38" s="43"/>
      <c r="BF38" s="42"/>
      <c r="BG38" s="43"/>
      <c r="BH38" s="42"/>
      <c r="BI38" s="43"/>
      <c r="BJ38" s="42"/>
      <c r="BK38" s="43"/>
      <c r="BL38" s="42"/>
      <c r="BM38" s="43"/>
      <c r="BN38" s="42"/>
      <c r="BO38" s="43"/>
      <c r="BP38" s="42"/>
      <c r="BQ38" s="43"/>
      <c r="BR38" s="44">
        <f t="shared" si="0"/>
        <v>0</v>
      </c>
      <c r="BS38" s="45">
        <f t="shared" si="1"/>
        <v>0</v>
      </c>
      <c r="BT38" s="46"/>
      <c r="BU38" s="46"/>
      <c r="BV38" s="47">
        <f t="shared" si="4"/>
      </c>
      <c r="BW38" s="48">
        <f t="shared" si="2"/>
      </c>
      <c r="BX38" s="49">
        <f t="shared" si="3"/>
      </c>
    </row>
    <row r="39" ht="13.8" customHeight="1" spans="1:76" x14ac:dyDescent="0.25">
      <c r="A39" s="107"/>
      <c r="B39" s="33"/>
      <c r="C39" s="34"/>
      <c r="D39" s="37"/>
      <c r="E39" s="36"/>
      <c r="F39" s="37"/>
      <c r="G39" s="36"/>
      <c r="H39" s="37"/>
      <c r="I39" s="36"/>
      <c r="J39" s="37"/>
      <c r="K39" s="36"/>
      <c r="L39" s="37"/>
      <c r="M39" s="36"/>
      <c r="N39" s="37"/>
      <c r="O39" s="36"/>
      <c r="P39" s="37"/>
      <c r="Q39" s="36"/>
      <c r="R39" s="37"/>
      <c r="S39" s="36"/>
      <c r="T39" s="37"/>
      <c r="U39" s="36"/>
      <c r="V39" s="37"/>
      <c r="W39" s="36"/>
      <c r="X39" s="40"/>
      <c r="Y39" s="39"/>
      <c r="Z39" s="40"/>
      <c r="AA39" s="39"/>
      <c r="AB39" s="40"/>
      <c r="AC39" s="39"/>
      <c r="AD39" s="40"/>
      <c r="AE39" s="39"/>
      <c r="AF39" s="40"/>
      <c r="AG39" s="39"/>
      <c r="AH39" s="40"/>
      <c r="AI39" s="39"/>
      <c r="AJ39" s="40"/>
      <c r="AK39" s="39"/>
      <c r="AL39" s="40"/>
      <c r="AM39" s="39"/>
      <c r="AN39" s="40"/>
      <c r="AO39" s="39"/>
      <c r="AP39" s="40"/>
      <c r="AQ39" s="39"/>
      <c r="AR39" s="40"/>
      <c r="AS39" s="39"/>
      <c r="AT39" s="40"/>
      <c r="AU39" s="39"/>
      <c r="AV39" s="40"/>
      <c r="AW39" s="39"/>
      <c r="AX39" s="40"/>
      <c r="AY39" s="41"/>
      <c r="AZ39" s="42"/>
      <c r="BA39" s="43"/>
      <c r="BB39" s="42"/>
      <c r="BC39" s="43"/>
      <c r="BD39" s="42"/>
      <c r="BE39" s="43"/>
      <c r="BF39" s="42"/>
      <c r="BG39" s="43"/>
      <c r="BH39" s="42"/>
      <c r="BI39" s="43"/>
      <c r="BJ39" s="42"/>
      <c r="BK39" s="43"/>
      <c r="BL39" s="42"/>
      <c r="BM39" s="43"/>
      <c r="BN39" s="42"/>
      <c r="BO39" s="43"/>
      <c r="BP39" s="42"/>
      <c r="BQ39" s="43"/>
      <c r="BR39" s="44">
        <f t="shared" si="0"/>
        <v>0</v>
      </c>
      <c r="BS39" s="45">
        <f t="shared" si="1"/>
        <v>0</v>
      </c>
      <c r="BT39" s="46"/>
      <c r="BU39" s="46"/>
      <c r="BV39" s="47">
        <f t="shared" si="4"/>
      </c>
      <c r="BW39" s="48">
        <f t="shared" si="2"/>
      </c>
      <c r="BX39" s="49">
        <f t="shared" si="3"/>
      </c>
    </row>
    <row r="40" ht="13.8" customHeight="1" spans="1:76" x14ac:dyDescent="0.25">
      <c r="A40" s="107"/>
      <c r="B40" s="33"/>
      <c r="C40" s="34"/>
      <c r="D40" s="37"/>
      <c r="E40" s="36"/>
      <c r="F40" s="37"/>
      <c r="G40" s="36"/>
      <c r="H40" s="37"/>
      <c r="I40" s="36"/>
      <c r="J40" s="37"/>
      <c r="K40" s="36"/>
      <c r="L40" s="37"/>
      <c r="M40" s="36"/>
      <c r="N40" s="37"/>
      <c r="O40" s="36"/>
      <c r="P40" s="37"/>
      <c r="Q40" s="36"/>
      <c r="R40" s="37"/>
      <c r="S40" s="36"/>
      <c r="T40" s="37"/>
      <c r="U40" s="36"/>
      <c r="V40" s="37"/>
      <c r="W40" s="36"/>
      <c r="X40" s="40"/>
      <c r="Y40" s="39"/>
      <c r="Z40" s="40"/>
      <c r="AA40" s="39"/>
      <c r="AB40" s="40"/>
      <c r="AC40" s="39"/>
      <c r="AD40" s="40"/>
      <c r="AE40" s="39"/>
      <c r="AF40" s="40"/>
      <c r="AG40" s="39"/>
      <c r="AH40" s="40"/>
      <c r="AI40" s="39"/>
      <c r="AJ40" s="40"/>
      <c r="AK40" s="39"/>
      <c r="AL40" s="40"/>
      <c r="AM40" s="39"/>
      <c r="AN40" s="40"/>
      <c r="AO40" s="39"/>
      <c r="AP40" s="40"/>
      <c r="AQ40" s="39"/>
      <c r="AR40" s="40"/>
      <c r="AS40" s="39"/>
      <c r="AT40" s="40"/>
      <c r="AU40" s="39"/>
      <c r="AV40" s="40"/>
      <c r="AW40" s="39"/>
      <c r="AX40" s="40"/>
      <c r="AY40" s="41"/>
      <c r="AZ40" s="42"/>
      <c r="BA40" s="43"/>
      <c r="BB40" s="42"/>
      <c r="BC40" s="43"/>
      <c r="BD40" s="42"/>
      <c r="BE40" s="43"/>
      <c r="BF40" s="42"/>
      <c r="BG40" s="43"/>
      <c r="BH40" s="42"/>
      <c r="BI40" s="43"/>
      <c r="BJ40" s="42"/>
      <c r="BK40" s="43"/>
      <c r="BL40" s="42"/>
      <c r="BM40" s="43"/>
      <c r="BN40" s="42"/>
      <c r="BO40" s="43"/>
      <c r="BP40" s="42"/>
      <c r="BQ40" s="43"/>
      <c r="BR40" s="44">
        <f t="shared" si="0"/>
        <v>0</v>
      </c>
      <c r="BS40" s="45">
        <f t="shared" si="1"/>
        <v>0</v>
      </c>
      <c r="BT40" s="46"/>
      <c r="BU40" s="46"/>
      <c r="BV40" s="47">
        <f t="shared" si="4"/>
      </c>
      <c r="BW40" s="48">
        <f t="shared" si="2"/>
      </c>
      <c r="BX40" s="49">
        <f t="shared" si="3"/>
      </c>
    </row>
    <row r="41" ht="13.8" customHeight="1" spans="1:76" x14ac:dyDescent="0.25">
      <c r="A41" s="107"/>
      <c r="B41" s="33"/>
      <c r="C41" s="34"/>
      <c r="D41" s="37"/>
      <c r="E41" s="36"/>
      <c r="F41" s="37"/>
      <c r="G41" s="36"/>
      <c r="H41" s="37"/>
      <c r="I41" s="36"/>
      <c r="J41" s="37"/>
      <c r="K41" s="36"/>
      <c r="L41" s="37"/>
      <c r="M41" s="36"/>
      <c r="N41" s="37"/>
      <c r="O41" s="36"/>
      <c r="P41" s="37"/>
      <c r="Q41" s="36"/>
      <c r="R41" s="37"/>
      <c r="S41" s="36"/>
      <c r="T41" s="37"/>
      <c r="U41" s="36"/>
      <c r="V41" s="37"/>
      <c r="W41" s="36"/>
      <c r="X41" s="40"/>
      <c r="Y41" s="39"/>
      <c r="Z41" s="40"/>
      <c r="AA41" s="39"/>
      <c r="AB41" s="40"/>
      <c r="AC41" s="39"/>
      <c r="AD41" s="40"/>
      <c r="AE41" s="39"/>
      <c r="AF41" s="40"/>
      <c r="AG41" s="39"/>
      <c r="AH41" s="40"/>
      <c r="AI41" s="39"/>
      <c r="AJ41" s="40"/>
      <c r="AK41" s="39"/>
      <c r="AL41" s="40"/>
      <c r="AM41" s="39"/>
      <c r="AN41" s="40"/>
      <c r="AO41" s="39"/>
      <c r="AP41" s="40"/>
      <c r="AQ41" s="39"/>
      <c r="AR41" s="40"/>
      <c r="AS41" s="39"/>
      <c r="AT41" s="40"/>
      <c r="AU41" s="39"/>
      <c r="AV41" s="40"/>
      <c r="AW41" s="39"/>
      <c r="AX41" s="40"/>
      <c r="AY41" s="41"/>
      <c r="AZ41" s="42"/>
      <c r="BA41" s="43"/>
      <c r="BB41" s="42"/>
      <c r="BC41" s="43"/>
      <c r="BD41" s="42"/>
      <c r="BE41" s="43"/>
      <c r="BF41" s="42"/>
      <c r="BG41" s="43"/>
      <c r="BH41" s="42"/>
      <c r="BI41" s="43"/>
      <c r="BJ41" s="42"/>
      <c r="BK41" s="43"/>
      <c r="BL41" s="42"/>
      <c r="BM41" s="43"/>
      <c r="BN41" s="42"/>
      <c r="BO41" s="43"/>
      <c r="BP41" s="42"/>
      <c r="BQ41" s="43"/>
      <c r="BR41" s="44">
        <f t="shared" si="0"/>
        <v>0</v>
      </c>
      <c r="BS41" s="45">
        <f t="shared" si="1"/>
        <v>0</v>
      </c>
      <c r="BT41" s="46"/>
      <c r="BU41" s="46"/>
      <c r="BV41" s="47">
        <f t="shared" si="4"/>
      </c>
      <c r="BW41" s="48">
        <f t="shared" si="2"/>
      </c>
      <c r="BX41" s="49">
        <f t="shared" si="3"/>
      </c>
    </row>
    <row r="42" ht="13.8" customHeight="1" spans="1:76" x14ac:dyDescent="0.25">
      <c r="A42" s="107"/>
      <c r="B42" s="33"/>
      <c r="C42" s="34"/>
      <c r="D42" s="37"/>
      <c r="E42" s="36"/>
      <c r="F42" s="37"/>
      <c r="G42" s="36"/>
      <c r="H42" s="37"/>
      <c r="I42" s="36"/>
      <c r="J42" s="37"/>
      <c r="K42" s="36"/>
      <c r="L42" s="37"/>
      <c r="M42" s="36"/>
      <c r="N42" s="37"/>
      <c r="O42" s="36"/>
      <c r="P42" s="37"/>
      <c r="Q42" s="36"/>
      <c r="R42" s="37"/>
      <c r="S42" s="36"/>
      <c r="T42" s="37"/>
      <c r="U42" s="36"/>
      <c r="V42" s="37"/>
      <c r="W42" s="36"/>
      <c r="X42" s="40"/>
      <c r="Y42" s="39"/>
      <c r="Z42" s="40"/>
      <c r="AA42" s="39"/>
      <c r="AB42" s="40"/>
      <c r="AC42" s="39"/>
      <c r="AD42" s="40"/>
      <c r="AE42" s="39"/>
      <c r="AF42" s="40"/>
      <c r="AG42" s="39"/>
      <c r="AH42" s="40"/>
      <c r="AI42" s="39"/>
      <c r="AJ42" s="40"/>
      <c r="AK42" s="39"/>
      <c r="AL42" s="40"/>
      <c r="AM42" s="39"/>
      <c r="AN42" s="40"/>
      <c r="AO42" s="39"/>
      <c r="AP42" s="40"/>
      <c r="AQ42" s="39"/>
      <c r="AR42" s="40"/>
      <c r="AS42" s="39"/>
      <c r="AT42" s="40"/>
      <c r="AU42" s="39"/>
      <c r="AV42" s="40"/>
      <c r="AW42" s="39"/>
      <c r="AX42" s="40"/>
      <c r="AY42" s="41"/>
      <c r="AZ42" s="42"/>
      <c r="BA42" s="43"/>
      <c r="BB42" s="42"/>
      <c r="BC42" s="43"/>
      <c r="BD42" s="42"/>
      <c r="BE42" s="43"/>
      <c r="BF42" s="42"/>
      <c r="BG42" s="43"/>
      <c r="BH42" s="42"/>
      <c r="BI42" s="43"/>
      <c r="BJ42" s="42"/>
      <c r="BK42" s="43"/>
      <c r="BL42" s="42"/>
      <c r="BM42" s="43"/>
      <c r="BN42" s="42"/>
      <c r="BO42" s="43"/>
      <c r="BP42" s="42"/>
      <c r="BQ42" s="43"/>
      <c r="BR42" s="44">
        <f t="shared" si="0"/>
        <v>0</v>
      </c>
      <c r="BS42" s="45">
        <f t="shared" si="1"/>
        <v>0</v>
      </c>
      <c r="BT42" s="46"/>
      <c r="BU42" s="46"/>
      <c r="BV42" s="47">
        <f t="shared" si="4"/>
      </c>
      <c r="BW42" s="48">
        <f t="shared" si="2"/>
      </c>
      <c r="BX42" s="49">
        <f t="shared" si="3"/>
      </c>
    </row>
    <row r="43" ht="13.8" customHeight="1" spans="1:76" x14ac:dyDescent="0.25">
      <c r="A43" s="107"/>
      <c r="B43" s="33"/>
      <c r="C43" s="34"/>
      <c r="D43" s="37"/>
      <c r="E43" s="36"/>
      <c r="F43" s="37"/>
      <c r="G43" s="36"/>
      <c r="H43" s="37"/>
      <c r="I43" s="36"/>
      <c r="J43" s="37"/>
      <c r="K43" s="36"/>
      <c r="L43" s="37"/>
      <c r="M43" s="36"/>
      <c r="N43" s="37"/>
      <c r="O43" s="36"/>
      <c r="P43" s="37"/>
      <c r="Q43" s="36"/>
      <c r="R43" s="37"/>
      <c r="S43" s="36"/>
      <c r="T43" s="37"/>
      <c r="U43" s="36"/>
      <c r="V43" s="37"/>
      <c r="W43" s="36"/>
      <c r="X43" s="40"/>
      <c r="Y43" s="39"/>
      <c r="Z43" s="40"/>
      <c r="AA43" s="39"/>
      <c r="AB43" s="40"/>
      <c r="AC43" s="39"/>
      <c r="AD43" s="40"/>
      <c r="AE43" s="39"/>
      <c r="AF43" s="40"/>
      <c r="AG43" s="39"/>
      <c r="AH43" s="40"/>
      <c r="AI43" s="39"/>
      <c r="AJ43" s="40"/>
      <c r="AK43" s="39"/>
      <c r="AL43" s="40"/>
      <c r="AM43" s="39"/>
      <c r="AN43" s="40"/>
      <c r="AO43" s="39"/>
      <c r="AP43" s="40"/>
      <c r="AQ43" s="39"/>
      <c r="AR43" s="40"/>
      <c r="AS43" s="39"/>
      <c r="AT43" s="40"/>
      <c r="AU43" s="39"/>
      <c r="AV43" s="40"/>
      <c r="AW43" s="39"/>
      <c r="AX43" s="40"/>
      <c r="AY43" s="41"/>
      <c r="AZ43" s="42"/>
      <c r="BA43" s="43"/>
      <c r="BB43" s="42"/>
      <c r="BC43" s="43"/>
      <c r="BD43" s="42"/>
      <c r="BE43" s="43"/>
      <c r="BF43" s="42"/>
      <c r="BG43" s="43"/>
      <c r="BH43" s="42"/>
      <c r="BI43" s="43"/>
      <c r="BJ43" s="42"/>
      <c r="BK43" s="43"/>
      <c r="BL43" s="42"/>
      <c r="BM43" s="43"/>
      <c r="BN43" s="42"/>
      <c r="BO43" s="43"/>
      <c r="BP43" s="42"/>
      <c r="BQ43" s="43"/>
      <c r="BR43" s="44">
        <f t="shared" si="0"/>
        <v>0</v>
      </c>
      <c r="BS43" s="45">
        <f t="shared" si="1"/>
        <v>0</v>
      </c>
      <c r="BT43" s="46"/>
      <c r="BU43" s="46"/>
      <c r="BV43" s="47">
        <f t="shared" si="4"/>
      </c>
      <c r="BW43" s="48">
        <f t="shared" si="2"/>
      </c>
      <c r="BX43" s="49">
        <f t="shared" si="3"/>
      </c>
    </row>
    <row r="44" ht="13.8" customHeight="1" spans="1:76" x14ac:dyDescent="0.25">
      <c r="A44" s="107"/>
      <c r="B44" s="33"/>
      <c r="C44" s="34"/>
      <c r="D44" s="37"/>
      <c r="E44" s="36"/>
      <c r="F44" s="37"/>
      <c r="G44" s="36"/>
      <c r="H44" s="37"/>
      <c r="I44" s="36"/>
      <c r="J44" s="37"/>
      <c r="K44" s="36"/>
      <c r="L44" s="37"/>
      <c r="M44" s="36"/>
      <c r="N44" s="37"/>
      <c r="O44" s="36"/>
      <c r="P44" s="37"/>
      <c r="Q44" s="36"/>
      <c r="R44" s="37"/>
      <c r="S44" s="36"/>
      <c r="T44" s="37"/>
      <c r="U44" s="36"/>
      <c r="V44" s="37"/>
      <c r="W44" s="36"/>
      <c r="X44" s="40"/>
      <c r="Y44" s="39"/>
      <c r="Z44" s="40"/>
      <c r="AA44" s="39"/>
      <c r="AB44" s="40"/>
      <c r="AC44" s="39"/>
      <c r="AD44" s="40"/>
      <c r="AE44" s="39"/>
      <c r="AF44" s="40"/>
      <c r="AG44" s="39"/>
      <c r="AH44" s="40"/>
      <c r="AI44" s="39"/>
      <c r="AJ44" s="40"/>
      <c r="AK44" s="39"/>
      <c r="AL44" s="40"/>
      <c r="AM44" s="39"/>
      <c r="AN44" s="40"/>
      <c r="AO44" s="39"/>
      <c r="AP44" s="40"/>
      <c r="AQ44" s="39"/>
      <c r="AR44" s="40"/>
      <c r="AS44" s="39"/>
      <c r="AT44" s="40"/>
      <c r="AU44" s="39"/>
      <c r="AV44" s="40"/>
      <c r="AW44" s="39"/>
      <c r="AX44" s="40"/>
      <c r="AY44" s="41"/>
      <c r="AZ44" s="42"/>
      <c r="BA44" s="43"/>
      <c r="BB44" s="42"/>
      <c r="BC44" s="43"/>
      <c r="BD44" s="42"/>
      <c r="BE44" s="43"/>
      <c r="BF44" s="42"/>
      <c r="BG44" s="43"/>
      <c r="BH44" s="42"/>
      <c r="BI44" s="43"/>
      <c r="BJ44" s="42"/>
      <c r="BK44" s="43"/>
      <c r="BL44" s="42"/>
      <c r="BM44" s="43"/>
      <c r="BN44" s="42"/>
      <c r="BO44" s="43"/>
      <c r="BP44" s="42"/>
      <c r="BQ44" s="43"/>
      <c r="BR44" s="44">
        <f t="shared" si="0"/>
        <v>0</v>
      </c>
      <c r="BS44" s="45">
        <f t="shared" si="1"/>
        <v>0</v>
      </c>
      <c r="BT44" s="46"/>
      <c r="BU44" s="46"/>
      <c r="BV44" s="47">
        <f t="shared" si="4"/>
      </c>
      <c r="BW44" s="48">
        <f t="shared" si="2"/>
      </c>
      <c r="BX44" s="49">
        <f t="shared" si="3"/>
      </c>
    </row>
    <row r="45" ht="13.8" customHeight="1" spans="1:76" x14ac:dyDescent="0.25">
      <c r="A45" s="107"/>
      <c r="B45" s="33"/>
      <c r="C45" s="34"/>
      <c r="D45" s="37"/>
      <c r="E45" s="36"/>
      <c r="F45" s="37"/>
      <c r="G45" s="36"/>
      <c r="H45" s="37"/>
      <c r="I45" s="36"/>
      <c r="J45" s="37"/>
      <c r="K45" s="36"/>
      <c r="L45" s="37"/>
      <c r="M45" s="36"/>
      <c r="N45" s="37"/>
      <c r="O45" s="36"/>
      <c r="P45" s="37"/>
      <c r="Q45" s="36"/>
      <c r="R45" s="37"/>
      <c r="S45" s="36"/>
      <c r="T45" s="37"/>
      <c r="U45" s="36"/>
      <c r="V45" s="37"/>
      <c r="W45" s="36"/>
      <c r="X45" s="40"/>
      <c r="Y45" s="39"/>
      <c r="Z45" s="40"/>
      <c r="AA45" s="39"/>
      <c r="AB45" s="40"/>
      <c r="AC45" s="39"/>
      <c r="AD45" s="40"/>
      <c r="AE45" s="39"/>
      <c r="AF45" s="40"/>
      <c r="AG45" s="39"/>
      <c r="AH45" s="40"/>
      <c r="AI45" s="39"/>
      <c r="AJ45" s="40"/>
      <c r="AK45" s="39"/>
      <c r="AL45" s="40"/>
      <c r="AM45" s="39"/>
      <c r="AN45" s="40"/>
      <c r="AO45" s="39"/>
      <c r="AP45" s="40"/>
      <c r="AQ45" s="39"/>
      <c r="AR45" s="40"/>
      <c r="AS45" s="39"/>
      <c r="AT45" s="40"/>
      <c r="AU45" s="39"/>
      <c r="AV45" s="40"/>
      <c r="AW45" s="39"/>
      <c r="AX45" s="40"/>
      <c r="AY45" s="41"/>
      <c r="AZ45" s="42"/>
      <c r="BA45" s="43"/>
      <c r="BB45" s="42"/>
      <c r="BC45" s="43"/>
      <c r="BD45" s="42"/>
      <c r="BE45" s="43"/>
      <c r="BF45" s="42"/>
      <c r="BG45" s="43"/>
      <c r="BH45" s="42"/>
      <c r="BI45" s="43"/>
      <c r="BJ45" s="42"/>
      <c r="BK45" s="43"/>
      <c r="BL45" s="42"/>
      <c r="BM45" s="43"/>
      <c r="BN45" s="42"/>
      <c r="BO45" s="43"/>
      <c r="BP45" s="42"/>
      <c r="BQ45" s="43"/>
      <c r="BR45" s="44">
        <f t="shared" si="0"/>
        <v>0</v>
      </c>
      <c r="BS45" s="45">
        <f t="shared" si="1"/>
        <v>0</v>
      </c>
      <c r="BT45" s="46"/>
      <c r="BU45" s="46"/>
      <c r="BV45" s="47">
        <f t="shared" si="4"/>
      </c>
      <c r="BW45" s="48">
        <f t="shared" si="2"/>
      </c>
      <c r="BX45" s="49">
        <f t="shared" si="3"/>
      </c>
    </row>
    <row r="46" ht="13.8" customHeight="1" spans="1:76" x14ac:dyDescent="0.25">
      <c r="A46" s="107"/>
      <c r="B46" s="33"/>
      <c r="C46" s="34"/>
      <c r="D46" s="37"/>
      <c r="E46" s="36"/>
      <c r="F46" s="37"/>
      <c r="G46" s="36"/>
      <c r="H46" s="37"/>
      <c r="I46" s="36"/>
      <c r="J46" s="37"/>
      <c r="K46" s="36"/>
      <c r="L46" s="37"/>
      <c r="M46" s="36"/>
      <c r="N46" s="37"/>
      <c r="O46" s="36"/>
      <c r="P46" s="37"/>
      <c r="Q46" s="36"/>
      <c r="R46" s="37"/>
      <c r="S46" s="36"/>
      <c r="T46" s="37"/>
      <c r="U46" s="36"/>
      <c r="V46" s="37"/>
      <c r="W46" s="36"/>
      <c r="X46" s="40"/>
      <c r="Y46" s="39"/>
      <c r="Z46" s="40"/>
      <c r="AA46" s="39"/>
      <c r="AB46" s="40"/>
      <c r="AC46" s="39"/>
      <c r="AD46" s="40"/>
      <c r="AE46" s="39"/>
      <c r="AF46" s="40"/>
      <c r="AG46" s="39"/>
      <c r="AH46" s="40"/>
      <c r="AI46" s="39"/>
      <c r="AJ46" s="40"/>
      <c r="AK46" s="39"/>
      <c r="AL46" s="40"/>
      <c r="AM46" s="39"/>
      <c r="AN46" s="40"/>
      <c r="AO46" s="39"/>
      <c r="AP46" s="40"/>
      <c r="AQ46" s="39"/>
      <c r="AR46" s="40"/>
      <c r="AS46" s="39"/>
      <c r="AT46" s="40"/>
      <c r="AU46" s="39"/>
      <c r="AV46" s="40"/>
      <c r="AW46" s="39"/>
      <c r="AX46" s="40"/>
      <c r="AY46" s="41"/>
      <c r="AZ46" s="42"/>
      <c r="BA46" s="43"/>
      <c r="BB46" s="42"/>
      <c r="BC46" s="43"/>
      <c r="BD46" s="42"/>
      <c r="BE46" s="43"/>
      <c r="BF46" s="42"/>
      <c r="BG46" s="43"/>
      <c r="BH46" s="42"/>
      <c r="BI46" s="43"/>
      <c r="BJ46" s="42"/>
      <c r="BK46" s="43"/>
      <c r="BL46" s="42"/>
      <c r="BM46" s="43"/>
      <c r="BN46" s="42"/>
      <c r="BO46" s="43"/>
      <c r="BP46" s="42"/>
      <c r="BQ46" s="43"/>
      <c r="BR46" s="44">
        <f t="shared" si="0"/>
        <v>0</v>
      </c>
      <c r="BS46" s="45">
        <f t="shared" si="1"/>
        <v>0</v>
      </c>
      <c r="BT46" s="46"/>
      <c r="BU46" s="46"/>
      <c r="BV46" s="47">
        <f t="shared" si="4"/>
      </c>
      <c r="BW46" s="48">
        <f t="shared" si="2"/>
      </c>
      <c r="BX46" s="49">
        <f t="shared" si="3"/>
      </c>
    </row>
    <row r="47" ht="13.8" customHeight="1" spans="1:76" x14ac:dyDescent="0.25">
      <c r="A47" s="107"/>
      <c r="B47" s="33"/>
      <c r="C47" s="34"/>
      <c r="D47" s="37"/>
      <c r="E47" s="36"/>
      <c r="F47" s="37"/>
      <c r="G47" s="36"/>
      <c r="H47" s="37"/>
      <c r="I47" s="36"/>
      <c r="J47" s="37"/>
      <c r="K47" s="36"/>
      <c r="L47" s="37"/>
      <c r="M47" s="36"/>
      <c r="N47" s="37"/>
      <c r="O47" s="36"/>
      <c r="P47" s="37"/>
      <c r="Q47" s="36"/>
      <c r="R47" s="37"/>
      <c r="S47" s="36"/>
      <c r="T47" s="37"/>
      <c r="U47" s="36"/>
      <c r="V47" s="37"/>
      <c r="W47" s="36"/>
      <c r="X47" s="40"/>
      <c r="Y47" s="39"/>
      <c r="Z47" s="40"/>
      <c r="AA47" s="39"/>
      <c r="AB47" s="40"/>
      <c r="AC47" s="39"/>
      <c r="AD47" s="40"/>
      <c r="AE47" s="39"/>
      <c r="AF47" s="40"/>
      <c r="AG47" s="39"/>
      <c r="AH47" s="40"/>
      <c r="AI47" s="39"/>
      <c r="AJ47" s="40"/>
      <c r="AK47" s="39"/>
      <c r="AL47" s="40"/>
      <c r="AM47" s="39"/>
      <c r="AN47" s="40"/>
      <c r="AO47" s="39"/>
      <c r="AP47" s="40"/>
      <c r="AQ47" s="39"/>
      <c r="AR47" s="40"/>
      <c r="AS47" s="39"/>
      <c r="AT47" s="40"/>
      <c r="AU47" s="39"/>
      <c r="AV47" s="40"/>
      <c r="AW47" s="39"/>
      <c r="AX47" s="40"/>
      <c r="AY47" s="41"/>
      <c r="AZ47" s="42"/>
      <c r="BA47" s="43"/>
      <c r="BB47" s="42"/>
      <c r="BC47" s="43"/>
      <c r="BD47" s="42"/>
      <c r="BE47" s="43"/>
      <c r="BF47" s="42"/>
      <c r="BG47" s="43"/>
      <c r="BH47" s="42"/>
      <c r="BI47" s="43"/>
      <c r="BJ47" s="42"/>
      <c r="BK47" s="43"/>
      <c r="BL47" s="42"/>
      <c r="BM47" s="43"/>
      <c r="BN47" s="42"/>
      <c r="BO47" s="43"/>
      <c r="BP47" s="42"/>
      <c r="BQ47" s="43"/>
      <c r="BR47" s="44">
        <f t="shared" si="0"/>
        <v>0</v>
      </c>
      <c r="BS47" s="45">
        <f t="shared" si="1"/>
        <v>0</v>
      </c>
      <c r="BT47" s="46"/>
      <c r="BU47" s="46"/>
      <c r="BV47" s="47">
        <f t="shared" si="4"/>
      </c>
      <c r="BW47" s="48">
        <f t="shared" si="2"/>
      </c>
      <c r="BX47" s="49">
        <f t="shared" si="3"/>
      </c>
    </row>
    <row r="48" ht="13.8" customHeight="1" spans="1:76" x14ac:dyDescent="0.25">
      <c r="A48" s="107"/>
      <c r="B48" s="33"/>
      <c r="C48" s="34"/>
      <c r="D48" s="37"/>
      <c r="E48" s="36"/>
      <c r="F48" s="37"/>
      <c r="G48" s="36"/>
      <c r="H48" s="37"/>
      <c r="I48" s="36"/>
      <c r="J48" s="37"/>
      <c r="K48" s="36"/>
      <c r="L48" s="37"/>
      <c r="M48" s="36"/>
      <c r="N48" s="37"/>
      <c r="O48" s="36"/>
      <c r="P48" s="37"/>
      <c r="Q48" s="36"/>
      <c r="R48" s="37"/>
      <c r="S48" s="36"/>
      <c r="T48" s="37"/>
      <c r="U48" s="36"/>
      <c r="V48" s="37"/>
      <c r="W48" s="36"/>
      <c r="X48" s="40"/>
      <c r="Y48" s="39"/>
      <c r="Z48" s="40"/>
      <c r="AA48" s="39"/>
      <c r="AB48" s="40"/>
      <c r="AC48" s="39"/>
      <c r="AD48" s="40"/>
      <c r="AE48" s="39"/>
      <c r="AF48" s="40"/>
      <c r="AG48" s="39"/>
      <c r="AH48" s="40"/>
      <c r="AI48" s="39"/>
      <c r="AJ48" s="40"/>
      <c r="AK48" s="39"/>
      <c r="AL48" s="40"/>
      <c r="AM48" s="39"/>
      <c r="AN48" s="40"/>
      <c r="AO48" s="39"/>
      <c r="AP48" s="40"/>
      <c r="AQ48" s="39"/>
      <c r="AR48" s="40"/>
      <c r="AS48" s="39"/>
      <c r="AT48" s="40"/>
      <c r="AU48" s="39"/>
      <c r="AV48" s="40"/>
      <c r="AW48" s="39"/>
      <c r="AX48" s="40"/>
      <c r="AY48" s="41"/>
      <c r="AZ48" s="42"/>
      <c r="BA48" s="43"/>
      <c r="BB48" s="42"/>
      <c r="BC48" s="43"/>
      <c r="BD48" s="42"/>
      <c r="BE48" s="43"/>
      <c r="BF48" s="42"/>
      <c r="BG48" s="43"/>
      <c r="BH48" s="42"/>
      <c r="BI48" s="43"/>
      <c r="BJ48" s="42"/>
      <c r="BK48" s="43"/>
      <c r="BL48" s="42"/>
      <c r="BM48" s="43"/>
      <c r="BN48" s="42"/>
      <c r="BO48" s="43"/>
      <c r="BP48" s="42"/>
      <c r="BQ48" s="43"/>
      <c r="BR48" s="44">
        <f t="shared" si="0"/>
        <v>0</v>
      </c>
      <c r="BS48" s="45">
        <f t="shared" si="1"/>
        <v>0</v>
      </c>
      <c r="BT48" s="46"/>
      <c r="BU48" s="46"/>
      <c r="BV48" s="47">
        <f t="shared" si="4"/>
      </c>
      <c r="BW48" s="48">
        <f t="shared" si="2"/>
      </c>
      <c r="BX48" s="49">
        <f t="shared" si="3"/>
      </c>
    </row>
    <row r="49" ht="13.8" customHeight="1" spans="1:76" x14ac:dyDescent="0.25">
      <c r="A49" s="107"/>
      <c r="B49" s="33"/>
      <c r="C49" s="34"/>
      <c r="D49" s="37"/>
      <c r="E49" s="36"/>
      <c r="F49" s="37"/>
      <c r="G49" s="36"/>
      <c r="H49" s="37"/>
      <c r="I49" s="36"/>
      <c r="J49" s="37"/>
      <c r="K49" s="36"/>
      <c r="L49" s="37"/>
      <c r="M49" s="36"/>
      <c r="N49" s="37"/>
      <c r="O49" s="36"/>
      <c r="P49" s="37"/>
      <c r="Q49" s="36"/>
      <c r="R49" s="37"/>
      <c r="S49" s="36"/>
      <c r="T49" s="37"/>
      <c r="U49" s="36"/>
      <c r="V49" s="37"/>
      <c r="W49" s="36"/>
      <c r="X49" s="40"/>
      <c r="Y49" s="39"/>
      <c r="Z49" s="40"/>
      <c r="AA49" s="39"/>
      <c r="AB49" s="40"/>
      <c r="AC49" s="39"/>
      <c r="AD49" s="40"/>
      <c r="AE49" s="39"/>
      <c r="AF49" s="40"/>
      <c r="AG49" s="39"/>
      <c r="AH49" s="40"/>
      <c r="AI49" s="39"/>
      <c r="AJ49" s="40"/>
      <c r="AK49" s="39"/>
      <c r="AL49" s="40"/>
      <c r="AM49" s="39"/>
      <c r="AN49" s="40"/>
      <c r="AO49" s="39"/>
      <c r="AP49" s="40"/>
      <c r="AQ49" s="39"/>
      <c r="AR49" s="40"/>
      <c r="AS49" s="39"/>
      <c r="AT49" s="40"/>
      <c r="AU49" s="39"/>
      <c r="AV49" s="40"/>
      <c r="AW49" s="39"/>
      <c r="AX49" s="40"/>
      <c r="AY49" s="41"/>
      <c r="AZ49" s="42"/>
      <c r="BA49" s="43"/>
      <c r="BB49" s="42"/>
      <c r="BC49" s="43"/>
      <c r="BD49" s="42"/>
      <c r="BE49" s="43"/>
      <c r="BF49" s="42"/>
      <c r="BG49" s="43"/>
      <c r="BH49" s="42"/>
      <c r="BI49" s="43"/>
      <c r="BJ49" s="42"/>
      <c r="BK49" s="43"/>
      <c r="BL49" s="42"/>
      <c r="BM49" s="43"/>
      <c r="BN49" s="42"/>
      <c r="BO49" s="43"/>
      <c r="BP49" s="42"/>
      <c r="BQ49" s="43"/>
      <c r="BR49" s="44">
        <f t="shared" si="0"/>
        <v>0</v>
      </c>
      <c r="BS49" s="45">
        <f t="shared" si="1"/>
        <v>0</v>
      </c>
      <c r="BT49" s="46"/>
      <c r="BU49" s="46"/>
      <c r="BV49" s="47">
        <f t="shared" si="4"/>
      </c>
      <c r="BW49" s="48">
        <f t="shared" si="2"/>
      </c>
      <c r="BX49" s="49">
        <f t="shared" si="3"/>
      </c>
    </row>
    <row r="50" ht="13.8" customHeight="1" spans="1:76" x14ac:dyDescent="0.25">
      <c r="A50" s="107"/>
      <c r="B50" s="33"/>
      <c r="C50" s="34"/>
      <c r="D50" s="37"/>
      <c r="E50" s="36"/>
      <c r="F50" s="37"/>
      <c r="G50" s="36"/>
      <c r="H50" s="37"/>
      <c r="I50" s="36"/>
      <c r="J50" s="37"/>
      <c r="K50" s="36"/>
      <c r="L50" s="37"/>
      <c r="M50" s="36"/>
      <c r="N50" s="37"/>
      <c r="O50" s="36"/>
      <c r="P50" s="37"/>
      <c r="Q50" s="36"/>
      <c r="R50" s="37"/>
      <c r="S50" s="36"/>
      <c r="T50" s="37"/>
      <c r="U50" s="36"/>
      <c r="V50" s="37"/>
      <c r="W50" s="36"/>
      <c r="X50" s="40"/>
      <c r="Y50" s="39"/>
      <c r="Z50" s="40"/>
      <c r="AA50" s="39"/>
      <c r="AB50" s="40"/>
      <c r="AC50" s="39"/>
      <c r="AD50" s="40"/>
      <c r="AE50" s="39"/>
      <c r="AF50" s="40"/>
      <c r="AG50" s="39"/>
      <c r="AH50" s="40"/>
      <c r="AI50" s="39"/>
      <c r="AJ50" s="40"/>
      <c r="AK50" s="39"/>
      <c r="AL50" s="40"/>
      <c r="AM50" s="39"/>
      <c r="AN50" s="40"/>
      <c r="AO50" s="39"/>
      <c r="AP50" s="40"/>
      <c r="AQ50" s="39"/>
      <c r="AR50" s="40"/>
      <c r="AS50" s="39"/>
      <c r="AT50" s="40"/>
      <c r="AU50" s="39"/>
      <c r="AV50" s="40"/>
      <c r="AW50" s="39"/>
      <c r="AX50" s="40"/>
      <c r="AY50" s="41"/>
      <c r="AZ50" s="42"/>
      <c r="BA50" s="43"/>
      <c r="BB50" s="42"/>
      <c r="BC50" s="43"/>
      <c r="BD50" s="42"/>
      <c r="BE50" s="43"/>
      <c r="BF50" s="42"/>
      <c r="BG50" s="43"/>
      <c r="BH50" s="42"/>
      <c r="BI50" s="43"/>
      <c r="BJ50" s="42"/>
      <c r="BK50" s="43"/>
      <c r="BL50" s="42"/>
      <c r="BM50" s="43"/>
      <c r="BN50" s="42"/>
      <c r="BO50" s="43"/>
      <c r="BP50" s="42"/>
      <c r="BQ50" s="43"/>
      <c r="BR50" s="44">
        <f t="shared" si="0"/>
        <v>0</v>
      </c>
      <c r="BS50" s="45">
        <f t="shared" si="1"/>
        <v>0</v>
      </c>
      <c r="BT50" s="46"/>
      <c r="BU50" s="46"/>
      <c r="BV50" s="47">
        <f t="shared" si="4"/>
      </c>
      <c r="BW50" s="48">
        <f t="shared" si="2"/>
      </c>
      <c r="BX50" s="49">
        <f t="shared" si="3"/>
      </c>
    </row>
    <row r="51" ht="13.8" customHeight="1" spans="1:76" x14ac:dyDescent="0.25">
      <c r="A51" s="107"/>
      <c r="B51" s="33"/>
      <c r="C51" s="34"/>
      <c r="D51" s="37"/>
      <c r="E51" s="36"/>
      <c r="F51" s="37"/>
      <c r="G51" s="36"/>
      <c r="H51" s="37"/>
      <c r="I51" s="36"/>
      <c r="J51" s="37"/>
      <c r="K51" s="36"/>
      <c r="L51" s="37"/>
      <c r="M51" s="36"/>
      <c r="N51" s="37"/>
      <c r="O51" s="36"/>
      <c r="P51" s="37"/>
      <c r="Q51" s="36"/>
      <c r="R51" s="37"/>
      <c r="S51" s="36"/>
      <c r="T51" s="37"/>
      <c r="U51" s="36"/>
      <c r="V51" s="37"/>
      <c r="W51" s="36"/>
      <c r="X51" s="40"/>
      <c r="Y51" s="39"/>
      <c r="Z51" s="40"/>
      <c r="AA51" s="39"/>
      <c r="AB51" s="40"/>
      <c r="AC51" s="39"/>
      <c r="AD51" s="40"/>
      <c r="AE51" s="39"/>
      <c r="AF51" s="40"/>
      <c r="AG51" s="39"/>
      <c r="AH51" s="40"/>
      <c r="AI51" s="39"/>
      <c r="AJ51" s="40"/>
      <c r="AK51" s="39"/>
      <c r="AL51" s="40"/>
      <c r="AM51" s="39"/>
      <c r="AN51" s="40"/>
      <c r="AO51" s="39"/>
      <c r="AP51" s="40"/>
      <c r="AQ51" s="39"/>
      <c r="AR51" s="40"/>
      <c r="AS51" s="39"/>
      <c r="AT51" s="40"/>
      <c r="AU51" s="39"/>
      <c r="AV51" s="40"/>
      <c r="AW51" s="39"/>
      <c r="AX51" s="40"/>
      <c r="AY51" s="41"/>
      <c r="AZ51" s="42"/>
      <c r="BA51" s="43"/>
      <c r="BB51" s="42"/>
      <c r="BC51" s="43"/>
      <c r="BD51" s="42"/>
      <c r="BE51" s="43"/>
      <c r="BF51" s="42"/>
      <c r="BG51" s="43"/>
      <c r="BH51" s="42"/>
      <c r="BI51" s="43"/>
      <c r="BJ51" s="42"/>
      <c r="BK51" s="43"/>
      <c r="BL51" s="42"/>
      <c r="BM51" s="43"/>
      <c r="BN51" s="42"/>
      <c r="BO51" s="43"/>
      <c r="BP51" s="42"/>
      <c r="BQ51" s="43"/>
      <c r="BR51" s="44">
        <f t="shared" si="0"/>
        <v>0</v>
      </c>
      <c r="BS51" s="45">
        <f t="shared" si="1"/>
        <v>0</v>
      </c>
      <c r="BT51" s="46"/>
      <c r="BU51" s="46"/>
      <c r="BV51" s="47">
        <f t="shared" si="4"/>
      </c>
      <c r="BW51" s="48">
        <f t="shared" si="2"/>
      </c>
      <c r="BX51" s="49">
        <f t="shared" si="3"/>
      </c>
    </row>
    <row r="52" ht="13.8" customHeight="1" spans="1:76" x14ac:dyDescent="0.25">
      <c r="A52" s="107"/>
      <c r="B52" s="33"/>
      <c r="C52" s="34"/>
      <c r="D52" s="37"/>
      <c r="E52" s="36"/>
      <c r="F52" s="37"/>
      <c r="G52" s="36"/>
      <c r="H52" s="37"/>
      <c r="I52" s="36"/>
      <c r="J52" s="37"/>
      <c r="K52" s="36"/>
      <c r="L52" s="37"/>
      <c r="M52" s="36"/>
      <c r="N52" s="37"/>
      <c r="O52" s="36"/>
      <c r="P52" s="37"/>
      <c r="Q52" s="36"/>
      <c r="R52" s="37"/>
      <c r="S52" s="36"/>
      <c r="T52" s="37"/>
      <c r="U52" s="36"/>
      <c r="V52" s="37"/>
      <c r="W52" s="36"/>
      <c r="X52" s="40"/>
      <c r="Y52" s="39"/>
      <c r="Z52" s="40"/>
      <c r="AA52" s="39"/>
      <c r="AB52" s="40"/>
      <c r="AC52" s="39"/>
      <c r="AD52" s="40"/>
      <c r="AE52" s="39"/>
      <c r="AF52" s="40"/>
      <c r="AG52" s="39"/>
      <c r="AH52" s="40"/>
      <c r="AI52" s="39"/>
      <c r="AJ52" s="40"/>
      <c r="AK52" s="39"/>
      <c r="AL52" s="40"/>
      <c r="AM52" s="39"/>
      <c r="AN52" s="40"/>
      <c r="AO52" s="39"/>
      <c r="AP52" s="40"/>
      <c r="AQ52" s="39"/>
      <c r="AR52" s="40"/>
      <c r="AS52" s="39"/>
      <c r="AT52" s="40"/>
      <c r="AU52" s="39"/>
      <c r="AV52" s="40"/>
      <c r="AW52" s="39"/>
      <c r="AX52" s="40"/>
      <c r="AY52" s="41"/>
      <c r="AZ52" s="42"/>
      <c r="BA52" s="43"/>
      <c r="BB52" s="42"/>
      <c r="BC52" s="43"/>
      <c r="BD52" s="42"/>
      <c r="BE52" s="43"/>
      <c r="BF52" s="42"/>
      <c r="BG52" s="43"/>
      <c r="BH52" s="42"/>
      <c r="BI52" s="43"/>
      <c r="BJ52" s="42"/>
      <c r="BK52" s="43"/>
      <c r="BL52" s="42"/>
      <c r="BM52" s="43"/>
      <c r="BN52" s="42"/>
      <c r="BO52" s="43"/>
      <c r="BP52" s="42"/>
      <c r="BQ52" s="43"/>
      <c r="BR52" s="44">
        <f t="shared" si="0"/>
        <v>0</v>
      </c>
      <c r="BS52" s="45">
        <f t="shared" si="1"/>
        <v>0</v>
      </c>
      <c r="BT52" s="46"/>
      <c r="BU52" s="46"/>
      <c r="BV52" s="47">
        <f t="shared" si="4"/>
      </c>
      <c r="BW52" s="48">
        <f t="shared" si="2"/>
      </c>
      <c r="BX52" s="49">
        <f t="shared" si="3"/>
      </c>
    </row>
    <row r="53" ht="13.8" customHeight="1" spans="1:76" x14ac:dyDescent="0.25">
      <c r="A53" s="107"/>
      <c r="B53" s="33"/>
      <c r="C53" s="34"/>
      <c r="D53" s="37"/>
      <c r="E53" s="36"/>
      <c r="F53" s="37"/>
      <c r="G53" s="36"/>
      <c r="H53" s="37"/>
      <c r="I53" s="36"/>
      <c r="J53" s="37"/>
      <c r="K53" s="36"/>
      <c r="L53" s="37"/>
      <c r="M53" s="36"/>
      <c r="N53" s="37"/>
      <c r="O53" s="36"/>
      <c r="P53" s="37"/>
      <c r="Q53" s="36"/>
      <c r="R53" s="37"/>
      <c r="S53" s="36"/>
      <c r="T53" s="37"/>
      <c r="U53" s="36"/>
      <c r="V53" s="37"/>
      <c r="W53" s="36"/>
      <c r="X53" s="40"/>
      <c r="Y53" s="39"/>
      <c r="Z53" s="40"/>
      <c r="AA53" s="39"/>
      <c r="AB53" s="40"/>
      <c r="AC53" s="39"/>
      <c r="AD53" s="40"/>
      <c r="AE53" s="39"/>
      <c r="AF53" s="40"/>
      <c r="AG53" s="39"/>
      <c r="AH53" s="40"/>
      <c r="AI53" s="39"/>
      <c r="AJ53" s="40"/>
      <c r="AK53" s="39"/>
      <c r="AL53" s="40"/>
      <c r="AM53" s="39"/>
      <c r="AN53" s="40"/>
      <c r="AO53" s="39"/>
      <c r="AP53" s="40"/>
      <c r="AQ53" s="39"/>
      <c r="AR53" s="40"/>
      <c r="AS53" s="39"/>
      <c r="AT53" s="40"/>
      <c r="AU53" s="39"/>
      <c r="AV53" s="40"/>
      <c r="AW53" s="39"/>
      <c r="AX53" s="40"/>
      <c r="AY53" s="41"/>
      <c r="AZ53" s="42"/>
      <c r="BA53" s="43"/>
      <c r="BB53" s="42"/>
      <c r="BC53" s="43"/>
      <c r="BD53" s="42"/>
      <c r="BE53" s="43"/>
      <c r="BF53" s="42"/>
      <c r="BG53" s="43"/>
      <c r="BH53" s="42"/>
      <c r="BI53" s="43"/>
      <c r="BJ53" s="42"/>
      <c r="BK53" s="43"/>
      <c r="BL53" s="42"/>
      <c r="BM53" s="43"/>
      <c r="BN53" s="42"/>
      <c r="BO53" s="43"/>
      <c r="BP53" s="42"/>
      <c r="BQ53" s="43"/>
      <c r="BR53" s="44">
        <f t="shared" si="0"/>
        <v>0</v>
      </c>
      <c r="BS53" s="45">
        <f>E53+G53+I53+K53+M53+O53+W53+Y53+AA53+AC53+AE53+AG53+BA53+BC53+BE53+BG53+BI53+AI53+Q53+S53+AK53+BK53+AM53+AO53+AQ53+AS53+AU53+AY53+AW53+BM53+U53+BO53+BQ53</f>
        <v>0</v>
      </c>
      <c r="BT53" s="46"/>
      <c r="BU53" s="46"/>
      <c r="BV53" s="47">
        <f t="shared" si="4"/>
      </c>
      <c r="BW53" s="48">
        <f t="shared" si="2"/>
      </c>
      <c r="BX53" s="49">
        <f t="shared" si="3"/>
      </c>
    </row>
    <row r="54" ht="13.8" customHeight="1" spans="1:76" x14ac:dyDescent="0.25">
      <c r="A54" s="107"/>
      <c r="B54" s="33"/>
      <c r="C54" s="34"/>
      <c r="D54" s="37"/>
      <c r="E54" s="36"/>
      <c r="F54" s="37"/>
      <c r="G54" s="36"/>
      <c r="H54" s="37"/>
      <c r="I54" s="36"/>
      <c r="J54" s="37"/>
      <c r="K54" s="36"/>
      <c r="L54" s="37"/>
      <c r="M54" s="36"/>
      <c r="N54" s="37"/>
      <c r="O54" s="36"/>
      <c r="P54" s="37"/>
      <c r="Q54" s="36"/>
      <c r="R54" s="37"/>
      <c r="S54" s="36"/>
      <c r="T54" s="37"/>
      <c r="U54" s="36"/>
      <c r="V54" s="37"/>
      <c r="W54" s="36"/>
      <c r="X54" s="40"/>
      <c r="Y54" s="39"/>
      <c r="Z54" s="40"/>
      <c r="AA54" s="39"/>
      <c r="AB54" s="40"/>
      <c r="AC54" s="39"/>
      <c r="AD54" s="40"/>
      <c r="AE54" s="39"/>
      <c r="AF54" s="40"/>
      <c r="AG54" s="39"/>
      <c r="AH54" s="40"/>
      <c r="AI54" s="39"/>
      <c r="AJ54" s="40"/>
      <c r="AK54" s="39"/>
      <c r="AL54" s="40"/>
      <c r="AM54" s="39"/>
      <c r="AN54" s="40"/>
      <c r="AO54" s="39"/>
      <c r="AP54" s="40"/>
      <c r="AQ54" s="39"/>
      <c r="AR54" s="40"/>
      <c r="AS54" s="39"/>
      <c r="AT54" s="40"/>
      <c r="AU54" s="39"/>
      <c r="AV54" s="40"/>
      <c r="AW54" s="39"/>
      <c r="AX54" s="40"/>
      <c r="AY54" s="41"/>
      <c r="AZ54" s="42"/>
      <c r="BA54" s="43"/>
      <c r="BB54" s="42"/>
      <c r="BC54" s="43"/>
      <c r="BD54" s="42"/>
      <c r="BE54" s="43"/>
      <c r="BF54" s="42"/>
      <c r="BG54" s="43"/>
      <c r="BH54" s="42"/>
      <c r="BI54" s="43"/>
      <c r="BJ54" s="42"/>
      <c r="BK54" s="43"/>
      <c r="BL54" s="42"/>
      <c r="BM54" s="43"/>
      <c r="BN54" s="42"/>
      <c r="BO54" s="43"/>
      <c r="BP54" s="42"/>
      <c r="BQ54" s="43"/>
      <c r="BR54" s="44">
        <f t="shared" si="0"/>
        <v>0</v>
      </c>
      <c r="BS54" s="45">
        <f t="shared" si="1"/>
        <v>0</v>
      </c>
      <c r="BT54" s="46"/>
      <c r="BU54" s="46"/>
      <c r="BV54" s="47">
        <f t="shared" si="4"/>
      </c>
      <c r="BW54" s="48">
        <f t="shared" si="2"/>
      </c>
      <c r="BX54" s="49">
        <f t="shared" si="3"/>
      </c>
    </row>
    <row r="55" ht="13.8" customHeight="1" spans="1:76" x14ac:dyDescent="0.25">
      <c r="A55" s="107"/>
      <c r="B55" s="33"/>
      <c r="C55" s="34"/>
      <c r="D55" s="37"/>
      <c r="E55" s="36"/>
      <c r="F55" s="37"/>
      <c r="G55" s="36"/>
      <c r="H55" s="37"/>
      <c r="I55" s="36"/>
      <c r="J55" s="37"/>
      <c r="K55" s="36"/>
      <c r="L55" s="37"/>
      <c r="M55" s="36"/>
      <c r="N55" s="37"/>
      <c r="O55" s="36"/>
      <c r="P55" s="37"/>
      <c r="Q55" s="36"/>
      <c r="R55" s="37"/>
      <c r="S55" s="36"/>
      <c r="T55" s="37"/>
      <c r="U55" s="36"/>
      <c r="V55" s="37"/>
      <c r="W55" s="36"/>
      <c r="X55" s="40"/>
      <c r="Y55" s="39"/>
      <c r="Z55" s="40"/>
      <c r="AA55" s="39"/>
      <c r="AB55" s="40"/>
      <c r="AC55" s="39"/>
      <c r="AD55" s="40"/>
      <c r="AE55" s="39"/>
      <c r="AF55" s="40"/>
      <c r="AG55" s="39"/>
      <c r="AH55" s="40"/>
      <c r="AI55" s="39"/>
      <c r="AJ55" s="40"/>
      <c r="AK55" s="39"/>
      <c r="AL55" s="40"/>
      <c r="AM55" s="39"/>
      <c r="AN55" s="40"/>
      <c r="AO55" s="39"/>
      <c r="AP55" s="40"/>
      <c r="AQ55" s="39"/>
      <c r="AR55" s="40"/>
      <c r="AS55" s="39"/>
      <c r="AT55" s="40"/>
      <c r="AU55" s="39"/>
      <c r="AV55" s="40"/>
      <c r="AW55" s="39"/>
      <c r="AX55" s="40"/>
      <c r="AY55" s="41"/>
      <c r="AZ55" s="42"/>
      <c r="BA55" s="43"/>
      <c r="BB55" s="42"/>
      <c r="BC55" s="43"/>
      <c r="BD55" s="42"/>
      <c r="BE55" s="43"/>
      <c r="BF55" s="42"/>
      <c r="BG55" s="43"/>
      <c r="BH55" s="42"/>
      <c r="BI55" s="43"/>
      <c r="BJ55" s="42"/>
      <c r="BK55" s="43"/>
      <c r="BL55" s="42"/>
      <c r="BM55" s="43"/>
      <c r="BN55" s="42"/>
      <c r="BO55" s="43"/>
      <c r="BP55" s="42"/>
      <c r="BQ55" s="43"/>
      <c r="BR55" s="44">
        <f t="shared" si="0"/>
        <v>0</v>
      </c>
      <c r="BS55" s="45">
        <f t="shared" si="1"/>
        <v>0</v>
      </c>
      <c r="BT55" s="46"/>
      <c r="BU55" s="46"/>
      <c r="BV55" s="47">
        <f t="shared" si="4"/>
      </c>
      <c r="BW55" s="48">
        <f t="shared" si="2"/>
      </c>
      <c r="BX55" s="49">
        <f t="shared" si="3"/>
      </c>
    </row>
    <row r="56" ht="13.8" customHeight="1" spans="1:76" x14ac:dyDescent="0.25">
      <c r="A56" s="107"/>
      <c r="B56" s="33"/>
      <c r="C56" s="34"/>
      <c r="D56" s="37"/>
      <c r="E56" s="36"/>
      <c r="F56" s="37"/>
      <c r="G56" s="36"/>
      <c r="H56" s="37"/>
      <c r="I56" s="36"/>
      <c r="J56" s="37"/>
      <c r="K56" s="36"/>
      <c r="L56" s="37"/>
      <c r="M56" s="36"/>
      <c r="N56" s="37"/>
      <c r="O56" s="36"/>
      <c r="P56" s="37"/>
      <c r="Q56" s="36"/>
      <c r="R56" s="37"/>
      <c r="S56" s="36"/>
      <c r="T56" s="37"/>
      <c r="U56" s="36"/>
      <c r="V56" s="37"/>
      <c r="W56" s="36"/>
      <c r="X56" s="40"/>
      <c r="Y56" s="39"/>
      <c r="Z56" s="40"/>
      <c r="AA56" s="39"/>
      <c r="AB56" s="40"/>
      <c r="AC56" s="39"/>
      <c r="AD56" s="40"/>
      <c r="AE56" s="39"/>
      <c r="AF56" s="40"/>
      <c r="AG56" s="39"/>
      <c r="AH56" s="40"/>
      <c r="AI56" s="39"/>
      <c r="AJ56" s="40"/>
      <c r="AK56" s="39"/>
      <c r="AL56" s="40"/>
      <c r="AM56" s="39"/>
      <c r="AN56" s="40"/>
      <c r="AO56" s="39"/>
      <c r="AP56" s="40"/>
      <c r="AQ56" s="39"/>
      <c r="AR56" s="40"/>
      <c r="AS56" s="39"/>
      <c r="AT56" s="40"/>
      <c r="AU56" s="39"/>
      <c r="AV56" s="40"/>
      <c r="AW56" s="39"/>
      <c r="AX56" s="40"/>
      <c r="AY56" s="41"/>
      <c r="AZ56" s="42"/>
      <c r="BA56" s="43"/>
      <c r="BB56" s="42"/>
      <c r="BC56" s="43"/>
      <c r="BD56" s="42"/>
      <c r="BE56" s="43"/>
      <c r="BF56" s="42"/>
      <c r="BG56" s="43"/>
      <c r="BH56" s="42"/>
      <c r="BI56" s="43"/>
      <c r="BJ56" s="42"/>
      <c r="BK56" s="43"/>
      <c r="BL56" s="42"/>
      <c r="BM56" s="43"/>
      <c r="BN56" s="42"/>
      <c r="BO56" s="43"/>
      <c r="BP56" s="42"/>
      <c r="BQ56" s="43"/>
      <c r="BR56" s="44">
        <f t="shared" si="0"/>
        <v>0</v>
      </c>
      <c r="BS56" s="45">
        <f t="shared" si="1"/>
        <v>0</v>
      </c>
      <c r="BT56" s="46"/>
      <c r="BU56" s="46"/>
      <c r="BV56" s="47">
        <f t="shared" si="4"/>
      </c>
      <c r="BW56" s="48">
        <f t="shared" si="2"/>
      </c>
      <c r="BX56" s="49">
        <f t="shared" si="3"/>
      </c>
    </row>
    <row r="57" ht="13.8" customHeight="1" spans="1:76" x14ac:dyDescent="0.25">
      <c r="A57" s="107"/>
      <c r="B57" s="33"/>
      <c r="C57" s="34"/>
      <c r="D57" s="37"/>
      <c r="E57" s="36"/>
      <c r="F57" s="37"/>
      <c r="G57" s="36"/>
      <c r="H57" s="37"/>
      <c r="I57" s="36"/>
      <c r="J57" s="37"/>
      <c r="K57" s="36"/>
      <c r="L57" s="37"/>
      <c r="M57" s="36"/>
      <c r="N57" s="37"/>
      <c r="O57" s="36"/>
      <c r="P57" s="37"/>
      <c r="Q57" s="36"/>
      <c r="R57" s="37"/>
      <c r="S57" s="36"/>
      <c r="T57" s="37"/>
      <c r="U57" s="36"/>
      <c r="V57" s="37"/>
      <c r="W57" s="36"/>
      <c r="X57" s="40"/>
      <c r="Y57" s="39"/>
      <c r="Z57" s="40"/>
      <c r="AA57" s="39"/>
      <c r="AB57" s="40"/>
      <c r="AC57" s="39"/>
      <c r="AD57" s="40"/>
      <c r="AE57" s="39"/>
      <c r="AF57" s="40"/>
      <c r="AG57" s="39"/>
      <c r="AH57" s="40"/>
      <c r="AI57" s="39"/>
      <c r="AJ57" s="40"/>
      <c r="AK57" s="39"/>
      <c r="AL57" s="40"/>
      <c r="AM57" s="39"/>
      <c r="AN57" s="40"/>
      <c r="AO57" s="39"/>
      <c r="AP57" s="40"/>
      <c r="AQ57" s="39"/>
      <c r="AR57" s="40"/>
      <c r="AS57" s="39"/>
      <c r="AT57" s="40"/>
      <c r="AU57" s="39"/>
      <c r="AV57" s="40"/>
      <c r="AW57" s="39"/>
      <c r="AX57" s="40"/>
      <c r="AY57" s="41"/>
      <c r="AZ57" s="42"/>
      <c r="BA57" s="43"/>
      <c r="BB57" s="42"/>
      <c r="BC57" s="43"/>
      <c r="BD57" s="42"/>
      <c r="BE57" s="43"/>
      <c r="BF57" s="42"/>
      <c r="BG57" s="43"/>
      <c r="BH57" s="42"/>
      <c r="BI57" s="43"/>
      <c r="BJ57" s="42"/>
      <c r="BK57" s="43"/>
      <c r="BL57" s="42"/>
      <c r="BM57" s="43"/>
      <c r="BN57" s="42"/>
      <c r="BO57" s="43"/>
      <c r="BP57" s="42"/>
      <c r="BQ57" s="43"/>
      <c r="BR57" s="44">
        <f t="shared" si="0"/>
        <v>0</v>
      </c>
      <c r="BS57" s="45">
        <f t="shared" si="1"/>
        <v>0</v>
      </c>
      <c r="BT57" s="46"/>
      <c r="BU57" s="46"/>
      <c r="BV57" s="47">
        <f t="shared" si="4"/>
      </c>
      <c r="BW57" s="48">
        <f t="shared" si="2"/>
      </c>
      <c r="BX57" s="49">
        <f t="shared" si="3"/>
      </c>
    </row>
    <row r="58" ht="13.8" customHeight="1" spans="1:76" x14ac:dyDescent="0.25">
      <c r="A58" s="107"/>
      <c r="B58" s="33"/>
      <c r="C58" s="34"/>
      <c r="D58" s="37"/>
      <c r="E58" s="36"/>
      <c r="F58" s="37"/>
      <c r="G58" s="36"/>
      <c r="H58" s="37"/>
      <c r="I58" s="36"/>
      <c r="J58" s="37"/>
      <c r="K58" s="36"/>
      <c r="L58" s="37"/>
      <c r="M58" s="36"/>
      <c r="N58" s="37"/>
      <c r="O58" s="36"/>
      <c r="P58" s="37"/>
      <c r="Q58" s="36"/>
      <c r="R58" s="37"/>
      <c r="S58" s="36"/>
      <c r="T58" s="37"/>
      <c r="U58" s="36"/>
      <c r="V58" s="37"/>
      <c r="W58" s="36"/>
      <c r="X58" s="40"/>
      <c r="Y58" s="39"/>
      <c r="Z58" s="40"/>
      <c r="AA58" s="39"/>
      <c r="AB58" s="40"/>
      <c r="AC58" s="39"/>
      <c r="AD58" s="40"/>
      <c r="AE58" s="39"/>
      <c r="AF58" s="40"/>
      <c r="AG58" s="39"/>
      <c r="AH58" s="40"/>
      <c r="AI58" s="39"/>
      <c r="AJ58" s="40"/>
      <c r="AK58" s="39"/>
      <c r="AL58" s="40"/>
      <c r="AM58" s="39"/>
      <c r="AN58" s="40"/>
      <c r="AO58" s="39"/>
      <c r="AP58" s="40"/>
      <c r="AQ58" s="39"/>
      <c r="AR58" s="40"/>
      <c r="AS58" s="39"/>
      <c r="AT58" s="40"/>
      <c r="AU58" s="39"/>
      <c r="AV58" s="40"/>
      <c r="AW58" s="39"/>
      <c r="AX58" s="40"/>
      <c r="AY58" s="41"/>
      <c r="AZ58" s="42"/>
      <c r="BA58" s="43"/>
      <c r="BB58" s="42"/>
      <c r="BC58" s="43"/>
      <c r="BD58" s="42"/>
      <c r="BE58" s="43"/>
      <c r="BF58" s="42"/>
      <c r="BG58" s="43"/>
      <c r="BH58" s="42"/>
      <c r="BI58" s="43"/>
      <c r="BJ58" s="42"/>
      <c r="BK58" s="43"/>
      <c r="BL58" s="42"/>
      <c r="BM58" s="43"/>
      <c r="BN58" s="42"/>
      <c r="BO58" s="43"/>
      <c r="BP58" s="42"/>
      <c r="BQ58" s="43"/>
      <c r="BR58" s="44">
        <f t="shared" si="0"/>
        <v>0</v>
      </c>
      <c r="BS58" s="45">
        <f t="shared" si="1"/>
        <v>0</v>
      </c>
      <c r="BT58" s="46"/>
      <c r="BU58" s="46"/>
      <c r="BV58" s="47">
        <f t="shared" si="4"/>
      </c>
      <c r="BW58" s="48">
        <f t="shared" si="2"/>
      </c>
      <c r="BX58" s="49">
        <f t="shared" si="3"/>
      </c>
    </row>
    <row r="59" ht="13.8" customHeight="1" spans="1:76" x14ac:dyDescent="0.25">
      <c r="A59" s="107"/>
      <c r="B59" s="33"/>
      <c r="C59" s="34"/>
      <c r="D59" s="37"/>
      <c r="E59" s="36"/>
      <c r="F59" s="37"/>
      <c r="G59" s="36"/>
      <c r="H59" s="37"/>
      <c r="I59" s="36"/>
      <c r="J59" s="37"/>
      <c r="K59" s="36"/>
      <c r="L59" s="37"/>
      <c r="M59" s="36"/>
      <c r="N59" s="37"/>
      <c r="O59" s="36"/>
      <c r="P59" s="37"/>
      <c r="Q59" s="36"/>
      <c r="R59" s="37"/>
      <c r="S59" s="36"/>
      <c r="T59" s="37"/>
      <c r="U59" s="36"/>
      <c r="V59" s="37"/>
      <c r="W59" s="36"/>
      <c r="X59" s="40"/>
      <c r="Y59" s="39"/>
      <c r="Z59" s="40"/>
      <c r="AA59" s="39"/>
      <c r="AB59" s="40"/>
      <c r="AC59" s="39"/>
      <c r="AD59" s="40"/>
      <c r="AE59" s="39"/>
      <c r="AF59" s="40"/>
      <c r="AG59" s="39"/>
      <c r="AH59" s="40"/>
      <c r="AI59" s="39"/>
      <c r="AJ59" s="40"/>
      <c r="AK59" s="39"/>
      <c r="AL59" s="40"/>
      <c r="AM59" s="39"/>
      <c r="AN59" s="40"/>
      <c r="AO59" s="39"/>
      <c r="AP59" s="40"/>
      <c r="AQ59" s="39"/>
      <c r="AR59" s="40"/>
      <c r="AS59" s="39"/>
      <c r="AT59" s="40"/>
      <c r="AU59" s="39"/>
      <c r="AV59" s="40"/>
      <c r="AW59" s="39"/>
      <c r="AX59" s="40"/>
      <c r="AY59" s="41"/>
      <c r="AZ59" s="42"/>
      <c r="BA59" s="43"/>
      <c r="BB59" s="42"/>
      <c r="BC59" s="43"/>
      <c r="BD59" s="42"/>
      <c r="BE59" s="43"/>
      <c r="BF59" s="42"/>
      <c r="BG59" s="43"/>
      <c r="BH59" s="42"/>
      <c r="BI59" s="43"/>
      <c r="BJ59" s="42"/>
      <c r="BK59" s="43"/>
      <c r="BL59" s="42"/>
      <c r="BM59" s="43"/>
      <c r="BN59" s="42"/>
      <c r="BO59" s="43"/>
      <c r="BP59" s="42"/>
      <c r="BQ59" s="43"/>
      <c r="BR59" s="44">
        <f t="shared" si="0"/>
        <v>0</v>
      </c>
      <c r="BS59" s="45">
        <f t="shared" si="1"/>
        <v>0</v>
      </c>
      <c r="BT59" s="46"/>
      <c r="BU59" s="46"/>
      <c r="BV59" s="47">
        <f t="shared" si="4"/>
      </c>
      <c r="BW59" s="48">
        <f t="shared" si="2"/>
      </c>
      <c r="BX59" s="49">
        <f t="shared" si="3"/>
      </c>
    </row>
    <row r="60" ht="13.8" customHeight="1" spans="1:76" x14ac:dyDescent="0.25">
      <c r="A60" s="107"/>
      <c r="B60" s="33"/>
      <c r="C60" s="34"/>
      <c r="D60" s="37"/>
      <c r="E60" s="36"/>
      <c r="F60" s="37"/>
      <c r="G60" s="36"/>
      <c r="H60" s="37"/>
      <c r="I60" s="36"/>
      <c r="J60" s="37"/>
      <c r="K60" s="36"/>
      <c r="L60" s="37"/>
      <c r="M60" s="36"/>
      <c r="N60" s="37"/>
      <c r="O60" s="36"/>
      <c r="P60" s="37"/>
      <c r="Q60" s="36"/>
      <c r="R60" s="37"/>
      <c r="S60" s="36"/>
      <c r="T60" s="37"/>
      <c r="U60" s="36"/>
      <c r="V60" s="37"/>
      <c r="W60" s="36"/>
      <c r="X60" s="40"/>
      <c r="Y60" s="39"/>
      <c r="Z60" s="40"/>
      <c r="AA60" s="39"/>
      <c r="AB60" s="40"/>
      <c r="AC60" s="39"/>
      <c r="AD60" s="40"/>
      <c r="AE60" s="39"/>
      <c r="AF60" s="40"/>
      <c r="AG60" s="39"/>
      <c r="AH60" s="40"/>
      <c r="AI60" s="39"/>
      <c r="AJ60" s="40"/>
      <c r="AK60" s="39"/>
      <c r="AL60" s="40"/>
      <c r="AM60" s="39"/>
      <c r="AN60" s="40"/>
      <c r="AO60" s="39"/>
      <c r="AP60" s="40"/>
      <c r="AQ60" s="39"/>
      <c r="AR60" s="40"/>
      <c r="AS60" s="39"/>
      <c r="AT60" s="40"/>
      <c r="AU60" s="39"/>
      <c r="AV60" s="40"/>
      <c r="AW60" s="39"/>
      <c r="AX60" s="40"/>
      <c r="AY60" s="41"/>
      <c r="AZ60" s="42"/>
      <c r="BA60" s="43"/>
      <c r="BB60" s="42"/>
      <c r="BC60" s="43"/>
      <c r="BD60" s="42"/>
      <c r="BE60" s="43"/>
      <c r="BF60" s="42"/>
      <c r="BG60" s="43"/>
      <c r="BH60" s="42"/>
      <c r="BI60" s="43"/>
      <c r="BJ60" s="42"/>
      <c r="BK60" s="43"/>
      <c r="BL60" s="42"/>
      <c r="BM60" s="43"/>
      <c r="BN60" s="42"/>
      <c r="BO60" s="43"/>
      <c r="BP60" s="42"/>
      <c r="BQ60" s="43"/>
      <c r="BR60" s="44">
        <f t="shared" si="0"/>
        <v>0</v>
      </c>
      <c r="BS60" s="45">
        <f t="shared" si="1"/>
        <v>0</v>
      </c>
      <c r="BT60" s="46"/>
      <c r="BU60" s="46"/>
      <c r="BV60" s="47">
        <f t="shared" si="4"/>
      </c>
      <c r="BW60" s="48">
        <f t="shared" si="2"/>
      </c>
      <c r="BX60" s="49">
        <f t="shared" si="3"/>
      </c>
    </row>
    <row r="61" ht="13.8" customHeight="1" spans="1:76" x14ac:dyDescent="0.25">
      <c r="A61" s="107"/>
      <c r="B61" s="33"/>
      <c r="C61" s="34"/>
      <c r="D61" s="37"/>
      <c r="E61" s="36"/>
      <c r="F61" s="37"/>
      <c r="G61" s="36"/>
      <c r="H61" s="37"/>
      <c r="I61" s="36"/>
      <c r="J61" s="37"/>
      <c r="K61" s="36"/>
      <c r="L61" s="37"/>
      <c r="M61" s="36"/>
      <c r="N61" s="37"/>
      <c r="O61" s="36"/>
      <c r="P61" s="37"/>
      <c r="Q61" s="36"/>
      <c r="R61" s="37"/>
      <c r="S61" s="36"/>
      <c r="T61" s="37"/>
      <c r="U61" s="36"/>
      <c r="V61" s="37"/>
      <c r="W61" s="36"/>
      <c r="X61" s="40"/>
      <c r="Y61" s="39"/>
      <c r="Z61" s="40"/>
      <c r="AA61" s="39"/>
      <c r="AB61" s="40"/>
      <c r="AC61" s="39"/>
      <c r="AD61" s="40"/>
      <c r="AE61" s="39"/>
      <c r="AF61" s="40"/>
      <c r="AG61" s="39"/>
      <c r="AH61" s="40"/>
      <c r="AI61" s="39"/>
      <c r="AJ61" s="40"/>
      <c r="AK61" s="39"/>
      <c r="AL61" s="40"/>
      <c r="AM61" s="39"/>
      <c r="AN61" s="40"/>
      <c r="AO61" s="39"/>
      <c r="AP61" s="40"/>
      <c r="AQ61" s="39"/>
      <c r="AR61" s="40"/>
      <c r="AS61" s="39"/>
      <c r="AT61" s="40"/>
      <c r="AU61" s="39"/>
      <c r="AV61" s="40"/>
      <c r="AW61" s="39"/>
      <c r="AX61" s="40"/>
      <c r="AY61" s="41"/>
      <c r="AZ61" s="42"/>
      <c r="BA61" s="43"/>
      <c r="BB61" s="42"/>
      <c r="BC61" s="43"/>
      <c r="BD61" s="42"/>
      <c r="BE61" s="43"/>
      <c r="BF61" s="42"/>
      <c r="BG61" s="43"/>
      <c r="BH61" s="42"/>
      <c r="BI61" s="43"/>
      <c r="BJ61" s="42"/>
      <c r="BK61" s="43"/>
      <c r="BL61" s="42"/>
      <c r="BM61" s="43"/>
      <c r="BN61" s="42"/>
      <c r="BO61" s="43"/>
      <c r="BP61" s="42"/>
      <c r="BQ61" s="43"/>
      <c r="BR61" s="44">
        <f t="shared" si="0"/>
        <v>0</v>
      </c>
      <c r="BS61" s="45">
        <f t="shared" si="1"/>
        <v>0</v>
      </c>
      <c r="BT61" s="46"/>
      <c r="BU61" s="46"/>
      <c r="BV61" s="47">
        <f t="shared" si="4"/>
      </c>
      <c r="BW61" s="48">
        <f t="shared" si="2"/>
      </c>
      <c r="BX61" s="49">
        <f t="shared" si="3"/>
      </c>
    </row>
    <row r="62" ht="13.8" customHeight="1" spans="1:76" x14ac:dyDescent="0.25">
      <c r="A62" s="107"/>
      <c r="B62" s="33"/>
      <c r="C62" s="34"/>
      <c r="D62" s="37"/>
      <c r="E62" s="36"/>
      <c r="F62" s="37"/>
      <c r="G62" s="36"/>
      <c r="H62" s="37"/>
      <c r="I62" s="36"/>
      <c r="J62" s="37"/>
      <c r="K62" s="36"/>
      <c r="L62" s="37"/>
      <c r="M62" s="36"/>
      <c r="N62" s="37"/>
      <c r="O62" s="36"/>
      <c r="P62" s="37"/>
      <c r="Q62" s="36"/>
      <c r="R62" s="37"/>
      <c r="S62" s="36"/>
      <c r="T62" s="37"/>
      <c r="U62" s="36"/>
      <c r="V62" s="37"/>
      <c r="W62" s="36"/>
      <c r="X62" s="40"/>
      <c r="Y62" s="39"/>
      <c r="Z62" s="40"/>
      <c r="AA62" s="39"/>
      <c r="AB62" s="40"/>
      <c r="AC62" s="39"/>
      <c r="AD62" s="40"/>
      <c r="AE62" s="39"/>
      <c r="AF62" s="40"/>
      <c r="AG62" s="39"/>
      <c r="AH62" s="40"/>
      <c r="AI62" s="39"/>
      <c r="AJ62" s="40"/>
      <c r="AK62" s="39"/>
      <c r="AL62" s="40"/>
      <c r="AM62" s="39"/>
      <c r="AN62" s="40"/>
      <c r="AO62" s="39"/>
      <c r="AP62" s="40"/>
      <c r="AQ62" s="39"/>
      <c r="AR62" s="40"/>
      <c r="AS62" s="39"/>
      <c r="AT62" s="40"/>
      <c r="AU62" s="39"/>
      <c r="AV62" s="40"/>
      <c r="AW62" s="39"/>
      <c r="AX62" s="40"/>
      <c r="AY62" s="41"/>
      <c r="AZ62" s="42"/>
      <c r="BA62" s="43"/>
      <c r="BB62" s="42"/>
      <c r="BC62" s="43"/>
      <c r="BD62" s="42"/>
      <c r="BE62" s="43"/>
      <c r="BF62" s="42"/>
      <c r="BG62" s="43"/>
      <c r="BH62" s="42"/>
      <c r="BI62" s="43"/>
      <c r="BJ62" s="42"/>
      <c r="BK62" s="43"/>
      <c r="BL62" s="42"/>
      <c r="BM62" s="43"/>
      <c r="BN62" s="42"/>
      <c r="BO62" s="43"/>
      <c r="BP62" s="42"/>
      <c r="BQ62" s="43"/>
      <c r="BR62" s="44">
        <f t="shared" si="0"/>
        <v>0</v>
      </c>
      <c r="BS62" s="45">
        <f t="shared" si="1"/>
        <v>0</v>
      </c>
      <c r="BT62" s="46"/>
      <c r="BU62" s="46"/>
      <c r="BV62" s="47">
        <f t="shared" si="4"/>
      </c>
      <c r="BW62" s="48">
        <f t="shared" si="2"/>
      </c>
      <c r="BX62" s="49">
        <f t="shared" si="3"/>
      </c>
    </row>
    <row r="63" ht="13.8" customHeight="1" spans="1:76" x14ac:dyDescent="0.25">
      <c r="A63" s="107"/>
      <c r="B63" s="33"/>
      <c r="C63" s="34"/>
      <c r="D63" s="37"/>
      <c r="E63" s="36"/>
      <c r="F63" s="37"/>
      <c r="G63" s="36"/>
      <c r="H63" s="37"/>
      <c r="I63" s="36"/>
      <c r="J63" s="37"/>
      <c r="K63" s="36"/>
      <c r="L63" s="37"/>
      <c r="M63" s="36"/>
      <c r="N63" s="37"/>
      <c r="O63" s="36"/>
      <c r="P63" s="37"/>
      <c r="Q63" s="36"/>
      <c r="R63" s="37"/>
      <c r="S63" s="36"/>
      <c r="T63" s="37"/>
      <c r="U63" s="36"/>
      <c r="V63" s="37"/>
      <c r="W63" s="36"/>
      <c r="X63" s="40"/>
      <c r="Y63" s="39"/>
      <c r="Z63" s="40"/>
      <c r="AA63" s="39"/>
      <c r="AB63" s="40"/>
      <c r="AC63" s="39"/>
      <c r="AD63" s="40"/>
      <c r="AE63" s="39"/>
      <c r="AF63" s="40"/>
      <c r="AG63" s="39"/>
      <c r="AH63" s="40"/>
      <c r="AI63" s="39"/>
      <c r="AJ63" s="40"/>
      <c r="AK63" s="39"/>
      <c r="AL63" s="40"/>
      <c r="AM63" s="39"/>
      <c r="AN63" s="40"/>
      <c r="AO63" s="39"/>
      <c r="AP63" s="40"/>
      <c r="AQ63" s="39"/>
      <c r="AR63" s="40"/>
      <c r="AS63" s="39"/>
      <c r="AT63" s="40"/>
      <c r="AU63" s="39"/>
      <c r="AV63" s="40"/>
      <c r="AW63" s="39"/>
      <c r="AX63" s="40"/>
      <c r="AY63" s="41"/>
      <c r="AZ63" s="42"/>
      <c r="BA63" s="43"/>
      <c r="BB63" s="42"/>
      <c r="BC63" s="43"/>
      <c r="BD63" s="42"/>
      <c r="BE63" s="43"/>
      <c r="BF63" s="42"/>
      <c r="BG63" s="43"/>
      <c r="BH63" s="42"/>
      <c r="BI63" s="43"/>
      <c r="BJ63" s="42"/>
      <c r="BK63" s="43"/>
      <c r="BL63" s="42"/>
      <c r="BM63" s="43"/>
      <c r="BN63" s="42"/>
      <c r="BO63" s="43"/>
      <c r="BP63" s="42"/>
      <c r="BQ63" s="43"/>
      <c r="BR63" s="44">
        <f t="shared" si="0"/>
        <v>0</v>
      </c>
      <c r="BS63" s="45">
        <f t="shared" si="1"/>
        <v>0</v>
      </c>
      <c r="BT63" s="46"/>
      <c r="BU63" s="46"/>
      <c r="BV63" s="47">
        <f t="shared" si="4"/>
      </c>
      <c r="BW63" s="48">
        <f t="shared" si="2"/>
      </c>
      <c r="BX63" s="49">
        <f t="shared" si="3"/>
      </c>
    </row>
    <row r="64" ht="13.8" customHeight="1" spans="1:76" x14ac:dyDescent="0.25">
      <c r="A64" s="107"/>
      <c r="B64" s="33"/>
      <c r="C64" s="34"/>
      <c r="D64" s="37"/>
      <c r="E64" s="36"/>
      <c r="F64" s="37"/>
      <c r="G64" s="36"/>
      <c r="H64" s="37"/>
      <c r="I64" s="36"/>
      <c r="J64" s="37"/>
      <c r="K64" s="36"/>
      <c r="L64" s="37"/>
      <c r="M64" s="36"/>
      <c r="N64" s="37"/>
      <c r="O64" s="36"/>
      <c r="P64" s="37"/>
      <c r="Q64" s="36"/>
      <c r="R64" s="37"/>
      <c r="S64" s="36"/>
      <c r="T64" s="37"/>
      <c r="U64" s="36"/>
      <c r="V64" s="37"/>
      <c r="W64" s="36"/>
      <c r="X64" s="40"/>
      <c r="Y64" s="39"/>
      <c r="Z64" s="40"/>
      <c r="AA64" s="39"/>
      <c r="AB64" s="40"/>
      <c r="AC64" s="39"/>
      <c r="AD64" s="40"/>
      <c r="AE64" s="39"/>
      <c r="AF64" s="40"/>
      <c r="AG64" s="39"/>
      <c r="AH64" s="40"/>
      <c r="AI64" s="39"/>
      <c r="AJ64" s="40"/>
      <c r="AK64" s="39"/>
      <c r="AL64" s="40"/>
      <c r="AM64" s="39"/>
      <c r="AN64" s="40"/>
      <c r="AO64" s="39"/>
      <c r="AP64" s="40"/>
      <c r="AQ64" s="39"/>
      <c r="AR64" s="40"/>
      <c r="AS64" s="39"/>
      <c r="AT64" s="40"/>
      <c r="AU64" s="39"/>
      <c r="AV64" s="40"/>
      <c r="AW64" s="39"/>
      <c r="AX64" s="40"/>
      <c r="AY64" s="41"/>
      <c r="AZ64" s="42"/>
      <c r="BA64" s="43"/>
      <c r="BB64" s="42"/>
      <c r="BC64" s="43"/>
      <c r="BD64" s="42"/>
      <c r="BE64" s="43"/>
      <c r="BF64" s="42"/>
      <c r="BG64" s="43"/>
      <c r="BH64" s="42"/>
      <c r="BI64" s="43"/>
      <c r="BJ64" s="42"/>
      <c r="BK64" s="43"/>
      <c r="BL64" s="42"/>
      <c r="BM64" s="43"/>
      <c r="BN64" s="42"/>
      <c r="BO64" s="43"/>
      <c r="BP64" s="42"/>
      <c r="BQ64" s="43"/>
      <c r="BR64" s="44">
        <f t="shared" si="0"/>
        <v>0</v>
      </c>
      <c r="BS64" s="45">
        <f t="shared" si="1"/>
        <v>0</v>
      </c>
      <c r="BT64" s="46"/>
      <c r="BU64" s="46"/>
      <c r="BV64" s="47">
        <f t="shared" si="4"/>
      </c>
      <c r="BW64" s="48">
        <f t="shared" si="2"/>
      </c>
      <c r="BX64" s="49">
        <f t="shared" si="3"/>
      </c>
    </row>
    <row r="65" ht="13.8" customHeight="1" spans="1:76" x14ac:dyDescent="0.25">
      <c r="A65" s="107"/>
      <c r="B65" s="33"/>
      <c r="C65" s="34"/>
      <c r="D65" s="37"/>
      <c r="E65" s="36"/>
      <c r="F65" s="37"/>
      <c r="G65" s="36"/>
      <c r="H65" s="37"/>
      <c r="I65" s="36"/>
      <c r="J65" s="37"/>
      <c r="K65" s="36"/>
      <c r="L65" s="37"/>
      <c r="M65" s="36"/>
      <c r="N65" s="37"/>
      <c r="O65" s="36"/>
      <c r="P65" s="37"/>
      <c r="Q65" s="36"/>
      <c r="R65" s="37"/>
      <c r="S65" s="36"/>
      <c r="T65" s="37"/>
      <c r="U65" s="36"/>
      <c r="V65" s="37"/>
      <c r="W65" s="36"/>
      <c r="X65" s="40"/>
      <c r="Y65" s="39"/>
      <c r="Z65" s="40"/>
      <c r="AA65" s="39"/>
      <c r="AB65" s="40"/>
      <c r="AC65" s="39"/>
      <c r="AD65" s="40"/>
      <c r="AE65" s="39"/>
      <c r="AF65" s="40"/>
      <c r="AG65" s="39"/>
      <c r="AH65" s="40"/>
      <c r="AI65" s="39"/>
      <c r="AJ65" s="40"/>
      <c r="AK65" s="39"/>
      <c r="AL65" s="40"/>
      <c r="AM65" s="39"/>
      <c r="AN65" s="40"/>
      <c r="AO65" s="39"/>
      <c r="AP65" s="40"/>
      <c r="AQ65" s="39"/>
      <c r="AR65" s="40"/>
      <c r="AS65" s="39"/>
      <c r="AT65" s="40"/>
      <c r="AU65" s="39"/>
      <c r="AV65" s="40"/>
      <c r="AW65" s="39"/>
      <c r="AX65" s="40"/>
      <c r="AY65" s="41"/>
      <c r="AZ65" s="42"/>
      <c r="BA65" s="43"/>
      <c r="BB65" s="42"/>
      <c r="BC65" s="43"/>
      <c r="BD65" s="42"/>
      <c r="BE65" s="43"/>
      <c r="BF65" s="42"/>
      <c r="BG65" s="43"/>
      <c r="BH65" s="42"/>
      <c r="BI65" s="43"/>
      <c r="BJ65" s="42"/>
      <c r="BK65" s="43"/>
      <c r="BL65" s="42"/>
      <c r="BM65" s="43"/>
      <c r="BN65" s="42"/>
      <c r="BO65" s="43"/>
      <c r="BP65" s="42"/>
      <c r="BQ65" s="43"/>
      <c r="BR65" s="44">
        <f t="shared" si="0"/>
        <v>0</v>
      </c>
      <c r="BS65" s="45">
        <f t="shared" si="1"/>
        <v>0</v>
      </c>
      <c r="BT65" s="46"/>
      <c r="BU65" s="46"/>
      <c r="BV65" s="47">
        <f t="shared" si="4"/>
      </c>
      <c r="BW65" s="48">
        <f t="shared" si="2"/>
      </c>
      <c r="BX65" s="49">
        <f t="shared" si="3"/>
      </c>
    </row>
    <row r="66" ht="13.8" customHeight="1" spans="1:76" x14ac:dyDescent="0.25">
      <c r="A66" s="107"/>
      <c r="B66" s="33"/>
      <c r="C66" s="34"/>
      <c r="D66" s="37"/>
      <c r="E66" s="36"/>
      <c r="F66" s="37"/>
      <c r="G66" s="36"/>
      <c r="H66" s="37"/>
      <c r="I66" s="36"/>
      <c r="J66" s="37"/>
      <c r="K66" s="36"/>
      <c r="L66" s="37"/>
      <c r="M66" s="36"/>
      <c r="N66" s="37"/>
      <c r="O66" s="36"/>
      <c r="P66" s="37"/>
      <c r="Q66" s="36"/>
      <c r="R66" s="37"/>
      <c r="S66" s="36"/>
      <c r="T66" s="37"/>
      <c r="U66" s="36"/>
      <c r="V66" s="37"/>
      <c r="W66" s="36"/>
      <c r="X66" s="40"/>
      <c r="Y66" s="39"/>
      <c r="Z66" s="40"/>
      <c r="AA66" s="39"/>
      <c r="AB66" s="40"/>
      <c r="AC66" s="39"/>
      <c r="AD66" s="40"/>
      <c r="AE66" s="39"/>
      <c r="AF66" s="40"/>
      <c r="AG66" s="39"/>
      <c r="AH66" s="40"/>
      <c r="AI66" s="39"/>
      <c r="AJ66" s="40"/>
      <c r="AK66" s="39"/>
      <c r="AL66" s="40"/>
      <c r="AM66" s="39"/>
      <c r="AN66" s="40"/>
      <c r="AO66" s="39"/>
      <c r="AP66" s="40"/>
      <c r="AQ66" s="39"/>
      <c r="AR66" s="40"/>
      <c r="AS66" s="39"/>
      <c r="AT66" s="40"/>
      <c r="AU66" s="39"/>
      <c r="AV66" s="40"/>
      <c r="AW66" s="39"/>
      <c r="AX66" s="40"/>
      <c r="AY66" s="41"/>
      <c r="AZ66" s="42"/>
      <c r="BA66" s="43"/>
      <c r="BB66" s="42"/>
      <c r="BC66" s="43"/>
      <c r="BD66" s="42"/>
      <c r="BE66" s="43"/>
      <c r="BF66" s="42"/>
      <c r="BG66" s="43"/>
      <c r="BH66" s="42"/>
      <c r="BI66" s="43"/>
      <c r="BJ66" s="42"/>
      <c r="BK66" s="43"/>
      <c r="BL66" s="42"/>
      <c r="BM66" s="43"/>
      <c r="BN66" s="42"/>
      <c r="BO66" s="43"/>
      <c r="BP66" s="42"/>
      <c r="BQ66" s="43"/>
      <c r="BR66" s="44">
        <f t="shared" si="0"/>
        <v>0</v>
      </c>
      <c r="BS66" s="45">
        <f t="shared" si="1"/>
        <v>0</v>
      </c>
      <c r="BT66" s="46"/>
      <c r="BU66" s="46"/>
      <c r="BV66" s="47">
        <f t="shared" si="4"/>
      </c>
      <c r="BW66" s="48">
        <f t="shared" si="2"/>
      </c>
      <c r="BX66" s="49">
        <f t="shared" si="3"/>
      </c>
    </row>
    <row r="67" ht="13.8" customHeight="1" spans="1:76" x14ac:dyDescent="0.25">
      <c r="A67" s="107"/>
      <c r="B67" s="33"/>
      <c r="C67" s="34"/>
      <c r="D67" s="37"/>
      <c r="E67" s="36"/>
      <c r="F67" s="37"/>
      <c r="G67" s="36"/>
      <c r="H67" s="37"/>
      <c r="I67" s="36"/>
      <c r="J67" s="37"/>
      <c r="K67" s="36"/>
      <c r="L67" s="37"/>
      <c r="M67" s="36"/>
      <c r="N67" s="37"/>
      <c r="O67" s="36"/>
      <c r="P67" s="37"/>
      <c r="Q67" s="36"/>
      <c r="R67" s="37"/>
      <c r="S67" s="36"/>
      <c r="T67" s="37"/>
      <c r="U67" s="36"/>
      <c r="V67" s="37"/>
      <c r="W67" s="36"/>
      <c r="X67" s="40"/>
      <c r="Y67" s="39"/>
      <c r="Z67" s="40"/>
      <c r="AA67" s="39"/>
      <c r="AB67" s="40"/>
      <c r="AC67" s="39"/>
      <c r="AD67" s="40"/>
      <c r="AE67" s="39"/>
      <c r="AF67" s="40"/>
      <c r="AG67" s="39"/>
      <c r="AH67" s="40"/>
      <c r="AI67" s="39"/>
      <c r="AJ67" s="40"/>
      <c r="AK67" s="39"/>
      <c r="AL67" s="40"/>
      <c r="AM67" s="39"/>
      <c r="AN67" s="40"/>
      <c r="AO67" s="39"/>
      <c r="AP67" s="40"/>
      <c r="AQ67" s="39"/>
      <c r="AR67" s="40"/>
      <c r="AS67" s="39"/>
      <c r="AT67" s="40"/>
      <c r="AU67" s="39"/>
      <c r="AV67" s="40"/>
      <c r="AW67" s="39"/>
      <c r="AX67" s="40"/>
      <c r="AY67" s="41"/>
      <c r="AZ67" s="42"/>
      <c r="BA67" s="43"/>
      <c r="BB67" s="42"/>
      <c r="BC67" s="43"/>
      <c r="BD67" s="42"/>
      <c r="BE67" s="43"/>
      <c r="BF67" s="42"/>
      <c r="BG67" s="43"/>
      <c r="BH67" s="42"/>
      <c r="BI67" s="43"/>
      <c r="BJ67" s="42"/>
      <c r="BK67" s="43"/>
      <c r="BL67" s="42"/>
      <c r="BM67" s="43"/>
      <c r="BN67" s="42"/>
      <c r="BO67" s="43"/>
      <c r="BP67" s="42"/>
      <c r="BQ67" s="43"/>
      <c r="BR67" s="44">
        <f t="shared" si="0"/>
        <v>0</v>
      </c>
      <c r="BS67" s="45">
        <f t="shared" si="1"/>
        <v>0</v>
      </c>
      <c r="BT67" s="46"/>
      <c r="BU67" s="46"/>
      <c r="BV67" s="47">
        <f t="shared" si="4"/>
      </c>
      <c r="BW67" s="48">
        <f t="shared" si="2"/>
      </c>
      <c r="BX67" s="49">
        <f t="shared" si="3"/>
      </c>
    </row>
    <row r="68" ht="13.8" customHeight="1" spans="1:76" x14ac:dyDescent="0.25">
      <c r="A68" s="107"/>
      <c r="B68" s="33"/>
      <c r="C68" s="34"/>
      <c r="D68" s="37"/>
      <c r="E68" s="36"/>
      <c r="F68" s="37"/>
      <c r="G68" s="36"/>
      <c r="H68" s="37"/>
      <c r="I68" s="36"/>
      <c r="J68" s="37"/>
      <c r="K68" s="36"/>
      <c r="L68" s="37"/>
      <c r="M68" s="36"/>
      <c r="N68" s="37"/>
      <c r="O68" s="36"/>
      <c r="P68" s="37"/>
      <c r="Q68" s="36"/>
      <c r="R68" s="37"/>
      <c r="S68" s="36"/>
      <c r="T68" s="37"/>
      <c r="U68" s="36"/>
      <c r="V68" s="37"/>
      <c r="W68" s="36"/>
      <c r="X68" s="40"/>
      <c r="Y68" s="39"/>
      <c r="Z68" s="40"/>
      <c r="AA68" s="39"/>
      <c r="AB68" s="40"/>
      <c r="AC68" s="39"/>
      <c r="AD68" s="40"/>
      <c r="AE68" s="39"/>
      <c r="AF68" s="40"/>
      <c r="AG68" s="39"/>
      <c r="AH68" s="40"/>
      <c r="AI68" s="39"/>
      <c r="AJ68" s="40"/>
      <c r="AK68" s="39"/>
      <c r="AL68" s="40"/>
      <c r="AM68" s="39"/>
      <c r="AN68" s="40"/>
      <c r="AO68" s="39"/>
      <c r="AP68" s="40"/>
      <c r="AQ68" s="39"/>
      <c r="AR68" s="40"/>
      <c r="AS68" s="39"/>
      <c r="AT68" s="40"/>
      <c r="AU68" s="39"/>
      <c r="AV68" s="40"/>
      <c r="AW68" s="39"/>
      <c r="AX68" s="40"/>
      <c r="AY68" s="41"/>
      <c r="AZ68" s="42"/>
      <c r="BA68" s="43"/>
      <c r="BB68" s="42"/>
      <c r="BC68" s="43"/>
      <c r="BD68" s="42"/>
      <c r="BE68" s="43"/>
      <c r="BF68" s="42"/>
      <c r="BG68" s="43"/>
      <c r="BH68" s="42"/>
      <c r="BI68" s="43"/>
      <c r="BJ68" s="42"/>
      <c r="BK68" s="43"/>
      <c r="BL68" s="42"/>
      <c r="BM68" s="43"/>
      <c r="BN68" s="42"/>
      <c r="BO68" s="43"/>
      <c r="BP68" s="42"/>
      <c r="BQ68" s="43"/>
      <c r="BR68" s="44">
        <f t="shared" si="0"/>
        <v>0</v>
      </c>
      <c r="BS68" s="45">
        <f t="shared" si="1"/>
        <v>0</v>
      </c>
      <c r="BT68" s="46"/>
      <c r="BU68" s="46"/>
      <c r="BV68" s="47">
        <f t="shared" si="4"/>
      </c>
      <c r="BW68" s="48">
        <f t="shared" si="2"/>
      </c>
      <c r="BX68" s="49">
        <f t="shared" si="3"/>
      </c>
    </row>
    <row r="69" ht="13.8" customHeight="1" spans="1:76" x14ac:dyDescent="0.25">
      <c r="A69" s="107"/>
      <c r="B69" s="33"/>
      <c r="C69" s="34"/>
      <c r="D69" s="37"/>
      <c r="E69" s="36"/>
      <c r="F69" s="37"/>
      <c r="G69" s="36"/>
      <c r="H69" s="37"/>
      <c r="I69" s="36"/>
      <c r="J69" s="37"/>
      <c r="K69" s="36"/>
      <c r="L69" s="37"/>
      <c r="M69" s="36"/>
      <c r="N69" s="37"/>
      <c r="O69" s="36"/>
      <c r="P69" s="37"/>
      <c r="Q69" s="36"/>
      <c r="R69" s="37"/>
      <c r="S69" s="36"/>
      <c r="T69" s="37"/>
      <c r="U69" s="36"/>
      <c r="V69" s="37"/>
      <c r="W69" s="36"/>
      <c r="X69" s="40"/>
      <c r="Y69" s="39"/>
      <c r="Z69" s="40"/>
      <c r="AA69" s="39"/>
      <c r="AB69" s="40"/>
      <c r="AC69" s="39"/>
      <c r="AD69" s="40"/>
      <c r="AE69" s="39"/>
      <c r="AF69" s="40"/>
      <c r="AG69" s="39"/>
      <c r="AH69" s="40"/>
      <c r="AI69" s="39"/>
      <c r="AJ69" s="40"/>
      <c r="AK69" s="39"/>
      <c r="AL69" s="40"/>
      <c r="AM69" s="39"/>
      <c r="AN69" s="40"/>
      <c r="AO69" s="39"/>
      <c r="AP69" s="40"/>
      <c r="AQ69" s="39"/>
      <c r="AR69" s="40"/>
      <c r="AS69" s="39"/>
      <c r="AT69" s="40"/>
      <c r="AU69" s="39"/>
      <c r="AV69" s="40"/>
      <c r="AW69" s="39"/>
      <c r="AX69" s="40"/>
      <c r="AY69" s="41"/>
      <c r="AZ69" s="42"/>
      <c r="BA69" s="43"/>
      <c r="BB69" s="42"/>
      <c r="BC69" s="43"/>
      <c r="BD69" s="42"/>
      <c r="BE69" s="43"/>
      <c r="BF69" s="42"/>
      <c r="BG69" s="43"/>
      <c r="BH69" s="42"/>
      <c r="BI69" s="43"/>
      <c r="BJ69" s="42"/>
      <c r="BK69" s="43"/>
      <c r="BL69" s="42"/>
      <c r="BM69" s="43"/>
      <c r="BN69" s="42"/>
      <c r="BO69" s="43"/>
      <c r="BP69" s="42"/>
      <c r="BQ69" s="43"/>
      <c r="BR69" s="44">
        <f t="shared" ref="BR69:BR70" si="5">D69+F69+H69+J69+L69+N69+V69+X69+Z69+AB69+AD69+AF69+AZ69+BB69+BD69+BF69+BH69+AH69+P69+R69+AJ69+BJ69+AL69+AN69+AP69+AR69+AT69+AX69+AV69+BL69+T69+BN69+BP69</f>
        <v>0</v>
      </c>
      <c r="BS69" s="45">
        <f t="shared" ref="BS69:BS70" si="6">E69+G69+I69+K69+M69+O69+W69+Y69+AA69+AC69+AE69+AG69+BA69+BC69+BE69+BG69+BI69+AI69+Q69+S69+AK69+BK69+AM69+AO69+AQ69+AS69+AU69+AY69+AW69+BM69+U69+BO69+BQ69</f>
        <v>0</v>
      </c>
      <c r="BT69" s="46"/>
      <c r="BU69" s="46"/>
      <c r="BV69" s="47">
        <f t="shared" si="4"/>
      </c>
      <c r="BW69" s="48">
        <f t="shared" si="2"/>
      </c>
      <c r="BX69" s="49">
        <f t="shared" si="3"/>
      </c>
    </row>
    <row r="70" ht="14.4" customHeight="1" spans="1:76" x14ac:dyDescent="0.25">
      <c r="A70" s="107"/>
      <c r="B70" s="116"/>
      <c r="C70" s="117"/>
      <c r="D70" s="118"/>
      <c r="E70" s="119"/>
      <c r="F70" s="118"/>
      <c r="G70" s="119"/>
      <c r="H70" s="118"/>
      <c r="I70" s="119"/>
      <c r="J70" s="118"/>
      <c r="K70" s="119"/>
      <c r="L70" s="118"/>
      <c r="M70" s="119"/>
      <c r="N70" s="118"/>
      <c r="O70" s="119"/>
      <c r="P70" s="118"/>
      <c r="Q70" s="119"/>
      <c r="R70" s="118"/>
      <c r="S70" s="119"/>
      <c r="T70" s="118"/>
      <c r="U70" s="119"/>
      <c r="V70" s="118"/>
      <c r="W70" s="119"/>
      <c r="X70" s="120"/>
      <c r="Y70" s="121"/>
      <c r="Z70" s="120"/>
      <c r="AA70" s="121"/>
      <c r="AB70" s="120"/>
      <c r="AC70" s="121"/>
      <c r="AD70" s="120"/>
      <c r="AE70" s="121"/>
      <c r="AF70" s="120"/>
      <c r="AG70" s="121"/>
      <c r="AH70" s="120"/>
      <c r="AI70" s="121"/>
      <c r="AJ70" s="120"/>
      <c r="AK70" s="121"/>
      <c r="AL70" s="120"/>
      <c r="AM70" s="121"/>
      <c r="AN70" s="120"/>
      <c r="AO70" s="121"/>
      <c r="AP70" s="120"/>
      <c r="AQ70" s="121"/>
      <c r="AR70" s="120"/>
      <c r="AS70" s="121"/>
      <c r="AT70" s="120"/>
      <c r="AU70" s="121"/>
      <c r="AV70" s="120"/>
      <c r="AW70" s="121"/>
      <c r="AX70" s="120"/>
      <c r="AY70" s="122"/>
      <c r="AZ70" s="123"/>
      <c r="BA70" s="124"/>
      <c r="BB70" s="123"/>
      <c r="BC70" s="124"/>
      <c r="BD70" s="123"/>
      <c r="BE70" s="124"/>
      <c r="BF70" s="123"/>
      <c r="BG70" s="124"/>
      <c r="BH70" s="123"/>
      <c r="BI70" s="124"/>
      <c r="BJ70" s="123"/>
      <c r="BK70" s="124"/>
      <c r="BL70" s="123"/>
      <c r="BM70" s="124"/>
      <c r="BN70" s="123"/>
      <c r="BO70" s="124"/>
      <c r="BP70" s="123"/>
      <c r="BQ70" s="124"/>
      <c r="BR70" s="44">
        <f t="shared" si="5"/>
        <v>0</v>
      </c>
      <c r="BS70" s="45">
        <f t="shared" si="6"/>
        <v>0</v>
      </c>
      <c r="BT70" s="125"/>
      <c r="BU70" s="125"/>
      <c r="BV70" s="47">
        <f t="shared" ref="BV70" si="7">IF(BR70=0, "", BR70/BT70)</f>
      </c>
      <c r="BW70" s="48">
        <f t="shared" ref="BW70" si="8">IF(BR70=0, "", BR70/BS70)</f>
      </c>
      <c r="BX70" s="49">
        <f t="shared" ref="BX70" si="9">IF(BR70=0, "", BR70/BU70)</f>
      </c>
    </row>
    <row r="71" ht="16.5" customHeight="1" spans="2:76" x14ac:dyDescent="0.25">
      <c r="B71" s="51" t="s">
        <v>19</v>
      </c>
      <c r="C71" s="52"/>
      <c r="D71" s="53">
        <f>SUM(D4:D70)</f>
        <v>0</v>
      </c>
      <c r="E71" s="54">
        <f t="shared" ref="E71:BU71" si="10">SUM(E4:E70)</f>
        <v>0</v>
      </c>
      <c r="F71" s="53">
        <f>SUM(F4:F70)</f>
        <v>0</v>
      </c>
      <c r="G71" s="54">
        <f t="shared" ref="G71" si="11">SUM(G4:G70)</f>
        <v>0</v>
      </c>
      <c r="H71" s="53">
        <f>SUM(H4:H70)</f>
        <v>0</v>
      </c>
      <c r="I71" s="54">
        <f t="shared" ref="I71" si="12">SUM(I4:I70)</f>
        <v>0</v>
      </c>
      <c r="J71" s="53">
        <f>SUM(J4:J70)</f>
        <v>0</v>
      </c>
      <c r="K71" s="54">
        <f t="shared" ref="K71" si="13">SUM(K4:K70)</f>
        <v>0</v>
      </c>
      <c r="L71" s="53">
        <f>SUM(L4:L70)</f>
        <v>0</v>
      </c>
      <c r="M71" s="54">
        <f t="shared" ref="M71" si="14">SUM(M4:M70)</f>
        <v>0</v>
      </c>
      <c r="N71" s="53">
        <f>SUM(N4:N70)</f>
        <v>0</v>
      </c>
      <c r="O71" s="54">
        <f t="shared" ref="O71" si="15">SUM(O4:O70)</f>
        <v>0</v>
      </c>
      <c r="P71" s="53">
        <f>SUM(P4:P70)</f>
        <v>0</v>
      </c>
      <c r="Q71" s="54">
        <f t="shared" ref="Q71" si="16">SUM(Q4:Q70)</f>
        <v>0</v>
      </c>
      <c r="R71" s="53">
        <f>SUM(R4:R70)</f>
        <v>0</v>
      </c>
      <c r="S71" s="54">
        <f t="shared" ref="S71" si="17">SUM(S4:S70)</f>
        <v>0</v>
      </c>
      <c r="T71" s="53">
        <f>SUM(T4:T70)</f>
        <v>0</v>
      </c>
      <c r="U71" s="54">
        <f>SUM(U4:U70)</f>
        <v>0</v>
      </c>
      <c r="V71" s="53">
        <f>SUM(V4:V70)</f>
        <v>0</v>
      </c>
      <c r="W71" s="54">
        <f t="shared" ref="W71" si="18">SUM(W4:W70)</f>
        <v>0</v>
      </c>
      <c r="X71" s="56">
        <f>SUM(X4:X70)</f>
        <v>0</v>
      </c>
      <c r="Y71" s="57">
        <f t="shared" ref="Y71" si="19">SUM(Y4:Y70)</f>
        <v>0</v>
      </c>
      <c r="Z71" s="56">
        <f>SUM(Z4:Z70)</f>
        <v>0</v>
      </c>
      <c r="AA71" s="57">
        <f t="shared" ref="AA71" si="20">SUM(AA4:AA70)</f>
        <v>0</v>
      </c>
      <c r="AB71" s="56">
        <f>SUM(AB4:AB70)</f>
        <v>0</v>
      </c>
      <c r="AC71" s="57">
        <f t="shared" ref="AC71" si="21">SUM(AC4:AC70)</f>
        <v>0</v>
      </c>
      <c r="AD71" s="56">
        <f>SUM(AD4:AD70)</f>
        <v>0</v>
      </c>
      <c r="AE71" s="57">
        <f t="shared" ref="AE71" si="22">SUM(AE4:AE70)</f>
        <v>0</v>
      </c>
      <c r="AF71" s="56">
        <f>SUM(AF4:AF70)</f>
        <v>0</v>
      </c>
      <c r="AG71" s="57">
        <f t="shared" ref="AG71" si="23">SUM(AG4:AG70)</f>
        <v>0</v>
      </c>
      <c r="AH71" s="56">
        <f>SUM(AH4:AH70)</f>
        <v>0</v>
      </c>
      <c r="AI71" s="57">
        <f t="shared" ref="AI71" si="24">SUM(AI4:AI70)</f>
        <v>0</v>
      </c>
      <c r="AJ71" s="56">
        <f>SUM(AJ4:AJ70)</f>
        <v>0</v>
      </c>
      <c r="AK71" s="57">
        <f t="shared" ref="AK71" si="25">SUM(AK4:AK70)</f>
        <v>0</v>
      </c>
      <c r="AL71" s="56">
        <f>SUM(AL4:AL70)</f>
        <v>0</v>
      </c>
      <c r="AM71" s="57">
        <f t="shared" ref="AM71" si="26">SUM(AM4:AM70)</f>
        <v>0</v>
      </c>
      <c r="AN71" s="56">
        <f>SUM(AN4:AN70)</f>
        <v>0</v>
      </c>
      <c r="AO71" s="57">
        <f t="shared" ref="AO71" si="27">SUM(AO4:AO70)</f>
        <v>0</v>
      </c>
      <c r="AP71" s="56">
        <f>SUM(AP4:AP70)</f>
        <v>0</v>
      </c>
      <c r="AQ71" s="57">
        <f t="shared" ref="AQ71" si="28">SUM(AQ4:AQ70)</f>
        <v>0</v>
      </c>
      <c r="AR71" s="56">
        <f>SUM(AR4:AR70)</f>
        <v>0</v>
      </c>
      <c r="AS71" s="57">
        <f t="shared" ref="AS71" si="29">SUM(AS4:AS70)</f>
        <v>0</v>
      </c>
      <c r="AT71" s="56">
        <f>SUM(AT4:AT70)</f>
        <v>0</v>
      </c>
      <c r="AU71" s="57">
        <f t="shared" ref="AU71" si="30">SUM(AU4:AU70)</f>
        <v>0</v>
      </c>
      <c r="AV71" s="56">
        <f>SUM(AV4:AV70)</f>
        <v>0</v>
      </c>
      <c r="AW71" s="57">
        <f t="shared" ref="AW71" si="31">SUM(AW4:AW70)</f>
        <v>0</v>
      </c>
      <c r="AX71" s="56">
        <f>SUM(AX4:AX70)</f>
        <v>0</v>
      </c>
      <c r="AY71" s="58">
        <f t="shared" ref="AY71" si="32">SUM(AY4:AY70)</f>
        <v>0</v>
      </c>
      <c r="AZ71" s="59">
        <f>SUM(AZ4:AZ70)</f>
        <v>0</v>
      </c>
      <c r="BA71" s="60">
        <f t="shared" ref="BA71" si="33">SUM(BA4:BA70)</f>
        <v>0</v>
      </c>
      <c r="BB71" s="59">
        <f>SUM(BB4:BB70)</f>
        <v>0</v>
      </c>
      <c r="BC71" s="60">
        <f t="shared" ref="BC71" si="34">SUM(BC4:BC70)</f>
        <v>0</v>
      </c>
      <c r="BD71" s="59">
        <f>SUM(BD4:BD70)</f>
        <v>0</v>
      </c>
      <c r="BE71" s="60">
        <f t="shared" ref="BE71" si="35">SUM(BE4:BE70)</f>
        <v>0</v>
      </c>
      <c r="BF71" s="59">
        <f>SUM(BF4:BF70)</f>
        <v>0</v>
      </c>
      <c r="BG71" s="60">
        <f t="shared" ref="BG71" si="36">SUM(BG4:BG70)</f>
        <v>0</v>
      </c>
      <c r="BH71" s="59">
        <f>SUM(BH4:BH70)</f>
        <v>0</v>
      </c>
      <c r="BI71" s="60">
        <f t="shared" ref="BI71" si="37">SUM(BI4:BI70)</f>
        <v>0</v>
      </c>
      <c r="BJ71" s="59">
        <f>SUM(BJ4:BJ70)</f>
        <v>0</v>
      </c>
      <c r="BK71" s="60">
        <f t="shared" ref="BK71" si="38">SUM(BK4:BK70)</f>
        <v>0</v>
      </c>
      <c r="BL71" s="59">
        <f>SUM(BL4:BL70)</f>
        <v>0</v>
      </c>
      <c r="BM71" s="60">
        <f t="shared" ref="BM71" si="39">SUM(BM4:BM70)</f>
        <v>0</v>
      </c>
      <c r="BN71" s="59">
        <f>SUM(BN4:BN70)</f>
        <v>0</v>
      </c>
      <c r="BO71" s="60">
        <f t="shared" ref="BO71" si="40">SUM(BO4:BO70)</f>
        <v>0</v>
      </c>
      <c r="BP71" s="59">
        <f>SUM(BP4:BP70)</f>
        <v>0</v>
      </c>
      <c r="BQ71" s="60">
        <f t="shared" ref="BQ71" si="41">SUM(BQ4:BQ70)</f>
        <v>0</v>
      </c>
      <c r="BR71" s="139">
        <f>D71+F71+H71+J71+L71+N71+V71+X71+Z71+AB71+AD71+AF71+AZ71+BB71+BD71+BF71+BH71+AH71+P71+R71+AJ71+BJ71+AL71+AN71+AP71+AR71+AT71+AX71+AV71+BL71+T71</f>
        <v>0</v>
      </c>
      <c r="BS71" s="62">
        <f>E71+G71+I71+K71+M71+O71+W71+Y71+AA71+AC71+AE71+AG71+BA71+BC71+BE71+BG71+BI71+AI71+Q71+S71+AK71+BK71+AM71+AO71+AQ71+AS71+AU71+AY71</f>
        <v>0</v>
      </c>
      <c r="BT71" s="155">
        <f t="shared" si="10"/>
        <v>0</v>
      </c>
      <c r="BU71" s="155">
        <f t="shared" si="10"/>
        <v>0</v>
      </c>
      <c r="BV71" s="64" t="e">
        <f t="shared" ref="BV71" si="42">BR71/BT71</f>
        <v>#DIV/0!</v>
      </c>
      <c r="BW71" s="131" t="e">
        <f t="shared" ref="BW71" si="43">BR71/BS71</f>
        <v>#DIV/0!</v>
      </c>
      <c r="BX71" s="131" t="e">
        <f t="shared" ref="BX71" si="44">BR71/BU71</f>
        <v>#DIV/0!</v>
      </c>
    </row>
    <row r="74" ht="25.2" customHeight="1" spans="1:9" x14ac:dyDescent="0.25">
      <c r="A74" s="66"/>
      <c r="B74" s="67" t="s">
        <v>20</v>
      </c>
      <c r="C74" s="67" t="s">
        <v>21</v>
      </c>
      <c r="D74" s="68" t="s">
        <v>22</v>
      </c>
      <c r="E74" s="69" t="s">
        <v>23</v>
      </c>
      <c r="F74" s="70" t="s">
        <v>11</v>
      </c>
      <c r="G74" s="69" t="s">
        <v>13</v>
      </c>
      <c r="H74" s="70" t="s">
        <v>14</v>
      </c>
      <c r="I74" s="111"/>
    </row>
    <row r="75" ht="13.2" customHeight="1" spans="1:9" x14ac:dyDescent="0.25">
      <c r="A75" s="71" t="s">
        <v>25</v>
      </c>
      <c r="B75" s="65">
        <f>COUNTIF(B4:B70,"*RCL*")</f>
        <v>0</v>
      </c>
      <c r="C75" s="3" t="s">
        <v>26</v>
      </c>
      <c r="D75" s="72">
        <f>SUMIF($B$4:$B$70,"RCL",BR4:BR70)</f>
        <v>0</v>
      </c>
      <c r="E75" s="73">
        <f>SUMIF($B$4:$B$70,"RCL",BS4:BS70)</f>
        <v>0</v>
      </c>
      <c r="F75" s="72">
        <f>SUMIF($B$4:$B$70,"RCL",BT4:BT70)</f>
        <v>0</v>
      </c>
      <c r="G75" s="74">
        <f>IF(D75=0, "", D75/F75)</f>
      </c>
      <c r="H75" s="75">
        <f>IF(D75=0, "",D75/E75)</f>
      </c>
      <c r="I75" s="112">
        <f>IF(D75=0, "",D75/B75)</f>
      </c>
    </row>
    <row r="76" ht="13.2" customHeight="1" spans="1:9" x14ac:dyDescent="0.25">
      <c r="A76" s="71" t="s">
        <v>27</v>
      </c>
      <c r="B76" s="65">
        <f>COUNTIF(B4:B70,"*NCL*")</f>
        <v>0</v>
      </c>
      <c r="C76" s="3" t="s">
        <v>28</v>
      </c>
      <c r="D76" s="77">
        <f>SUMIF($B$4:$B$70,"NCL",BR4:BR70)</f>
        <v>0</v>
      </c>
      <c r="E76" s="78">
        <f>SUMIF($B$4:$B$70,"NCL",BS4:BS70)</f>
        <v>0</v>
      </c>
      <c r="F76" s="77">
        <f>SUMIF($B$4:$B$70,"NCL",BT4:BT70)</f>
        <v>0</v>
      </c>
      <c r="G76" s="79">
        <f t="shared" ref="G76:G81" si="45">IF(D76=0, "", D76/F76)</f>
      </c>
      <c r="H76" s="80">
        <f t="shared" ref="H76:H81" si="46">IF(D76=0, "",D76/E76)</f>
      </c>
      <c r="I76" s="112"/>
    </row>
    <row r="77" ht="13.2" customHeight="1" spans="1:9" x14ac:dyDescent="0.25">
      <c r="A77" s="71" t="s">
        <v>29</v>
      </c>
      <c r="B77" s="65">
        <f>COUNTIF(B4:B70,"*DCL*")</f>
        <v>0</v>
      </c>
      <c r="C77" s="3" t="s">
        <v>30</v>
      </c>
      <c r="D77" s="77">
        <f>SUMIF($B$4:$B$70,"DCL",BR4:BR70)</f>
        <v>0</v>
      </c>
      <c r="E77" s="78">
        <f>SUMIF($B$4:$B$70,"DCL",BS4:BS70)</f>
        <v>0</v>
      </c>
      <c r="F77" s="77">
        <f>SUMIF($B$4:$B$70,"DCL",BT4:BT70)</f>
        <v>0</v>
      </c>
      <c r="G77" s="79">
        <f t="shared" si="45"/>
      </c>
      <c r="H77" s="80">
        <f t="shared" si="46"/>
      </c>
      <c r="I77" s="112"/>
    </row>
    <row r="78" ht="13.2" customHeight="1" spans="1:9" x14ac:dyDescent="0.25">
      <c r="A78" s="71" t="s">
        <v>31</v>
      </c>
      <c r="B78" s="65">
        <f>COUNTIF(B4:B70,"*CEL*")</f>
        <v>0</v>
      </c>
      <c r="C78" s="3" t="s">
        <v>32</v>
      </c>
      <c r="D78" s="77">
        <f>SUMIF($B$4:$B$70,"CEL",BR4:BR70)</f>
        <v>0</v>
      </c>
      <c r="E78" s="78">
        <f>SUMIF($B$4:$B$70,"CEL",BS4:BS70)</f>
        <v>0</v>
      </c>
      <c r="F78" s="77">
        <f>SUMIF($B$4:$B$70,"CEL",BT4:BT70)</f>
        <v>0</v>
      </c>
      <c r="G78" s="79">
        <f t="shared" si="45"/>
      </c>
      <c r="H78" s="80">
        <f t="shared" si="46"/>
      </c>
      <c r="I78" s="112"/>
    </row>
    <row r="79" ht="13.2" customHeight="1" spans="1:9" x14ac:dyDescent="0.25">
      <c r="A79" s="71" t="s">
        <v>33</v>
      </c>
      <c r="B79" s="65">
        <f>COUNTIF(B4:B70,"*CCL*")</f>
        <v>0</v>
      </c>
      <c r="C79" s="3" t="s">
        <v>17</v>
      </c>
      <c r="D79" s="77">
        <f>SUMIF($B$4:$B$70,"CCL",BR4:BR70)</f>
        <v>0</v>
      </c>
      <c r="E79" s="78">
        <f>SUMIF($B$4:$B$70,"CCL",BS4:BS70)</f>
        <v>0</v>
      </c>
      <c r="F79" s="77">
        <f>SUMIF($B$4:$B$70,"CCL",BT4:BT70)</f>
        <v>0</v>
      </c>
      <c r="G79" s="79">
        <f t="shared" si="45"/>
      </c>
      <c r="H79" s="80">
        <f t="shared" si="46"/>
      </c>
      <c r="I79" s="112"/>
    </row>
    <row r="80" ht="13.2" customHeight="1" spans="1:9" x14ac:dyDescent="0.25">
      <c r="A80" s="71" t="s">
        <v>34</v>
      </c>
      <c r="B80" s="65">
        <f>COUNTIF(B4:B70,"*PCL*")</f>
        <v>0</v>
      </c>
      <c r="C80" s="3" t="s">
        <v>35</v>
      </c>
      <c r="D80" s="77">
        <f>SUMIF($B$4:$B$70,"PCL",BR4:BR70)</f>
        <v>0</v>
      </c>
      <c r="E80" s="78">
        <f>SUMIF($B$4:$B$70,"PCL",BS4:BS70)</f>
        <v>0</v>
      </c>
      <c r="F80" s="77">
        <f>SUMIF($B$4:$B$70,"PCL",BT4:BT70)</f>
        <v>0</v>
      </c>
      <c r="G80" s="79">
        <f t="shared" si="45"/>
      </c>
      <c r="H80" s="80">
        <f t="shared" si="46"/>
      </c>
      <c r="I80" s="112"/>
    </row>
    <row r="81" ht="13.2" customHeight="1" spans="1:9" x14ac:dyDescent="0.25">
      <c r="A81" s="71" t="s">
        <v>36</v>
      </c>
      <c r="B81" s="65">
        <f>COUNTIF(B4:B70,"*HAL*")</f>
        <v>0</v>
      </c>
      <c r="C81" s="3" t="s">
        <v>37</v>
      </c>
      <c r="D81" s="77">
        <f>SUMIF($B$4:$B$70,"HAL",BR4:BR70)</f>
        <v>0</v>
      </c>
      <c r="E81" s="78">
        <f>SUMIF($B$4:$B$70,"HAL",BS4:BS70)</f>
        <v>0</v>
      </c>
      <c r="F81" s="77">
        <f>SUMIF($B$4:$B$70,"HAL",BT4:BT70)</f>
        <v>0</v>
      </c>
      <c r="G81" s="79">
        <f t="shared" si="45"/>
      </c>
      <c r="H81" s="80">
        <f t="shared" si="46"/>
      </c>
      <c r="I81" s="112"/>
    </row>
    <row r="82" ht="13.2" customHeight="1" spans="1:9" x14ac:dyDescent="0.25">
      <c r="A82" s="71" t="s">
        <v>38</v>
      </c>
      <c r="B82" s="65">
        <f>COUNTIF(B4:B70,"*Silver*")</f>
        <v>0</v>
      </c>
      <c r="C82" s="3" t="s">
        <v>39</v>
      </c>
      <c r="D82" s="77">
        <f>SUMIF($B$4:$B$70,"Silver",BR4:BR70)</f>
        <v>0</v>
      </c>
      <c r="E82" s="78">
        <f>SUMIF($B$4:$B$70,"Silver",BS4:BS70)</f>
        <v>0</v>
      </c>
      <c r="F82" s="77">
        <f>SUMIF($B$4:$B$70,"Silver",BT4:BT70)</f>
        <v>0</v>
      </c>
      <c r="G82" s="79">
        <f>IF(D82=0, "", D82/F82)</f>
      </c>
      <c r="H82" s="80">
        <f>IF(D82=0, "",D82/E82)</f>
      </c>
      <c r="I82" s="112"/>
    </row>
    <row r="83" ht="13.2" customHeight="1" spans="1:9" x14ac:dyDescent="0.25">
      <c r="A83" s="71" t="s">
        <v>40</v>
      </c>
      <c r="B83" s="65">
        <f>COUNTIF(B4:B70,"*Viking*")</f>
        <v>0</v>
      </c>
      <c r="C83" s="3" t="s">
        <v>40</v>
      </c>
      <c r="D83" s="77">
        <f>SUMIF($B$4:$B$70,"Viking",BR4:BR70)</f>
        <v>0</v>
      </c>
      <c r="E83" s="78">
        <f>SUMIF($B$4:$B$70,"Viking",BS4:BS70)</f>
        <v>0</v>
      </c>
      <c r="F83" s="77">
        <f>SUMIF($B$4:$B$70,"Viking",BT4:BT70)</f>
        <v>0</v>
      </c>
      <c r="G83" s="79">
        <f t="shared" ref="G83:G91" si="47">IF(D83=0, "", D83/F83)</f>
      </c>
      <c r="H83" s="80">
        <f t="shared" ref="H83:H91" si="48">IF(D83=0, "",D83/E83)</f>
      </c>
      <c r="I83" s="112"/>
    </row>
    <row r="84" ht="13.2" customHeight="1" spans="1:9" x14ac:dyDescent="0.25">
      <c r="A84" s="71" t="s">
        <v>41</v>
      </c>
      <c r="B84" s="65">
        <f>COUNTIF(B4:B70,"*Azamara*")</f>
        <v>0</v>
      </c>
      <c r="C84" s="3" t="s">
        <v>41</v>
      </c>
      <c r="D84" s="77">
        <f>SUMIF($B$4:$B$70,"Azamara",BR4:BR70)</f>
        <v>0</v>
      </c>
      <c r="E84" s="78">
        <f>SUMIF($B$4:$B$70,"Azamara",BS4:BS70)</f>
        <v>0</v>
      </c>
      <c r="F84" s="77">
        <f>SUMIF($B$4:$B$70,"Azamara",BT4:BT70)</f>
        <v>0</v>
      </c>
      <c r="G84" s="79">
        <f t="shared" si="47"/>
      </c>
      <c r="H84" s="80">
        <f t="shared" si="48"/>
      </c>
      <c r="I84" s="112"/>
    </row>
    <row r="85" ht="13.2" customHeight="1" spans="1:9" x14ac:dyDescent="0.25">
      <c r="A85" s="71" t="s">
        <v>42</v>
      </c>
      <c r="B85" s="65">
        <f>COUNTIF(B4:B70,"*TUI*")</f>
        <v>0</v>
      </c>
      <c r="C85" s="3" t="s">
        <v>42</v>
      </c>
      <c r="D85" s="77">
        <f>SUMIF($B$4:$B$70,"TUI",BR4:BR70)</f>
        <v>0</v>
      </c>
      <c r="E85" s="78">
        <f>SUMIF($B$4:$B$70,"TUI",BS4:BS70)</f>
        <v>0</v>
      </c>
      <c r="F85" s="77">
        <f>SUMIF($B$4:$B$70,"TUI",BT4:BT70)</f>
        <v>0</v>
      </c>
      <c r="G85" s="79">
        <f t="shared" si="47"/>
      </c>
      <c r="H85" s="80">
        <f t="shared" si="48"/>
      </c>
      <c r="I85" s="112"/>
    </row>
    <row r="86" ht="13.2" customHeight="1" spans="1:9" x14ac:dyDescent="0.25">
      <c r="A86" s="71" t="s">
        <v>43</v>
      </c>
      <c r="B86" s="65">
        <f>COUNTIF(B4:B70,"*Marella*")</f>
        <v>0</v>
      </c>
      <c r="C86" s="3" t="s">
        <v>43</v>
      </c>
      <c r="D86" s="77">
        <f>SUMIF($B$4:$B$70,"Marella",BR4:BR70)</f>
        <v>0</v>
      </c>
      <c r="E86" s="78">
        <f>SUMIF($B$4:$B$70,"Marella",BS4:BS70)</f>
        <v>0</v>
      </c>
      <c r="F86" s="77">
        <f>SUMIF($B$4:$B$70,"Marella",BT4:BT70)</f>
        <v>0</v>
      </c>
      <c r="G86" s="79">
        <f t="shared" si="47"/>
      </c>
      <c r="H86" s="80">
        <f t="shared" si="48"/>
      </c>
      <c r="I86" s="112"/>
    </row>
    <row r="87" ht="13.2" customHeight="1" spans="1:9" x14ac:dyDescent="0.25">
      <c r="A87" s="71" t="s">
        <v>44</v>
      </c>
      <c r="B87" s="65">
        <f>COUNTIF(B4:B70,"*MSC*")</f>
        <v>0</v>
      </c>
      <c r="C87" s="3" t="s">
        <v>44</v>
      </c>
      <c r="D87" s="77">
        <f>SUMIF($B$4:$B$70,"MSC",BR4:BR70)</f>
        <v>0</v>
      </c>
      <c r="E87" s="78">
        <f>SUMIF($B$4:$B$70,"MSC",BS4:BS70)</f>
        <v>0</v>
      </c>
      <c r="F87" s="77">
        <f>SUMIF($B$4:$B$70,"MSC",BT4:BT70)</f>
        <v>0</v>
      </c>
      <c r="G87" s="79">
        <f t="shared" si="47"/>
      </c>
      <c r="H87" s="80">
        <f t="shared" si="48"/>
      </c>
      <c r="I87" s="112"/>
    </row>
    <row r="88" ht="13.2" customHeight="1" spans="1:9" x14ac:dyDescent="0.25">
      <c r="A88" s="71" t="s">
        <v>45</v>
      </c>
      <c r="B88" s="65">
        <f>COUNTIF(B4:B70,"*Regent*")</f>
        <v>0</v>
      </c>
      <c r="C88" s="3" t="s">
        <v>45</v>
      </c>
      <c r="D88" s="77">
        <f>SUMIF($B$4:$B$70,"Regent",BR4:BR70)</f>
        <v>0</v>
      </c>
      <c r="E88" s="78">
        <f>SUMIF($B$4:$B$70,"Regent",BS4:BS70)</f>
        <v>0</v>
      </c>
      <c r="F88" s="77">
        <f>SUMIF($B$4:$B$70,"Regent",BT4:BT70)</f>
        <v>0</v>
      </c>
      <c r="G88" s="79">
        <f t="shared" si="47"/>
      </c>
      <c r="H88" s="80">
        <f t="shared" si="48"/>
      </c>
      <c r="I88" s="112"/>
    </row>
    <row r="89" ht="13.2" customHeight="1" spans="1:9" x14ac:dyDescent="0.25">
      <c r="A89" s="71" t="s">
        <v>46</v>
      </c>
      <c r="B89" s="65">
        <f>COUNTIF(B5:B71,"*Windstar*")</f>
        <v>0</v>
      </c>
      <c r="C89" s="3" t="s">
        <v>46</v>
      </c>
      <c r="D89" s="77">
        <f>SUMIF($B$4:$B$70,"Windstar",BR4:BR70)</f>
        <v>0</v>
      </c>
      <c r="E89" s="78">
        <f>SUMIF($B$4:$B$70,"Windstar",BS4:BS70)</f>
        <v>0</v>
      </c>
      <c r="F89" s="77">
        <f>SUMIF($B$4:$B$70,"Windstar",BT4:BT70)</f>
        <v>0</v>
      </c>
      <c r="G89" s="79">
        <f t="shared" si="47"/>
      </c>
      <c r="H89" s="80">
        <f t="shared" si="48"/>
      </c>
      <c r="I89" s="112"/>
    </row>
    <row r="90" ht="13.2" customHeight="1" spans="1:9" x14ac:dyDescent="0.25">
      <c r="A90" s="71" t="s">
        <v>47</v>
      </c>
      <c r="B90" s="65">
        <f>COUNTIF(B6:B72,"*Explora*")</f>
        <v>0</v>
      </c>
      <c r="C90" s="3" t="s">
        <v>47</v>
      </c>
      <c r="D90" s="77">
        <f>SUMIF($B$4:$B$70,"Explora",BR4:BR70)</f>
        <v>0</v>
      </c>
      <c r="E90" s="78">
        <f>SUMIF($B$4:$B$70,"Explora",BS4:BS70)</f>
        <v>0</v>
      </c>
      <c r="F90" s="77">
        <f>SUMIF($B$4:$B$70,"Explora",BT4:BT70)</f>
        <v>0</v>
      </c>
      <c r="G90" s="79">
        <f t="shared" si="47"/>
      </c>
      <c r="H90" s="80">
        <f t="shared" si="48"/>
      </c>
      <c r="I90" s="112"/>
    </row>
    <row r="91" ht="13.2" customHeight="1" spans="1:9" x14ac:dyDescent="0.25">
      <c r="A91" s="81" t="s">
        <v>48</v>
      </c>
      <c r="B91" s="82">
        <f>COUNTIF(B7:B73,"*Cunard*")</f>
        <v>0</v>
      </c>
      <c r="C91" s="83" t="s">
        <v>48</v>
      </c>
      <c r="D91" s="84">
        <f>SUMIF($B$4:$B$70,"Cunard",BR4:BR70)</f>
        <v>0</v>
      </c>
      <c r="E91" s="85">
        <f>SUMIF($B$4:$B$70,"Cunard",BS4:BS70)</f>
        <v>0</v>
      </c>
      <c r="F91" s="84">
        <f>SUMIF($B$4:$B$70,"Cunard",BT4:BT70)</f>
        <v>0</v>
      </c>
      <c r="G91" s="86">
        <f t="shared" si="47"/>
      </c>
      <c r="H91" s="87">
        <f t="shared" si="48"/>
      </c>
      <c r="I91" s="113"/>
    </row>
    <row r="94" ht="25.2" customHeight="1" spans="1:9" x14ac:dyDescent="0.25">
      <c r="A94" s="66"/>
      <c r="B94" s="67" t="s">
        <v>20</v>
      </c>
      <c r="C94" s="90"/>
      <c r="D94" s="91" t="s">
        <v>22</v>
      </c>
      <c r="E94" s="69" t="s">
        <v>23</v>
      </c>
      <c r="F94" s="92" t="s">
        <v>11</v>
      </c>
      <c r="G94" s="69" t="s">
        <v>13</v>
      </c>
      <c r="H94" s="92" t="s">
        <v>14</v>
      </c>
      <c r="I94" s="114"/>
    </row>
    <row r="95" ht="13.2" customHeight="1" spans="1:9" x14ac:dyDescent="0.25">
      <c r="A95" s="115" t="s">
        <v>49</v>
      </c>
      <c r="B95" s="65">
        <f>COUNTIF(C4:C70,"*Vista*")</f>
        <v>0</v>
      </c>
      <c r="D95" s="94">
        <f>SUMIF($C$4:$C$70,"Vista",$BR$4:$BR$70)</f>
        <v>0</v>
      </c>
      <c r="E95" s="78">
        <f>SUMIF($C$4:$C$70,"Vista",$BS$4:$BS$70)</f>
        <v>0</v>
      </c>
      <c r="F95" s="95">
        <f>SUMIF($C$4:$C$70,"Vista",$BT$4:$BT$70)</f>
        <v>0</v>
      </c>
      <c r="G95" s="96">
        <f>IF(D95=0, "", D95/F95)</f>
      </c>
      <c r="H95" s="97">
        <f>IF(D95=0, "",D95/E95)</f>
      </c>
      <c r="I95" s="98">
        <f>IF(D95=0, "",D95/B95)</f>
      </c>
    </row>
    <row r="96" ht="13.2" customHeight="1" spans="1:9" x14ac:dyDescent="0.25">
      <c r="A96" s="115" t="s">
        <v>50</v>
      </c>
      <c r="B96" s="89">
        <f>COUNTIF(C4:C70,"*Conquest*")</f>
        <v>0</v>
      </c>
      <c r="D96" s="94">
        <f>SUMIF($C$4:$C$70,"Conquest",$BR$4:$BR$70)</f>
        <v>0</v>
      </c>
      <c r="E96" s="78">
        <f>SUMIF($C$4:$C$70,"Conquest",$BS$4:$BS$70)</f>
        <v>0</v>
      </c>
      <c r="F96" s="95">
        <f>SUMIF($C$4:$C$70,"Conquest",$BT$4:$BT$70)</f>
        <v>0</v>
      </c>
      <c r="G96" s="96">
        <f t="shared" ref="G96:G118" si="49">IF(D96=0, "", D96/F96)</f>
      </c>
      <c r="H96" s="97">
        <f t="shared" ref="H96:H118" si="50">IF(D96=0, "",D96/E96)</f>
      </c>
      <c r="I96" s="98">
        <f t="shared" ref="I96:I118" si="51">IF(D96=0, "",D96/B96)</f>
      </c>
    </row>
    <row r="97" ht="13.2" customHeight="1" spans="1:9" x14ac:dyDescent="0.25">
      <c r="A97" s="115" t="s">
        <v>51</v>
      </c>
      <c r="B97" s="89">
        <f>COUNTIF(C4:C70,"*Glory*")</f>
        <v>0</v>
      </c>
      <c r="D97" s="94">
        <f>SUMIF($C$4:$C$70,"Glory",$BR$4:$BR$70)</f>
        <v>0</v>
      </c>
      <c r="E97" s="78">
        <f>SUMIF($C$4:$C$70,"Glory",$BS$4:$BS$70)</f>
        <v>0</v>
      </c>
      <c r="F97" s="95">
        <f>SUMIF($C$4:$C$70,"Glory",$BT$4:$BT$70)</f>
        <v>0</v>
      </c>
      <c r="G97" s="96">
        <f t="shared" si="49"/>
      </c>
      <c r="H97" s="97">
        <f t="shared" si="50"/>
      </c>
      <c r="I97" s="98">
        <f t="shared" si="51"/>
      </c>
    </row>
    <row r="98" ht="13.2" customHeight="1" spans="1:9" x14ac:dyDescent="0.25">
      <c r="A98" s="115" t="s">
        <v>52</v>
      </c>
      <c r="B98" s="89">
        <f>COUNTIF(C4:C70,"*Liberty*")</f>
        <v>0</v>
      </c>
      <c r="D98" s="94">
        <f>SUMIF($C$4:$C$70,"Liberty",$BR$4:$BR$70)</f>
        <v>0</v>
      </c>
      <c r="E98" s="78">
        <f>SUMIF($C$4:$C$70,"Liberty",$BS$4:$BS$70)</f>
        <v>0</v>
      </c>
      <c r="F98" s="95">
        <f>SUMIF($C$4:$C$70,"Liberty",$BT$4:$BT$70)</f>
        <v>0</v>
      </c>
      <c r="G98" s="96">
        <f t="shared" si="49"/>
      </c>
      <c r="H98" s="97">
        <f t="shared" si="50"/>
      </c>
      <c r="I98" s="98">
        <f t="shared" si="51"/>
      </c>
    </row>
    <row r="99" ht="13.2" customHeight="1" spans="1:9" x14ac:dyDescent="0.25">
      <c r="A99" s="115" t="s">
        <v>53</v>
      </c>
      <c r="B99" s="89">
        <f>COUNTIF(C4:C70,"*Freedom*")</f>
        <v>0</v>
      </c>
      <c r="D99" s="94">
        <f>SUMIF($C$4:$C$70,"Freedom",$BR$4:$BR$70)</f>
        <v>0</v>
      </c>
      <c r="E99" s="78">
        <f>SUMIF($C$4:$C$70,"Freedom",$BS$4:$BS$70)</f>
        <v>0</v>
      </c>
      <c r="F99" s="95">
        <f>SUMIF($C$4:$C$70,"Freedom",$BT$4:$BT$70)</f>
        <v>0</v>
      </c>
      <c r="G99" s="96">
        <f t="shared" si="49"/>
      </c>
      <c r="H99" s="97">
        <f t="shared" si="50"/>
      </c>
      <c r="I99" s="98">
        <f t="shared" si="51"/>
      </c>
    </row>
    <row r="100" ht="13.2" customHeight="1" spans="1:9" x14ac:dyDescent="0.25">
      <c r="A100" s="115" t="s">
        <v>54</v>
      </c>
      <c r="B100" s="89">
        <f>COUNTIF(C4:C70,"*Elation*")</f>
        <v>0</v>
      </c>
      <c r="D100" s="94">
        <f>SUMIF($C$4:$C$70,"Elation",$BR$4:$BR$70)</f>
        <v>0</v>
      </c>
      <c r="E100" s="78">
        <f>SUMIF($C$4:$C$70,"Elation",$BS$4:$BS$70)</f>
        <v>0</v>
      </c>
      <c r="F100" s="95">
        <f>SUMIF($C$4:$C$70,"Elation",$BT$4:$BT$70)</f>
        <v>0</v>
      </c>
      <c r="G100" s="96">
        <f t="shared" si="49"/>
      </c>
      <c r="H100" s="97">
        <f t="shared" si="50"/>
      </c>
      <c r="I100" s="98">
        <f t="shared" si="51"/>
      </c>
    </row>
    <row r="101" ht="13.2" customHeight="1" spans="1:9" x14ac:dyDescent="0.25">
      <c r="A101" s="115" t="s">
        <v>55</v>
      </c>
      <c r="B101" s="89">
        <f>COUNTIF(C4:C70,"*Pride*")</f>
        <v>0</v>
      </c>
      <c r="D101" s="94">
        <f>SUMIF($C$4:$C$70,"Pride",$BR$4:$BR$70)</f>
        <v>0</v>
      </c>
      <c r="E101" s="78">
        <f>SUMIF($C$4:$C$70,"Pride",$BS$4:$BS$70)</f>
        <v>0</v>
      </c>
      <c r="F101" s="95">
        <f>SUMIF($C$4:$C$70,"Pride",$BT$4:$BT$70)</f>
        <v>0</v>
      </c>
      <c r="G101" s="96">
        <f t="shared" si="49"/>
      </c>
      <c r="H101" s="97">
        <f t="shared" si="50"/>
      </c>
      <c r="I101" s="98">
        <f t="shared" si="51"/>
      </c>
    </row>
    <row r="102" ht="13.2" customHeight="1" spans="1:9" x14ac:dyDescent="0.25">
      <c r="A102" s="115" t="s">
        <v>56</v>
      </c>
      <c r="B102" s="89">
        <f>COUNTIF(C4:C70,"*Mardi Gras*")</f>
        <v>0</v>
      </c>
      <c r="D102" s="94">
        <f>SUMIF($C$4:$C$70,"Mardi Gras",$BR$4:$BR$70)</f>
        <v>0</v>
      </c>
      <c r="E102" s="78">
        <f>SUMIF($C$4:$C$70,"Mardi Gras",$BS$4:$BS$70)</f>
        <v>0</v>
      </c>
      <c r="F102" s="95">
        <f>SUMIF($C$4:$C$70,"Mardi Gras",$BT$4:$BT$70)</f>
        <v>0</v>
      </c>
      <c r="G102" s="96">
        <f t="shared" si="49"/>
      </c>
      <c r="H102" s="97">
        <f t="shared" si="50"/>
      </c>
      <c r="I102" s="98">
        <f t="shared" si="51"/>
      </c>
    </row>
    <row r="103" ht="13.2" customHeight="1" spans="1:9" x14ac:dyDescent="0.25">
      <c r="A103" s="115" t="s">
        <v>57</v>
      </c>
      <c r="B103" s="89">
        <f>COUNTIF(C4:C70,"*Celebration*")</f>
        <v>0</v>
      </c>
      <c r="D103" s="94">
        <f>SUMIF($C$4:$C$70,"Celebration",$BR$4:$BR$70)</f>
        <v>0</v>
      </c>
      <c r="E103" s="78">
        <f>SUMIF($C$4:$C$70,"Celebration",$BS$4:$BS$70)</f>
        <v>0</v>
      </c>
      <c r="F103" s="95">
        <f>SUMIF($C$4:$C$70,"Celebration",$BT$4:$BT$70)</f>
        <v>0</v>
      </c>
      <c r="G103" s="96">
        <f t="shared" si="49"/>
      </c>
      <c r="H103" s="97">
        <f t="shared" si="50"/>
      </c>
      <c r="I103" s="98">
        <f t="shared" si="51"/>
      </c>
    </row>
    <row r="104" ht="13.2" customHeight="1" spans="1:9" x14ac:dyDescent="0.25">
      <c r="A104" s="115" t="s">
        <v>58</v>
      </c>
      <c r="B104" s="89">
        <f>COUNTIF(C4:C70,"*Horizon*")</f>
        <v>0</v>
      </c>
      <c r="D104" s="94">
        <f>SUMIF($C$4:$C$70,"Horizon",$BR$4:$BR$70)</f>
        <v>0</v>
      </c>
      <c r="E104" s="78">
        <f>SUMIF($C$4:$C$70,"Horizon",$BS$4:$BS$70)</f>
        <v>0</v>
      </c>
      <c r="F104" s="95">
        <f>SUMIF($C$4:$C$70,"Horizon",$BT$4:$BT$70)</f>
        <v>0</v>
      </c>
      <c r="G104" s="96">
        <f t="shared" si="49"/>
      </c>
      <c r="H104" s="97">
        <f t="shared" si="50"/>
      </c>
      <c r="I104" s="98">
        <f t="shared" si="51"/>
      </c>
    </row>
    <row r="105" ht="13.2" customHeight="1" spans="1:9" x14ac:dyDescent="0.25">
      <c r="A105" s="115" t="s">
        <v>59</v>
      </c>
      <c r="B105" s="89">
        <f>COUNTIF(C4:C70,"*Dream*")</f>
        <v>0</v>
      </c>
      <c r="D105" s="94">
        <f>SUMIF($C$4:$C$70,"Dream",$BR$4:$BR$70)</f>
        <v>0</v>
      </c>
      <c r="E105" s="78">
        <f>SUMIF($C$4:$C$70,"Dream",$BS$4:$BS$70)</f>
        <v>0</v>
      </c>
      <c r="F105" s="95">
        <f>SUMIF($C$4:$C$70,"Dream",$BT$4:$BT$70)</f>
        <v>0</v>
      </c>
      <c r="G105" s="96">
        <f t="shared" si="49"/>
      </c>
      <c r="H105" s="97">
        <f t="shared" si="50"/>
      </c>
      <c r="I105" s="98">
        <f t="shared" si="51"/>
      </c>
    </row>
    <row r="106" ht="13.2" customHeight="1" spans="1:9" x14ac:dyDescent="0.25">
      <c r="A106" s="115" t="s">
        <v>60</v>
      </c>
      <c r="B106" s="89">
        <f>COUNTIF(C4:C70,"*Sunrise*")</f>
        <v>0</v>
      </c>
      <c r="D106" s="94">
        <f>SUMIF($C$4:$C$70,"Sunrise",$BR$4:$BR$70)</f>
        <v>0</v>
      </c>
      <c r="E106" s="78">
        <f>SUMIF($C$4:$C$70,"Sunrise",$BS$4:$BS$70)</f>
        <v>0</v>
      </c>
      <c r="F106" s="95">
        <f>SUMIF($C$4:$C$70,"Sunrise",$BT$4:$BT$70)</f>
        <v>0</v>
      </c>
      <c r="G106" s="96">
        <f t="shared" si="49"/>
      </c>
      <c r="H106" s="97">
        <f t="shared" si="50"/>
      </c>
      <c r="I106" s="98">
        <f t="shared" si="51"/>
      </c>
    </row>
    <row r="107" ht="13.2" customHeight="1" spans="1:9" x14ac:dyDescent="0.25">
      <c r="A107" s="115" t="s">
        <v>61</v>
      </c>
      <c r="B107" s="89">
        <f>COUNTIF(C4:C70,"*Venezia*")</f>
        <v>0</v>
      </c>
      <c r="D107" s="94">
        <f>SUMIF($C$4:$C$70,"Venezia",$BR$4:$BR$70)</f>
        <v>0</v>
      </c>
      <c r="E107" s="78">
        <f>SUMIF($C$4:$C$70,"Venezia",$BS$4:$BS$70)</f>
        <v>0</v>
      </c>
      <c r="F107" s="95">
        <f>SUMIF($C$4:$C$70,"Venezia",$BT$4:$BT$70)</f>
        <v>0</v>
      </c>
      <c r="G107" s="96">
        <f t="shared" si="49"/>
      </c>
      <c r="H107" s="97">
        <f t="shared" si="50"/>
      </c>
      <c r="I107" s="98">
        <f t="shared" si="51"/>
      </c>
    </row>
    <row r="108" ht="13.2" customHeight="1" spans="1:9" x14ac:dyDescent="0.25">
      <c r="A108" s="115" t="s">
        <v>62</v>
      </c>
      <c r="B108" s="89">
        <f>COUNTIF(C4:C70,"*Magic*")</f>
        <v>0</v>
      </c>
      <c r="D108" s="94">
        <f>SUMIF($C$4:$C$70,"Magic",$BR$4:$BR$70)</f>
        <v>0</v>
      </c>
      <c r="E108" s="78">
        <f>SUMIF($C$4:$C$70,"Magic",$BS$4:$BS$70)</f>
        <v>0</v>
      </c>
      <c r="F108" s="95">
        <f>SUMIF($C$4:$C$70,"Magic",$BT$4:$BT$70)</f>
        <v>0</v>
      </c>
      <c r="G108" s="96">
        <f t="shared" si="49"/>
      </c>
      <c r="H108" s="97">
        <f t="shared" si="50"/>
      </c>
      <c r="I108" s="98">
        <f t="shared" si="51"/>
      </c>
    </row>
    <row r="109" ht="13.2" customHeight="1" spans="1:9" x14ac:dyDescent="0.25">
      <c r="A109" s="115" t="s">
        <v>63</v>
      </c>
      <c r="B109" s="89">
        <f>COUNTIF(C4:C70,"*Panorama*")</f>
        <v>0</v>
      </c>
      <c r="D109" s="94">
        <f>SUMIF($C$4:$C$70,"Panorama",$BR$4:$BR$70)</f>
        <v>0</v>
      </c>
      <c r="E109" s="78">
        <f>SUMIF($C$4:$C$70,"Panorama",$BS$4:$BS$70)</f>
        <v>0</v>
      </c>
      <c r="F109" s="95">
        <f>SUMIF($C$4:$C$70,"Panorama",$BT$4:$BT$70)</f>
        <v>0</v>
      </c>
      <c r="G109" s="96">
        <f t="shared" si="49"/>
      </c>
      <c r="H109" s="97">
        <f t="shared" si="50"/>
      </c>
      <c r="I109" s="98">
        <f t="shared" si="51"/>
      </c>
    </row>
    <row r="110" ht="13.2" customHeight="1" spans="1:9" x14ac:dyDescent="0.25">
      <c r="A110" s="115" t="s">
        <v>64</v>
      </c>
      <c r="B110" s="89">
        <f>COUNTIF(C4:C70,"*Sunshine*")</f>
        <v>0</v>
      </c>
      <c r="D110" s="94">
        <f>SUMIF($C$4:$C$70,"Sunshine",$BR$4:$BR$70)</f>
        <v>0</v>
      </c>
      <c r="E110" s="78">
        <f>SUMIF($C$4:$C$70,"Sunshine",$BS$4:$BS$70)</f>
        <v>0</v>
      </c>
      <c r="F110" s="95">
        <f>SUMIF($C$4:$C$70,"Sunshine",$BT$4:$BT$70)</f>
        <v>0</v>
      </c>
      <c r="G110" s="96">
        <f t="shared" si="49"/>
      </c>
      <c r="H110" s="97">
        <f t="shared" si="50"/>
      </c>
      <c r="I110" s="98">
        <f t="shared" si="51"/>
      </c>
    </row>
    <row r="111" ht="13.2" customHeight="1" spans="1:9" x14ac:dyDescent="0.25">
      <c r="A111" s="115" t="s">
        <v>65</v>
      </c>
      <c r="B111" s="89">
        <f>COUNTIF(C4:C70,"*Splendor*")</f>
        <v>0</v>
      </c>
      <c r="D111" s="94">
        <f>SUMIF($C$4:$C$70,"Splendor",$BR$4:$BR$70)</f>
        <v>0</v>
      </c>
      <c r="E111" s="78">
        <f>SUMIF($C$4:$C$70,"Splendor",$BS$4:$BS$70)</f>
        <v>0</v>
      </c>
      <c r="F111" s="95">
        <f>SUMIF($C$4:$C$70,"Splendor",$BT$4:$BT$70)</f>
        <v>0</v>
      </c>
      <c r="G111" s="96">
        <f t="shared" si="49"/>
      </c>
      <c r="H111" s="97">
        <f t="shared" si="50"/>
      </c>
      <c r="I111" s="98">
        <f t="shared" si="51"/>
      </c>
    </row>
    <row r="112" ht="13.2" customHeight="1" spans="1:9" x14ac:dyDescent="0.25">
      <c r="A112" s="115" t="s">
        <v>66</v>
      </c>
      <c r="B112" s="89">
        <f>COUNTIF(C4:C70,"*Legend*")</f>
        <v>0</v>
      </c>
      <c r="D112" s="94">
        <f>SUMIF($C$4:$C$70,"Legend",$BR$4:$BR$70)</f>
        <v>0</v>
      </c>
      <c r="E112" s="78">
        <f>SUMIF($C$4:$C$70,"Legend",$BS$4:$BS$70)</f>
        <v>0</v>
      </c>
      <c r="F112" s="95">
        <f>SUMIF($C$4:$C$70,"Legend",$BT$4:$BT$70)</f>
        <v>0</v>
      </c>
      <c r="G112" s="96">
        <f t="shared" si="49"/>
      </c>
      <c r="H112" s="97">
        <f t="shared" si="50"/>
      </c>
      <c r="I112" s="98">
        <f t="shared" si="51"/>
      </c>
    </row>
    <row r="113" ht="13.2" customHeight="1" spans="1:9" x14ac:dyDescent="0.25">
      <c r="A113" s="115" t="s">
        <v>67</v>
      </c>
      <c r="B113" s="89">
        <f>COUNTIF(C4:C70,"*Jubilee*")</f>
        <v>0</v>
      </c>
      <c r="D113" s="94">
        <f>SUMIF($C$4:$C$70,"Jubilee",$BR$4:$BR$70)</f>
        <v>0</v>
      </c>
      <c r="E113" s="78">
        <f>SUMIF($C$4:$C$70,"Jubilee",$BS$4:$BS$70)</f>
        <v>0</v>
      </c>
      <c r="F113" s="95">
        <f>SUMIF($C$4:$C$70,"Jubilee",$BT$4:$BT$70)</f>
        <v>0</v>
      </c>
      <c r="G113" s="96">
        <f t="shared" si="49"/>
      </c>
      <c r="H113" s="97">
        <f t="shared" si="50"/>
      </c>
      <c r="I113" s="98">
        <f t="shared" si="51"/>
      </c>
    </row>
    <row r="114" ht="13.2" customHeight="1" spans="1:9" x14ac:dyDescent="0.25">
      <c r="A114" s="115" t="s">
        <v>68</v>
      </c>
      <c r="B114" s="89">
        <f>COUNTIF(C4:C70,"*Miracle*")</f>
        <v>0</v>
      </c>
      <c r="D114" s="94">
        <f>SUMIF($C$4:$C$70,"Miracle",$BR$4:$BR$70)</f>
        <v>0</v>
      </c>
      <c r="E114" s="78">
        <f>SUMIF($C$4:$C$70,"Miracle",$BS$4:$BS$70)</f>
        <v>0</v>
      </c>
      <c r="F114" s="95">
        <f>SUMIF($C$4:$C$70,"Miracle",$BT$4:$BT$70)</f>
        <v>0</v>
      </c>
      <c r="G114" s="96">
        <f t="shared" si="49"/>
      </c>
      <c r="H114" s="97">
        <f t="shared" si="50"/>
      </c>
      <c r="I114" s="98">
        <f t="shared" si="51"/>
      </c>
    </row>
    <row r="115" ht="13.2" customHeight="1" spans="1:9" x14ac:dyDescent="0.25">
      <c r="A115" s="115" t="s">
        <v>69</v>
      </c>
      <c r="B115" s="89">
        <f>COUNTIF(C4:C70,"*Firenze*")</f>
        <v>0</v>
      </c>
      <c r="D115" s="94">
        <f>SUMIF($C$4:$C$70,"Firenze",$BR$4:$BR$70)</f>
        <v>0</v>
      </c>
      <c r="E115" s="78">
        <f>SUMIF($C$4:$C$70,"Firenze",$BS$4:$BS$70)</f>
        <v>0</v>
      </c>
      <c r="F115" s="95">
        <f>SUMIF($C$4:$C$70,"Firenze",$BT$4:$BT$70)</f>
        <v>0</v>
      </c>
      <c r="G115" s="96">
        <f t="shared" si="49"/>
      </c>
      <c r="H115" s="97">
        <f t="shared" si="50"/>
      </c>
      <c r="I115" s="98">
        <f t="shared" si="51"/>
      </c>
    </row>
    <row r="116" ht="13.2" customHeight="1" spans="1:9" x14ac:dyDescent="0.25">
      <c r="A116" s="115" t="s">
        <v>70</v>
      </c>
      <c r="B116" s="89">
        <f>COUNTIF(C4:C70,"*Luminosa*")</f>
        <v>0</v>
      </c>
      <c r="D116" s="94">
        <f>SUMIF($C$4:$C$70,"Luminosa",$BR$4:$BR$70)</f>
        <v>0</v>
      </c>
      <c r="E116" s="78">
        <f>SUMIF($C$4:$C$70,"Luminosa",$BS$4:$BS$70)</f>
        <v>0</v>
      </c>
      <c r="F116" s="95">
        <f>SUMIF($C$4:$C$70,"Luminosa",$BT$4:$BT$70)</f>
        <v>0</v>
      </c>
      <c r="G116" s="96">
        <f t="shared" si="49"/>
      </c>
      <c r="H116" s="97">
        <f t="shared" si="50"/>
      </c>
      <c r="I116" s="98">
        <f t="shared" si="51"/>
      </c>
    </row>
    <row r="117" ht="13.2" customHeight="1" spans="1:9" x14ac:dyDescent="0.25">
      <c r="A117" s="115" t="s">
        <v>71</v>
      </c>
      <c r="B117" s="89">
        <f>COUNTIF(C4:C70,"*Radiance*")</f>
        <v>0</v>
      </c>
      <c r="D117" s="94">
        <f>SUMIF($C$4:$C$70,"Radiance",$BR$4:$BR$70)</f>
        <v>0</v>
      </c>
      <c r="E117" s="78">
        <f>SUMIF($C$4:$C$70,"Radiance",$BS$4:$BS$70)</f>
        <v>0</v>
      </c>
      <c r="F117" s="95">
        <f>SUMIF($C$4:$C$70,"Radiance",$BT$4:$BT$70)</f>
        <v>0</v>
      </c>
      <c r="G117" s="96">
        <f t="shared" si="49"/>
      </c>
      <c r="H117" s="97">
        <f t="shared" si="50"/>
      </c>
      <c r="I117" s="98">
        <f t="shared" si="51"/>
      </c>
    </row>
    <row r="118" ht="13.2" customHeight="1" spans="1:9" x14ac:dyDescent="0.25">
      <c r="A118" s="81" t="s">
        <v>72</v>
      </c>
      <c r="B118" s="100">
        <f>COUNTIF(C4:C70,"*Sensation*")</f>
        <v>0</v>
      </c>
      <c r="C118" s="101"/>
      <c r="D118" s="102">
        <f>SUMIF($C$4:$C$70,"Sensation",$BR$4:$BR$70)</f>
        <v>0</v>
      </c>
      <c r="E118" s="85">
        <f>SUMIF($C$4:$C$70,"Sensation",$BS$4:$BS$70)</f>
        <v>0</v>
      </c>
      <c r="F118" s="103">
        <f>SUMIF($C$4:$C$70,"Sensation",$BT$4:$BT$70)</f>
        <v>0</v>
      </c>
      <c r="G118" s="104">
        <f t="shared" si="49"/>
      </c>
      <c r="H118" s="105">
        <f t="shared" si="50"/>
      </c>
      <c r="I118" s="106">
        <f t="shared" si="51"/>
      </c>
    </row>
  </sheetData>
  <mergeCells count="35"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BP2:BQ2"/>
    <mergeCell ref="BR2:BX2"/>
    <mergeCell ref="B71:C71"/>
  </mergeCells>
  <dataValidations count="4">
    <dataValidation type="list" allowBlank="1" showInputMessage="1" showErrorMessage="1" sqref="B10:B70">
      <formula1>"DCL, NCL, CCL, PCL, RCL, HAL, CEL, Azamara, TUI, MSC, Viking, Marella, Silver, Windstar, Explora, Cunard, Regent"</formula1>
    </dataValidation>
    <dataValidation type="list" allowBlank="1" showInputMessage="1" showErrorMessage="1" sqref="B4:B70">
      <formula1>"DCL, NCL, CCL, PCL, RCL, HAL, CEL, Azamara, TUI, MSC, Viking, Marella, Silver, Windstar, Explora, Cunard, Regent"</formula1>
    </dataValidation>
    <dataValidation type="list" allowBlank="1" showInputMessage="1" showErrorMessage="1" sqref="C10:C70">
      <formula1>$A$95:$A$118</formula1>
    </dataValidation>
    <dataValidation type="list" allowBlank="1" showInputMessage="1" showErrorMessage="1" sqref="C4:C70">
      <formula1>$A$95:$A$118</formula1>
    </dataValidation>
  </dataValidations>
  <pageMargins left="0.75" right="0.75" top="1" bottom="1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18"/>
  <sheetViews>
    <sheetView workbookViewId="0" zoomScale="80" zoomScaleNormal="80">
      <selection activeCell="B29" sqref="B29"/>
    </sheetView>
  </sheetViews>
  <sheetFormatPr defaultRowHeight="12.6" outlineLevelRow="0" outlineLevelCol="0" x14ac:dyDescent="0.2" defaultColWidth="8.6328125" customHeight="1"/>
  <cols>
    <col min="1" max="1" width="20.6328125" style="1" customWidth="1"/>
    <col min="2" max="2" width="13.08984375" customWidth="1"/>
    <col min="3" max="3" width="19.90625" customWidth="1"/>
    <col min="4" max="8" width="10.08984375" style="2" customWidth="1"/>
    <col min="9" max="9" width="7.08984375" customWidth="1"/>
    <col min="10" max="10" width="7.36328125" customWidth="1"/>
    <col min="11" max="11" width="7.08984375" customWidth="1"/>
    <col min="12" max="12" width="7.36328125" customWidth="1"/>
    <col min="13" max="13" width="7.08984375" customWidth="1"/>
    <col min="14" max="14" width="7.36328125" customWidth="1"/>
    <col min="15" max="15" width="7.08984375" customWidth="1"/>
    <col min="16" max="16" width="7.36328125" customWidth="1"/>
    <col min="17" max="17" width="7.08984375" customWidth="1"/>
    <col min="18" max="18" width="7.36328125" customWidth="1"/>
    <col min="19" max="19" width="7.08984375" customWidth="1"/>
    <col min="20" max="20" width="7.36328125" customWidth="1"/>
    <col min="21" max="21" width="7.08984375" customWidth="1"/>
    <col min="22" max="22" width="7.36328125" customWidth="1"/>
    <col min="23" max="23" width="7.08984375" customWidth="1"/>
    <col min="24" max="24" width="7.36328125" hidden="1" customWidth="1"/>
    <col min="25" max="25" width="7.08984375" hidden="1" customWidth="1"/>
    <col min="26" max="26" width="7.36328125" hidden="1" customWidth="1"/>
    <col min="27" max="27" width="7.08984375" hidden="1" customWidth="1"/>
    <col min="28" max="28" width="7.36328125" hidden="1" customWidth="1"/>
    <col min="29" max="29" width="7.08984375" hidden="1" customWidth="1"/>
    <col min="30" max="30" width="7.36328125" hidden="1" customWidth="1"/>
    <col min="31" max="31" width="7.08984375" hidden="1" customWidth="1"/>
    <col min="32" max="32" width="7.36328125" hidden="1" customWidth="1"/>
    <col min="33" max="33" width="7.08984375" hidden="1" customWidth="1"/>
    <col min="34" max="34" width="7.36328125" hidden="1" customWidth="1"/>
    <col min="35" max="35" width="7.08984375" hidden="1" customWidth="1"/>
    <col min="36" max="36" width="7.36328125" hidden="1" customWidth="1"/>
    <col min="37" max="37" width="7.08984375" hidden="1" customWidth="1"/>
    <col min="38" max="38" width="7.36328125" hidden="1" customWidth="1"/>
    <col min="39" max="39" width="7.08984375" hidden="1" customWidth="1"/>
    <col min="40" max="40" width="7.36328125" hidden="1" customWidth="1"/>
    <col min="41" max="41" width="7.08984375" hidden="1" customWidth="1"/>
    <col min="42" max="42" width="7.36328125" hidden="1" customWidth="1"/>
    <col min="43" max="43" width="7.08984375" hidden="1" customWidth="1"/>
    <col min="44" max="44" width="7.36328125" hidden="1" customWidth="1"/>
    <col min="45" max="45" width="7.08984375" hidden="1" customWidth="1"/>
    <col min="46" max="46" width="7.36328125" hidden="1" customWidth="1"/>
    <col min="47" max="47" width="7.08984375" hidden="1" customWidth="1"/>
    <col min="48" max="48" width="7.36328125" hidden="1" customWidth="1"/>
    <col min="49" max="49" width="7.08984375" hidden="1" customWidth="1"/>
    <col min="50" max="50" width="7.36328125" hidden="1" customWidth="1"/>
    <col min="51" max="51" width="7.08984375" hidden="1" customWidth="1"/>
    <col min="52" max="52" width="7.36328125" hidden="1" customWidth="1"/>
    <col min="53" max="53" width="7.08984375" hidden="1" customWidth="1"/>
    <col min="54" max="54" width="7.36328125" hidden="1" customWidth="1"/>
    <col min="55" max="55" width="7.08984375" hidden="1" customWidth="1"/>
    <col min="56" max="56" width="7.36328125" hidden="1" customWidth="1"/>
    <col min="57" max="57" width="7.08984375" hidden="1" customWidth="1"/>
    <col min="58" max="58" width="7.36328125" hidden="1" customWidth="1"/>
    <col min="59" max="59" width="7.08984375" hidden="1" customWidth="1"/>
    <col min="60" max="60" width="7.36328125" hidden="1" customWidth="1"/>
    <col min="61" max="61" width="7.08984375" hidden="1" customWidth="1"/>
    <col min="62" max="62" width="7.36328125" hidden="1" customWidth="1"/>
    <col min="63" max="63" width="7.08984375" hidden="1" customWidth="1"/>
    <col min="64" max="64" width="7.36328125" hidden="1" customWidth="1"/>
    <col min="65" max="65" width="7.08984375" hidden="1" customWidth="1"/>
    <col min="66" max="66" width="7.36328125" hidden="1" customWidth="1"/>
    <col min="67" max="67" width="7.08984375" hidden="1" customWidth="1"/>
    <col min="68" max="68" width="7.36328125" hidden="1" customWidth="1"/>
    <col min="69" max="69" width="7.08984375" hidden="1" customWidth="1"/>
    <col min="70" max="70" width="10.6328125" style="3" customWidth="1"/>
    <col min="71" max="71" width="13" style="3" customWidth="1"/>
    <col min="72" max="72" width="11.6328125" customWidth="1"/>
    <col min="73" max="73" width="10.6328125" customWidth="1"/>
    <col min="74" max="74" width="9.36328125" customWidth="1"/>
    <col min="75" max="75" width="11.08984375" customWidth="1"/>
    <col min="76" max="76" width="10.08984375" customWidth="1"/>
    <col min="77" max="77" width="4.08984375" customWidth="1"/>
  </cols>
  <sheetData>
    <row r="1" ht="13.2" customHeight="1" x14ac:dyDescent="0.25"/>
    <row r="2" ht="13.5" customHeight="1" spans="1:76" s="4" customFormat="1" x14ac:dyDescent="0.25">
      <c r="A2" s="5" t="s">
        <v>0</v>
      </c>
      <c r="B2" s="6" t="s">
        <v>1</v>
      </c>
      <c r="C2" s="7" t="s">
        <v>2</v>
      </c>
      <c r="D2" s="8" t="s">
        <v>3</v>
      </c>
      <c r="E2" s="9"/>
      <c r="F2" s="8" t="s">
        <v>4</v>
      </c>
      <c r="G2" s="9"/>
      <c r="H2" s="8" t="s">
        <v>5</v>
      </c>
      <c r="I2" s="9"/>
      <c r="J2" s="8"/>
      <c r="K2" s="9"/>
      <c r="L2" s="8"/>
      <c r="M2" s="9"/>
      <c r="N2" s="8"/>
      <c r="O2" s="9"/>
      <c r="P2" s="8"/>
      <c r="Q2" s="9"/>
      <c r="R2" s="8"/>
      <c r="S2" s="9"/>
      <c r="T2" s="8"/>
      <c r="U2" s="9"/>
      <c r="V2" s="8"/>
      <c r="W2" s="9"/>
      <c r="X2" s="10"/>
      <c r="Y2" s="11"/>
      <c r="Z2" s="10"/>
      <c r="AA2" s="11"/>
      <c r="AB2" s="10"/>
      <c r="AC2" s="11"/>
      <c r="AD2" s="10"/>
      <c r="AE2" s="11"/>
      <c r="AF2" s="10"/>
      <c r="AG2" s="11"/>
      <c r="AH2" s="10"/>
      <c r="AI2" s="11"/>
      <c r="AJ2" s="10"/>
      <c r="AK2" s="11"/>
      <c r="AL2" s="10"/>
      <c r="AM2" s="11"/>
      <c r="AN2" s="10"/>
      <c r="AO2" s="11"/>
      <c r="AP2" s="10"/>
      <c r="AQ2" s="11"/>
      <c r="AR2" s="10"/>
      <c r="AS2" s="11"/>
      <c r="AT2" s="10"/>
      <c r="AU2" s="11"/>
      <c r="AV2" s="10"/>
      <c r="AW2" s="11"/>
      <c r="AX2" s="10"/>
      <c r="AY2" s="12"/>
      <c r="AZ2" s="13"/>
      <c r="BA2" s="14"/>
      <c r="BB2" s="13"/>
      <c r="BC2" s="14"/>
      <c r="BD2" s="13"/>
      <c r="BE2" s="14"/>
      <c r="BF2" s="13"/>
      <c r="BG2" s="14"/>
      <c r="BH2" s="13"/>
      <c r="BI2" s="14"/>
      <c r="BJ2" s="13"/>
      <c r="BK2" s="14"/>
      <c r="BL2" s="13"/>
      <c r="BM2" s="14"/>
      <c r="BN2" s="13"/>
      <c r="BO2" s="14"/>
      <c r="BP2" s="13"/>
      <c r="BQ2" s="14"/>
      <c r="BR2" s="10" t="s">
        <v>6</v>
      </c>
      <c r="BS2" s="12"/>
      <c r="BT2" s="12"/>
      <c r="BU2" s="12"/>
      <c r="BV2" s="12"/>
      <c r="BW2" s="12"/>
      <c r="BX2" s="11"/>
    </row>
    <row r="3" ht="24.75" customHeight="1" spans="1:76" s="15" customFormat="1" x14ac:dyDescent="0.25">
      <c r="A3" s="16"/>
      <c r="B3" s="17"/>
      <c r="C3" s="18"/>
      <c r="D3" s="19" t="s">
        <v>7</v>
      </c>
      <c r="E3" s="20" t="s">
        <v>8</v>
      </c>
      <c r="F3" s="19" t="s">
        <v>7</v>
      </c>
      <c r="G3" s="20" t="s">
        <v>8</v>
      </c>
      <c r="H3" s="19" t="s">
        <v>7</v>
      </c>
      <c r="I3" s="20" t="s">
        <v>8</v>
      </c>
      <c r="J3" s="19" t="s">
        <v>7</v>
      </c>
      <c r="K3" s="20" t="s">
        <v>8</v>
      </c>
      <c r="L3" s="19" t="s">
        <v>7</v>
      </c>
      <c r="M3" s="20" t="s">
        <v>8</v>
      </c>
      <c r="N3" s="19" t="s">
        <v>7</v>
      </c>
      <c r="O3" s="20" t="s">
        <v>8</v>
      </c>
      <c r="P3" s="19" t="s">
        <v>7</v>
      </c>
      <c r="Q3" s="20" t="s">
        <v>8</v>
      </c>
      <c r="R3" s="19" t="s">
        <v>7</v>
      </c>
      <c r="S3" s="20" t="s">
        <v>8</v>
      </c>
      <c r="T3" s="19" t="s">
        <v>7</v>
      </c>
      <c r="U3" s="20" t="s">
        <v>8</v>
      </c>
      <c r="V3" s="19" t="s">
        <v>7</v>
      </c>
      <c r="W3" s="20" t="s">
        <v>8</v>
      </c>
      <c r="X3" s="21" t="s">
        <v>7</v>
      </c>
      <c r="Y3" s="22" t="s">
        <v>8</v>
      </c>
      <c r="Z3" s="21" t="s">
        <v>7</v>
      </c>
      <c r="AA3" s="22" t="s">
        <v>8</v>
      </c>
      <c r="AB3" s="21" t="s">
        <v>7</v>
      </c>
      <c r="AC3" s="22" t="s">
        <v>8</v>
      </c>
      <c r="AD3" s="21" t="s">
        <v>7</v>
      </c>
      <c r="AE3" s="22" t="s">
        <v>8</v>
      </c>
      <c r="AF3" s="21" t="s">
        <v>7</v>
      </c>
      <c r="AG3" s="22" t="s">
        <v>8</v>
      </c>
      <c r="AH3" s="21" t="s">
        <v>7</v>
      </c>
      <c r="AI3" s="22" t="s">
        <v>8</v>
      </c>
      <c r="AJ3" s="21" t="s">
        <v>7</v>
      </c>
      <c r="AK3" s="22" t="s">
        <v>8</v>
      </c>
      <c r="AL3" s="21" t="s">
        <v>7</v>
      </c>
      <c r="AM3" s="22" t="s">
        <v>8</v>
      </c>
      <c r="AN3" s="21" t="s">
        <v>7</v>
      </c>
      <c r="AO3" s="22" t="s">
        <v>8</v>
      </c>
      <c r="AP3" s="21" t="s">
        <v>7</v>
      </c>
      <c r="AQ3" s="22" t="s">
        <v>8</v>
      </c>
      <c r="AR3" s="21" t="s">
        <v>7</v>
      </c>
      <c r="AS3" s="22" t="s">
        <v>8</v>
      </c>
      <c r="AT3" s="21" t="s">
        <v>7</v>
      </c>
      <c r="AU3" s="22" t="s">
        <v>8</v>
      </c>
      <c r="AV3" s="21" t="s">
        <v>7</v>
      </c>
      <c r="AW3" s="22" t="s">
        <v>8</v>
      </c>
      <c r="AX3" s="21" t="s">
        <v>7</v>
      </c>
      <c r="AY3" s="23" t="s">
        <v>8</v>
      </c>
      <c r="AZ3" s="24" t="s">
        <v>7</v>
      </c>
      <c r="BA3" s="25" t="s">
        <v>8</v>
      </c>
      <c r="BB3" s="24" t="s">
        <v>7</v>
      </c>
      <c r="BC3" s="25" t="s">
        <v>8</v>
      </c>
      <c r="BD3" s="24" t="s">
        <v>7</v>
      </c>
      <c r="BE3" s="25" t="s">
        <v>8</v>
      </c>
      <c r="BF3" s="24" t="s">
        <v>7</v>
      </c>
      <c r="BG3" s="25" t="s">
        <v>8</v>
      </c>
      <c r="BH3" s="24" t="s">
        <v>7</v>
      </c>
      <c r="BI3" s="25" t="s">
        <v>8</v>
      </c>
      <c r="BJ3" s="24" t="s">
        <v>7</v>
      </c>
      <c r="BK3" s="25" t="s">
        <v>8</v>
      </c>
      <c r="BL3" s="24" t="s">
        <v>7</v>
      </c>
      <c r="BM3" s="25" t="s">
        <v>8</v>
      </c>
      <c r="BN3" s="24" t="s">
        <v>7</v>
      </c>
      <c r="BO3" s="25" t="s">
        <v>8</v>
      </c>
      <c r="BP3" s="24" t="s">
        <v>7</v>
      </c>
      <c r="BQ3" s="25" t="s">
        <v>8</v>
      </c>
      <c r="BR3" s="26" t="s">
        <v>9</v>
      </c>
      <c r="BS3" s="27" t="s">
        <v>10</v>
      </c>
      <c r="BT3" s="28" t="s">
        <v>11</v>
      </c>
      <c r="BU3" s="28" t="s">
        <v>12</v>
      </c>
      <c r="BV3" s="29" t="s">
        <v>13</v>
      </c>
      <c r="BW3" s="30" t="s">
        <v>14</v>
      </c>
      <c r="BX3" s="31" t="s">
        <v>15</v>
      </c>
    </row>
    <row r="4" ht="13.8" customHeight="1" spans="1:76" x14ac:dyDescent="0.25">
      <c r="A4" s="107"/>
      <c r="B4" s="33"/>
      <c r="C4" s="34"/>
      <c r="D4" s="35"/>
      <c r="E4" s="36"/>
      <c r="F4" s="35"/>
      <c r="G4" s="36"/>
      <c r="H4" s="35"/>
      <c r="I4" s="36"/>
      <c r="J4" s="35"/>
      <c r="K4" s="36"/>
      <c r="L4" s="35"/>
      <c r="M4" s="36"/>
      <c r="N4" s="35"/>
      <c r="O4" s="36"/>
      <c r="P4" s="35"/>
      <c r="Q4" s="36"/>
      <c r="R4" s="35"/>
      <c r="S4" s="36"/>
      <c r="T4" s="35"/>
      <c r="U4" s="36"/>
      <c r="V4" s="35"/>
      <c r="W4" s="36"/>
      <c r="X4" s="38"/>
      <c r="Y4" s="39"/>
      <c r="Z4" s="38"/>
      <c r="AA4" s="39"/>
      <c r="AB4" s="38"/>
      <c r="AC4" s="39"/>
      <c r="AD4" s="38"/>
      <c r="AE4" s="39"/>
      <c r="AF4" s="38"/>
      <c r="AG4" s="39"/>
      <c r="AH4" s="38"/>
      <c r="AI4" s="39"/>
      <c r="AJ4" s="38"/>
      <c r="AK4" s="39"/>
      <c r="AL4" s="38"/>
      <c r="AM4" s="39"/>
      <c r="AN4" s="38"/>
      <c r="AO4" s="39"/>
      <c r="AP4" s="38"/>
      <c r="AQ4" s="39"/>
      <c r="AR4" s="38"/>
      <c r="AS4" s="39"/>
      <c r="AT4" s="38"/>
      <c r="AU4" s="39"/>
      <c r="AV4" s="38"/>
      <c r="AW4" s="39"/>
      <c r="AX4" s="38"/>
      <c r="AY4" s="41"/>
      <c r="AZ4" s="108"/>
      <c r="BA4" s="43"/>
      <c r="BB4" s="108"/>
      <c r="BC4" s="43"/>
      <c r="BD4" s="108"/>
      <c r="BE4" s="43"/>
      <c r="BF4" s="108"/>
      <c r="BG4" s="43"/>
      <c r="BH4" s="108"/>
      <c r="BI4" s="43"/>
      <c r="BJ4" s="108"/>
      <c r="BK4" s="43"/>
      <c r="BL4" s="108"/>
      <c r="BM4" s="43"/>
      <c r="BN4" s="108"/>
      <c r="BO4" s="43"/>
      <c r="BP4" s="108"/>
      <c r="BQ4" s="43"/>
      <c r="BR4" s="44">
        <f>D4+F4+H4+J4+L4+N4+V4+X4+Z4+AB4+AD4+AF4+AZ4+BB4+BD4+BF4+BH4+AH4+P4+R4+AJ4+BJ4+AL4+AN4+AP4+AR4+AT4+AX4+AV4+BL4+T4+BN4+BP4</f>
        <v>0</v>
      </c>
      <c r="BS4" s="45">
        <f>E4+G4+I4+K4+M4+O4+W4+Y4+AA4+AC4+AE4+AG4+BA4+BC4+BE4+BG4+BI4+AI4+Q4+S4+AK4+BK4+AM4+AO4+AQ4+AS4+AU4+AY4+AW4+BM4+U4+BO4+BQ4</f>
        <v>0</v>
      </c>
      <c r="BT4" s="46"/>
      <c r="BU4" s="46"/>
      <c r="BV4" s="47">
        <f>IF(BR4=0, "", BR4/BT4)</f>
      </c>
      <c r="BW4" s="48">
        <f>IF(BR4=0, "", BR4/BS4)</f>
      </c>
      <c r="BX4" s="49">
        <f>IF(BR4=0, "", BR4/BU4)</f>
      </c>
    </row>
    <row r="5" ht="13.8" customHeight="1" spans="1:76" x14ac:dyDescent="0.25">
      <c r="A5" s="107"/>
      <c r="B5" s="33"/>
      <c r="C5" s="34"/>
      <c r="D5" s="37"/>
      <c r="E5" s="36"/>
      <c r="F5" s="37"/>
      <c r="G5" s="36"/>
      <c r="H5" s="37"/>
      <c r="I5" s="36"/>
      <c r="J5" s="37"/>
      <c r="K5" s="36"/>
      <c r="L5" s="37"/>
      <c r="M5" s="36"/>
      <c r="N5" s="37"/>
      <c r="O5" s="36"/>
      <c r="P5" s="37"/>
      <c r="Q5" s="36"/>
      <c r="R5" s="37"/>
      <c r="S5" s="36"/>
      <c r="T5" s="37"/>
      <c r="U5" s="36"/>
      <c r="V5" s="37"/>
      <c r="W5" s="36"/>
      <c r="X5" s="40"/>
      <c r="Y5" s="39"/>
      <c r="Z5" s="40"/>
      <c r="AA5" s="39"/>
      <c r="AB5" s="40"/>
      <c r="AC5" s="39"/>
      <c r="AD5" s="40"/>
      <c r="AE5" s="39"/>
      <c r="AF5" s="40"/>
      <c r="AG5" s="39"/>
      <c r="AH5" s="40"/>
      <c r="AI5" s="39"/>
      <c r="AJ5" s="40"/>
      <c r="AK5" s="39"/>
      <c r="AL5" s="40"/>
      <c r="AM5" s="39"/>
      <c r="AN5" s="40"/>
      <c r="AO5" s="39"/>
      <c r="AP5" s="40"/>
      <c r="AQ5" s="39"/>
      <c r="AR5" s="40"/>
      <c r="AS5" s="39"/>
      <c r="AT5" s="40"/>
      <c r="AU5" s="39"/>
      <c r="AV5" s="40"/>
      <c r="AW5" s="39"/>
      <c r="AX5" s="40"/>
      <c r="AY5" s="41"/>
      <c r="AZ5" s="42"/>
      <c r="BA5" s="43"/>
      <c r="BB5" s="42"/>
      <c r="BC5" s="43"/>
      <c r="BD5" s="42"/>
      <c r="BE5" s="43"/>
      <c r="BF5" s="42"/>
      <c r="BG5" s="43"/>
      <c r="BH5" s="42"/>
      <c r="BI5" s="43"/>
      <c r="BJ5" s="42"/>
      <c r="BK5" s="43"/>
      <c r="BL5" s="42"/>
      <c r="BM5" s="43"/>
      <c r="BN5" s="42"/>
      <c r="BO5" s="43"/>
      <c r="BP5" s="42"/>
      <c r="BQ5" s="43"/>
      <c r="BR5" s="44">
        <f t="shared" ref="BR5:BR68" si="0">D5+F5+H5+J5+L5+N5+V5+X5+Z5+AB5+AD5+AF5+AZ5+BB5+BD5+BF5+BH5+AH5+P5+R5+AJ5+BJ5+AL5+AN5+AP5+AR5+AT5+AX5+AV5+BL5+T5+BN5+BP5</f>
        <v>0</v>
      </c>
      <c r="BS5" s="45">
        <f t="shared" ref="BS5:BS68" si="1">E5+G5+I5+K5+M5+O5+W5+Y5+AA5+AC5+AE5+AG5+BA5+BC5+BE5+BG5+BI5+AI5+Q5+S5+AK5+BK5+AM5+AO5+AQ5+AS5+AU5+AY5+AW5+BM5+U5+BO5+BQ5</f>
        <v>0</v>
      </c>
      <c r="BT5" s="46"/>
      <c r="BU5" s="46"/>
      <c r="BV5" s="47">
        <f>IF(BR5=0, "", BR5/BT5)</f>
      </c>
      <c r="BW5" s="48">
        <f>IF(BR5=0, "", BR5/BS5)</f>
      </c>
      <c r="BX5" s="49">
        <f>IF(BR5=0, "", BR5/BU5)</f>
      </c>
    </row>
    <row r="6" ht="13.8" customHeight="1" spans="1:76" x14ac:dyDescent="0.25">
      <c r="A6" s="107"/>
      <c r="B6" s="33"/>
      <c r="C6" s="34"/>
      <c r="D6" s="37"/>
      <c r="E6" s="36"/>
      <c r="F6" s="37"/>
      <c r="G6" s="36"/>
      <c r="H6" s="37"/>
      <c r="I6" s="36"/>
      <c r="J6" s="37"/>
      <c r="K6" s="36"/>
      <c r="L6" s="37"/>
      <c r="M6" s="36"/>
      <c r="N6" s="37"/>
      <c r="O6" s="36"/>
      <c r="P6" s="37"/>
      <c r="Q6" s="36"/>
      <c r="R6" s="37"/>
      <c r="S6" s="36"/>
      <c r="T6" s="37"/>
      <c r="U6" s="36"/>
      <c r="V6" s="37"/>
      <c r="W6" s="36"/>
      <c r="X6" s="40"/>
      <c r="Y6" s="39"/>
      <c r="Z6" s="40"/>
      <c r="AA6" s="39"/>
      <c r="AB6" s="40"/>
      <c r="AC6" s="39"/>
      <c r="AD6" s="40"/>
      <c r="AE6" s="39"/>
      <c r="AF6" s="40"/>
      <c r="AG6" s="39"/>
      <c r="AH6" s="40"/>
      <c r="AI6" s="39"/>
      <c r="AJ6" s="40"/>
      <c r="AK6" s="39"/>
      <c r="AL6" s="40"/>
      <c r="AM6" s="39"/>
      <c r="AN6" s="40"/>
      <c r="AO6" s="39"/>
      <c r="AP6" s="40"/>
      <c r="AQ6" s="39"/>
      <c r="AR6" s="40"/>
      <c r="AS6" s="39"/>
      <c r="AT6" s="40"/>
      <c r="AU6" s="39"/>
      <c r="AV6" s="40"/>
      <c r="AW6" s="39"/>
      <c r="AX6" s="40"/>
      <c r="AY6" s="41"/>
      <c r="AZ6" s="42"/>
      <c r="BA6" s="43"/>
      <c r="BB6" s="42"/>
      <c r="BC6" s="43"/>
      <c r="BD6" s="42"/>
      <c r="BE6" s="43"/>
      <c r="BF6" s="42"/>
      <c r="BG6" s="43"/>
      <c r="BH6" s="42"/>
      <c r="BI6" s="43"/>
      <c r="BJ6" s="42"/>
      <c r="BK6" s="43"/>
      <c r="BL6" s="42"/>
      <c r="BM6" s="43"/>
      <c r="BN6" s="42"/>
      <c r="BO6" s="43"/>
      <c r="BP6" s="42"/>
      <c r="BQ6" s="43"/>
      <c r="BR6" s="44">
        <f t="shared" si="0"/>
        <v>0</v>
      </c>
      <c r="BS6" s="45">
        <f t="shared" si="1"/>
        <v>0</v>
      </c>
      <c r="BT6" s="46"/>
      <c r="BU6" s="46"/>
      <c r="BV6" s="47">
        <f>IF(BR6=0, "", BR6/BT6)</f>
      </c>
      <c r="BW6" s="48">
        <f t="shared" ref="BW6:BW69" si="2">IF(BR6=0, "", BR6/BS6)</f>
      </c>
      <c r="BX6" s="49">
        <f t="shared" ref="BX6:BX69" si="3">IF(BR6=0, "", BR6/BU6)</f>
      </c>
    </row>
    <row r="7" ht="13.8" customHeight="1" spans="1:76" x14ac:dyDescent="0.25">
      <c r="A7" s="107"/>
      <c r="B7" s="33"/>
      <c r="C7" s="34"/>
      <c r="D7" s="37"/>
      <c r="E7" s="36"/>
      <c r="F7" s="37"/>
      <c r="G7" s="36"/>
      <c r="H7" s="37"/>
      <c r="I7" s="36"/>
      <c r="J7" s="37"/>
      <c r="K7" s="36"/>
      <c r="L7" s="37"/>
      <c r="M7" s="36"/>
      <c r="N7" s="37"/>
      <c r="O7" s="36"/>
      <c r="P7" s="37"/>
      <c r="Q7" s="36"/>
      <c r="R7" s="37"/>
      <c r="S7" s="36"/>
      <c r="T7" s="37"/>
      <c r="U7" s="36"/>
      <c r="V7" s="37"/>
      <c r="W7" s="36"/>
      <c r="X7" s="40"/>
      <c r="Y7" s="39"/>
      <c r="Z7" s="40"/>
      <c r="AA7" s="39"/>
      <c r="AB7" s="40"/>
      <c r="AC7" s="39"/>
      <c r="AD7" s="40"/>
      <c r="AE7" s="39"/>
      <c r="AF7" s="40"/>
      <c r="AG7" s="39"/>
      <c r="AH7" s="40"/>
      <c r="AI7" s="39"/>
      <c r="AJ7" s="40"/>
      <c r="AK7" s="39"/>
      <c r="AL7" s="40"/>
      <c r="AM7" s="39"/>
      <c r="AN7" s="40"/>
      <c r="AO7" s="39"/>
      <c r="AP7" s="40"/>
      <c r="AQ7" s="39"/>
      <c r="AR7" s="40"/>
      <c r="AS7" s="39"/>
      <c r="AT7" s="40"/>
      <c r="AU7" s="39"/>
      <c r="AV7" s="40"/>
      <c r="AW7" s="39"/>
      <c r="AX7" s="40"/>
      <c r="AY7" s="41"/>
      <c r="AZ7" s="42"/>
      <c r="BA7" s="43"/>
      <c r="BB7" s="42"/>
      <c r="BC7" s="43"/>
      <c r="BD7" s="42"/>
      <c r="BE7" s="43"/>
      <c r="BF7" s="42"/>
      <c r="BG7" s="43"/>
      <c r="BH7" s="42"/>
      <c r="BI7" s="43"/>
      <c r="BJ7" s="42"/>
      <c r="BK7" s="43"/>
      <c r="BL7" s="42"/>
      <c r="BM7" s="43"/>
      <c r="BN7" s="42"/>
      <c r="BO7" s="43"/>
      <c r="BP7" s="42"/>
      <c r="BQ7" s="43"/>
      <c r="BR7" s="44">
        <f t="shared" si="0"/>
        <v>0</v>
      </c>
      <c r="BS7" s="45">
        <f t="shared" si="1"/>
        <v>0</v>
      </c>
      <c r="BT7" s="46"/>
      <c r="BU7" s="46"/>
      <c r="BV7" s="47">
        <f t="shared" ref="BV7:BV69" si="4">IF(BR7=0, "", BR7/BT7)</f>
      </c>
      <c r="BW7" s="48">
        <f t="shared" si="2"/>
      </c>
      <c r="BX7" s="49">
        <f t="shared" si="3"/>
      </c>
    </row>
    <row r="8" ht="13.8" customHeight="1" spans="1:76" x14ac:dyDescent="0.25">
      <c r="A8" s="107"/>
      <c r="B8" s="33"/>
      <c r="C8" s="34"/>
      <c r="D8" s="37"/>
      <c r="E8" s="36"/>
      <c r="F8" s="37"/>
      <c r="G8" s="36"/>
      <c r="H8" s="37"/>
      <c r="I8" s="36"/>
      <c r="J8" s="37"/>
      <c r="K8" s="36"/>
      <c r="L8" s="37"/>
      <c r="M8" s="36"/>
      <c r="N8" s="37"/>
      <c r="O8" s="36"/>
      <c r="P8" s="37"/>
      <c r="Q8" s="36"/>
      <c r="R8" s="37"/>
      <c r="S8" s="36"/>
      <c r="T8" s="37"/>
      <c r="U8" s="36"/>
      <c r="V8" s="37"/>
      <c r="W8" s="36"/>
      <c r="X8" s="40"/>
      <c r="Y8" s="39"/>
      <c r="Z8" s="40"/>
      <c r="AA8" s="39"/>
      <c r="AB8" s="40"/>
      <c r="AC8" s="39"/>
      <c r="AD8" s="40"/>
      <c r="AE8" s="39"/>
      <c r="AF8" s="40"/>
      <c r="AG8" s="39"/>
      <c r="AH8" s="40"/>
      <c r="AI8" s="39"/>
      <c r="AJ8" s="40"/>
      <c r="AK8" s="39"/>
      <c r="AL8" s="40"/>
      <c r="AM8" s="39"/>
      <c r="AN8" s="40"/>
      <c r="AO8" s="39"/>
      <c r="AP8" s="40"/>
      <c r="AQ8" s="39"/>
      <c r="AR8" s="40"/>
      <c r="AS8" s="39"/>
      <c r="AT8" s="40"/>
      <c r="AU8" s="39"/>
      <c r="AV8" s="40"/>
      <c r="AW8" s="39"/>
      <c r="AX8" s="40"/>
      <c r="AY8" s="41"/>
      <c r="AZ8" s="42"/>
      <c r="BA8" s="43"/>
      <c r="BB8" s="42"/>
      <c r="BC8" s="43"/>
      <c r="BD8" s="42"/>
      <c r="BE8" s="43"/>
      <c r="BF8" s="42"/>
      <c r="BG8" s="43"/>
      <c r="BH8" s="42"/>
      <c r="BI8" s="43"/>
      <c r="BJ8" s="42"/>
      <c r="BK8" s="43"/>
      <c r="BL8" s="42"/>
      <c r="BM8" s="43"/>
      <c r="BN8" s="42"/>
      <c r="BO8" s="43"/>
      <c r="BP8" s="42"/>
      <c r="BQ8" s="43"/>
      <c r="BR8" s="44">
        <f t="shared" si="0"/>
        <v>0</v>
      </c>
      <c r="BS8" s="45">
        <f t="shared" si="1"/>
        <v>0</v>
      </c>
      <c r="BT8" s="46"/>
      <c r="BU8" s="46"/>
      <c r="BV8" s="47">
        <f t="shared" si="4"/>
      </c>
      <c r="BW8" s="48">
        <f t="shared" si="2"/>
      </c>
      <c r="BX8" s="49">
        <f t="shared" si="3"/>
      </c>
    </row>
    <row r="9" ht="13.8" customHeight="1" spans="1:76" x14ac:dyDescent="0.25">
      <c r="A9" s="107"/>
      <c r="B9" s="33"/>
      <c r="C9" s="34"/>
      <c r="D9" s="37"/>
      <c r="E9" s="36"/>
      <c r="F9" s="37"/>
      <c r="G9" s="36"/>
      <c r="H9" s="37"/>
      <c r="I9" s="36"/>
      <c r="J9" s="37"/>
      <c r="K9" s="36"/>
      <c r="L9" s="37"/>
      <c r="M9" s="36"/>
      <c r="N9" s="37"/>
      <c r="O9" s="36"/>
      <c r="P9" s="37"/>
      <c r="Q9" s="36"/>
      <c r="R9" s="37"/>
      <c r="S9" s="36"/>
      <c r="T9" s="37"/>
      <c r="U9" s="36"/>
      <c r="V9" s="37"/>
      <c r="W9" s="36"/>
      <c r="X9" s="40"/>
      <c r="Y9" s="39"/>
      <c r="Z9" s="40"/>
      <c r="AA9" s="39"/>
      <c r="AB9" s="40"/>
      <c r="AC9" s="39"/>
      <c r="AD9" s="40"/>
      <c r="AE9" s="39"/>
      <c r="AF9" s="40"/>
      <c r="AG9" s="39"/>
      <c r="AH9" s="40"/>
      <c r="AI9" s="39"/>
      <c r="AJ9" s="40"/>
      <c r="AK9" s="39"/>
      <c r="AL9" s="40"/>
      <c r="AM9" s="39"/>
      <c r="AN9" s="40"/>
      <c r="AO9" s="39"/>
      <c r="AP9" s="40"/>
      <c r="AQ9" s="39"/>
      <c r="AR9" s="40"/>
      <c r="AS9" s="39"/>
      <c r="AT9" s="40"/>
      <c r="AU9" s="39"/>
      <c r="AV9" s="40"/>
      <c r="AW9" s="39"/>
      <c r="AX9" s="40"/>
      <c r="AY9" s="41"/>
      <c r="AZ9" s="42"/>
      <c r="BA9" s="43"/>
      <c r="BB9" s="42"/>
      <c r="BC9" s="43"/>
      <c r="BD9" s="42"/>
      <c r="BE9" s="43"/>
      <c r="BF9" s="42"/>
      <c r="BG9" s="43"/>
      <c r="BH9" s="42"/>
      <c r="BI9" s="43"/>
      <c r="BJ9" s="42"/>
      <c r="BK9" s="43"/>
      <c r="BL9" s="42"/>
      <c r="BM9" s="43"/>
      <c r="BN9" s="42"/>
      <c r="BO9" s="43"/>
      <c r="BP9" s="42"/>
      <c r="BQ9" s="43"/>
      <c r="BR9" s="44">
        <f t="shared" si="0"/>
        <v>0</v>
      </c>
      <c r="BS9" s="45">
        <f t="shared" si="1"/>
        <v>0</v>
      </c>
      <c r="BT9" s="46"/>
      <c r="BU9" s="46"/>
      <c r="BV9" s="47">
        <f t="shared" si="4"/>
      </c>
      <c r="BW9" s="48">
        <f t="shared" si="2"/>
      </c>
      <c r="BX9" s="49">
        <f t="shared" si="3"/>
      </c>
    </row>
    <row r="10" ht="13.8" customHeight="1" spans="1:76" x14ac:dyDescent="0.25">
      <c r="A10" s="107"/>
      <c r="B10" s="33"/>
      <c r="C10" s="34"/>
      <c r="D10" s="37"/>
      <c r="E10" s="36"/>
      <c r="F10" s="37"/>
      <c r="G10" s="36"/>
      <c r="H10" s="37"/>
      <c r="I10" s="36"/>
      <c r="J10" s="37"/>
      <c r="K10" s="36"/>
      <c r="L10" s="37"/>
      <c r="M10" s="36"/>
      <c r="N10" s="37"/>
      <c r="O10" s="36"/>
      <c r="P10" s="37"/>
      <c r="Q10" s="36"/>
      <c r="R10" s="37"/>
      <c r="S10" s="36"/>
      <c r="T10" s="37"/>
      <c r="U10" s="36"/>
      <c r="V10" s="37"/>
      <c r="W10" s="36"/>
      <c r="X10" s="40"/>
      <c r="Y10" s="39"/>
      <c r="Z10" s="40"/>
      <c r="AA10" s="39"/>
      <c r="AB10" s="40"/>
      <c r="AC10" s="39"/>
      <c r="AD10" s="40"/>
      <c r="AE10" s="39"/>
      <c r="AF10" s="40"/>
      <c r="AG10" s="39"/>
      <c r="AH10" s="40"/>
      <c r="AI10" s="39"/>
      <c r="AJ10" s="40"/>
      <c r="AK10" s="39"/>
      <c r="AL10" s="40"/>
      <c r="AM10" s="39"/>
      <c r="AN10" s="40"/>
      <c r="AO10" s="39"/>
      <c r="AP10" s="40"/>
      <c r="AQ10" s="39"/>
      <c r="AR10" s="40"/>
      <c r="AS10" s="39"/>
      <c r="AT10" s="40"/>
      <c r="AU10" s="39"/>
      <c r="AV10" s="40"/>
      <c r="AW10" s="39"/>
      <c r="AX10" s="40"/>
      <c r="AY10" s="41"/>
      <c r="AZ10" s="42"/>
      <c r="BA10" s="43"/>
      <c r="BB10" s="42"/>
      <c r="BC10" s="43"/>
      <c r="BD10" s="42"/>
      <c r="BE10" s="43"/>
      <c r="BF10" s="42"/>
      <c r="BG10" s="43"/>
      <c r="BH10" s="42"/>
      <c r="BI10" s="43"/>
      <c r="BJ10" s="42"/>
      <c r="BK10" s="43"/>
      <c r="BL10" s="42"/>
      <c r="BM10" s="43"/>
      <c r="BN10" s="42"/>
      <c r="BO10" s="43"/>
      <c r="BP10" s="42"/>
      <c r="BQ10" s="43"/>
      <c r="BR10" s="44">
        <f t="shared" si="0"/>
        <v>0</v>
      </c>
      <c r="BS10" s="45">
        <f t="shared" si="1"/>
        <v>0</v>
      </c>
      <c r="BT10" s="46"/>
      <c r="BU10" s="46"/>
      <c r="BV10" s="47">
        <f t="shared" si="4"/>
      </c>
      <c r="BW10" s="48">
        <f t="shared" si="2"/>
      </c>
      <c r="BX10" s="49">
        <f t="shared" si="3"/>
      </c>
    </row>
    <row r="11" ht="13.8" customHeight="1" spans="1:76" x14ac:dyDescent="0.25">
      <c r="A11" s="107"/>
      <c r="B11" s="33"/>
      <c r="C11" s="34"/>
      <c r="D11" s="37"/>
      <c r="E11" s="36"/>
      <c r="F11" s="37"/>
      <c r="G11" s="36"/>
      <c r="H11" s="37"/>
      <c r="I11" s="36"/>
      <c r="J11" s="37"/>
      <c r="K11" s="36"/>
      <c r="L11" s="37"/>
      <c r="M11" s="36"/>
      <c r="N11" s="37"/>
      <c r="O11" s="36"/>
      <c r="P11" s="37"/>
      <c r="Q11" s="36"/>
      <c r="R11" s="37"/>
      <c r="S11" s="36"/>
      <c r="T11" s="37"/>
      <c r="U11" s="36"/>
      <c r="V11" s="37"/>
      <c r="W11" s="36"/>
      <c r="X11" s="40"/>
      <c r="Y11" s="39"/>
      <c r="Z11" s="40"/>
      <c r="AA11" s="39"/>
      <c r="AB11" s="40"/>
      <c r="AC11" s="39"/>
      <c r="AD11" s="40"/>
      <c r="AE11" s="39"/>
      <c r="AF11" s="40"/>
      <c r="AG11" s="39"/>
      <c r="AH11" s="40"/>
      <c r="AI11" s="39"/>
      <c r="AJ11" s="40"/>
      <c r="AK11" s="39"/>
      <c r="AL11" s="40"/>
      <c r="AM11" s="39"/>
      <c r="AN11" s="40"/>
      <c r="AO11" s="39"/>
      <c r="AP11" s="40"/>
      <c r="AQ11" s="39"/>
      <c r="AR11" s="40"/>
      <c r="AS11" s="39"/>
      <c r="AT11" s="40"/>
      <c r="AU11" s="39"/>
      <c r="AV11" s="40"/>
      <c r="AW11" s="39"/>
      <c r="AX11" s="40"/>
      <c r="AY11" s="41"/>
      <c r="AZ11" s="42"/>
      <c r="BA11" s="43"/>
      <c r="BB11" s="42"/>
      <c r="BC11" s="43"/>
      <c r="BD11" s="42"/>
      <c r="BE11" s="43"/>
      <c r="BF11" s="42"/>
      <c r="BG11" s="43"/>
      <c r="BH11" s="42"/>
      <c r="BI11" s="43"/>
      <c r="BJ11" s="42"/>
      <c r="BK11" s="43"/>
      <c r="BL11" s="42"/>
      <c r="BM11" s="43"/>
      <c r="BN11" s="42"/>
      <c r="BO11" s="43"/>
      <c r="BP11" s="42"/>
      <c r="BQ11" s="43"/>
      <c r="BR11" s="44">
        <f t="shared" si="0"/>
        <v>0</v>
      </c>
      <c r="BS11" s="45">
        <f t="shared" si="1"/>
        <v>0</v>
      </c>
      <c r="BT11" s="46"/>
      <c r="BU11" s="46"/>
      <c r="BV11" s="47">
        <f t="shared" si="4"/>
      </c>
      <c r="BW11" s="48">
        <f t="shared" si="2"/>
      </c>
      <c r="BX11" s="49">
        <f t="shared" si="3"/>
      </c>
    </row>
    <row r="12" ht="13.8" customHeight="1" spans="1:76" x14ac:dyDescent="0.25">
      <c r="A12" s="107"/>
      <c r="B12" s="33"/>
      <c r="C12" s="34"/>
      <c r="D12" s="37"/>
      <c r="E12" s="36"/>
      <c r="F12" s="37"/>
      <c r="G12" s="36"/>
      <c r="H12" s="37"/>
      <c r="I12" s="36"/>
      <c r="J12" s="37"/>
      <c r="K12" s="36"/>
      <c r="L12" s="37"/>
      <c r="M12" s="36"/>
      <c r="N12" s="37"/>
      <c r="O12" s="36"/>
      <c r="P12" s="37"/>
      <c r="Q12" s="36"/>
      <c r="R12" s="37"/>
      <c r="S12" s="36"/>
      <c r="T12" s="37"/>
      <c r="U12" s="36"/>
      <c r="V12" s="37"/>
      <c r="W12" s="36"/>
      <c r="X12" s="40"/>
      <c r="Y12" s="39"/>
      <c r="Z12" s="40"/>
      <c r="AA12" s="39"/>
      <c r="AB12" s="40"/>
      <c r="AC12" s="39"/>
      <c r="AD12" s="40"/>
      <c r="AE12" s="39"/>
      <c r="AF12" s="40"/>
      <c r="AG12" s="39"/>
      <c r="AH12" s="40"/>
      <c r="AI12" s="39"/>
      <c r="AJ12" s="40"/>
      <c r="AK12" s="39"/>
      <c r="AL12" s="40"/>
      <c r="AM12" s="39"/>
      <c r="AN12" s="40"/>
      <c r="AO12" s="39"/>
      <c r="AP12" s="40"/>
      <c r="AQ12" s="39"/>
      <c r="AR12" s="40"/>
      <c r="AS12" s="39"/>
      <c r="AT12" s="40"/>
      <c r="AU12" s="39"/>
      <c r="AV12" s="40"/>
      <c r="AW12" s="39"/>
      <c r="AX12" s="40"/>
      <c r="AY12" s="41"/>
      <c r="AZ12" s="42"/>
      <c r="BA12" s="43"/>
      <c r="BB12" s="42"/>
      <c r="BC12" s="43"/>
      <c r="BD12" s="42"/>
      <c r="BE12" s="43"/>
      <c r="BF12" s="42"/>
      <c r="BG12" s="43"/>
      <c r="BH12" s="42"/>
      <c r="BI12" s="43"/>
      <c r="BJ12" s="42"/>
      <c r="BK12" s="43"/>
      <c r="BL12" s="42"/>
      <c r="BM12" s="43"/>
      <c r="BN12" s="42"/>
      <c r="BO12" s="43"/>
      <c r="BP12" s="42"/>
      <c r="BQ12" s="43"/>
      <c r="BR12" s="44">
        <f t="shared" si="0"/>
        <v>0</v>
      </c>
      <c r="BS12" s="45">
        <f t="shared" si="1"/>
        <v>0</v>
      </c>
      <c r="BT12" s="46"/>
      <c r="BU12" s="46"/>
      <c r="BV12" s="47">
        <f t="shared" si="4"/>
      </c>
      <c r="BW12" s="48">
        <f t="shared" si="2"/>
      </c>
      <c r="BX12" s="49">
        <f t="shared" si="3"/>
      </c>
    </row>
    <row r="13" ht="13.8" customHeight="1" spans="1:76" x14ac:dyDescent="0.25">
      <c r="A13" s="107"/>
      <c r="B13" s="33"/>
      <c r="C13" s="34"/>
      <c r="D13" s="37"/>
      <c r="E13" s="36"/>
      <c r="F13" s="37"/>
      <c r="G13" s="36"/>
      <c r="H13" s="37"/>
      <c r="I13" s="36"/>
      <c r="J13" s="37"/>
      <c r="K13" s="36"/>
      <c r="L13" s="37"/>
      <c r="M13" s="36"/>
      <c r="N13" s="37"/>
      <c r="O13" s="36"/>
      <c r="P13" s="37"/>
      <c r="Q13" s="36"/>
      <c r="R13" s="37"/>
      <c r="S13" s="36"/>
      <c r="T13" s="37"/>
      <c r="U13" s="36"/>
      <c r="V13" s="37"/>
      <c r="W13" s="36"/>
      <c r="X13" s="40"/>
      <c r="Y13" s="39"/>
      <c r="Z13" s="40"/>
      <c r="AA13" s="39"/>
      <c r="AB13" s="40"/>
      <c r="AC13" s="39"/>
      <c r="AD13" s="40"/>
      <c r="AE13" s="39"/>
      <c r="AF13" s="40"/>
      <c r="AG13" s="39"/>
      <c r="AH13" s="40"/>
      <c r="AI13" s="39"/>
      <c r="AJ13" s="40"/>
      <c r="AK13" s="39"/>
      <c r="AL13" s="40"/>
      <c r="AM13" s="39"/>
      <c r="AN13" s="40"/>
      <c r="AO13" s="39"/>
      <c r="AP13" s="40"/>
      <c r="AQ13" s="39"/>
      <c r="AR13" s="40"/>
      <c r="AS13" s="39"/>
      <c r="AT13" s="40"/>
      <c r="AU13" s="39"/>
      <c r="AV13" s="40"/>
      <c r="AW13" s="39"/>
      <c r="AX13" s="40"/>
      <c r="AY13" s="41"/>
      <c r="AZ13" s="42"/>
      <c r="BA13" s="43"/>
      <c r="BB13" s="42"/>
      <c r="BC13" s="43"/>
      <c r="BD13" s="42"/>
      <c r="BE13" s="43"/>
      <c r="BF13" s="42"/>
      <c r="BG13" s="43"/>
      <c r="BH13" s="42"/>
      <c r="BI13" s="43"/>
      <c r="BJ13" s="42"/>
      <c r="BK13" s="43"/>
      <c r="BL13" s="42"/>
      <c r="BM13" s="43"/>
      <c r="BN13" s="42"/>
      <c r="BO13" s="43"/>
      <c r="BP13" s="42"/>
      <c r="BQ13" s="43"/>
      <c r="BR13" s="44">
        <f t="shared" si="0"/>
        <v>0</v>
      </c>
      <c r="BS13" s="45">
        <f t="shared" si="1"/>
        <v>0</v>
      </c>
      <c r="BT13" s="46"/>
      <c r="BU13" s="46"/>
      <c r="BV13" s="47">
        <f t="shared" si="4"/>
      </c>
      <c r="BW13" s="48">
        <f t="shared" si="2"/>
      </c>
      <c r="BX13" s="49">
        <f t="shared" si="3"/>
      </c>
    </row>
    <row r="14" ht="13.8" customHeight="1" spans="1:76" x14ac:dyDescent="0.25">
      <c r="A14" s="107"/>
      <c r="B14" s="33"/>
      <c r="C14" s="34"/>
      <c r="D14" s="37"/>
      <c r="E14" s="36"/>
      <c r="F14" s="37"/>
      <c r="G14" s="36"/>
      <c r="H14" s="37"/>
      <c r="I14" s="36"/>
      <c r="J14" s="37"/>
      <c r="K14" s="36"/>
      <c r="L14" s="37"/>
      <c r="M14" s="36"/>
      <c r="N14" s="37"/>
      <c r="O14" s="36"/>
      <c r="P14" s="37"/>
      <c r="Q14" s="36"/>
      <c r="R14" s="37"/>
      <c r="S14" s="36"/>
      <c r="T14" s="37"/>
      <c r="U14" s="36"/>
      <c r="V14" s="37"/>
      <c r="W14" s="36"/>
      <c r="X14" s="40"/>
      <c r="Y14" s="39"/>
      <c r="Z14" s="40"/>
      <c r="AA14" s="39"/>
      <c r="AB14" s="40"/>
      <c r="AC14" s="39"/>
      <c r="AD14" s="40"/>
      <c r="AE14" s="39"/>
      <c r="AF14" s="40"/>
      <c r="AG14" s="39"/>
      <c r="AH14" s="40"/>
      <c r="AI14" s="39"/>
      <c r="AJ14" s="40"/>
      <c r="AK14" s="39"/>
      <c r="AL14" s="40"/>
      <c r="AM14" s="39"/>
      <c r="AN14" s="40"/>
      <c r="AO14" s="39"/>
      <c r="AP14" s="40"/>
      <c r="AQ14" s="39"/>
      <c r="AR14" s="40"/>
      <c r="AS14" s="39"/>
      <c r="AT14" s="40"/>
      <c r="AU14" s="39"/>
      <c r="AV14" s="40"/>
      <c r="AW14" s="39"/>
      <c r="AX14" s="40"/>
      <c r="AY14" s="41"/>
      <c r="AZ14" s="42"/>
      <c r="BA14" s="43"/>
      <c r="BB14" s="42"/>
      <c r="BC14" s="43"/>
      <c r="BD14" s="42"/>
      <c r="BE14" s="43"/>
      <c r="BF14" s="42"/>
      <c r="BG14" s="43"/>
      <c r="BH14" s="42"/>
      <c r="BI14" s="43"/>
      <c r="BJ14" s="42"/>
      <c r="BK14" s="43"/>
      <c r="BL14" s="42"/>
      <c r="BM14" s="43"/>
      <c r="BN14" s="42"/>
      <c r="BO14" s="43"/>
      <c r="BP14" s="42"/>
      <c r="BQ14" s="43"/>
      <c r="BR14" s="44">
        <f t="shared" si="0"/>
        <v>0</v>
      </c>
      <c r="BS14" s="45">
        <f t="shared" si="1"/>
        <v>0</v>
      </c>
      <c r="BT14" s="46"/>
      <c r="BU14" s="46"/>
      <c r="BV14" s="47">
        <f t="shared" si="4"/>
      </c>
      <c r="BW14" s="48">
        <f t="shared" si="2"/>
      </c>
      <c r="BX14" s="49">
        <f t="shared" si="3"/>
      </c>
    </row>
    <row r="15" ht="13.8" customHeight="1" spans="1:76" x14ac:dyDescent="0.25">
      <c r="A15" s="107"/>
      <c r="B15" s="33"/>
      <c r="C15" s="34"/>
      <c r="D15" s="37"/>
      <c r="E15" s="36"/>
      <c r="F15" s="37"/>
      <c r="G15" s="36"/>
      <c r="H15" s="37"/>
      <c r="I15" s="36"/>
      <c r="J15" s="37"/>
      <c r="K15" s="36"/>
      <c r="L15" s="37"/>
      <c r="M15" s="36"/>
      <c r="N15" s="37"/>
      <c r="O15" s="36"/>
      <c r="P15" s="37"/>
      <c r="Q15" s="36"/>
      <c r="R15" s="37"/>
      <c r="S15" s="36"/>
      <c r="T15" s="37"/>
      <c r="U15" s="36"/>
      <c r="V15" s="37"/>
      <c r="W15" s="36"/>
      <c r="X15" s="40"/>
      <c r="Y15" s="39"/>
      <c r="Z15" s="40"/>
      <c r="AA15" s="39"/>
      <c r="AB15" s="40"/>
      <c r="AC15" s="39"/>
      <c r="AD15" s="40"/>
      <c r="AE15" s="39"/>
      <c r="AF15" s="40"/>
      <c r="AG15" s="39"/>
      <c r="AH15" s="40"/>
      <c r="AI15" s="39"/>
      <c r="AJ15" s="40"/>
      <c r="AK15" s="39"/>
      <c r="AL15" s="40"/>
      <c r="AM15" s="39"/>
      <c r="AN15" s="40"/>
      <c r="AO15" s="39"/>
      <c r="AP15" s="40"/>
      <c r="AQ15" s="39"/>
      <c r="AR15" s="40"/>
      <c r="AS15" s="39"/>
      <c r="AT15" s="40"/>
      <c r="AU15" s="39"/>
      <c r="AV15" s="40"/>
      <c r="AW15" s="39"/>
      <c r="AX15" s="40"/>
      <c r="AY15" s="41"/>
      <c r="AZ15" s="42"/>
      <c r="BA15" s="43"/>
      <c r="BB15" s="42"/>
      <c r="BC15" s="43"/>
      <c r="BD15" s="42"/>
      <c r="BE15" s="43"/>
      <c r="BF15" s="42"/>
      <c r="BG15" s="43"/>
      <c r="BH15" s="42"/>
      <c r="BI15" s="43"/>
      <c r="BJ15" s="42"/>
      <c r="BK15" s="43"/>
      <c r="BL15" s="42"/>
      <c r="BM15" s="43"/>
      <c r="BN15" s="42"/>
      <c r="BO15" s="43"/>
      <c r="BP15" s="42"/>
      <c r="BQ15" s="43"/>
      <c r="BR15" s="44">
        <f t="shared" si="0"/>
        <v>0</v>
      </c>
      <c r="BS15" s="45">
        <f t="shared" si="1"/>
        <v>0</v>
      </c>
      <c r="BT15" s="46"/>
      <c r="BU15" s="46"/>
      <c r="BV15" s="47">
        <f t="shared" si="4"/>
      </c>
      <c r="BW15" s="48">
        <f t="shared" si="2"/>
      </c>
      <c r="BX15" s="49">
        <f t="shared" si="3"/>
      </c>
    </row>
    <row r="16" ht="13.8" customHeight="1" spans="1:76" x14ac:dyDescent="0.25">
      <c r="A16" s="107"/>
      <c r="B16" s="33"/>
      <c r="C16" s="34"/>
      <c r="D16" s="37"/>
      <c r="E16" s="36"/>
      <c r="F16" s="37"/>
      <c r="G16" s="36"/>
      <c r="H16" s="37"/>
      <c r="I16" s="36"/>
      <c r="J16" s="37"/>
      <c r="K16" s="36"/>
      <c r="L16" s="37"/>
      <c r="M16" s="36"/>
      <c r="N16" s="37"/>
      <c r="O16" s="36"/>
      <c r="P16" s="37"/>
      <c r="Q16" s="36"/>
      <c r="R16" s="37"/>
      <c r="S16" s="36"/>
      <c r="T16" s="37"/>
      <c r="U16" s="36"/>
      <c r="V16" s="37"/>
      <c r="W16" s="36"/>
      <c r="X16" s="40"/>
      <c r="Y16" s="39"/>
      <c r="Z16" s="40"/>
      <c r="AA16" s="39"/>
      <c r="AB16" s="40"/>
      <c r="AC16" s="39"/>
      <c r="AD16" s="40"/>
      <c r="AE16" s="39"/>
      <c r="AF16" s="40"/>
      <c r="AG16" s="39"/>
      <c r="AH16" s="40"/>
      <c r="AI16" s="39"/>
      <c r="AJ16" s="40"/>
      <c r="AK16" s="39"/>
      <c r="AL16" s="40"/>
      <c r="AM16" s="39"/>
      <c r="AN16" s="40"/>
      <c r="AO16" s="39"/>
      <c r="AP16" s="40"/>
      <c r="AQ16" s="39"/>
      <c r="AR16" s="40"/>
      <c r="AS16" s="39"/>
      <c r="AT16" s="40"/>
      <c r="AU16" s="39"/>
      <c r="AV16" s="40"/>
      <c r="AW16" s="39"/>
      <c r="AX16" s="40"/>
      <c r="AY16" s="41"/>
      <c r="AZ16" s="42"/>
      <c r="BA16" s="43"/>
      <c r="BB16" s="42"/>
      <c r="BC16" s="43"/>
      <c r="BD16" s="42"/>
      <c r="BE16" s="43"/>
      <c r="BF16" s="42"/>
      <c r="BG16" s="43"/>
      <c r="BH16" s="42"/>
      <c r="BI16" s="43"/>
      <c r="BJ16" s="42"/>
      <c r="BK16" s="43"/>
      <c r="BL16" s="42"/>
      <c r="BM16" s="43"/>
      <c r="BN16" s="42"/>
      <c r="BO16" s="43"/>
      <c r="BP16" s="42"/>
      <c r="BQ16" s="43"/>
      <c r="BR16" s="44">
        <f t="shared" si="0"/>
        <v>0</v>
      </c>
      <c r="BS16" s="45">
        <f t="shared" si="1"/>
        <v>0</v>
      </c>
      <c r="BT16" s="46"/>
      <c r="BU16" s="46"/>
      <c r="BV16" s="47">
        <f t="shared" si="4"/>
      </c>
      <c r="BW16" s="48">
        <f t="shared" si="2"/>
      </c>
      <c r="BX16" s="49">
        <f t="shared" si="3"/>
      </c>
    </row>
    <row r="17" ht="13.8" customHeight="1" spans="1:76" x14ac:dyDescent="0.25">
      <c r="A17" s="107"/>
      <c r="B17" s="33"/>
      <c r="C17" s="34"/>
      <c r="D17" s="37"/>
      <c r="E17" s="36"/>
      <c r="F17" s="37"/>
      <c r="G17" s="36"/>
      <c r="H17" s="37"/>
      <c r="I17" s="36"/>
      <c r="J17" s="37"/>
      <c r="K17" s="36"/>
      <c r="L17" s="37"/>
      <c r="M17" s="36"/>
      <c r="N17" s="37"/>
      <c r="O17" s="36"/>
      <c r="P17" s="37"/>
      <c r="Q17" s="36"/>
      <c r="R17" s="37"/>
      <c r="S17" s="36"/>
      <c r="T17" s="37"/>
      <c r="U17" s="36"/>
      <c r="V17" s="37"/>
      <c r="W17" s="36"/>
      <c r="X17" s="40"/>
      <c r="Y17" s="39"/>
      <c r="Z17" s="40"/>
      <c r="AA17" s="39"/>
      <c r="AB17" s="40"/>
      <c r="AC17" s="39"/>
      <c r="AD17" s="40"/>
      <c r="AE17" s="39"/>
      <c r="AF17" s="40"/>
      <c r="AG17" s="39"/>
      <c r="AH17" s="40"/>
      <c r="AI17" s="39"/>
      <c r="AJ17" s="40"/>
      <c r="AK17" s="39"/>
      <c r="AL17" s="40"/>
      <c r="AM17" s="39"/>
      <c r="AN17" s="40"/>
      <c r="AO17" s="39"/>
      <c r="AP17" s="40"/>
      <c r="AQ17" s="39"/>
      <c r="AR17" s="40"/>
      <c r="AS17" s="39"/>
      <c r="AT17" s="40"/>
      <c r="AU17" s="39"/>
      <c r="AV17" s="40"/>
      <c r="AW17" s="39"/>
      <c r="AX17" s="40"/>
      <c r="AY17" s="41"/>
      <c r="AZ17" s="42"/>
      <c r="BA17" s="43"/>
      <c r="BB17" s="42"/>
      <c r="BC17" s="43"/>
      <c r="BD17" s="42"/>
      <c r="BE17" s="43"/>
      <c r="BF17" s="42"/>
      <c r="BG17" s="43"/>
      <c r="BH17" s="42"/>
      <c r="BI17" s="43"/>
      <c r="BJ17" s="42"/>
      <c r="BK17" s="43"/>
      <c r="BL17" s="42"/>
      <c r="BM17" s="43"/>
      <c r="BN17" s="42"/>
      <c r="BO17" s="43"/>
      <c r="BP17" s="42"/>
      <c r="BQ17" s="43"/>
      <c r="BR17" s="44">
        <f t="shared" si="0"/>
        <v>0</v>
      </c>
      <c r="BS17" s="45">
        <f t="shared" si="1"/>
        <v>0</v>
      </c>
      <c r="BT17" s="46"/>
      <c r="BU17" s="46"/>
      <c r="BV17" s="47">
        <f t="shared" si="4"/>
      </c>
      <c r="BW17" s="48">
        <f t="shared" si="2"/>
      </c>
      <c r="BX17" s="49">
        <f t="shared" si="3"/>
      </c>
    </row>
    <row r="18" ht="13.8" customHeight="1" spans="1:76" x14ac:dyDescent="0.25">
      <c r="A18" s="107"/>
      <c r="B18" s="33"/>
      <c r="C18" s="34"/>
      <c r="D18" s="37"/>
      <c r="E18" s="36"/>
      <c r="F18" s="37"/>
      <c r="G18" s="36"/>
      <c r="H18" s="37"/>
      <c r="I18" s="36"/>
      <c r="J18" s="37"/>
      <c r="K18" s="36"/>
      <c r="L18" s="37"/>
      <c r="M18" s="36"/>
      <c r="N18" s="37"/>
      <c r="O18" s="36"/>
      <c r="P18" s="37"/>
      <c r="Q18" s="36"/>
      <c r="R18" s="37"/>
      <c r="S18" s="36"/>
      <c r="T18" s="37"/>
      <c r="U18" s="36"/>
      <c r="V18" s="37"/>
      <c r="W18" s="36"/>
      <c r="X18" s="40"/>
      <c r="Y18" s="39"/>
      <c r="Z18" s="40"/>
      <c r="AA18" s="39"/>
      <c r="AB18" s="40"/>
      <c r="AC18" s="39"/>
      <c r="AD18" s="40"/>
      <c r="AE18" s="39"/>
      <c r="AF18" s="40"/>
      <c r="AG18" s="39"/>
      <c r="AH18" s="40"/>
      <c r="AI18" s="39"/>
      <c r="AJ18" s="40"/>
      <c r="AK18" s="39"/>
      <c r="AL18" s="40"/>
      <c r="AM18" s="39"/>
      <c r="AN18" s="40"/>
      <c r="AO18" s="39"/>
      <c r="AP18" s="40"/>
      <c r="AQ18" s="39"/>
      <c r="AR18" s="40"/>
      <c r="AS18" s="39"/>
      <c r="AT18" s="40"/>
      <c r="AU18" s="39"/>
      <c r="AV18" s="40"/>
      <c r="AW18" s="39"/>
      <c r="AX18" s="40"/>
      <c r="AY18" s="41"/>
      <c r="AZ18" s="42"/>
      <c r="BA18" s="43"/>
      <c r="BB18" s="42"/>
      <c r="BC18" s="43"/>
      <c r="BD18" s="42"/>
      <c r="BE18" s="43"/>
      <c r="BF18" s="42"/>
      <c r="BG18" s="43"/>
      <c r="BH18" s="42"/>
      <c r="BI18" s="43"/>
      <c r="BJ18" s="42"/>
      <c r="BK18" s="43"/>
      <c r="BL18" s="42"/>
      <c r="BM18" s="43"/>
      <c r="BN18" s="42"/>
      <c r="BO18" s="43"/>
      <c r="BP18" s="42"/>
      <c r="BQ18" s="43"/>
      <c r="BR18" s="44">
        <f t="shared" si="0"/>
        <v>0</v>
      </c>
      <c r="BS18" s="45">
        <f t="shared" si="1"/>
        <v>0</v>
      </c>
      <c r="BT18" s="46"/>
      <c r="BU18" s="46"/>
      <c r="BV18" s="47">
        <f t="shared" si="4"/>
      </c>
      <c r="BW18" s="48">
        <f t="shared" si="2"/>
      </c>
      <c r="BX18" s="49">
        <f t="shared" si="3"/>
      </c>
    </row>
    <row r="19" ht="13.8" customHeight="1" spans="1:76" x14ac:dyDescent="0.25">
      <c r="A19" s="107"/>
      <c r="B19" s="33"/>
      <c r="C19" s="34"/>
      <c r="D19" s="37"/>
      <c r="E19" s="36"/>
      <c r="F19" s="37"/>
      <c r="G19" s="36"/>
      <c r="H19" s="37"/>
      <c r="I19" s="36"/>
      <c r="J19" s="37"/>
      <c r="K19" s="36"/>
      <c r="L19" s="37"/>
      <c r="M19" s="36"/>
      <c r="N19" s="37"/>
      <c r="O19" s="36"/>
      <c r="P19" s="37"/>
      <c r="Q19" s="36"/>
      <c r="R19" s="37"/>
      <c r="S19" s="36"/>
      <c r="T19" s="37"/>
      <c r="U19" s="36"/>
      <c r="V19" s="37"/>
      <c r="W19" s="36"/>
      <c r="X19" s="40"/>
      <c r="Y19" s="39"/>
      <c r="Z19" s="40"/>
      <c r="AA19" s="39"/>
      <c r="AB19" s="40"/>
      <c r="AC19" s="39"/>
      <c r="AD19" s="40"/>
      <c r="AE19" s="39"/>
      <c r="AF19" s="40"/>
      <c r="AG19" s="39"/>
      <c r="AH19" s="40"/>
      <c r="AI19" s="39"/>
      <c r="AJ19" s="40"/>
      <c r="AK19" s="39"/>
      <c r="AL19" s="40"/>
      <c r="AM19" s="39"/>
      <c r="AN19" s="40"/>
      <c r="AO19" s="39"/>
      <c r="AP19" s="40"/>
      <c r="AQ19" s="39"/>
      <c r="AR19" s="40"/>
      <c r="AS19" s="39"/>
      <c r="AT19" s="40"/>
      <c r="AU19" s="39"/>
      <c r="AV19" s="40"/>
      <c r="AW19" s="39"/>
      <c r="AX19" s="40"/>
      <c r="AY19" s="41"/>
      <c r="AZ19" s="42"/>
      <c r="BA19" s="43"/>
      <c r="BB19" s="42"/>
      <c r="BC19" s="43"/>
      <c r="BD19" s="42"/>
      <c r="BE19" s="43"/>
      <c r="BF19" s="42"/>
      <c r="BG19" s="43"/>
      <c r="BH19" s="42"/>
      <c r="BI19" s="43"/>
      <c r="BJ19" s="42"/>
      <c r="BK19" s="43"/>
      <c r="BL19" s="42"/>
      <c r="BM19" s="43"/>
      <c r="BN19" s="42"/>
      <c r="BO19" s="43"/>
      <c r="BP19" s="42"/>
      <c r="BQ19" s="43"/>
      <c r="BR19" s="44">
        <f t="shared" si="0"/>
        <v>0</v>
      </c>
      <c r="BS19" s="45">
        <f t="shared" si="1"/>
        <v>0</v>
      </c>
      <c r="BT19" s="46"/>
      <c r="BU19" s="46"/>
      <c r="BV19" s="47">
        <f t="shared" si="4"/>
      </c>
      <c r="BW19" s="48">
        <f t="shared" si="2"/>
      </c>
      <c r="BX19" s="49">
        <f t="shared" si="3"/>
      </c>
    </row>
    <row r="20" ht="13.8" customHeight="1" spans="1:76" x14ac:dyDescent="0.25">
      <c r="A20" s="107"/>
      <c r="B20" s="33"/>
      <c r="C20" s="34"/>
      <c r="D20" s="37"/>
      <c r="E20" s="36"/>
      <c r="F20" s="37"/>
      <c r="G20" s="36"/>
      <c r="H20" s="37"/>
      <c r="I20" s="36"/>
      <c r="J20" s="37"/>
      <c r="K20" s="36"/>
      <c r="L20" s="37"/>
      <c r="M20" s="36"/>
      <c r="N20" s="37"/>
      <c r="O20" s="36"/>
      <c r="P20" s="37"/>
      <c r="Q20" s="36"/>
      <c r="R20" s="37"/>
      <c r="S20" s="36"/>
      <c r="T20" s="37"/>
      <c r="U20" s="36"/>
      <c r="V20" s="37"/>
      <c r="W20" s="36"/>
      <c r="X20" s="40"/>
      <c r="Y20" s="39"/>
      <c r="Z20" s="40"/>
      <c r="AA20" s="39"/>
      <c r="AB20" s="40"/>
      <c r="AC20" s="39"/>
      <c r="AD20" s="40"/>
      <c r="AE20" s="39"/>
      <c r="AF20" s="40"/>
      <c r="AG20" s="39"/>
      <c r="AH20" s="40"/>
      <c r="AI20" s="39"/>
      <c r="AJ20" s="40"/>
      <c r="AK20" s="39"/>
      <c r="AL20" s="40"/>
      <c r="AM20" s="39"/>
      <c r="AN20" s="40"/>
      <c r="AO20" s="39"/>
      <c r="AP20" s="40"/>
      <c r="AQ20" s="39"/>
      <c r="AR20" s="40"/>
      <c r="AS20" s="39"/>
      <c r="AT20" s="40"/>
      <c r="AU20" s="39"/>
      <c r="AV20" s="40"/>
      <c r="AW20" s="39"/>
      <c r="AX20" s="40"/>
      <c r="AY20" s="41"/>
      <c r="AZ20" s="42"/>
      <c r="BA20" s="43"/>
      <c r="BB20" s="42"/>
      <c r="BC20" s="43"/>
      <c r="BD20" s="42"/>
      <c r="BE20" s="43"/>
      <c r="BF20" s="42"/>
      <c r="BG20" s="43"/>
      <c r="BH20" s="42"/>
      <c r="BI20" s="43"/>
      <c r="BJ20" s="42"/>
      <c r="BK20" s="43"/>
      <c r="BL20" s="42"/>
      <c r="BM20" s="43"/>
      <c r="BN20" s="42"/>
      <c r="BO20" s="43"/>
      <c r="BP20" s="42"/>
      <c r="BQ20" s="43"/>
      <c r="BR20" s="44">
        <f t="shared" si="0"/>
        <v>0</v>
      </c>
      <c r="BS20" s="45">
        <f t="shared" si="1"/>
        <v>0</v>
      </c>
      <c r="BT20" s="46"/>
      <c r="BU20" s="46"/>
      <c r="BV20" s="47">
        <f t="shared" si="4"/>
      </c>
      <c r="BW20" s="48">
        <f t="shared" si="2"/>
      </c>
      <c r="BX20" s="49">
        <f t="shared" si="3"/>
      </c>
    </row>
    <row r="21" ht="13.8" customHeight="1" spans="1:76" x14ac:dyDescent="0.25">
      <c r="A21" s="107"/>
      <c r="B21" s="33"/>
      <c r="C21" s="34"/>
      <c r="D21" s="37"/>
      <c r="E21" s="36"/>
      <c r="F21" s="37"/>
      <c r="G21" s="36"/>
      <c r="H21" s="37"/>
      <c r="I21" s="36"/>
      <c r="J21" s="37"/>
      <c r="K21" s="36"/>
      <c r="L21" s="37"/>
      <c r="M21" s="36"/>
      <c r="N21" s="37"/>
      <c r="O21" s="36"/>
      <c r="P21" s="37"/>
      <c r="Q21" s="36"/>
      <c r="R21" s="37"/>
      <c r="S21" s="36"/>
      <c r="T21" s="37"/>
      <c r="U21" s="36"/>
      <c r="V21" s="37"/>
      <c r="W21" s="36"/>
      <c r="X21" s="40"/>
      <c r="Y21" s="39"/>
      <c r="Z21" s="40"/>
      <c r="AA21" s="39"/>
      <c r="AB21" s="40"/>
      <c r="AC21" s="39"/>
      <c r="AD21" s="40"/>
      <c r="AE21" s="39"/>
      <c r="AF21" s="40"/>
      <c r="AG21" s="39"/>
      <c r="AH21" s="40"/>
      <c r="AI21" s="39"/>
      <c r="AJ21" s="40"/>
      <c r="AK21" s="39"/>
      <c r="AL21" s="40"/>
      <c r="AM21" s="39"/>
      <c r="AN21" s="40"/>
      <c r="AO21" s="39"/>
      <c r="AP21" s="40"/>
      <c r="AQ21" s="39"/>
      <c r="AR21" s="40"/>
      <c r="AS21" s="39"/>
      <c r="AT21" s="40"/>
      <c r="AU21" s="39"/>
      <c r="AV21" s="40"/>
      <c r="AW21" s="39"/>
      <c r="AX21" s="40"/>
      <c r="AY21" s="41"/>
      <c r="AZ21" s="42"/>
      <c r="BA21" s="43"/>
      <c r="BB21" s="42"/>
      <c r="BC21" s="43"/>
      <c r="BD21" s="42"/>
      <c r="BE21" s="43"/>
      <c r="BF21" s="42"/>
      <c r="BG21" s="43"/>
      <c r="BH21" s="42"/>
      <c r="BI21" s="43"/>
      <c r="BJ21" s="42"/>
      <c r="BK21" s="43"/>
      <c r="BL21" s="42"/>
      <c r="BM21" s="43"/>
      <c r="BN21" s="42"/>
      <c r="BO21" s="43"/>
      <c r="BP21" s="42"/>
      <c r="BQ21" s="43"/>
      <c r="BR21" s="44">
        <f t="shared" si="0"/>
        <v>0</v>
      </c>
      <c r="BS21" s="45">
        <f t="shared" si="1"/>
        <v>0</v>
      </c>
      <c r="BT21" s="46"/>
      <c r="BU21" s="46"/>
      <c r="BV21" s="47">
        <f t="shared" si="4"/>
      </c>
      <c r="BW21" s="48">
        <f t="shared" si="2"/>
      </c>
      <c r="BX21" s="49">
        <f t="shared" si="3"/>
      </c>
    </row>
    <row r="22" ht="13.8" customHeight="1" spans="1:76" x14ac:dyDescent="0.25">
      <c r="A22" s="107"/>
      <c r="B22" s="33"/>
      <c r="C22" s="34"/>
      <c r="D22" s="37"/>
      <c r="E22" s="36"/>
      <c r="F22" s="37"/>
      <c r="G22" s="36"/>
      <c r="H22" s="37"/>
      <c r="I22" s="36"/>
      <c r="J22" s="37"/>
      <c r="K22" s="36"/>
      <c r="L22" s="37"/>
      <c r="M22" s="36"/>
      <c r="N22" s="37"/>
      <c r="O22" s="36"/>
      <c r="P22" s="37"/>
      <c r="Q22" s="36"/>
      <c r="R22" s="37"/>
      <c r="S22" s="36"/>
      <c r="T22" s="37"/>
      <c r="U22" s="36"/>
      <c r="V22" s="37"/>
      <c r="W22" s="36"/>
      <c r="X22" s="40"/>
      <c r="Y22" s="39"/>
      <c r="Z22" s="40"/>
      <c r="AA22" s="39"/>
      <c r="AB22" s="40"/>
      <c r="AC22" s="39"/>
      <c r="AD22" s="40"/>
      <c r="AE22" s="39"/>
      <c r="AF22" s="40"/>
      <c r="AG22" s="39"/>
      <c r="AH22" s="40"/>
      <c r="AI22" s="39"/>
      <c r="AJ22" s="40"/>
      <c r="AK22" s="39"/>
      <c r="AL22" s="40"/>
      <c r="AM22" s="39"/>
      <c r="AN22" s="40"/>
      <c r="AO22" s="39"/>
      <c r="AP22" s="40"/>
      <c r="AQ22" s="39"/>
      <c r="AR22" s="40"/>
      <c r="AS22" s="39"/>
      <c r="AT22" s="40"/>
      <c r="AU22" s="39"/>
      <c r="AV22" s="40"/>
      <c r="AW22" s="39"/>
      <c r="AX22" s="40"/>
      <c r="AY22" s="41"/>
      <c r="AZ22" s="42"/>
      <c r="BA22" s="43"/>
      <c r="BB22" s="42"/>
      <c r="BC22" s="43"/>
      <c r="BD22" s="42"/>
      <c r="BE22" s="43"/>
      <c r="BF22" s="42"/>
      <c r="BG22" s="43"/>
      <c r="BH22" s="42"/>
      <c r="BI22" s="43"/>
      <c r="BJ22" s="42"/>
      <c r="BK22" s="43"/>
      <c r="BL22" s="42"/>
      <c r="BM22" s="43"/>
      <c r="BN22" s="42"/>
      <c r="BO22" s="43"/>
      <c r="BP22" s="42"/>
      <c r="BQ22" s="43"/>
      <c r="BR22" s="44">
        <f t="shared" si="0"/>
        <v>0</v>
      </c>
      <c r="BS22" s="45">
        <f t="shared" si="1"/>
        <v>0</v>
      </c>
      <c r="BT22" s="46"/>
      <c r="BU22" s="46"/>
      <c r="BV22" s="47">
        <f t="shared" si="4"/>
      </c>
      <c r="BW22" s="48">
        <f t="shared" si="2"/>
      </c>
      <c r="BX22" s="49">
        <f t="shared" si="3"/>
      </c>
    </row>
    <row r="23" ht="13.8" customHeight="1" spans="1:76" x14ac:dyDescent="0.25">
      <c r="A23" s="107"/>
      <c r="B23" s="33"/>
      <c r="C23" s="34"/>
      <c r="D23" s="37"/>
      <c r="E23" s="36"/>
      <c r="F23" s="37"/>
      <c r="G23" s="36"/>
      <c r="H23" s="37"/>
      <c r="I23" s="36"/>
      <c r="J23" s="37"/>
      <c r="K23" s="36"/>
      <c r="L23" s="37"/>
      <c r="M23" s="36"/>
      <c r="N23" s="37"/>
      <c r="O23" s="36"/>
      <c r="P23" s="37"/>
      <c r="Q23" s="36"/>
      <c r="R23" s="37"/>
      <c r="S23" s="36"/>
      <c r="T23" s="37"/>
      <c r="U23" s="36"/>
      <c r="V23" s="37"/>
      <c r="W23" s="36"/>
      <c r="X23" s="40"/>
      <c r="Y23" s="39"/>
      <c r="Z23" s="40"/>
      <c r="AA23" s="39"/>
      <c r="AB23" s="40"/>
      <c r="AC23" s="39"/>
      <c r="AD23" s="40"/>
      <c r="AE23" s="39"/>
      <c r="AF23" s="40"/>
      <c r="AG23" s="39"/>
      <c r="AH23" s="40"/>
      <c r="AI23" s="39"/>
      <c r="AJ23" s="40"/>
      <c r="AK23" s="39"/>
      <c r="AL23" s="40"/>
      <c r="AM23" s="39"/>
      <c r="AN23" s="40"/>
      <c r="AO23" s="39"/>
      <c r="AP23" s="40"/>
      <c r="AQ23" s="39"/>
      <c r="AR23" s="40"/>
      <c r="AS23" s="39"/>
      <c r="AT23" s="40"/>
      <c r="AU23" s="39"/>
      <c r="AV23" s="40"/>
      <c r="AW23" s="39"/>
      <c r="AX23" s="40"/>
      <c r="AY23" s="41"/>
      <c r="AZ23" s="42"/>
      <c r="BA23" s="43"/>
      <c r="BB23" s="42"/>
      <c r="BC23" s="43"/>
      <c r="BD23" s="42"/>
      <c r="BE23" s="43"/>
      <c r="BF23" s="42"/>
      <c r="BG23" s="43"/>
      <c r="BH23" s="42"/>
      <c r="BI23" s="43"/>
      <c r="BJ23" s="42"/>
      <c r="BK23" s="43"/>
      <c r="BL23" s="42"/>
      <c r="BM23" s="43"/>
      <c r="BN23" s="42"/>
      <c r="BO23" s="43"/>
      <c r="BP23" s="42"/>
      <c r="BQ23" s="43"/>
      <c r="BR23" s="44">
        <f t="shared" si="0"/>
        <v>0</v>
      </c>
      <c r="BS23" s="45">
        <f t="shared" si="1"/>
        <v>0</v>
      </c>
      <c r="BT23" s="46"/>
      <c r="BU23" s="46"/>
      <c r="BV23" s="47">
        <f t="shared" si="4"/>
      </c>
      <c r="BW23" s="48">
        <f t="shared" si="2"/>
      </c>
      <c r="BX23" s="49">
        <f t="shared" si="3"/>
      </c>
    </row>
    <row r="24" ht="13.8" customHeight="1" spans="1:76" x14ac:dyDescent="0.25">
      <c r="A24" s="107"/>
      <c r="B24" s="33"/>
      <c r="C24" s="34"/>
      <c r="D24" s="37"/>
      <c r="E24" s="36"/>
      <c r="F24" s="37"/>
      <c r="G24" s="36"/>
      <c r="H24" s="37"/>
      <c r="I24" s="36"/>
      <c r="J24" s="37"/>
      <c r="K24" s="36"/>
      <c r="L24" s="37"/>
      <c r="M24" s="36"/>
      <c r="N24" s="37"/>
      <c r="O24" s="36"/>
      <c r="P24" s="37"/>
      <c r="Q24" s="36"/>
      <c r="R24" s="37"/>
      <c r="S24" s="36"/>
      <c r="T24" s="37"/>
      <c r="U24" s="36"/>
      <c r="V24" s="37"/>
      <c r="W24" s="36"/>
      <c r="X24" s="40"/>
      <c r="Y24" s="39"/>
      <c r="Z24" s="40"/>
      <c r="AA24" s="39"/>
      <c r="AB24" s="40"/>
      <c r="AC24" s="39"/>
      <c r="AD24" s="40"/>
      <c r="AE24" s="39"/>
      <c r="AF24" s="40"/>
      <c r="AG24" s="39"/>
      <c r="AH24" s="40"/>
      <c r="AI24" s="39"/>
      <c r="AJ24" s="40"/>
      <c r="AK24" s="39"/>
      <c r="AL24" s="40"/>
      <c r="AM24" s="39"/>
      <c r="AN24" s="40"/>
      <c r="AO24" s="39"/>
      <c r="AP24" s="40"/>
      <c r="AQ24" s="39"/>
      <c r="AR24" s="40"/>
      <c r="AS24" s="39"/>
      <c r="AT24" s="40"/>
      <c r="AU24" s="39"/>
      <c r="AV24" s="40"/>
      <c r="AW24" s="39"/>
      <c r="AX24" s="40"/>
      <c r="AY24" s="41"/>
      <c r="AZ24" s="42"/>
      <c r="BA24" s="43"/>
      <c r="BB24" s="42"/>
      <c r="BC24" s="43"/>
      <c r="BD24" s="42"/>
      <c r="BE24" s="43"/>
      <c r="BF24" s="42"/>
      <c r="BG24" s="43"/>
      <c r="BH24" s="42"/>
      <c r="BI24" s="43"/>
      <c r="BJ24" s="42"/>
      <c r="BK24" s="43"/>
      <c r="BL24" s="42"/>
      <c r="BM24" s="43"/>
      <c r="BN24" s="42"/>
      <c r="BO24" s="43"/>
      <c r="BP24" s="42"/>
      <c r="BQ24" s="43"/>
      <c r="BR24" s="44">
        <f t="shared" si="0"/>
        <v>0</v>
      </c>
      <c r="BS24" s="45">
        <f t="shared" si="1"/>
        <v>0</v>
      </c>
      <c r="BT24" s="46"/>
      <c r="BU24" s="46"/>
      <c r="BV24" s="47">
        <f t="shared" si="4"/>
      </c>
      <c r="BW24" s="48">
        <f t="shared" si="2"/>
      </c>
      <c r="BX24" s="49">
        <f t="shared" si="3"/>
      </c>
    </row>
    <row r="25" ht="13.8" customHeight="1" spans="1:76" x14ac:dyDescent="0.25">
      <c r="A25" s="107"/>
      <c r="B25" s="33"/>
      <c r="C25" s="34"/>
      <c r="D25" s="37"/>
      <c r="E25" s="36"/>
      <c r="F25" s="37"/>
      <c r="G25" s="36"/>
      <c r="H25" s="37"/>
      <c r="I25" s="36"/>
      <c r="J25" s="37"/>
      <c r="K25" s="36"/>
      <c r="L25" s="37"/>
      <c r="M25" s="36"/>
      <c r="N25" s="37"/>
      <c r="O25" s="36"/>
      <c r="P25" s="37"/>
      <c r="Q25" s="36"/>
      <c r="R25" s="37"/>
      <c r="S25" s="36"/>
      <c r="T25" s="37"/>
      <c r="U25" s="36"/>
      <c r="V25" s="37"/>
      <c r="W25" s="36"/>
      <c r="X25" s="40"/>
      <c r="Y25" s="39"/>
      <c r="Z25" s="40"/>
      <c r="AA25" s="39"/>
      <c r="AB25" s="40"/>
      <c r="AC25" s="39"/>
      <c r="AD25" s="40"/>
      <c r="AE25" s="39"/>
      <c r="AF25" s="40"/>
      <c r="AG25" s="39"/>
      <c r="AH25" s="40"/>
      <c r="AI25" s="39"/>
      <c r="AJ25" s="40"/>
      <c r="AK25" s="39"/>
      <c r="AL25" s="40"/>
      <c r="AM25" s="39"/>
      <c r="AN25" s="40"/>
      <c r="AO25" s="39"/>
      <c r="AP25" s="40"/>
      <c r="AQ25" s="39"/>
      <c r="AR25" s="40"/>
      <c r="AS25" s="39"/>
      <c r="AT25" s="40"/>
      <c r="AU25" s="39"/>
      <c r="AV25" s="40"/>
      <c r="AW25" s="39"/>
      <c r="AX25" s="40"/>
      <c r="AY25" s="41"/>
      <c r="AZ25" s="42"/>
      <c r="BA25" s="43"/>
      <c r="BB25" s="42"/>
      <c r="BC25" s="43"/>
      <c r="BD25" s="42"/>
      <c r="BE25" s="43"/>
      <c r="BF25" s="42"/>
      <c r="BG25" s="43"/>
      <c r="BH25" s="42"/>
      <c r="BI25" s="43"/>
      <c r="BJ25" s="42"/>
      <c r="BK25" s="43"/>
      <c r="BL25" s="42"/>
      <c r="BM25" s="43"/>
      <c r="BN25" s="42"/>
      <c r="BO25" s="43"/>
      <c r="BP25" s="42"/>
      <c r="BQ25" s="43"/>
      <c r="BR25" s="44">
        <f t="shared" si="0"/>
        <v>0</v>
      </c>
      <c r="BS25" s="45">
        <f t="shared" si="1"/>
        <v>0</v>
      </c>
      <c r="BT25" s="46"/>
      <c r="BU25" s="46"/>
      <c r="BV25" s="47">
        <f t="shared" si="4"/>
      </c>
      <c r="BW25" s="48">
        <f t="shared" si="2"/>
      </c>
      <c r="BX25" s="49">
        <f t="shared" si="3"/>
      </c>
    </row>
    <row r="26" ht="13.8" customHeight="1" spans="1:76" x14ac:dyDescent="0.25">
      <c r="A26" s="107"/>
      <c r="B26" s="33"/>
      <c r="C26" s="34"/>
      <c r="D26" s="37"/>
      <c r="E26" s="36"/>
      <c r="F26" s="37"/>
      <c r="G26" s="36"/>
      <c r="H26" s="37"/>
      <c r="I26" s="36"/>
      <c r="J26" s="37"/>
      <c r="K26" s="36"/>
      <c r="L26" s="37"/>
      <c r="M26" s="36"/>
      <c r="N26" s="37"/>
      <c r="O26" s="36"/>
      <c r="P26" s="37"/>
      <c r="Q26" s="36"/>
      <c r="R26" s="37"/>
      <c r="S26" s="36"/>
      <c r="T26" s="37"/>
      <c r="U26" s="36"/>
      <c r="V26" s="37"/>
      <c r="W26" s="36"/>
      <c r="X26" s="40"/>
      <c r="Y26" s="39"/>
      <c r="Z26" s="40"/>
      <c r="AA26" s="39"/>
      <c r="AB26" s="40"/>
      <c r="AC26" s="39"/>
      <c r="AD26" s="40"/>
      <c r="AE26" s="39"/>
      <c r="AF26" s="40"/>
      <c r="AG26" s="39"/>
      <c r="AH26" s="40"/>
      <c r="AI26" s="39"/>
      <c r="AJ26" s="40"/>
      <c r="AK26" s="39"/>
      <c r="AL26" s="40"/>
      <c r="AM26" s="39"/>
      <c r="AN26" s="40"/>
      <c r="AO26" s="39"/>
      <c r="AP26" s="40"/>
      <c r="AQ26" s="39"/>
      <c r="AR26" s="40"/>
      <c r="AS26" s="39"/>
      <c r="AT26" s="40"/>
      <c r="AU26" s="39"/>
      <c r="AV26" s="40"/>
      <c r="AW26" s="39"/>
      <c r="AX26" s="40"/>
      <c r="AY26" s="41"/>
      <c r="AZ26" s="42"/>
      <c r="BA26" s="43"/>
      <c r="BB26" s="42"/>
      <c r="BC26" s="43"/>
      <c r="BD26" s="42"/>
      <c r="BE26" s="43"/>
      <c r="BF26" s="42"/>
      <c r="BG26" s="43"/>
      <c r="BH26" s="42"/>
      <c r="BI26" s="43"/>
      <c r="BJ26" s="42"/>
      <c r="BK26" s="43"/>
      <c r="BL26" s="42"/>
      <c r="BM26" s="43"/>
      <c r="BN26" s="42"/>
      <c r="BO26" s="43"/>
      <c r="BP26" s="42"/>
      <c r="BQ26" s="43"/>
      <c r="BR26" s="44">
        <f t="shared" si="0"/>
        <v>0</v>
      </c>
      <c r="BS26" s="45">
        <f t="shared" si="1"/>
        <v>0</v>
      </c>
      <c r="BT26" s="46"/>
      <c r="BU26" s="46"/>
      <c r="BV26" s="47">
        <f t="shared" si="4"/>
      </c>
      <c r="BW26" s="48">
        <f t="shared" si="2"/>
      </c>
      <c r="BX26" s="49">
        <f t="shared" si="3"/>
      </c>
    </row>
    <row r="27" ht="13.8" customHeight="1" spans="1:76" x14ac:dyDescent="0.25">
      <c r="A27" s="107"/>
      <c r="B27" s="33"/>
      <c r="C27" s="34"/>
      <c r="D27" s="37"/>
      <c r="E27" s="36"/>
      <c r="F27" s="37"/>
      <c r="G27" s="36"/>
      <c r="H27" s="37"/>
      <c r="I27" s="36"/>
      <c r="J27" s="37"/>
      <c r="K27" s="36"/>
      <c r="L27" s="37"/>
      <c r="M27" s="36"/>
      <c r="N27" s="37"/>
      <c r="O27" s="36"/>
      <c r="P27" s="37"/>
      <c r="Q27" s="36"/>
      <c r="R27" s="37"/>
      <c r="S27" s="36"/>
      <c r="T27" s="37"/>
      <c r="U27" s="36"/>
      <c r="V27" s="37"/>
      <c r="W27" s="36"/>
      <c r="X27" s="40"/>
      <c r="Y27" s="39"/>
      <c r="Z27" s="40"/>
      <c r="AA27" s="39"/>
      <c r="AB27" s="40"/>
      <c r="AC27" s="39"/>
      <c r="AD27" s="40"/>
      <c r="AE27" s="39"/>
      <c r="AF27" s="40"/>
      <c r="AG27" s="39"/>
      <c r="AH27" s="40"/>
      <c r="AI27" s="39"/>
      <c r="AJ27" s="40"/>
      <c r="AK27" s="39"/>
      <c r="AL27" s="40"/>
      <c r="AM27" s="39"/>
      <c r="AN27" s="40"/>
      <c r="AO27" s="39"/>
      <c r="AP27" s="40"/>
      <c r="AQ27" s="39"/>
      <c r="AR27" s="40"/>
      <c r="AS27" s="39"/>
      <c r="AT27" s="40"/>
      <c r="AU27" s="39"/>
      <c r="AV27" s="40"/>
      <c r="AW27" s="39"/>
      <c r="AX27" s="40"/>
      <c r="AY27" s="41"/>
      <c r="AZ27" s="42"/>
      <c r="BA27" s="43"/>
      <c r="BB27" s="42"/>
      <c r="BC27" s="43"/>
      <c r="BD27" s="42"/>
      <c r="BE27" s="43"/>
      <c r="BF27" s="42"/>
      <c r="BG27" s="43"/>
      <c r="BH27" s="42"/>
      <c r="BI27" s="43"/>
      <c r="BJ27" s="42"/>
      <c r="BK27" s="43"/>
      <c r="BL27" s="42"/>
      <c r="BM27" s="43"/>
      <c r="BN27" s="42"/>
      <c r="BO27" s="43"/>
      <c r="BP27" s="42"/>
      <c r="BQ27" s="43"/>
      <c r="BR27" s="44">
        <f t="shared" si="0"/>
        <v>0</v>
      </c>
      <c r="BS27" s="45">
        <f t="shared" si="1"/>
        <v>0</v>
      </c>
      <c r="BT27" s="46"/>
      <c r="BU27" s="46"/>
      <c r="BV27" s="47">
        <f t="shared" si="4"/>
      </c>
      <c r="BW27" s="48">
        <f t="shared" si="2"/>
      </c>
      <c r="BX27" s="49">
        <f t="shared" si="3"/>
      </c>
    </row>
    <row r="28" ht="13.8" customHeight="1" spans="1:76" x14ac:dyDescent="0.25">
      <c r="A28" s="107"/>
      <c r="B28" s="33"/>
      <c r="C28" s="34"/>
      <c r="D28" s="37"/>
      <c r="E28" s="36"/>
      <c r="F28" s="37"/>
      <c r="G28" s="36"/>
      <c r="H28" s="37"/>
      <c r="I28" s="36"/>
      <c r="J28" s="37"/>
      <c r="K28" s="36"/>
      <c r="L28" s="37"/>
      <c r="M28" s="36"/>
      <c r="N28" s="37"/>
      <c r="O28" s="36"/>
      <c r="P28" s="37"/>
      <c r="Q28" s="36"/>
      <c r="R28" s="37"/>
      <c r="S28" s="36"/>
      <c r="T28" s="37"/>
      <c r="U28" s="36"/>
      <c r="V28" s="37"/>
      <c r="W28" s="36"/>
      <c r="X28" s="40"/>
      <c r="Y28" s="39"/>
      <c r="Z28" s="40"/>
      <c r="AA28" s="39"/>
      <c r="AB28" s="40"/>
      <c r="AC28" s="39"/>
      <c r="AD28" s="40"/>
      <c r="AE28" s="39"/>
      <c r="AF28" s="40"/>
      <c r="AG28" s="39"/>
      <c r="AH28" s="40"/>
      <c r="AI28" s="39"/>
      <c r="AJ28" s="40"/>
      <c r="AK28" s="39"/>
      <c r="AL28" s="40"/>
      <c r="AM28" s="39"/>
      <c r="AN28" s="40"/>
      <c r="AO28" s="39"/>
      <c r="AP28" s="40"/>
      <c r="AQ28" s="39"/>
      <c r="AR28" s="40"/>
      <c r="AS28" s="39"/>
      <c r="AT28" s="40"/>
      <c r="AU28" s="39"/>
      <c r="AV28" s="40"/>
      <c r="AW28" s="39"/>
      <c r="AX28" s="40"/>
      <c r="AY28" s="41"/>
      <c r="AZ28" s="42"/>
      <c r="BA28" s="43"/>
      <c r="BB28" s="42"/>
      <c r="BC28" s="43"/>
      <c r="BD28" s="42"/>
      <c r="BE28" s="43"/>
      <c r="BF28" s="42"/>
      <c r="BG28" s="43"/>
      <c r="BH28" s="42"/>
      <c r="BI28" s="43"/>
      <c r="BJ28" s="42"/>
      <c r="BK28" s="43"/>
      <c r="BL28" s="42"/>
      <c r="BM28" s="43"/>
      <c r="BN28" s="42"/>
      <c r="BO28" s="43"/>
      <c r="BP28" s="42"/>
      <c r="BQ28" s="43"/>
      <c r="BR28" s="44">
        <f t="shared" si="0"/>
        <v>0</v>
      </c>
      <c r="BS28" s="45">
        <f t="shared" si="1"/>
        <v>0</v>
      </c>
      <c r="BT28" s="46"/>
      <c r="BU28" s="46"/>
      <c r="BV28" s="47">
        <f t="shared" si="4"/>
      </c>
      <c r="BW28" s="48">
        <f t="shared" si="2"/>
      </c>
      <c r="BX28" s="49">
        <f t="shared" si="3"/>
      </c>
    </row>
    <row r="29" ht="13.8" customHeight="1" spans="1:76" x14ac:dyDescent="0.25">
      <c r="A29" s="107"/>
      <c r="B29" s="33"/>
      <c r="C29" s="34"/>
      <c r="D29" s="37"/>
      <c r="E29" s="36"/>
      <c r="F29" s="37"/>
      <c r="G29" s="36"/>
      <c r="H29" s="37"/>
      <c r="I29" s="36"/>
      <c r="J29" s="37"/>
      <c r="K29" s="36"/>
      <c r="L29" s="37"/>
      <c r="M29" s="36"/>
      <c r="N29" s="37"/>
      <c r="O29" s="36"/>
      <c r="P29" s="37"/>
      <c r="Q29" s="36"/>
      <c r="R29" s="37"/>
      <c r="S29" s="36"/>
      <c r="T29" s="37"/>
      <c r="U29" s="36"/>
      <c r="V29" s="37"/>
      <c r="W29" s="36"/>
      <c r="X29" s="40"/>
      <c r="Y29" s="39"/>
      <c r="Z29" s="40"/>
      <c r="AA29" s="39"/>
      <c r="AB29" s="40"/>
      <c r="AC29" s="39"/>
      <c r="AD29" s="40"/>
      <c r="AE29" s="39"/>
      <c r="AF29" s="40"/>
      <c r="AG29" s="39"/>
      <c r="AH29" s="40"/>
      <c r="AI29" s="39"/>
      <c r="AJ29" s="40"/>
      <c r="AK29" s="39"/>
      <c r="AL29" s="40"/>
      <c r="AM29" s="39"/>
      <c r="AN29" s="40"/>
      <c r="AO29" s="39"/>
      <c r="AP29" s="40"/>
      <c r="AQ29" s="39"/>
      <c r="AR29" s="40"/>
      <c r="AS29" s="39"/>
      <c r="AT29" s="40"/>
      <c r="AU29" s="39"/>
      <c r="AV29" s="40"/>
      <c r="AW29" s="39"/>
      <c r="AX29" s="40"/>
      <c r="AY29" s="41"/>
      <c r="AZ29" s="42"/>
      <c r="BA29" s="43"/>
      <c r="BB29" s="42"/>
      <c r="BC29" s="43"/>
      <c r="BD29" s="42"/>
      <c r="BE29" s="43"/>
      <c r="BF29" s="42"/>
      <c r="BG29" s="43"/>
      <c r="BH29" s="42"/>
      <c r="BI29" s="43"/>
      <c r="BJ29" s="42"/>
      <c r="BK29" s="43"/>
      <c r="BL29" s="42"/>
      <c r="BM29" s="43"/>
      <c r="BN29" s="42"/>
      <c r="BO29" s="43"/>
      <c r="BP29" s="42"/>
      <c r="BQ29" s="43"/>
      <c r="BR29" s="44">
        <f t="shared" si="0"/>
        <v>0</v>
      </c>
      <c r="BS29" s="45">
        <f t="shared" si="1"/>
        <v>0</v>
      </c>
      <c r="BT29" s="46"/>
      <c r="BU29" s="46"/>
      <c r="BV29" s="47">
        <f t="shared" si="4"/>
      </c>
      <c r="BW29" s="48">
        <f t="shared" si="2"/>
      </c>
      <c r="BX29" s="49">
        <f t="shared" si="3"/>
      </c>
    </row>
    <row r="30" ht="13.8" customHeight="1" spans="1:76" x14ac:dyDescent="0.25">
      <c r="A30" s="107"/>
      <c r="B30" s="33"/>
      <c r="C30" s="34"/>
      <c r="D30" s="37"/>
      <c r="E30" s="36"/>
      <c r="F30" s="37"/>
      <c r="G30" s="36"/>
      <c r="H30" s="37"/>
      <c r="I30" s="36"/>
      <c r="J30" s="37"/>
      <c r="K30" s="36"/>
      <c r="L30" s="37"/>
      <c r="M30" s="36"/>
      <c r="N30" s="37"/>
      <c r="O30" s="36"/>
      <c r="P30" s="37"/>
      <c r="Q30" s="36"/>
      <c r="R30" s="37"/>
      <c r="S30" s="36"/>
      <c r="T30" s="37"/>
      <c r="U30" s="36"/>
      <c r="V30" s="37"/>
      <c r="W30" s="36"/>
      <c r="X30" s="40"/>
      <c r="Y30" s="39"/>
      <c r="Z30" s="40"/>
      <c r="AA30" s="39"/>
      <c r="AB30" s="40"/>
      <c r="AC30" s="39"/>
      <c r="AD30" s="40"/>
      <c r="AE30" s="39"/>
      <c r="AF30" s="40"/>
      <c r="AG30" s="39"/>
      <c r="AH30" s="40"/>
      <c r="AI30" s="39"/>
      <c r="AJ30" s="40"/>
      <c r="AK30" s="39"/>
      <c r="AL30" s="40"/>
      <c r="AM30" s="39"/>
      <c r="AN30" s="40"/>
      <c r="AO30" s="39"/>
      <c r="AP30" s="40"/>
      <c r="AQ30" s="39"/>
      <c r="AR30" s="40"/>
      <c r="AS30" s="39"/>
      <c r="AT30" s="40"/>
      <c r="AU30" s="39"/>
      <c r="AV30" s="40"/>
      <c r="AW30" s="39"/>
      <c r="AX30" s="40"/>
      <c r="AY30" s="41"/>
      <c r="AZ30" s="42"/>
      <c r="BA30" s="43"/>
      <c r="BB30" s="42"/>
      <c r="BC30" s="43"/>
      <c r="BD30" s="42"/>
      <c r="BE30" s="43"/>
      <c r="BF30" s="42"/>
      <c r="BG30" s="43"/>
      <c r="BH30" s="42"/>
      <c r="BI30" s="43"/>
      <c r="BJ30" s="42"/>
      <c r="BK30" s="43"/>
      <c r="BL30" s="42"/>
      <c r="BM30" s="43"/>
      <c r="BN30" s="42"/>
      <c r="BO30" s="43"/>
      <c r="BP30" s="42"/>
      <c r="BQ30" s="43"/>
      <c r="BR30" s="44">
        <f t="shared" si="0"/>
        <v>0</v>
      </c>
      <c r="BS30" s="45">
        <f t="shared" si="1"/>
        <v>0</v>
      </c>
      <c r="BT30" s="46"/>
      <c r="BU30" s="46"/>
      <c r="BV30" s="47">
        <f t="shared" si="4"/>
      </c>
      <c r="BW30" s="48">
        <f t="shared" si="2"/>
      </c>
      <c r="BX30" s="49">
        <f t="shared" si="3"/>
      </c>
    </row>
    <row r="31" ht="13.8" customHeight="1" spans="1:76" x14ac:dyDescent="0.25">
      <c r="A31" s="107"/>
      <c r="B31" s="33"/>
      <c r="C31" s="34"/>
      <c r="D31" s="37"/>
      <c r="E31" s="36"/>
      <c r="F31" s="37"/>
      <c r="G31" s="36"/>
      <c r="H31" s="37"/>
      <c r="I31" s="36"/>
      <c r="J31" s="37"/>
      <c r="K31" s="36"/>
      <c r="L31" s="37"/>
      <c r="M31" s="36"/>
      <c r="N31" s="37"/>
      <c r="O31" s="36"/>
      <c r="P31" s="37"/>
      <c r="Q31" s="36"/>
      <c r="R31" s="37"/>
      <c r="S31" s="36"/>
      <c r="T31" s="37"/>
      <c r="U31" s="36"/>
      <c r="V31" s="37"/>
      <c r="W31" s="36"/>
      <c r="X31" s="40"/>
      <c r="Y31" s="39"/>
      <c r="Z31" s="40"/>
      <c r="AA31" s="39"/>
      <c r="AB31" s="40"/>
      <c r="AC31" s="39"/>
      <c r="AD31" s="40"/>
      <c r="AE31" s="39"/>
      <c r="AF31" s="40"/>
      <c r="AG31" s="39"/>
      <c r="AH31" s="40"/>
      <c r="AI31" s="39"/>
      <c r="AJ31" s="40"/>
      <c r="AK31" s="39"/>
      <c r="AL31" s="40"/>
      <c r="AM31" s="39"/>
      <c r="AN31" s="40"/>
      <c r="AO31" s="39"/>
      <c r="AP31" s="40"/>
      <c r="AQ31" s="39"/>
      <c r="AR31" s="40"/>
      <c r="AS31" s="39"/>
      <c r="AT31" s="40"/>
      <c r="AU31" s="39"/>
      <c r="AV31" s="40"/>
      <c r="AW31" s="39"/>
      <c r="AX31" s="40"/>
      <c r="AY31" s="41"/>
      <c r="AZ31" s="42"/>
      <c r="BA31" s="43"/>
      <c r="BB31" s="42"/>
      <c r="BC31" s="43"/>
      <c r="BD31" s="42"/>
      <c r="BE31" s="43"/>
      <c r="BF31" s="42"/>
      <c r="BG31" s="43"/>
      <c r="BH31" s="42"/>
      <c r="BI31" s="43"/>
      <c r="BJ31" s="42"/>
      <c r="BK31" s="43"/>
      <c r="BL31" s="42"/>
      <c r="BM31" s="43"/>
      <c r="BN31" s="42"/>
      <c r="BO31" s="43"/>
      <c r="BP31" s="42"/>
      <c r="BQ31" s="43"/>
      <c r="BR31" s="44">
        <f t="shared" si="0"/>
        <v>0</v>
      </c>
      <c r="BS31" s="45">
        <f t="shared" si="1"/>
        <v>0</v>
      </c>
      <c r="BT31" s="46"/>
      <c r="BU31" s="46"/>
      <c r="BV31" s="47">
        <f t="shared" si="4"/>
      </c>
      <c r="BW31" s="48">
        <f t="shared" si="2"/>
      </c>
      <c r="BX31" s="49">
        <f t="shared" si="3"/>
      </c>
    </row>
    <row r="32" ht="13.8" customHeight="1" spans="1:76" x14ac:dyDescent="0.25">
      <c r="A32" s="107"/>
      <c r="B32" s="33"/>
      <c r="C32" s="34"/>
      <c r="D32" s="37"/>
      <c r="E32" s="36"/>
      <c r="F32" s="37"/>
      <c r="G32" s="36"/>
      <c r="H32" s="37"/>
      <c r="I32" s="36"/>
      <c r="J32" s="37"/>
      <c r="K32" s="36"/>
      <c r="L32" s="37"/>
      <c r="M32" s="36"/>
      <c r="N32" s="37"/>
      <c r="O32" s="36"/>
      <c r="P32" s="37"/>
      <c r="Q32" s="36"/>
      <c r="R32" s="37"/>
      <c r="S32" s="36"/>
      <c r="T32" s="37"/>
      <c r="U32" s="36"/>
      <c r="V32" s="37"/>
      <c r="W32" s="36"/>
      <c r="X32" s="40"/>
      <c r="Y32" s="39"/>
      <c r="Z32" s="40"/>
      <c r="AA32" s="39"/>
      <c r="AB32" s="40"/>
      <c r="AC32" s="39"/>
      <c r="AD32" s="40"/>
      <c r="AE32" s="39"/>
      <c r="AF32" s="40"/>
      <c r="AG32" s="39"/>
      <c r="AH32" s="40"/>
      <c r="AI32" s="39"/>
      <c r="AJ32" s="40"/>
      <c r="AK32" s="39"/>
      <c r="AL32" s="40"/>
      <c r="AM32" s="39"/>
      <c r="AN32" s="40"/>
      <c r="AO32" s="39"/>
      <c r="AP32" s="40"/>
      <c r="AQ32" s="39"/>
      <c r="AR32" s="40"/>
      <c r="AS32" s="39"/>
      <c r="AT32" s="40"/>
      <c r="AU32" s="39"/>
      <c r="AV32" s="40"/>
      <c r="AW32" s="39"/>
      <c r="AX32" s="40"/>
      <c r="AY32" s="41"/>
      <c r="AZ32" s="42"/>
      <c r="BA32" s="43"/>
      <c r="BB32" s="42"/>
      <c r="BC32" s="43"/>
      <c r="BD32" s="42"/>
      <c r="BE32" s="43"/>
      <c r="BF32" s="42"/>
      <c r="BG32" s="43"/>
      <c r="BH32" s="42"/>
      <c r="BI32" s="43"/>
      <c r="BJ32" s="42"/>
      <c r="BK32" s="43"/>
      <c r="BL32" s="42"/>
      <c r="BM32" s="43"/>
      <c r="BN32" s="42"/>
      <c r="BO32" s="43"/>
      <c r="BP32" s="42"/>
      <c r="BQ32" s="43"/>
      <c r="BR32" s="44">
        <f t="shared" si="0"/>
        <v>0</v>
      </c>
      <c r="BS32" s="45">
        <f t="shared" si="1"/>
        <v>0</v>
      </c>
      <c r="BT32" s="46"/>
      <c r="BU32" s="46"/>
      <c r="BV32" s="47">
        <f t="shared" si="4"/>
      </c>
      <c r="BW32" s="48">
        <f t="shared" si="2"/>
      </c>
      <c r="BX32" s="49">
        <f t="shared" si="3"/>
      </c>
    </row>
    <row r="33" ht="13.8" customHeight="1" spans="1:76" x14ac:dyDescent="0.25">
      <c r="A33" s="107"/>
      <c r="B33" s="33"/>
      <c r="C33" s="34"/>
      <c r="D33" s="37"/>
      <c r="E33" s="36"/>
      <c r="F33" s="37"/>
      <c r="G33" s="36"/>
      <c r="H33" s="37"/>
      <c r="I33" s="36"/>
      <c r="J33" s="37"/>
      <c r="K33" s="36"/>
      <c r="L33" s="37"/>
      <c r="M33" s="36"/>
      <c r="N33" s="37"/>
      <c r="O33" s="36"/>
      <c r="P33" s="37"/>
      <c r="Q33" s="36"/>
      <c r="R33" s="37"/>
      <c r="S33" s="36"/>
      <c r="T33" s="37"/>
      <c r="U33" s="36"/>
      <c r="V33" s="37"/>
      <c r="W33" s="36"/>
      <c r="X33" s="40"/>
      <c r="Y33" s="39"/>
      <c r="Z33" s="40"/>
      <c r="AA33" s="39"/>
      <c r="AB33" s="40"/>
      <c r="AC33" s="39"/>
      <c r="AD33" s="40"/>
      <c r="AE33" s="39"/>
      <c r="AF33" s="40"/>
      <c r="AG33" s="39"/>
      <c r="AH33" s="40"/>
      <c r="AI33" s="39"/>
      <c r="AJ33" s="40"/>
      <c r="AK33" s="39"/>
      <c r="AL33" s="40"/>
      <c r="AM33" s="39"/>
      <c r="AN33" s="40"/>
      <c r="AO33" s="39"/>
      <c r="AP33" s="40"/>
      <c r="AQ33" s="39"/>
      <c r="AR33" s="40"/>
      <c r="AS33" s="39"/>
      <c r="AT33" s="40"/>
      <c r="AU33" s="39"/>
      <c r="AV33" s="40"/>
      <c r="AW33" s="39"/>
      <c r="AX33" s="40"/>
      <c r="AY33" s="41"/>
      <c r="AZ33" s="42"/>
      <c r="BA33" s="43"/>
      <c r="BB33" s="42"/>
      <c r="BC33" s="43"/>
      <c r="BD33" s="42"/>
      <c r="BE33" s="43"/>
      <c r="BF33" s="42"/>
      <c r="BG33" s="43"/>
      <c r="BH33" s="42"/>
      <c r="BI33" s="43"/>
      <c r="BJ33" s="42"/>
      <c r="BK33" s="43"/>
      <c r="BL33" s="42"/>
      <c r="BM33" s="43"/>
      <c r="BN33" s="42"/>
      <c r="BO33" s="43"/>
      <c r="BP33" s="42"/>
      <c r="BQ33" s="43"/>
      <c r="BR33" s="44">
        <f t="shared" si="0"/>
        <v>0</v>
      </c>
      <c r="BS33" s="45">
        <f t="shared" si="1"/>
        <v>0</v>
      </c>
      <c r="BT33" s="46"/>
      <c r="BU33" s="46"/>
      <c r="BV33" s="47">
        <f t="shared" si="4"/>
      </c>
      <c r="BW33" s="48">
        <f t="shared" si="2"/>
      </c>
      <c r="BX33" s="49">
        <f t="shared" si="3"/>
      </c>
    </row>
    <row r="34" ht="13.8" customHeight="1" spans="1:76" x14ac:dyDescent="0.25">
      <c r="A34" s="107"/>
      <c r="B34" s="33"/>
      <c r="C34" s="34"/>
      <c r="D34" s="37"/>
      <c r="E34" s="36"/>
      <c r="F34" s="37"/>
      <c r="G34" s="36"/>
      <c r="H34" s="37"/>
      <c r="I34" s="36"/>
      <c r="J34" s="37"/>
      <c r="K34" s="36"/>
      <c r="L34" s="37"/>
      <c r="M34" s="36"/>
      <c r="N34" s="37"/>
      <c r="O34" s="36"/>
      <c r="P34" s="37"/>
      <c r="Q34" s="36"/>
      <c r="R34" s="37"/>
      <c r="S34" s="36"/>
      <c r="T34" s="37"/>
      <c r="U34" s="36"/>
      <c r="V34" s="37"/>
      <c r="W34" s="36"/>
      <c r="X34" s="40"/>
      <c r="Y34" s="39"/>
      <c r="Z34" s="40"/>
      <c r="AA34" s="39"/>
      <c r="AB34" s="40"/>
      <c r="AC34" s="39"/>
      <c r="AD34" s="40"/>
      <c r="AE34" s="39"/>
      <c r="AF34" s="40"/>
      <c r="AG34" s="39"/>
      <c r="AH34" s="40"/>
      <c r="AI34" s="39"/>
      <c r="AJ34" s="40"/>
      <c r="AK34" s="39"/>
      <c r="AL34" s="40"/>
      <c r="AM34" s="39"/>
      <c r="AN34" s="40"/>
      <c r="AO34" s="39"/>
      <c r="AP34" s="40"/>
      <c r="AQ34" s="39"/>
      <c r="AR34" s="40"/>
      <c r="AS34" s="39"/>
      <c r="AT34" s="40"/>
      <c r="AU34" s="39"/>
      <c r="AV34" s="40"/>
      <c r="AW34" s="39"/>
      <c r="AX34" s="40"/>
      <c r="AY34" s="41"/>
      <c r="AZ34" s="42"/>
      <c r="BA34" s="43"/>
      <c r="BB34" s="42"/>
      <c r="BC34" s="43"/>
      <c r="BD34" s="42"/>
      <c r="BE34" s="43"/>
      <c r="BF34" s="42"/>
      <c r="BG34" s="43"/>
      <c r="BH34" s="42"/>
      <c r="BI34" s="43"/>
      <c r="BJ34" s="42"/>
      <c r="BK34" s="43"/>
      <c r="BL34" s="42"/>
      <c r="BM34" s="43"/>
      <c r="BN34" s="42"/>
      <c r="BO34" s="43"/>
      <c r="BP34" s="42"/>
      <c r="BQ34" s="43"/>
      <c r="BR34" s="44">
        <f t="shared" si="0"/>
        <v>0</v>
      </c>
      <c r="BS34" s="45">
        <f t="shared" si="1"/>
        <v>0</v>
      </c>
      <c r="BT34" s="46"/>
      <c r="BU34" s="46"/>
      <c r="BV34" s="47">
        <f t="shared" si="4"/>
      </c>
      <c r="BW34" s="48">
        <f t="shared" si="2"/>
      </c>
      <c r="BX34" s="49">
        <f t="shared" si="3"/>
      </c>
    </row>
    <row r="35" ht="13.8" customHeight="1" spans="1:76" x14ac:dyDescent="0.25">
      <c r="A35" s="107"/>
      <c r="B35" s="33"/>
      <c r="C35" s="34"/>
      <c r="D35" s="37"/>
      <c r="E35" s="36"/>
      <c r="F35" s="37"/>
      <c r="G35" s="36"/>
      <c r="H35" s="37"/>
      <c r="I35" s="36"/>
      <c r="J35" s="37"/>
      <c r="K35" s="36"/>
      <c r="L35" s="37"/>
      <c r="M35" s="36"/>
      <c r="N35" s="37"/>
      <c r="O35" s="36"/>
      <c r="P35" s="37"/>
      <c r="Q35" s="36"/>
      <c r="R35" s="37"/>
      <c r="S35" s="36"/>
      <c r="T35" s="37"/>
      <c r="U35" s="36"/>
      <c r="V35" s="37"/>
      <c r="W35" s="36"/>
      <c r="X35" s="40"/>
      <c r="Y35" s="39"/>
      <c r="Z35" s="40"/>
      <c r="AA35" s="39"/>
      <c r="AB35" s="40"/>
      <c r="AC35" s="39"/>
      <c r="AD35" s="40"/>
      <c r="AE35" s="39"/>
      <c r="AF35" s="40"/>
      <c r="AG35" s="39"/>
      <c r="AH35" s="40"/>
      <c r="AI35" s="39"/>
      <c r="AJ35" s="40"/>
      <c r="AK35" s="39"/>
      <c r="AL35" s="40"/>
      <c r="AM35" s="39"/>
      <c r="AN35" s="40"/>
      <c r="AO35" s="39"/>
      <c r="AP35" s="40"/>
      <c r="AQ35" s="39"/>
      <c r="AR35" s="40"/>
      <c r="AS35" s="39"/>
      <c r="AT35" s="40"/>
      <c r="AU35" s="39"/>
      <c r="AV35" s="40"/>
      <c r="AW35" s="39"/>
      <c r="AX35" s="40"/>
      <c r="AY35" s="41"/>
      <c r="AZ35" s="42"/>
      <c r="BA35" s="43"/>
      <c r="BB35" s="42"/>
      <c r="BC35" s="43"/>
      <c r="BD35" s="42"/>
      <c r="BE35" s="43"/>
      <c r="BF35" s="42"/>
      <c r="BG35" s="43"/>
      <c r="BH35" s="42"/>
      <c r="BI35" s="43"/>
      <c r="BJ35" s="42"/>
      <c r="BK35" s="43"/>
      <c r="BL35" s="42"/>
      <c r="BM35" s="43"/>
      <c r="BN35" s="42"/>
      <c r="BO35" s="43"/>
      <c r="BP35" s="42"/>
      <c r="BQ35" s="43"/>
      <c r="BR35" s="44">
        <f t="shared" si="0"/>
        <v>0</v>
      </c>
      <c r="BS35" s="45">
        <f t="shared" si="1"/>
        <v>0</v>
      </c>
      <c r="BT35" s="46"/>
      <c r="BU35" s="46"/>
      <c r="BV35" s="47">
        <f t="shared" si="4"/>
      </c>
      <c r="BW35" s="48">
        <f t="shared" si="2"/>
      </c>
      <c r="BX35" s="49">
        <f t="shared" si="3"/>
      </c>
    </row>
    <row r="36" ht="13.8" customHeight="1" spans="1:76" x14ac:dyDescent="0.25">
      <c r="A36" s="107"/>
      <c r="B36" s="33"/>
      <c r="C36" s="34"/>
      <c r="D36" s="37"/>
      <c r="E36" s="36"/>
      <c r="F36" s="37"/>
      <c r="G36" s="36"/>
      <c r="H36" s="37"/>
      <c r="I36" s="36"/>
      <c r="J36" s="37"/>
      <c r="K36" s="36"/>
      <c r="L36" s="37"/>
      <c r="M36" s="36"/>
      <c r="N36" s="37"/>
      <c r="O36" s="36"/>
      <c r="P36" s="37"/>
      <c r="Q36" s="36"/>
      <c r="R36" s="37"/>
      <c r="S36" s="36"/>
      <c r="T36" s="37"/>
      <c r="U36" s="36"/>
      <c r="V36" s="37"/>
      <c r="W36" s="36"/>
      <c r="X36" s="40"/>
      <c r="Y36" s="39"/>
      <c r="Z36" s="40"/>
      <c r="AA36" s="39"/>
      <c r="AB36" s="40"/>
      <c r="AC36" s="39"/>
      <c r="AD36" s="40"/>
      <c r="AE36" s="39"/>
      <c r="AF36" s="40"/>
      <c r="AG36" s="39"/>
      <c r="AH36" s="40"/>
      <c r="AI36" s="39"/>
      <c r="AJ36" s="40"/>
      <c r="AK36" s="39"/>
      <c r="AL36" s="40"/>
      <c r="AM36" s="39"/>
      <c r="AN36" s="40"/>
      <c r="AO36" s="39"/>
      <c r="AP36" s="40"/>
      <c r="AQ36" s="39"/>
      <c r="AR36" s="40"/>
      <c r="AS36" s="39"/>
      <c r="AT36" s="40"/>
      <c r="AU36" s="39"/>
      <c r="AV36" s="40"/>
      <c r="AW36" s="39"/>
      <c r="AX36" s="40"/>
      <c r="AY36" s="41"/>
      <c r="AZ36" s="42"/>
      <c r="BA36" s="43"/>
      <c r="BB36" s="42"/>
      <c r="BC36" s="43"/>
      <c r="BD36" s="42"/>
      <c r="BE36" s="43"/>
      <c r="BF36" s="42"/>
      <c r="BG36" s="43"/>
      <c r="BH36" s="42"/>
      <c r="BI36" s="43"/>
      <c r="BJ36" s="42"/>
      <c r="BK36" s="43"/>
      <c r="BL36" s="42"/>
      <c r="BM36" s="43"/>
      <c r="BN36" s="42"/>
      <c r="BO36" s="43"/>
      <c r="BP36" s="42"/>
      <c r="BQ36" s="43"/>
      <c r="BR36" s="44">
        <f t="shared" si="0"/>
        <v>0</v>
      </c>
      <c r="BS36" s="45">
        <f t="shared" si="1"/>
        <v>0</v>
      </c>
      <c r="BT36" s="46"/>
      <c r="BU36" s="46"/>
      <c r="BV36" s="47">
        <f t="shared" si="4"/>
      </c>
      <c r="BW36" s="48">
        <f t="shared" si="2"/>
      </c>
      <c r="BX36" s="49">
        <f t="shared" si="3"/>
      </c>
    </row>
    <row r="37" ht="13.8" customHeight="1" spans="1:76" x14ac:dyDescent="0.25">
      <c r="A37" s="107"/>
      <c r="B37" s="33"/>
      <c r="C37" s="34"/>
      <c r="D37" s="37"/>
      <c r="E37" s="36"/>
      <c r="F37" s="37"/>
      <c r="G37" s="36"/>
      <c r="H37" s="37"/>
      <c r="I37" s="36"/>
      <c r="J37" s="37"/>
      <c r="K37" s="36"/>
      <c r="L37" s="37"/>
      <c r="M37" s="36"/>
      <c r="N37" s="37"/>
      <c r="O37" s="36"/>
      <c r="P37" s="37"/>
      <c r="Q37" s="36"/>
      <c r="R37" s="37"/>
      <c r="S37" s="36"/>
      <c r="T37" s="37"/>
      <c r="U37" s="36"/>
      <c r="V37" s="37"/>
      <c r="W37" s="36"/>
      <c r="X37" s="40"/>
      <c r="Y37" s="39"/>
      <c r="Z37" s="40"/>
      <c r="AA37" s="39"/>
      <c r="AB37" s="40"/>
      <c r="AC37" s="39"/>
      <c r="AD37" s="40"/>
      <c r="AE37" s="39"/>
      <c r="AF37" s="40"/>
      <c r="AG37" s="39"/>
      <c r="AH37" s="40"/>
      <c r="AI37" s="39"/>
      <c r="AJ37" s="40"/>
      <c r="AK37" s="39"/>
      <c r="AL37" s="40"/>
      <c r="AM37" s="39"/>
      <c r="AN37" s="40"/>
      <c r="AO37" s="39"/>
      <c r="AP37" s="40"/>
      <c r="AQ37" s="39"/>
      <c r="AR37" s="40"/>
      <c r="AS37" s="39"/>
      <c r="AT37" s="40"/>
      <c r="AU37" s="39"/>
      <c r="AV37" s="40"/>
      <c r="AW37" s="39"/>
      <c r="AX37" s="40"/>
      <c r="AY37" s="41"/>
      <c r="AZ37" s="42"/>
      <c r="BA37" s="43"/>
      <c r="BB37" s="42"/>
      <c r="BC37" s="43"/>
      <c r="BD37" s="42"/>
      <c r="BE37" s="43"/>
      <c r="BF37" s="42"/>
      <c r="BG37" s="43"/>
      <c r="BH37" s="42"/>
      <c r="BI37" s="43"/>
      <c r="BJ37" s="42"/>
      <c r="BK37" s="43"/>
      <c r="BL37" s="42"/>
      <c r="BM37" s="43"/>
      <c r="BN37" s="42"/>
      <c r="BO37" s="43"/>
      <c r="BP37" s="42"/>
      <c r="BQ37" s="43"/>
      <c r="BR37" s="44">
        <f t="shared" si="0"/>
        <v>0</v>
      </c>
      <c r="BS37" s="45">
        <f t="shared" si="1"/>
        <v>0</v>
      </c>
      <c r="BT37" s="46"/>
      <c r="BU37" s="46"/>
      <c r="BV37" s="47">
        <f t="shared" si="4"/>
      </c>
      <c r="BW37" s="48">
        <f t="shared" si="2"/>
      </c>
      <c r="BX37" s="49">
        <f t="shared" si="3"/>
      </c>
    </row>
    <row r="38" ht="13.8" customHeight="1" spans="1:76" x14ac:dyDescent="0.25">
      <c r="A38" s="107"/>
      <c r="B38" s="33"/>
      <c r="C38" s="34"/>
      <c r="D38" s="37"/>
      <c r="E38" s="36"/>
      <c r="F38" s="37"/>
      <c r="G38" s="36"/>
      <c r="H38" s="37"/>
      <c r="I38" s="36"/>
      <c r="J38" s="37"/>
      <c r="K38" s="36"/>
      <c r="L38" s="37"/>
      <c r="M38" s="36"/>
      <c r="N38" s="37"/>
      <c r="O38" s="36"/>
      <c r="P38" s="37"/>
      <c r="Q38" s="36"/>
      <c r="R38" s="37"/>
      <c r="S38" s="36"/>
      <c r="T38" s="37"/>
      <c r="U38" s="36"/>
      <c r="V38" s="37"/>
      <c r="W38" s="36"/>
      <c r="X38" s="40"/>
      <c r="Y38" s="39"/>
      <c r="Z38" s="40"/>
      <c r="AA38" s="39"/>
      <c r="AB38" s="40"/>
      <c r="AC38" s="39"/>
      <c r="AD38" s="40"/>
      <c r="AE38" s="39"/>
      <c r="AF38" s="40"/>
      <c r="AG38" s="39"/>
      <c r="AH38" s="40"/>
      <c r="AI38" s="39"/>
      <c r="AJ38" s="40"/>
      <c r="AK38" s="39"/>
      <c r="AL38" s="40"/>
      <c r="AM38" s="39"/>
      <c r="AN38" s="40"/>
      <c r="AO38" s="39"/>
      <c r="AP38" s="40"/>
      <c r="AQ38" s="39"/>
      <c r="AR38" s="40"/>
      <c r="AS38" s="39"/>
      <c r="AT38" s="40"/>
      <c r="AU38" s="39"/>
      <c r="AV38" s="40"/>
      <c r="AW38" s="39"/>
      <c r="AX38" s="40"/>
      <c r="AY38" s="41"/>
      <c r="AZ38" s="42"/>
      <c r="BA38" s="43"/>
      <c r="BB38" s="42"/>
      <c r="BC38" s="43"/>
      <c r="BD38" s="42"/>
      <c r="BE38" s="43"/>
      <c r="BF38" s="42"/>
      <c r="BG38" s="43"/>
      <c r="BH38" s="42"/>
      <c r="BI38" s="43"/>
      <c r="BJ38" s="42"/>
      <c r="BK38" s="43"/>
      <c r="BL38" s="42"/>
      <c r="BM38" s="43"/>
      <c r="BN38" s="42"/>
      <c r="BO38" s="43"/>
      <c r="BP38" s="42"/>
      <c r="BQ38" s="43"/>
      <c r="BR38" s="44">
        <f t="shared" si="0"/>
        <v>0</v>
      </c>
      <c r="BS38" s="45">
        <f t="shared" si="1"/>
        <v>0</v>
      </c>
      <c r="BT38" s="46"/>
      <c r="BU38" s="46"/>
      <c r="BV38" s="47">
        <f t="shared" si="4"/>
      </c>
      <c r="BW38" s="48">
        <f t="shared" si="2"/>
      </c>
      <c r="BX38" s="49">
        <f t="shared" si="3"/>
      </c>
    </row>
    <row r="39" ht="13.8" customHeight="1" spans="1:76" x14ac:dyDescent="0.25">
      <c r="A39" s="107"/>
      <c r="B39" s="33"/>
      <c r="C39" s="34"/>
      <c r="D39" s="37"/>
      <c r="E39" s="36"/>
      <c r="F39" s="37"/>
      <c r="G39" s="36"/>
      <c r="H39" s="37"/>
      <c r="I39" s="36"/>
      <c r="J39" s="37"/>
      <c r="K39" s="36"/>
      <c r="L39" s="37"/>
      <c r="M39" s="36"/>
      <c r="N39" s="37"/>
      <c r="O39" s="36"/>
      <c r="P39" s="37"/>
      <c r="Q39" s="36"/>
      <c r="R39" s="37"/>
      <c r="S39" s="36"/>
      <c r="T39" s="37"/>
      <c r="U39" s="36"/>
      <c r="V39" s="37"/>
      <c r="W39" s="36"/>
      <c r="X39" s="40"/>
      <c r="Y39" s="39"/>
      <c r="Z39" s="40"/>
      <c r="AA39" s="39"/>
      <c r="AB39" s="40"/>
      <c r="AC39" s="39"/>
      <c r="AD39" s="40"/>
      <c r="AE39" s="39"/>
      <c r="AF39" s="40"/>
      <c r="AG39" s="39"/>
      <c r="AH39" s="40"/>
      <c r="AI39" s="39"/>
      <c r="AJ39" s="40"/>
      <c r="AK39" s="39"/>
      <c r="AL39" s="40"/>
      <c r="AM39" s="39"/>
      <c r="AN39" s="40"/>
      <c r="AO39" s="39"/>
      <c r="AP39" s="40"/>
      <c r="AQ39" s="39"/>
      <c r="AR39" s="40"/>
      <c r="AS39" s="39"/>
      <c r="AT39" s="40"/>
      <c r="AU39" s="39"/>
      <c r="AV39" s="40"/>
      <c r="AW39" s="39"/>
      <c r="AX39" s="40"/>
      <c r="AY39" s="41"/>
      <c r="AZ39" s="42"/>
      <c r="BA39" s="43"/>
      <c r="BB39" s="42"/>
      <c r="BC39" s="43"/>
      <c r="BD39" s="42"/>
      <c r="BE39" s="43"/>
      <c r="BF39" s="42"/>
      <c r="BG39" s="43"/>
      <c r="BH39" s="42"/>
      <c r="BI39" s="43"/>
      <c r="BJ39" s="42"/>
      <c r="BK39" s="43"/>
      <c r="BL39" s="42"/>
      <c r="BM39" s="43"/>
      <c r="BN39" s="42"/>
      <c r="BO39" s="43"/>
      <c r="BP39" s="42"/>
      <c r="BQ39" s="43"/>
      <c r="BR39" s="44">
        <f t="shared" si="0"/>
        <v>0</v>
      </c>
      <c r="BS39" s="45">
        <f t="shared" si="1"/>
        <v>0</v>
      </c>
      <c r="BT39" s="46"/>
      <c r="BU39" s="46"/>
      <c r="BV39" s="47">
        <f t="shared" si="4"/>
      </c>
      <c r="BW39" s="48">
        <f t="shared" si="2"/>
      </c>
      <c r="BX39" s="49">
        <f t="shared" si="3"/>
      </c>
    </row>
    <row r="40" ht="13.8" customHeight="1" spans="1:76" x14ac:dyDescent="0.25">
      <c r="A40" s="107"/>
      <c r="B40" s="33"/>
      <c r="C40" s="34"/>
      <c r="D40" s="37"/>
      <c r="E40" s="36"/>
      <c r="F40" s="37"/>
      <c r="G40" s="36"/>
      <c r="H40" s="37"/>
      <c r="I40" s="36"/>
      <c r="J40" s="37"/>
      <c r="K40" s="36"/>
      <c r="L40" s="37"/>
      <c r="M40" s="36"/>
      <c r="N40" s="37"/>
      <c r="O40" s="36"/>
      <c r="P40" s="37"/>
      <c r="Q40" s="36"/>
      <c r="R40" s="37"/>
      <c r="S40" s="36"/>
      <c r="T40" s="37"/>
      <c r="U40" s="36"/>
      <c r="V40" s="37"/>
      <c r="W40" s="36"/>
      <c r="X40" s="40"/>
      <c r="Y40" s="39"/>
      <c r="Z40" s="40"/>
      <c r="AA40" s="39"/>
      <c r="AB40" s="40"/>
      <c r="AC40" s="39"/>
      <c r="AD40" s="40"/>
      <c r="AE40" s="39"/>
      <c r="AF40" s="40"/>
      <c r="AG40" s="39"/>
      <c r="AH40" s="40"/>
      <c r="AI40" s="39"/>
      <c r="AJ40" s="40"/>
      <c r="AK40" s="39"/>
      <c r="AL40" s="40"/>
      <c r="AM40" s="39"/>
      <c r="AN40" s="40"/>
      <c r="AO40" s="39"/>
      <c r="AP40" s="40"/>
      <c r="AQ40" s="39"/>
      <c r="AR40" s="40"/>
      <c r="AS40" s="39"/>
      <c r="AT40" s="40"/>
      <c r="AU40" s="39"/>
      <c r="AV40" s="40"/>
      <c r="AW40" s="39"/>
      <c r="AX40" s="40"/>
      <c r="AY40" s="41"/>
      <c r="AZ40" s="42"/>
      <c r="BA40" s="43"/>
      <c r="BB40" s="42"/>
      <c r="BC40" s="43"/>
      <c r="BD40" s="42"/>
      <c r="BE40" s="43"/>
      <c r="BF40" s="42"/>
      <c r="BG40" s="43"/>
      <c r="BH40" s="42"/>
      <c r="BI40" s="43"/>
      <c r="BJ40" s="42"/>
      <c r="BK40" s="43"/>
      <c r="BL40" s="42"/>
      <c r="BM40" s="43"/>
      <c r="BN40" s="42"/>
      <c r="BO40" s="43"/>
      <c r="BP40" s="42"/>
      <c r="BQ40" s="43"/>
      <c r="BR40" s="44">
        <f t="shared" si="0"/>
        <v>0</v>
      </c>
      <c r="BS40" s="45">
        <f t="shared" si="1"/>
        <v>0</v>
      </c>
      <c r="BT40" s="46"/>
      <c r="BU40" s="46"/>
      <c r="BV40" s="47">
        <f t="shared" si="4"/>
      </c>
      <c r="BW40" s="48">
        <f t="shared" si="2"/>
      </c>
      <c r="BX40" s="49">
        <f t="shared" si="3"/>
      </c>
    </row>
    <row r="41" ht="13.8" customHeight="1" spans="1:76" x14ac:dyDescent="0.25">
      <c r="A41" s="107"/>
      <c r="B41" s="33"/>
      <c r="C41" s="34"/>
      <c r="D41" s="37"/>
      <c r="E41" s="36"/>
      <c r="F41" s="37"/>
      <c r="G41" s="36"/>
      <c r="H41" s="37"/>
      <c r="I41" s="36"/>
      <c r="J41" s="37"/>
      <c r="K41" s="36"/>
      <c r="L41" s="37"/>
      <c r="M41" s="36"/>
      <c r="N41" s="37"/>
      <c r="O41" s="36"/>
      <c r="P41" s="37"/>
      <c r="Q41" s="36"/>
      <c r="R41" s="37"/>
      <c r="S41" s="36"/>
      <c r="T41" s="37"/>
      <c r="U41" s="36"/>
      <c r="V41" s="37"/>
      <c r="W41" s="36"/>
      <c r="X41" s="40"/>
      <c r="Y41" s="39"/>
      <c r="Z41" s="40"/>
      <c r="AA41" s="39"/>
      <c r="AB41" s="40"/>
      <c r="AC41" s="39"/>
      <c r="AD41" s="40"/>
      <c r="AE41" s="39"/>
      <c r="AF41" s="40"/>
      <c r="AG41" s="39"/>
      <c r="AH41" s="40"/>
      <c r="AI41" s="39"/>
      <c r="AJ41" s="40"/>
      <c r="AK41" s="39"/>
      <c r="AL41" s="40"/>
      <c r="AM41" s="39"/>
      <c r="AN41" s="40"/>
      <c r="AO41" s="39"/>
      <c r="AP41" s="40"/>
      <c r="AQ41" s="39"/>
      <c r="AR41" s="40"/>
      <c r="AS41" s="39"/>
      <c r="AT41" s="40"/>
      <c r="AU41" s="39"/>
      <c r="AV41" s="40"/>
      <c r="AW41" s="39"/>
      <c r="AX41" s="40"/>
      <c r="AY41" s="41"/>
      <c r="AZ41" s="42"/>
      <c r="BA41" s="43"/>
      <c r="BB41" s="42"/>
      <c r="BC41" s="43"/>
      <c r="BD41" s="42"/>
      <c r="BE41" s="43"/>
      <c r="BF41" s="42"/>
      <c r="BG41" s="43"/>
      <c r="BH41" s="42"/>
      <c r="BI41" s="43"/>
      <c r="BJ41" s="42"/>
      <c r="BK41" s="43"/>
      <c r="BL41" s="42"/>
      <c r="BM41" s="43"/>
      <c r="BN41" s="42"/>
      <c r="BO41" s="43"/>
      <c r="BP41" s="42"/>
      <c r="BQ41" s="43"/>
      <c r="BR41" s="44">
        <f t="shared" si="0"/>
        <v>0</v>
      </c>
      <c r="BS41" s="45">
        <f t="shared" si="1"/>
        <v>0</v>
      </c>
      <c r="BT41" s="46"/>
      <c r="BU41" s="46"/>
      <c r="BV41" s="47">
        <f t="shared" si="4"/>
      </c>
      <c r="BW41" s="48">
        <f t="shared" si="2"/>
      </c>
      <c r="BX41" s="49">
        <f t="shared" si="3"/>
      </c>
    </row>
    <row r="42" ht="13.8" customHeight="1" spans="1:76" x14ac:dyDescent="0.25">
      <c r="A42" s="107"/>
      <c r="B42" s="33"/>
      <c r="C42" s="34"/>
      <c r="D42" s="37"/>
      <c r="E42" s="36"/>
      <c r="F42" s="37"/>
      <c r="G42" s="36"/>
      <c r="H42" s="37"/>
      <c r="I42" s="36"/>
      <c r="J42" s="37"/>
      <c r="K42" s="36"/>
      <c r="L42" s="37"/>
      <c r="M42" s="36"/>
      <c r="N42" s="37"/>
      <c r="O42" s="36"/>
      <c r="P42" s="37"/>
      <c r="Q42" s="36"/>
      <c r="R42" s="37"/>
      <c r="S42" s="36"/>
      <c r="T42" s="37"/>
      <c r="U42" s="36"/>
      <c r="V42" s="37"/>
      <c r="W42" s="36"/>
      <c r="X42" s="40"/>
      <c r="Y42" s="39"/>
      <c r="Z42" s="40"/>
      <c r="AA42" s="39"/>
      <c r="AB42" s="40"/>
      <c r="AC42" s="39"/>
      <c r="AD42" s="40"/>
      <c r="AE42" s="39"/>
      <c r="AF42" s="40"/>
      <c r="AG42" s="39"/>
      <c r="AH42" s="40"/>
      <c r="AI42" s="39"/>
      <c r="AJ42" s="40"/>
      <c r="AK42" s="39"/>
      <c r="AL42" s="40"/>
      <c r="AM42" s="39"/>
      <c r="AN42" s="40"/>
      <c r="AO42" s="39"/>
      <c r="AP42" s="40"/>
      <c r="AQ42" s="39"/>
      <c r="AR42" s="40"/>
      <c r="AS42" s="39"/>
      <c r="AT42" s="40"/>
      <c r="AU42" s="39"/>
      <c r="AV42" s="40"/>
      <c r="AW42" s="39"/>
      <c r="AX42" s="40"/>
      <c r="AY42" s="41"/>
      <c r="AZ42" s="42"/>
      <c r="BA42" s="43"/>
      <c r="BB42" s="42"/>
      <c r="BC42" s="43"/>
      <c r="BD42" s="42"/>
      <c r="BE42" s="43"/>
      <c r="BF42" s="42"/>
      <c r="BG42" s="43"/>
      <c r="BH42" s="42"/>
      <c r="BI42" s="43"/>
      <c r="BJ42" s="42"/>
      <c r="BK42" s="43"/>
      <c r="BL42" s="42"/>
      <c r="BM42" s="43"/>
      <c r="BN42" s="42"/>
      <c r="BO42" s="43"/>
      <c r="BP42" s="42"/>
      <c r="BQ42" s="43"/>
      <c r="BR42" s="44">
        <f t="shared" si="0"/>
        <v>0</v>
      </c>
      <c r="BS42" s="45">
        <f t="shared" si="1"/>
        <v>0</v>
      </c>
      <c r="BT42" s="46"/>
      <c r="BU42" s="46"/>
      <c r="BV42" s="47">
        <f t="shared" si="4"/>
      </c>
      <c r="BW42" s="48">
        <f t="shared" si="2"/>
      </c>
      <c r="BX42" s="49">
        <f t="shared" si="3"/>
      </c>
    </row>
    <row r="43" ht="13.8" customHeight="1" spans="1:76" x14ac:dyDescent="0.25">
      <c r="A43" s="107"/>
      <c r="B43" s="33"/>
      <c r="C43" s="34"/>
      <c r="D43" s="37"/>
      <c r="E43" s="36"/>
      <c r="F43" s="37"/>
      <c r="G43" s="36"/>
      <c r="H43" s="37"/>
      <c r="I43" s="36"/>
      <c r="J43" s="37"/>
      <c r="K43" s="36"/>
      <c r="L43" s="37"/>
      <c r="M43" s="36"/>
      <c r="N43" s="37"/>
      <c r="O43" s="36"/>
      <c r="P43" s="37"/>
      <c r="Q43" s="36"/>
      <c r="R43" s="37"/>
      <c r="S43" s="36"/>
      <c r="T43" s="37"/>
      <c r="U43" s="36"/>
      <c r="V43" s="37"/>
      <c r="W43" s="36"/>
      <c r="X43" s="40"/>
      <c r="Y43" s="39"/>
      <c r="Z43" s="40"/>
      <c r="AA43" s="39"/>
      <c r="AB43" s="40"/>
      <c r="AC43" s="39"/>
      <c r="AD43" s="40"/>
      <c r="AE43" s="39"/>
      <c r="AF43" s="40"/>
      <c r="AG43" s="39"/>
      <c r="AH43" s="40"/>
      <c r="AI43" s="39"/>
      <c r="AJ43" s="40"/>
      <c r="AK43" s="39"/>
      <c r="AL43" s="40"/>
      <c r="AM43" s="39"/>
      <c r="AN43" s="40"/>
      <c r="AO43" s="39"/>
      <c r="AP43" s="40"/>
      <c r="AQ43" s="39"/>
      <c r="AR43" s="40"/>
      <c r="AS43" s="39"/>
      <c r="AT43" s="40"/>
      <c r="AU43" s="39"/>
      <c r="AV43" s="40"/>
      <c r="AW43" s="39"/>
      <c r="AX43" s="40"/>
      <c r="AY43" s="41"/>
      <c r="AZ43" s="42"/>
      <c r="BA43" s="43"/>
      <c r="BB43" s="42"/>
      <c r="BC43" s="43"/>
      <c r="BD43" s="42"/>
      <c r="BE43" s="43"/>
      <c r="BF43" s="42"/>
      <c r="BG43" s="43"/>
      <c r="BH43" s="42"/>
      <c r="BI43" s="43"/>
      <c r="BJ43" s="42"/>
      <c r="BK43" s="43"/>
      <c r="BL43" s="42"/>
      <c r="BM43" s="43"/>
      <c r="BN43" s="42"/>
      <c r="BO43" s="43"/>
      <c r="BP43" s="42"/>
      <c r="BQ43" s="43"/>
      <c r="BR43" s="44">
        <f t="shared" si="0"/>
        <v>0</v>
      </c>
      <c r="BS43" s="45">
        <f t="shared" si="1"/>
        <v>0</v>
      </c>
      <c r="BT43" s="46"/>
      <c r="BU43" s="46"/>
      <c r="BV43" s="47">
        <f t="shared" si="4"/>
      </c>
      <c r="BW43" s="48">
        <f t="shared" si="2"/>
      </c>
      <c r="BX43" s="49">
        <f t="shared" si="3"/>
      </c>
    </row>
    <row r="44" ht="13.8" customHeight="1" spans="1:76" x14ac:dyDescent="0.25">
      <c r="A44" s="107"/>
      <c r="B44" s="33"/>
      <c r="C44" s="34"/>
      <c r="D44" s="37"/>
      <c r="E44" s="36"/>
      <c r="F44" s="37"/>
      <c r="G44" s="36"/>
      <c r="H44" s="37"/>
      <c r="I44" s="36"/>
      <c r="J44" s="37"/>
      <c r="K44" s="36"/>
      <c r="L44" s="37"/>
      <c r="M44" s="36"/>
      <c r="N44" s="37"/>
      <c r="O44" s="36"/>
      <c r="P44" s="37"/>
      <c r="Q44" s="36"/>
      <c r="R44" s="37"/>
      <c r="S44" s="36"/>
      <c r="T44" s="37"/>
      <c r="U44" s="36"/>
      <c r="V44" s="37"/>
      <c r="W44" s="36"/>
      <c r="X44" s="40"/>
      <c r="Y44" s="39"/>
      <c r="Z44" s="40"/>
      <c r="AA44" s="39"/>
      <c r="AB44" s="40"/>
      <c r="AC44" s="39"/>
      <c r="AD44" s="40"/>
      <c r="AE44" s="39"/>
      <c r="AF44" s="40"/>
      <c r="AG44" s="39"/>
      <c r="AH44" s="40"/>
      <c r="AI44" s="39"/>
      <c r="AJ44" s="40"/>
      <c r="AK44" s="39"/>
      <c r="AL44" s="40"/>
      <c r="AM44" s="39"/>
      <c r="AN44" s="40"/>
      <c r="AO44" s="39"/>
      <c r="AP44" s="40"/>
      <c r="AQ44" s="39"/>
      <c r="AR44" s="40"/>
      <c r="AS44" s="39"/>
      <c r="AT44" s="40"/>
      <c r="AU44" s="39"/>
      <c r="AV44" s="40"/>
      <c r="AW44" s="39"/>
      <c r="AX44" s="40"/>
      <c r="AY44" s="41"/>
      <c r="AZ44" s="42"/>
      <c r="BA44" s="43"/>
      <c r="BB44" s="42"/>
      <c r="BC44" s="43"/>
      <c r="BD44" s="42"/>
      <c r="BE44" s="43"/>
      <c r="BF44" s="42"/>
      <c r="BG44" s="43"/>
      <c r="BH44" s="42"/>
      <c r="BI44" s="43"/>
      <c r="BJ44" s="42"/>
      <c r="BK44" s="43"/>
      <c r="BL44" s="42"/>
      <c r="BM44" s="43"/>
      <c r="BN44" s="42"/>
      <c r="BO44" s="43"/>
      <c r="BP44" s="42"/>
      <c r="BQ44" s="43"/>
      <c r="BR44" s="44">
        <f t="shared" si="0"/>
        <v>0</v>
      </c>
      <c r="BS44" s="45">
        <f t="shared" si="1"/>
        <v>0</v>
      </c>
      <c r="BT44" s="46"/>
      <c r="BU44" s="46"/>
      <c r="BV44" s="47">
        <f t="shared" si="4"/>
      </c>
      <c r="BW44" s="48">
        <f t="shared" si="2"/>
      </c>
      <c r="BX44" s="49">
        <f t="shared" si="3"/>
      </c>
    </row>
    <row r="45" ht="13.8" customHeight="1" spans="1:76" x14ac:dyDescent="0.25">
      <c r="A45" s="107"/>
      <c r="B45" s="33"/>
      <c r="C45" s="34"/>
      <c r="D45" s="37"/>
      <c r="E45" s="36"/>
      <c r="F45" s="37"/>
      <c r="G45" s="36"/>
      <c r="H45" s="37"/>
      <c r="I45" s="36"/>
      <c r="J45" s="37"/>
      <c r="K45" s="36"/>
      <c r="L45" s="37"/>
      <c r="M45" s="36"/>
      <c r="N45" s="37"/>
      <c r="O45" s="36"/>
      <c r="P45" s="37"/>
      <c r="Q45" s="36"/>
      <c r="R45" s="37"/>
      <c r="S45" s="36"/>
      <c r="T45" s="37"/>
      <c r="U45" s="36"/>
      <c r="V45" s="37"/>
      <c r="W45" s="36"/>
      <c r="X45" s="40"/>
      <c r="Y45" s="39"/>
      <c r="Z45" s="40"/>
      <c r="AA45" s="39"/>
      <c r="AB45" s="40"/>
      <c r="AC45" s="39"/>
      <c r="AD45" s="40"/>
      <c r="AE45" s="39"/>
      <c r="AF45" s="40"/>
      <c r="AG45" s="39"/>
      <c r="AH45" s="40"/>
      <c r="AI45" s="39"/>
      <c r="AJ45" s="40"/>
      <c r="AK45" s="39"/>
      <c r="AL45" s="40"/>
      <c r="AM45" s="39"/>
      <c r="AN45" s="40"/>
      <c r="AO45" s="39"/>
      <c r="AP45" s="40"/>
      <c r="AQ45" s="39"/>
      <c r="AR45" s="40"/>
      <c r="AS45" s="39"/>
      <c r="AT45" s="40"/>
      <c r="AU45" s="39"/>
      <c r="AV45" s="40"/>
      <c r="AW45" s="39"/>
      <c r="AX45" s="40"/>
      <c r="AY45" s="41"/>
      <c r="AZ45" s="42"/>
      <c r="BA45" s="43"/>
      <c r="BB45" s="42"/>
      <c r="BC45" s="43"/>
      <c r="BD45" s="42"/>
      <c r="BE45" s="43"/>
      <c r="BF45" s="42"/>
      <c r="BG45" s="43"/>
      <c r="BH45" s="42"/>
      <c r="BI45" s="43"/>
      <c r="BJ45" s="42"/>
      <c r="BK45" s="43"/>
      <c r="BL45" s="42"/>
      <c r="BM45" s="43"/>
      <c r="BN45" s="42"/>
      <c r="BO45" s="43"/>
      <c r="BP45" s="42"/>
      <c r="BQ45" s="43"/>
      <c r="BR45" s="44">
        <f t="shared" si="0"/>
        <v>0</v>
      </c>
      <c r="BS45" s="45">
        <f t="shared" si="1"/>
        <v>0</v>
      </c>
      <c r="BT45" s="46"/>
      <c r="BU45" s="46"/>
      <c r="BV45" s="47">
        <f t="shared" si="4"/>
      </c>
      <c r="BW45" s="48">
        <f t="shared" si="2"/>
      </c>
      <c r="BX45" s="49">
        <f t="shared" si="3"/>
      </c>
    </row>
    <row r="46" ht="13.8" customHeight="1" spans="1:76" x14ac:dyDescent="0.25">
      <c r="A46" s="107"/>
      <c r="B46" s="33"/>
      <c r="C46" s="34"/>
      <c r="D46" s="37"/>
      <c r="E46" s="36"/>
      <c r="F46" s="37"/>
      <c r="G46" s="36"/>
      <c r="H46" s="37"/>
      <c r="I46" s="36"/>
      <c r="J46" s="37"/>
      <c r="K46" s="36"/>
      <c r="L46" s="37"/>
      <c r="M46" s="36"/>
      <c r="N46" s="37"/>
      <c r="O46" s="36"/>
      <c r="P46" s="37"/>
      <c r="Q46" s="36"/>
      <c r="R46" s="37"/>
      <c r="S46" s="36"/>
      <c r="T46" s="37"/>
      <c r="U46" s="36"/>
      <c r="V46" s="37"/>
      <c r="W46" s="36"/>
      <c r="X46" s="40"/>
      <c r="Y46" s="39"/>
      <c r="Z46" s="40"/>
      <c r="AA46" s="39"/>
      <c r="AB46" s="40"/>
      <c r="AC46" s="39"/>
      <c r="AD46" s="40"/>
      <c r="AE46" s="39"/>
      <c r="AF46" s="40"/>
      <c r="AG46" s="39"/>
      <c r="AH46" s="40"/>
      <c r="AI46" s="39"/>
      <c r="AJ46" s="40"/>
      <c r="AK46" s="39"/>
      <c r="AL46" s="40"/>
      <c r="AM46" s="39"/>
      <c r="AN46" s="40"/>
      <c r="AO46" s="39"/>
      <c r="AP46" s="40"/>
      <c r="AQ46" s="39"/>
      <c r="AR46" s="40"/>
      <c r="AS46" s="39"/>
      <c r="AT46" s="40"/>
      <c r="AU46" s="39"/>
      <c r="AV46" s="40"/>
      <c r="AW46" s="39"/>
      <c r="AX46" s="40"/>
      <c r="AY46" s="41"/>
      <c r="AZ46" s="42"/>
      <c r="BA46" s="43"/>
      <c r="BB46" s="42"/>
      <c r="BC46" s="43"/>
      <c r="BD46" s="42"/>
      <c r="BE46" s="43"/>
      <c r="BF46" s="42"/>
      <c r="BG46" s="43"/>
      <c r="BH46" s="42"/>
      <c r="BI46" s="43"/>
      <c r="BJ46" s="42"/>
      <c r="BK46" s="43"/>
      <c r="BL46" s="42"/>
      <c r="BM46" s="43"/>
      <c r="BN46" s="42"/>
      <c r="BO46" s="43"/>
      <c r="BP46" s="42"/>
      <c r="BQ46" s="43"/>
      <c r="BR46" s="44">
        <f t="shared" si="0"/>
        <v>0</v>
      </c>
      <c r="BS46" s="45">
        <f t="shared" si="1"/>
        <v>0</v>
      </c>
      <c r="BT46" s="46"/>
      <c r="BU46" s="46"/>
      <c r="BV46" s="47">
        <f t="shared" si="4"/>
      </c>
      <c r="BW46" s="48">
        <f t="shared" si="2"/>
      </c>
      <c r="BX46" s="49">
        <f t="shared" si="3"/>
      </c>
    </row>
    <row r="47" ht="13.8" customHeight="1" spans="1:76" x14ac:dyDescent="0.25">
      <c r="A47" s="107"/>
      <c r="B47" s="33"/>
      <c r="C47" s="34"/>
      <c r="D47" s="37"/>
      <c r="E47" s="36"/>
      <c r="F47" s="37"/>
      <c r="G47" s="36"/>
      <c r="H47" s="37"/>
      <c r="I47" s="36"/>
      <c r="J47" s="37"/>
      <c r="K47" s="36"/>
      <c r="L47" s="37"/>
      <c r="M47" s="36"/>
      <c r="N47" s="37"/>
      <c r="O47" s="36"/>
      <c r="P47" s="37"/>
      <c r="Q47" s="36"/>
      <c r="R47" s="37"/>
      <c r="S47" s="36"/>
      <c r="T47" s="37"/>
      <c r="U47" s="36"/>
      <c r="V47" s="37"/>
      <c r="W47" s="36"/>
      <c r="X47" s="40"/>
      <c r="Y47" s="39"/>
      <c r="Z47" s="40"/>
      <c r="AA47" s="39"/>
      <c r="AB47" s="40"/>
      <c r="AC47" s="39"/>
      <c r="AD47" s="40"/>
      <c r="AE47" s="39"/>
      <c r="AF47" s="40"/>
      <c r="AG47" s="39"/>
      <c r="AH47" s="40"/>
      <c r="AI47" s="39"/>
      <c r="AJ47" s="40"/>
      <c r="AK47" s="39"/>
      <c r="AL47" s="40"/>
      <c r="AM47" s="39"/>
      <c r="AN47" s="40"/>
      <c r="AO47" s="39"/>
      <c r="AP47" s="40"/>
      <c r="AQ47" s="39"/>
      <c r="AR47" s="40"/>
      <c r="AS47" s="39"/>
      <c r="AT47" s="40"/>
      <c r="AU47" s="39"/>
      <c r="AV47" s="40"/>
      <c r="AW47" s="39"/>
      <c r="AX47" s="40"/>
      <c r="AY47" s="41"/>
      <c r="AZ47" s="42"/>
      <c r="BA47" s="43"/>
      <c r="BB47" s="42"/>
      <c r="BC47" s="43"/>
      <c r="BD47" s="42"/>
      <c r="BE47" s="43"/>
      <c r="BF47" s="42"/>
      <c r="BG47" s="43"/>
      <c r="BH47" s="42"/>
      <c r="BI47" s="43"/>
      <c r="BJ47" s="42"/>
      <c r="BK47" s="43"/>
      <c r="BL47" s="42"/>
      <c r="BM47" s="43"/>
      <c r="BN47" s="42"/>
      <c r="BO47" s="43"/>
      <c r="BP47" s="42"/>
      <c r="BQ47" s="43"/>
      <c r="BR47" s="44">
        <f t="shared" si="0"/>
        <v>0</v>
      </c>
      <c r="BS47" s="45">
        <f t="shared" si="1"/>
        <v>0</v>
      </c>
      <c r="BT47" s="46"/>
      <c r="BU47" s="46"/>
      <c r="BV47" s="47">
        <f t="shared" si="4"/>
      </c>
      <c r="BW47" s="48">
        <f t="shared" si="2"/>
      </c>
      <c r="BX47" s="49">
        <f t="shared" si="3"/>
      </c>
    </row>
    <row r="48" ht="13.8" customHeight="1" spans="1:76" x14ac:dyDescent="0.25">
      <c r="A48" s="107"/>
      <c r="B48" s="33"/>
      <c r="C48" s="34"/>
      <c r="D48" s="37"/>
      <c r="E48" s="36"/>
      <c r="F48" s="37"/>
      <c r="G48" s="36"/>
      <c r="H48" s="37"/>
      <c r="I48" s="36"/>
      <c r="J48" s="37"/>
      <c r="K48" s="36"/>
      <c r="L48" s="37"/>
      <c r="M48" s="36"/>
      <c r="N48" s="37"/>
      <c r="O48" s="36"/>
      <c r="P48" s="37"/>
      <c r="Q48" s="36"/>
      <c r="R48" s="37"/>
      <c r="S48" s="36"/>
      <c r="T48" s="37"/>
      <c r="U48" s="36"/>
      <c r="V48" s="37"/>
      <c r="W48" s="36"/>
      <c r="X48" s="40"/>
      <c r="Y48" s="39"/>
      <c r="Z48" s="40"/>
      <c r="AA48" s="39"/>
      <c r="AB48" s="40"/>
      <c r="AC48" s="39"/>
      <c r="AD48" s="40"/>
      <c r="AE48" s="39"/>
      <c r="AF48" s="40"/>
      <c r="AG48" s="39"/>
      <c r="AH48" s="40"/>
      <c r="AI48" s="39"/>
      <c r="AJ48" s="40"/>
      <c r="AK48" s="39"/>
      <c r="AL48" s="40"/>
      <c r="AM48" s="39"/>
      <c r="AN48" s="40"/>
      <c r="AO48" s="39"/>
      <c r="AP48" s="40"/>
      <c r="AQ48" s="39"/>
      <c r="AR48" s="40"/>
      <c r="AS48" s="39"/>
      <c r="AT48" s="40"/>
      <c r="AU48" s="39"/>
      <c r="AV48" s="40"/>
      <c r="AW48" s="39"/>
      <c r="AX48" s="40"/>
      <c r="AY48" s="41"/>
      <c r="AZ48" s="42"/>
      <c r="BA48" s="43"/>
      <c r="BB48" s="42"/>
      <c r="BC48" s="43"/>
      <c r="BD48" s="42"/>
      <c r="BE48" s="43"/>
      <c r="BF48" s="42"/>
      <c r="BG48" s="43"/>
      <c r="BH48" s="42"/>
      <c r="BI48" s="43"/>
      <c r="BJ48" s="42"/>
      <c r="BK48" s="43"/>
      <c r="BL48" s="42"/>
      <c r="BM48" s="43"/>
      <c r="BN48" s="42"/>
      <c r="BO48" s="43"/>
      <c r="BP48" s="42"/>
      <c r="BQ48" s="43"/>
      <c r="BR48" s="44">
        <f t="shared" si="0"/>
        <v>0</v>
      </c>
      <c r="BS48" s="45">
        <f t="shared" si="1"/>
        <v>0</v>
      </c>
      <c r="BT48" s="46"/>
      <c r="BU48" s="46"/>
      <c r="BV48" s="47">
        <f t="shared" si="4"/>
      </c>
      <c r="BW48" s="48">
        <f t="shared" si="2"/>
      </c>
      <c r="BX48" s="49">
        <f t="shared" si="3"/>
      </c>
    </row>
    <row r="49" ht="13.8" customHeight="1" spans="1:76" x14ac:dyDescent="0.25">
      <c r="A49" s="107"/>
      <c r="B49" s="33"/>
      <c r="C49" s="34"/>
      <c r="D49" s="37"/>
      <c r="E49" s="36"/>
      <c r="F49" s="37"/>
      <c r="G49" s="36"/>
      <c r="H49" s="37"/>
      <c r="I49" s="36"/>
      <c r="J49" s="37"/>
      <c r="K49" s="36"/>
      <c r="L49" s="37"/>
      <c r="M49" s="36"/>
      <c r="N49" s="37"/>
      <c r="O49" s="36"/>
      <c r="P49" s="37"/>
      <c r="Q49" s="36"/>
      <c r="R49" s="37"/>
      <c r="S49" s="36"/>
      <c r="T49" s="37"/>
      <c r="U49" s="36"/>
      <c r="V49" s="37"/>
      <c r="W49" s="36"/>
      <c r="X49" s="40"/>
      <c r="Y49" s="39"/>
      <c r="Z49" s="40"/>
      <c r="AA49" s="39"/>
      <c r="AB49" s="40"/>
      <c r="AC49" s="39"/>
      <c r="AD49" s="40"/>
      <c r="AE49" s="39"/>
      <c r="AF49" s="40"/>
      <c r="AG49" s="39"/>
      <c r="AH49" s="40"/>
      <c r="AI49" s="39"/>
      <c r="AJ49" s="40"/>
      <c r="AK49" s="39"/>
      <c r="AL49" s="40"/>
      <c r="AM49" s="39"/>
      <c r="AN49" s="40"/>
      <c r="AO49" s="39"/>
      <c r="AP49" s="40"/>
      <c r="AQ49" s="39"/>
      <c r="AR49" s="40"/>
      <c r="AS49" s="39"/>
      <c r="AT49" s="40"/>
      <c r="AU49" s="39"/>
      <c r="AV49" s="40"/>
      <c r="AW49" s="39"/>
      <c r="AX49" s="40"/>
      <c r="AY49" s="41"/>
      <c r="AZ49" s="42"/>
      <c r="BA49" s="43"/>
      <c r="BB49" s="42"/>
      <c r="BC49" s="43"/>
      <c r="BD49" s="42"/>
      <c r="BE49" s="43"/>
      <c r="BF49" s="42"/>
      <c r="BG49" s="43"/>
      <c r="BH49" s="42"/>
      <c r="BI49" s="43"/>
      <c r="BJ49" s="42"/>
      <c r="BK49" s="43"/>
      <c r="BL49" s="42"/>
      <c r="BM49" s="43"/>
      <c r="BN49" s="42"/>
      <c r="BO49" s="43"/>
      <c r="BP49" s="42"/>
      <c r="BQ49" s="43"/>
      <c r="BR49" s="44">
        <f t="shared" si="0"/>
        <v>0</v>
      </c>
      <c r="BS49" s="45">
        <f t="shared" si="1"/>
        <v>0</v>
      </c>
      <c r="BT49" s="46"/>
      <c r="BU49" s="46"/>
      <c r="BV49" s="47">
        <f t="shared" si="4"/>
      </c>
      <c r="BW49" s="48">
        <f t="shared" si="2"/>
      </c>
      <c r="BX49" s="49">
        <f t="shared" si="3"/>
      </c>
    </row>
    <row r="50" ht="13.8" customHeight="1" spans="1:76" x14ac:dyDescent="0.25">
      <c r="A50" s="107"/>
      <c r="B50" s="33"/>
      <c r="C50" s="34"/>
      <c r="D50" s="37"/>
      <c r="E50" s="36"/>
      <c r="F50" s="37"/>
      <c r="G50" s="36"/>
      <c r="H50" s="37"/>
      <c r="I50" s="36"/>
      <c r="J50" s="37"/>
      <c r="K50" s="36"/>
      <c r="L50" s="37"/>
      <c r="M50" s="36"/>
      <c r="N50" s="37"/>
      <c r="O50" s="36"/>
      <c r="P50" s="37"/>
      <c r="Q50" s="36"/>
      <c r="R50" s="37"/>
      <c r="S50" s="36"/>
      <c r="T50" s="37"/>
      <c r="U50" s="36"/>
      <c r="V50" s="37"/>
      <c r="W50" s="36"/>
      <c r="X50" s="40"/>
      <c r="Y50" s="39"/>
      <c r="Z50" s="40"/>
      <c r="AA50" s="39"/>
      <c r="AB50" s="40"/>
      <c r="AC50" s="39"/>
      <c r="AD50" s="40"/>
      <c r="AE50" s="39"/>
      <c r="AF50" s="40"/>
      <c r="AG50" s="39"/>
      <c r="AH50" s="40"/>
      <c r="AI50" s="39"/>
      <c r="AJ50" s="40"/>
      <c r="AK50" s="39"/>
      <c r="AL50" s="40"/>
      <c r="AM50" s="39"/>
      <c r="AN50" s="40"/>
      <c r="AO50" s="39"/>
      <c r="AP50" s="40"/>
      <c r="AQ50" s="39"/>
      <c r="AR50" s="40"/>
      <c r="AS50" s="39"/>
      <c r="AT50" s="40"/>
      <c r="AU50" s="39"/>
      <c r="AV50" s="40"/>
      <c r="AW50" s="39"/>
      <c r="AX50" s="40"/>
      <c r="AY50" s="41"/>
      <c r="AZ50" s="42"/>
      <c r="BA50" s="43"/>
      <c r="BB50" s="42"/>
      <c r="BC50" s="43"/>
      <c r="BD50" s="42"/>
      <c r="BE50" s="43"/>
      <c r="BF50" s="42"/>
      <c r="BG50" s="43"/>
      <c r="BH50" s="42"/>
      <c r="BI50" s="43"/>
      <c r="BJ50" s="42"/>
      <c r="BK50" s="43"/>
      <c r="BL50" s="42"/>
      <c r="BM50" s="43"/>
      <c r="BN50" s="42"/>
      <c r="BO50" s="43"/>
      <c r="BP50" s="42"/>
      <c r="BQ50" s="43"/>
      <c r="BR50" s="44">
        <f t="shared" si="0"/>
        <v>0</v>
      </c>
      <c r="BS50" s="45">
        <f t="shared" si="1"/>
        <v>0</v>
      </c>
      <c r="BT50" s="46"/>
      <c r="BU50" s="46"/>
      <c r="BV50" s="47">
        <f t="shared" si="4"/>
      </c>
      <c r="BW50" s="48">
        <f t="shared" si="2"/>
      </c>
      <c r="BX50" s="49">
        <f t="shared" si="3"/>
      </c>
    </row>
    <row r="51" ht="13.8" customHeight="1" spans="1:76" x14ac:dyDescent="0.25">
      <c r="A51" s="107"/>
      <c r="B51" s="33"/>
      <c r="C51" s="34"/>
      <c r="D51" s="37"/>
      <c r="E51" s="36"/>
      <c r="F51" s="37"/>
      <c r="G51" s="36"/>
      <c r="H51" s="37"/>
      <c r="I51" s="36"/>
      <c r="J51" s="37"/>
      <c r="K51" s="36"/>
      <c r="L51" s="37"/>
      <c r="M51" s="36"/>
      <c r="N51" s="37"/>
      <c r="O51" s="36"/>
      <c r="P51" s="37"/>
      <c r="Q51" s="36"/>
      <c r="R51" s="37"/>
      <c r="S51" s="36"/>
      <c r="T51" s="37"/>
      <c r="U51" s="36"/>
      <c r="V51" s="37"/>
      <c r="W51" s="36"/>
      <c r="X51" s="40"/>
      <c r="Y51" s="39"/>
      <c r="Z51" s="40"/>
      <c r="AA51" s="39"/>
      <c r="AB51" s="40"/>
      <c r="AC51" s="39"/>
      <c r="AD51" s="40"/>
      <c r="AE51" s="39"/>
      <c r="AF51" s="40"/>
      <c r="AG51" s="39"/>
      <c r="AH51" s="40"/>
      <c r="AI51" s="39"/>
      <c r="AJ51" s="40"/>
      <c r="AK51" s="39"/>
      <c r="AL51" s="40"/>
      <c r="AM51" s="39"/>
      <c r="AN51" s="40"/>
      <c r="AO51" s="39"/>
      <c r="AP51" s="40"/>
      <c r="AQ51" s="39"/>
      <c r="AR51" s="40"/>
      <c r="AS51" s="39"/>
      <c r="AT51" s="40"/>
      <c r="AU51" s="39"/>
      <c r="AV51" s="40"/>
      <c r="AW51" s="39"/>
      <c r="AX51" s="40"/>
      <c r="AY51" s="41"/>
      <c r="AZ51" s="42"/>
      <c r="BA51" s="43"/>
      <c r="BB51" s="42"/>
      <c r="BC51" s="43"/>
      <c r="BD51" s="42"/>
      <c r="BE51" s="43"/>
      <c r="BF51" s="42"/>
      <c r="BG51" s="43"/>
      <c r="BH51" s="42"/>
      <c r="BI51" s="43"/>
      <c r="BJ51" s="42"/>
      <c r="BK51" s="43"/>
      <c r="BL51" s="42"/>
      <c r="BM51" s="43"/>
      <c r="BN51" s="42"/>
      <c r="BO51" s="43"/>
      <c r="BP51" s="42"/>
      <c r="BQ51" s="43"/>
      <c r="BR51" s="44">
        <f t="shared" si="0"/>
        <v>0</v>
      </c>
      <c r="BS51" s="45">
        <f t="shared" si="1"/>
        <v>0</v>
      </c>
      <c r="BT51" s="46"/>
      <c r="BU51" s="46"/>
      <c r="BV51" s="47">
        <f t="shared" si="4"/>
      </c>
      <c r="BW51" s="48">
        <f t="shared" si="2"/>
      </c>
      <c r="BX51" s="49">
        <f t="shared" si="3"/>
      </c>
    </row>
    <row r="52" ht="13.8" customHeight="1" spans="1:76" x14ac:dyDescent="0.25">
      <c r="A52" s="107"/>
      <c r="B52" s="33"/>
      <c r="C52" s="34"/>
      <c r="D52" s="37"/>
      <c r="E52" s="36"/>
      <c r="F52" s="37"/>
      <c r="G52" s="36"/>
      <c r="H52" s="37"/>
      <c r="I52" s="36"/>
      <c r="J52" s="37"/>
      <c r="K52" s="36"/>
      <c r="L52" s="37"/>
      <c r="M52" s="36"/>
      <c r="N52" s="37"/>
      <c r="O52" s="36"/>
      <c r="P52" s="37"/>
      <c r="Q52" s="36"/>
      <c r="R52" s="37"/>
      <c r="S52" s="36"/>
      <c r="T52" s="37"/>
      <c r="U52" s="36"/>
      <c r="V52" s="37"/>
      <c r="W52" s="36"/>
      <c r="X52" s="40"/>
      <c r="Y52" s="39"/>
      <c r="Z52" s="40"/>
      <c r="AA52" s="39"/>
      <c r="AB52" s="40"/>
      <c r="AC52" s="39"/>
      <c r="AD52" s="40"/>
      <c r="AE52" s="39"/>
      <c r="AF52" s="40"/>
      <c r="AG52" s="39"/>
      <c r="AH52" s="40"/>
      <c r="AI52" s="39"/>
      <c r="AJ52" s="40"/>
      <c r="AK52" s="39"/>
      <c r="AL52" s="40"/>
      <c r="AM52" s="39"/>
      <c r="AN52" s="40"/>
      <c r="AO52" s="39"/>
      <c r="AP52" s="40"/>
      <c r="AQ52" s="39"/>
      <c r="AR52" s="40"/>
      <c r="AS52" s="39"/>
      <c r="AT52" s="40"/>
      <c r="AU52" s="39"/>
      <c r="AV52" s="40"/>
      <c r="AW52" s="39"/>
      <c r="AX52" s="40"/>
      <c r="AY52" s="41"/>
      <c r="AZ52" s="42"/>
      <c r="BA52" s="43"/>
      <c r="BB52" s="42"/>
      <c r="BC52" s="43"/>
      <c r="BD52" s="42"/>
      <c r="BE52" s="43"/>
      <c r="BF52" s="42"/>
      <c r="BG52" s="43"/>
      <c r="BH52" s="42"/>
      <c r="BI52" s="43"/>
      <c r="BJ52" s="42"/>
      <c r="BK52" s="43"/>
      <c r="BL52" s="42"/>
      <c r="BM52" s="43"/>
      <c r="BN52" s="42"/>
      <c r="BO52" s="43"/>
      <c r="BP52" s="42"/>
      <c r="BQ52" s="43"/>
      <c r="BR52" s="44">
        <f t="shared" si="0"/>
        <v>0</v>
      </c>
      <c r="BS52" s="45">
        <f t="shared" si="1"/>
        <v>0</v>
      </c>
      <c r="BT52" s="46"/>
      <c r="BU52" s="46"/>
      <c r="BV52" s="47">
        <f t="shared" si="4"/>
      </c>
      <c r="BW52" s="48">
        <f t="shared" si="2"/>
      </c>
      <c r="BX52" s="49">
        <f t="shared" si="3"/>
      </c>
    </row>
    <row r="53" ht="13.8" customHeight="1" spans="1:76" x14ac:dyDescent="0.25">
      <c r="A53" s="107"/>
      <c r="B53" s="33"/>
      <c r="C53" s="34"/>
      <c r="D53" s="37"/>
      <c r="E53" s="36"/>
      <c r="F53" s="37"/>
      <c r="G53" s="36"/>
      <c r="H53" s="37"/>
      <c r="I53" s="36"/>
      <c r="J53" s="37"/>
      <c r="K53" s="36"/>
      <c r="L53" s="37"/>
      <c r="M53" s="36"/>
      <c r="N53" s="37"/>
      <c r="O53" s="36"/>
      <c r="P53" s="37"/>
      <c r="Q53" s="36"/>
      <c r="R53" s="37"/>
      <c r="S53" s="36"/>
      <c r="T53" s="37"/>
      <c r="U53" s="36"/>
      <c r="V53" s="37"/>
      <c r="W53" s="36"/>
      <c r="X53" s="40"/>
      <c r="Y53" s="39"/>
      <c r="Z53" s="40"/>
      <c r="AA53" s="39"/>
      <c r="AB53" s="40"/>
      <c r="AC53" s="39"/>
      <c r="AD53" s="40"/>
      <c r="AE53" s="39"/>
      <c r="AF53" s="40"/>
      <c r="AG53" s="39"/>
      <c r="AH53" s="40"/>
      <c r="AI53" s="39"/>
      <c r="AJ53" s="40"/>
      <c r="AK53" s="39"/>
      <c r="AL53" s="40"/>
      <c r="AM53" s="39"/>
      <c r="AN53" s="40"/>
      <c r="AO53" s="39"/>
      <c r="AP53" s="40"/>
      <c r="AQ53" s="39"/>
      <c r="AR53" s="40"/>
      <c r="AS53" s="39"/>
      <c r="AT53" s="40"/>
      <c r="AU53" s="39"/>
      <c r="AV53" s="40"/>
      <c r="AW53" s="39"/>
      <c r="AX53" s="40"/>
      <c r="AY53" s="41"/>
      <c r="AZ53" s="42"/>
      <c r="BA53" s="43"/>
      <c r="BB53" s="42"/>
      <c r="BC53" s="43"/>
      <c r="BD53" s="42"/>
      <c r="BE53" s="43"/>
      <c r="BF53" s="42"/>
      <c r="BG53" s="43"/>
      <c r="BH53" s="42"/>
      <c r="BI53" s="43"/>
      <c r="BJ53" s="42"/>
      <c r="BK53" s="43"/>
      <c r="BL53" s="42"/>
      <c r="BM53" s="43"/>
      <c r="BN53" s="42"/>
      <c r="BO53" s="43"/>
      <c r="BP53" s="42"/>
      <c r="BQ53" s="43"/>
      <c r="BR53" s="44">
        <f t="shared" si="0"/>
        <v>0</v>
      </c>
      <c r="BS53" s="45">
        <f>E53+G53+I53+K53+M53+O53+W53+Y53+AA53+AC53+AE53+AG53+BA53+BC53+BE53+BG53+BI53+AI53+Q53+S53+AK53+BK53+AM53+AO53+AQ53+AS53+AU53+AY53+AW53+BM53+U53+BO53+BQ53</f>
        <v>0</v>
      </c>
      <c r="BT53" s="46"/>
      <c r="BU53" s="46"/>
      <c r="BV53" s="47">
        <f t="shared" si="4"/>
      </c>
      <c r="BW53" s="48">
        <f t="shared" si="2"/>
      </c>
      <c r="BX53" s="49">
        <f t="shared" si="3"/>
      </c>
    </row>
    <row r="54" ht="13.8" customHeight="1" spans="1:76" x14ac:dyDescent="0.25">
      <c r="A54" s="107"/>
      <c r="B54" s="33"/>
      <c r="C54" s="34"/>
      <c r="D54" s="37"/>
      <c r="E54" s="36"/>
      <c r="F54" s="37"/>
      <c r="G54" s="36"/>
      <c r="H54" s="37"/>
      <c r="I54" s="36"/>
      <c r="J54" s="37"/>
      <c r="K54" s="36"/>
      <c r="L54" s="37"/>
      <c r="M54" s="36"/>
      <c r="N54" s="37"/>
      <c r="O54" s="36"/>
      <c r="P54" s="37"/>
      <c r="Q54" s="36"/>
      <c r="R54" s="37"/>
      <c r="S54" s="36"/>
      <c r="T54" s="37"/>
      <c r="U54" s="36"/>
      <c r="V54" s="37"/>
      <c r="W54" s="36"/>
      <c r="X54" s="40"/>
      <c r="Y54" s="39"/>
      <c r="Z54" s="40"/>
      <c r="AA54" s="39"/>
      <c r="AB54" s="40"/>
      <c r="AC54" s="39"/>
      <c r="AD54" s="40"/>
      <c r="AE54" s="39"/>
      <c r="AF54" s="40"/>
      <c r="AG54" s="39"/>
      <c r="AH54" s="40"/>
      <c r="AI54" s="39"/>
      <c r="AJ54" s="40"/>
      <c r="AK54" s="39"/>
      <c r="AL54" s="40"/>
      <c r="AM54" s="39"/>
      <c r="AN54" s="40"/>
      <c r="AO54" s="39"/>
      <c r="AP54" s="40"/>
      <c r="AQ54" s="39"/>
      <c r="AR54" s="40"/>
      <c r="AS54" s="39"/>
      <c r="AT54" s="40"/>
      <c r="AU54" s="39"/>
      <c r="AV54" s="40"/>
      <c r="AW54" s="39"/>
      <c r="AX54" s="40"/>
      <c r="AY54" s="41"/>
      <c r="AZ54" s="42"/>
      <c r="BA54" s="43"/>
      <c r="BB54" s="42"/>
      <c r="BC54" s="43"/>
      <c r="BD54" s="42"/>
      <c r="BE54" s="43"/>
      <c r="BF54" s="42"/>
      <c r="BG54" s="43"/>
      <c r="BH54" s="42"/>
      <c r="BI54" s="43"/>
      <c r="BJ54" s="42"/>
      <c r="BK54" s="43"/>
      <c r="BL54" s="42"/>
      <c r="BM54" s="43"/>
      <c r="BN54" s="42"/>
      <c r="BO54" s="43"/>
      <c r="BP54" s="42"/>
      <c r="BQ54" s="43"/>
      <c r="BR54" s="44">
        <f t="shared" si="0"/>
        <v>0</v>
      </c>
      <c r="BS54" s="45">
        <f t="shared" si="1"/>
        <v>0</v>
      </c>
      <c r="BT54" s="46"/>
      <c r="BU54" s="46"/>
      <c r="BV54" s="47">
        <f t="shared" si="4"/>
      </c>
      <c r="BW54" s="48">
        <f t="shared" si="2"/>
      </c>
      <c r="BX54" s="49">
        <f t="shared" si="3"/>
      </c>
    </row>
    <row r="55" ht="13.8" customHeight="1" spans="1:76" x14ac:dyDescent="0.25">
      <c r="A55" s="107"/>
      <c r="B55" s="33"/>
      <c r="C55" s="34"/>
      <c r="D55" s="37"/>
      <c r="E55" s="36"/>
      <c r="F55" s="37"/>
      <c r="G55" s="36"/>
      <c r="H55" s="37"/>
      <c r="I55" s="36"/>
      <c r="J55" s="37"/>
      <c r="K55" s="36"/>
      <c r="L55" s="37"/>
      <c r="M55" s="36"/>
      <c r="N55" s="37"/>
      <c r="O55" s="36"/>
      <c r="P55" s="37"/>
      <c r="Q55" s="36"/>
      <c r="R55" s="37"/>
      <c r="S55" s="36"/>
      <c r="T55" s="37"/>
      <c r="U55" s="36"/>
      <c r="V55" s="37"/>
      <c r="W55" s="36"/>
      <c r="X55" s="40"/>
      <c r="Y55" s="39"/>
      <c r="Z55" s="40"/>
      <c r="AA55" s="39"/>
      <c r="AB55" s="40"/>
      <c r="AC55" s="39"/>
      <c r="AD55" s="40"/>
      <c r="AE55" s="39"/>
      <c r="AF55" s="40"/>
      <c r="AG55" s="39"/>
      <c r="AH55" s="40"/>
      <c r="AI55" s="39"/>
      <c r="AJ55" s="40"/>
      <c r="AK55" s="39"/>
      <c r="AL55" s="40"/>
      <c r="AM55" s="39"/>
      <c r="AN55" s="40"/>
      <c r="AO55" s="39"/>
      <c r="AP55" s="40"/>
      <c r="AQ55" s="39"/>
      <c r="AR55" s="40"/>
      <c r="AS55" s="39"/>
      <c r="AT55" s="40"/>
      <c r="AU55" s="39"/>
      <c r="AV55" s="40"/>
      <c r="AW55" s="39"/>
      <c r="AX55" s="40"/>
      <c r="AY55" s="41"/>
      <c r="AZ55" s="42"/>
      <c r="BA55" s="43"/>
      <c r="BB55" s="42"/>
      <c r="BC55" s="43"/>
      <c r="BD55" s="42"/>
      <c r="BE55" s="43"/>
      <c r="BF55" s="42"/>
      <c r="BG55" s="43"/>
      <c r="BH55" s="42"/>
      <c r="BI55" s="43"/>
      <c r="BJ55" s="42"/>
      <c r="BK55" s="43"/>
      <c r="BL55" s="42"/>
      <c r="BM55" s="43"/>
      <c r="BN55" s="42"/>
      <c r="BO55" s="43"/>
      <c r="BP55" s="42"/>
      <c r="BQ55" s="43"/>
      <c r="BR55" s="44">
        <f t="shared" si="0"/>
        <v>0</v>
      </c>
      <c r="BS55" s="45">
        <f t="shared" si="1"/>
        <v>0</v>
      </c>
      <c r="BT55" s="46"/>
      <c r="BU55" s="46"/>
      <c r="BV55" s="47">
        <f t="shared" si="4"/>
      </c>
      <c r="BW55" s="48">
        <f t="shared" si="2"/>
      </c>
      <c r="BX55" s="49">
        <f t="shared" si="3"/>
      </c>
    </row>
    <row r="56" ht="13.8" customHeight="1" spans="1:76" x14ac:dyDescent="0.25">
      <c r="A56" s="107"/>
      <c r="B56" s="33"/>
      <c r="C56" s="34"/>
      <c r="D56" s="37"/>
      <c r="E56" s="36"/>
      <c r="F56" s="37"/>
      <c r="G56" s="36"/>
      <c r="H56" s="37"/>
      <c r="I56" s="36"/>
      <c r="J56" s="37"/>
      <c r="K56" s="36"/>
      <c r="L56" s="37"/>
      <c r="M56" s="36"/>
      <c r="N56" s="37"/>
      <c r="O56" s="36"/>
      <c r="P56" s="37"/>
      <c r="Q56" s="36"/>
      <c r="R56" s="37"/>
      <c r="S56" s="36"/>
      <c r="T56" s="37"/>
      <c r="U56" s="36"/>
      <c r="V56" s="37"/>
      <c r="W56" s="36"/>
      <c r="X56" s="40"/>
      <c r="Y56" s="39"/>
      <c r="Z56" s="40"/>
      <c r="AA56" s="39"/>
      <c r="AB56" s="40"/>
      <c r="AC56" s="39"/>
      <c r="AD56" s="40"/>
      <c r="AE56" s="39"/>
      <c r="AF56" s="40"/>
      <c r="AG56" s="39"/>
      <c r="AH56" s="40"/>
      <c r="AI56" s="39"/>
      <c r="AJ56" s="40"/>
      <c r="AK56" s="39"/>
      <c r="AL56" s="40"/>
      <c r="AM56" s="39"/>
      <c r="AN56" s="40"/>
      <c r="AO56" s="39"/>
      <c r="AP56" s="40"/>
      <c r="AQ56" s="39"/>
      <c r="AR56" s="40"/>
      <c r="AS56" s="39"/>
      <c r="AT56" s="40"/>
      <c r="AU56" s="39"/>
      <c r="AV56" s="40"/>
      <c r="AW56" s="39"/>
      <c r="AX56" s="40"/>
      <c r="AY56" s="41"/>
      <c r="AZ56" s="42"/>
      <c r="BA56" s="43"/>
      <c r="BB56" s="42"/>
      <c r="BC56" s="43"/>
      <c r="BD56" s="42"/>
      <c r="BE56" s="43"/>
      <c r="BF56" s="42"/>
      <c r="BG56" s="43"/>
      <c r="BH56" s="42"/>
      <c r="BI56" s="43"/>
      <c r="BJ56" s="42"/>
      <c r="BK56" s="43"/>
      <c r="BL56" s="42"/>
      <c r="BM56" s="43"/>
      <c r="BN56" s="42"/>
      <c r="BO56" s="43"/>
      <c r="BP56" s="42"/>
      <c r="BQ56" s="43"/>
      <c r="BR56" s="44">
        <f t="shared" si="0"/>
        <v>0</v>
      </c>
      <c r="BS56" s="45">
        <f t="shared" si="1"/>
        <v>0</v>
      </c>
      <c r="BT56" s="46"/>
      <c r="BU56" s="46"/>
      <c r="BV56" s="47">
        <f t="shared" si="4"/>
      </c>
      <c r="BW56" s="48">
        <f t="shared" si="2"/>
      </c>
      <c r="BX56" s="49">
        <f t="shared" si="3"/>
      </c>
    </row>
    <row r="57" ht="13.8" customHeight="1" spans="1:76" x14ac:dyDescent="0.25">
      <c r="A57" s="107"/>
      <c r="B57" s="33"/>
      <c r="C57" s="34"/>
      <c r="D57" s="37"/>
      <c r="E57" s="36"/>
      <c r="F57" s="37"/>
      <c r="G57" s="36"/>
      <c r="H57" s="37"/>
      <c r="I57" s="36"/>
      <c r="J57" s="37"/>
      <c r="K57" s="36"/>
      <c r="L57" s="37"/>
      <c r="M57" s="36"/>
      <c r="N57" s="37"/>
      <c r="O57" s="36"/>
      <c r="P57" s="37"/>
      <c r="Q57" s="36"/>
      <c r="R57" s="37"/>
      <c r="S57" s="36"/>
      <c r="T57" s="37"/>
      <c r="U57" s="36"/>
      <c r="V57" s="37"/>
      <c r="W57" s="36"/>
      <c r="X57" s="40"/>
      <c r="Y57" s="39"/>
      <c r="Z57" s="40"/>
      <c r="AA57" s="39"/>
      <c r="AB57" s="40"/>
      <c r="AC57" s="39"/>
      <c r="AD57" s="40"/>
      <c r="AE57" s="39"/>
      <c r="AF57" s="40"/>
      <c r="AG57" s="39"/>
      <c r="AH57" s="40"/>
      <c r="AI57" s="39"/>
      <c r="AJ57" s="40"/>
      <c r="AK57" s="39"/>
      <c r="AL57" s="40"/>
      <c r="AM57" s="39"/>
      <c r="AN57" s="40"/>
      <c r="AO57" s="39"/>
      <c r="AP57" s="40"/>
      <c r="AQ57" s="39"/>
      <c r="AR57" s="40"/>
      <c r="AS57" s="39"/>
      <c r="AT57" s="40"/>
      <c r="AU57" s="39"/>
      <c r="AV57" s="40"/>
      <c r="AW57" s="39"/>
      <c r="AX57" s="40"/>
      <c r="AY57" s="41"/>
      <c r="AZ57" s="42"/>
      <c r="BA57" s="43"/>
      <c r="BB57" s="42"/>
      <c r="BC57" s="43"/>
      <c r="BD57" s="42"/>
      <c r="BE57" s="43"/>
      <c r="BF57" s="42"/>
      <c r="BG57" s="43"/>
      <c r="BH57" s="42"/>
      <c r="BI57" s="43"/>
      <c r="BJ57" s="42"/>
      <c r="BK57" s="43"/>
      <c r="BL57" s="42"/>
      <c r="BM57" s="43"/>
      <c r="BN57" s="42"/>
      <c r="BO57" s="43"/>
      <c r="BP57" s="42"/>
      <c r="BQ57" s="43"/>
      <c r="BR57" s="44">
        <f t="shared" si="0"/>
        <v>0</v>
      </c>
      <c r="BS57" s="45">
        <f t="shared" si="1"/>
        <v>0</v>
      </c>
      <c r="BT57" s="46"/>
      <c r="BU57" s="46"/>
      <c r="BV57" s="47">
        <f t="shared" si="4"/>
      </c>
      <c r="BW57" s="48">
        <f t="shared" si="2"/>
      </c>
      <c r="BX57" s="49">
        <f t="shared" si="3"/>
      </c>
    </row>
    <row r="58" ht="13.8" customHeight="1" spans="1:76" x14ac:dyDescent="0.25">
      <c r="A58" s="107"/>
      <c r="B58" s="33"/>
      <c r="C58" s="34"/>
      <c r="D58" s="37"/>
      <c r="E58" s="36"/>
      <c r="F58" s="37"/>
      <c r="G58" s="36"/>
      <c r="H58" s="37"/>
      <c r="I58" s="36"/>
      <c r="J58" s="37"/>
      <c r="K58" s="36"/>
      <c r="L58" s="37"/>
      <c r="M58" s="36"/>
      <c r="N58" s="37"/>
      <c r="O58" s="36"/>
      <c r="P58" s="37"/>
      <c r="Q58" s="36"/>
      <c r="R58" s="37"/>
      <c r="S58" s="36"/>
      <c r="T58" s="37"/>
      <c r="U58" s="36"/>
      <c r="V58" s="37"/>
      <c r="W58" s="36"/>
      <c r="X58" s="40"/>
      <c r="Y58" s="39"/>
      <c r="Z58" s="40"/>
      <c r="AA58" s="39"/>
      <c r="AB58" s="40"/>
      <c r="AC58" s="39"/>
      <c r="AD58" s="40"/>
      <c r="AE58" s="39"/>
      <c r="AF58" s="40"/>
      <c r="AG58" s="39"/>
      <c r="AH58" s="40"/>
      <c r="AI58" s="39"/>
      <c r="AJ58" s="40"/>
      <c r="AK58" s="39"/>
      <c r="AL58" s="40"/>
      <c r="AM58" s="39"/>
      <c r="AN58" s="40"/>
      <c r="AO58" s="39"/>
      <c r="AP58" s="40"/>
      <c r="AQ58" s="39"/>
      <c r="AR58" s="40"/>
      <c r="AS58" s="39"/>
      <c r="AT58" s="40"/>
      <c r="AU58" s="39"/>
      <c r="AV58" s="40"/>
      <c r="AW58" s="39"/>
      <c r="AX58" s="40"/>
      <c r="AY58" s="41"/>
      <c r="AZ58" s="42"/>
      <c r="BA58" s="43"/>
      <c r="BB58" s="42"/>
      <c r="BC58" s="43"/>
      <c r="BD58" s="42"/>
      <c r="BE58" s="43"/>
      <c r="BF58" s="42"/>
      <c r="BG58" s="43"/>
      <c r="BH58" s="42"/>
      <c r="BI58" s="43"/>
      <c r="BJ58" s="42"/>
      <c r="BK58" s="43"/>
      <c r="BL58" s="42"/>
      <c r="BM58" s="43"/>
      <c r="BN58" s="42"/>
      <c r="BO58" s="43"/>
      <c r="BP58" s="42"/>
      <c r="BQ58" s="43"/>
      <c r="BR58" s="44">
        <f t="shared" si="0"/>
        <v>0</v>
      </c>
      <c r="BS58" s="45">
        <f t="shared" si="1"/>
        <v>0</v>
      </c>
      <c r="BT58" s="46"/>
      <c r="BU58" s="46"/>
      <c r="BV58" s="47">
        <f t="shared" si="4"/>
      </c>
      <c r="BW58" s="48">
        <f t="shared" si="2"/>
      </c>
      <c r="BX58" s="49">
        <f t="shared" si="3"/>
      </c>
    </row>
    <row r="59" ht="13.8" customHeight="1" spans="1:76" x14ac:dyDescent="0.25">
      <c r="A59" s="107"/>
      <c r="B59" s="33"/>
      <c r="C59" s="34"/>
      <c r="D59" s="37"/>
      <c r="E59" s="36"/>
      <c r="F59" s="37"/>
      <c r="G59" s="36"/>
      <c r="H59" s="37"/>
      <c r="I59" s="36"/>
      <c r="J59" s="37"/>
      <c r="K59" s="36"/>
      <c r="L59" s="37"/>
      <c r="M59" s="36"/>
      <c r="N59" s="37"/>
      <c r="O59" s="36"/>
      <c r="P59" s="37"/>
      <c r="Q59" s="36"/>
      <c r="R59" s="37"/>
      <c r="S59" s="36"/>
      <c r="T59" s="37"/>
      <c r="U59" s="36"/>
      <c r="V59" s="37"/>
      <c r="W59" s="36"/>
      <c r="X59" s="40"/>
      <c r="Y59" s="39"/>
      <c r="Z59" s="40"/>
      <c r="AA59" s="39"/>
      <c r="AB59" s="40"/>
      <c r="AC59" s="39"/>
      <c r="AD59" s="40"/>
      <c r="AE59" s="39"/>
      <c r="AF59" s="40"/>
      <c r="AG59" s="39"/>
      <c r="AH59" s="40"/>
      <c r="AI59" s="39"/>
      <c r="AJ59" s="40"/>
      <c r="AK59" s="39"/>
      <c r="AL59" s="40"/>
      <c r="AM59" s="39"/>
      <c r="AN59" s="40"/>
      <c r="AO59" s="39"/>
      <c r="AP59" s="40"/>
      <c r="AQ59" s="39"/>
      <c r="AR59" s="40"/>
      <c r="AS59" s="39"/>
      <c r="AT59" s="40"/>
      <c r="AU59" s="39"/>
      <c r="AV59" s="40"/>
      <c r="AW59" s="39"/>
      <c r="AX59" s="40"/>
      <c r="AY59" s="41"/>
      <c r="AZ59" s="42"/>
      <c r="BA59" s="43"/>
      <c r="BB59" s="42"/>
      <c r="BC59" s="43"/>
      <c r="BD59" s="42"/>
      <c r="BE59" s="43"/>
      <c r="BF59" s="42"/>
      <c r="BG59" s="43"/>
      <c r="BH59" s="42"/>
      <c r="BI59" s="43"/>
      <c r="BJ59" s="42"/>
      <c r="BK59" s="43"/>
      <c r="BL59" s="42"/>
      <c r="BM59" s="43"/>
      <c r="BN59" s="42"/>
      <c r="BO59" s="43"/>
      <c r="BP59" s="42"/>
      <c r="BQ59" s="43"/>
      <c r="BR59" s="44">
        <f t="shared" si="0"/>
        <v>0</v>
      </c>
      <c r="BS59" s="45">
        <f t="shared" si="1"/>
        <v>0</v>
      </c>
      <c r="BT59" s="46"/>
      <c r="BU59" s="46"/>
      <c r="BV59" s="47">
        <f t="shared" si="4"/>
      </c>
      <c r="BW59" s="48">
        <f t="shared" si="2"/>
      </c>
      <c r="BX59" s="49">
        <f t="shared" si="3"/>
      </c>
    </row>
    <row r="60" ht="13.8" customHeight="1" spans="1:76" x14ac:dyDescent="0.25">
      <c r="A60" s="107"/>
      <c r="B60" s="33"/>
      <c r="C60" s="34"/>
      <c r="D60" s="37"/>
      <c r="E60" s="36"/>
      <c r="F60" s="37"/>
      <c r="G60" s="36"/>
      <c r="H60" s="37"/>
      <c r="I60" s="36"/>
      <c r="J60" s="37"/>
      <c r="K60" s="36"/>
      <c r="L60" s="37"/>
      <c r="M60" s="36"/>
      <c r="N60" s="37"/>
      <c r="O60" s="36"/>
      <c r="P60" s="37"/>
      <c r="Q60" s="36"/>
      <c r="R60" s="37"/>
      <c r="S60" s="36"/>
      <c r="T60" s="37"/>
      <c r="U60" s="36"/>
      <c r="V60" s="37"/>
      <c r="W60" s="36"/>
      <c r="X60" s="40"/>
      <c r="Y60" s="39"/>
      <c r="Z60" s="40"/>
      <c r="AA60" s="39"/>
      <c r="AB60" s="40"/>
      <c r="AC60" s="39"/>
      <c r="AD60" s="40"/>
      <c r="AE60" s="39"/>
      <c r="AF60" s="40"/>
      <c r="AG60" s="39"/>
      <c r="AH60" s="40"/>
      <c r="AI60" s="39"/>
      <c r="AJ60" s="40"/>
      <c r="AK60" s="39"/>
      <c r="AL60" s="40"/>
      <c r="AM60" s="39"/>
      <c r="AN60" s="40"/>
      <c r="AO60" s="39"/>
      <c r="AP60" s="40"/>
      <c r="AQ60" s="39"/>
      <c r="AR60" s="40"/>
      <c r="AS60" s="39"/>
      <c r="AT60" s="40"/>
      <c r="AU60" s="39"/>
      <c r="AV60" s="40"/>
      <c r="AW60" s="39"/>
      <c r="AX60" s="40"/>
      <c r="AY60" s="41"/>
      <c r="AZ60" s="42"/>
      <c r="BA60" s="43"/>
      <c r="BB60" s="42"/>
      <c r="BC60" s="43"/>
      <c r="BD60" s="42"/>
      <c r="BE60" s="43"/>
      <c r="BF60" s="42"/>
      <c r="BG60" s="43"/>
      <c r="BH60" s="42"/>
      <c r="BI60" s="43"/>
      <c r="BJ60" s="42"/>
      <c r="BK60" s="43"/>
      <c r="BL60" s="42"/>
      <c r="BM60" s="43"/>
      <c r="BN60" s="42"/>
      <c r="BO60" s="43"/>
      <c r="BP60" s="42"/>
      <c r="BQ60" s="43"/>
      <c r="BR60" s="44">
        <f t="shared" si="0"/>
        <v>0</v>
      </c>
      <c r="BS60" s="45">
        <f t="shared" si="1"/>
        <v>0</v>
      </c>
      <c r="BT60" s="46"/>
      <c r="BU60" s="46"/>
      <c r="BV60" s="47">
        <f t="shared" si="4"/>
      </c>
      <c r="BW60" s="48">
        <f t="shared" si="2"/>
      </c>
      <c r="BX60" s="49">
        <f t="shared" si="3"/>
      </c>
    </row>
    <row r="61" ht="13.8" customHeight="1" spans="1:76" x14ac:dyDescent="0.25">
      <c r="A61" s="107"/>
      <c r="B61" s="33"/>
      <c r="C61" s="34"/>
      <c r="D61" s="37"/>
      <c r="E61" s="36"/>
      <c r="F61" s="37"/>
      <c r="G61" s="36"/>
      <c r="H61" s="37"/>
      <c r="I61" s="36"/>
      <c r="J61" s="37"/>
      <c r="K61" s="36"/>
      <c r="L61" s="37"/>
      <c r="M61" s="36"/>
      <c r="N61" s="37"/>
      <c r="O61" s="36"/>
      <c r="P61" s="37"/>
      <c r="Q61" s="36"/>
      <c r="R61" s="37"/>
      <c r="S61" s="36"/>
      <c r="T61" s="37"/>
      <c r="U61" s="36"/>
      <c r="V61" s="37"/>
      <c r="W61" s="36"/>
      <c r="X61" s="40"/>
      <c r="Y61" s="39"/>
      <c r="Z61" s="40"/>
      <c r="AA61" s="39"/>
      <c r="AB61" s="40"/>
      <c r="AC61" s="39"/>
      <c r="AD61" s="40"/>
      <c r="AE61" s="39"/>
      <c r="AF61" s="40"/>
      <c r="AG61" s="39"/>
      <c r="AH61" s="40"/>
      <c r="AI61" s="39"/>
      <c r="AJ61" s="40"/>
      <c r="AK61" s="39"/>
      <c r="AL61" s="40"/>
      <c r="AM61" s="39"/>
      <c r="AN61" s="40"/>
      <c r="AO61" s="39"/>
      <c r="AP61" s="40"/>
      <c r="AQ61" s="39"/>
      <c r="AR61" s="40"/>
      <c r="AS61" s="39"/>
      <c r="AT61" s="40"/>
      <c r="AU61" s="39"/>
      <c r="AV61" s="40"/>
      <c r="AW61" s="39"/>
      <c r="AX61" s="40"/>
      <c r="AY61" s="41"/>
      <c r="AZ61" s="42"/>
      <c r="BA61" s="43"/>
      <c r="BB61" s="42"/>
      <c r="BC61" s="43"/>
      <c r="BD61" s="42"/>
      <c r="BE61" s="43"/>
      <c r="BF61" s="42"/>
      <c r="BG61" s="43"/>
      <c r="BH61" s="42"/>
      <c r="BI61" s="43"/>
      <c r="BJ61" s="42"/>
      <c r="BK61" s="43"/>
      <c r="BL61" s="42"/>
      <c r="BM61" s="43"/>
      <c r="BN61" s="42"/>
      <c r="BO61" s="43"/>
      <c r="BP61" s="42"/>
      <c r="BQ61" s="43"/>
      <c r="BR61" s="44">
        <f t="shared" si="0"/>
        <v>0</v>
      </c>
      <c r="BS61" s="45">
        <f t="shared" si="1"/>
        <v>0</v>
      </c>
      <c r="BT61" s="46"/>
      <c r="BU61" s="46"/>
      <c r="BV61" s="47">
        <f t="shared" si="4"/>
      </c>
      <c r="BW61" s="48">
        <f t="shared" si="2"/>
      </c>
      <c r="BX61" s="49">
        <f t="shared" si="3"/>
      </c>
    </row>
    <row r="62" ht="13.8" customHeight="1" spans="1:76" x14ac:dyDescent="0.25">
      <c r="A62" s="107"/>
      <c r="B62" s="33"/>
      <c r="C62" s="34"/>
      <c r="D62" s="37"/>
      <c r="E62" s="36"/>
      <c r="F62" s="37"/>
      <c r="G62" s="36"/>
      <c r="H62" s="37"/>
      <c r="I62" s="36"/>
      <c r="J62" s="37"/>
      <c r="K62" s="36"/>
      <c r="L62" s="37"/>
      <c r="M62" s="36"/>
      <c r="N62" s="37"/>
      <c r="O62" s="36"/>
      <c r="P62" s="37"/>
      <c r="Q62" s="36"/>
      <c r="R62" s="37"/>
      <c r="S62" s="36"/>
      <c r="T62" s="37"/>
      <c r="U62" s="36"/>
      <c r="V62" s="37"/>
      <c r="W62" s="36"/>
      <c r="X62" s="40"/>
      <c r="Y62" s="39"/>
      <c r="Z62" s="40"/>
      <c r="AA62" s="39"/>
      <c r="AB62" s="40"/>
      <c r="AC62" s="39"/>
      <c r="AD62" s="40"/>
      <c r="AE62" s="39"/>
      <c r="AF62" s="40"/>
      <c r="AG62" s="39"/>
      <c r="AH62" s="40"/>
      <c r="AI62" s="39"/>
      <c r="AJ62" s="40"/>
      <c r="AK62" s="39"/>
      <c r="AL62" s="40"/>
      <c r="AM62" s="39"/>
      <c r="AN62" s="40"/>
      <c r="AO62" s="39"/>
      <c r="AP62" s="40"/>
      <c r="AQ62" s="39"/>
      <c r="AR62" s="40"/>
      <c r="AS62" s="39"/>
      <c r="AT62" s="40"/>
      <c r="AU62" s="39"/>
      <c r="AV62" s="40"/>
      <c r="AW62" s="39"/>
      <c r="AX62" s="40"/>
      <c r="AY62" s="41"/>
      <c r="AZ62" s="42"/>
      <c r="BA62" s="43"/>
      <c r="BB62" s="42"/>
      <c r="BC62" s="43"/>
      <c r="BD62" s="42"/>
      <c r="BE62" s="43"/>
      <c r="BF62" s="42"/>
      <c r="BG62" s="43"/>
      <c r="BH62" s="42"/>
      <c r="BI62" s="43"/>
      <c r="BJ62" s="42"/>
      <c r="BK62" s="43"/>
      <c r="BL62" s="42"/>
      <c r="BM62" s="43"/>
      <c r="BN62" s="42"/>
      <c r="BO62" s="43"/>
      <c r="BP62" s="42"/>
      <c r="BQ62" s="43"/>
      <c r="BR62" s="44">
        <f t="shared" si="0"/>
        <v>0</v>
      </c>
      <c r="BS62" s="45">
        <f t="shared" si="1"/>
        <v>0</v>
      </c>
      <c r="BT62" s="46"/>
      <c r="BU62" s="46"/>
      <c r="BV62" s="47">
        <f t="shared" si="4"/>
      </c>
      <c r="BW62" s="48">
        <f t="shared" si="2"/>
      </c>
      <c r="BX62" s="49">
        <f t="shared" si="3"/>
      </c>
    </row>
    <row r="63" ht="13.8" customHeight="1" spans="1:76" x14ac:dyDescent="0.25">
      <c r="A63" s="107"/>
      <c r="B63" s="33"/>
      <c r="C63" s="34"/>
      <c r="D63" s="37"/>
      <c r="E63" s="36"/>
      <c r="F63" s="37"/>
      <c r="G63" s="36"/>
      <c r="H63" s="37"/>
      <c r="I63" s="36"/>
      <c r="J63" s="37"/>
      <c r="K63" s="36"/>
      <c r="L63" s="37"/>
      <c r="M63" s="36"/>
      <c r="N63" s="37"/>
      <c r="O63" s="36"/>
      <c r="P63" s="37"/>
      <c r="Q63" s="36"/>
      <c r="R63" s="37"/>
      <c r="S63" s="36"/>
      <c r="T63" s="37"/>
      <c r="U63" s="36"/>
      <c r="V63" s="37"/>
      <c r="W63" s="36"/>
      <c r="X63" s="40"/>
      <c r="Y63" s="39"/>
      <c r="Z63" s="40"/>
      <c r="AA63" s="39"/>
      <c r="AB63" s="40"/>
      <c r="AC63" s="39"/>
      <c r="AD63" s="40"/>
      <c r="AE63" s="39"/>
      <c r="AF63" s="40"/>
      <c r="AG63" s="39"/>
      <c r="AH63" s="40"/>
      <c r="AI63" s="39"/>
      <c r="AJ63" s="40"/>
      <c r="AK63" s="39"/>
      <c r="AL63" s="40"/>
      <c r="AM63" s="39"/>
      <c r="AN63" s="40"/>
      <c r="AO63" s="39"/>
      <c r="AP63" s="40"/>
      <c r="AQ63" s="39"/>
      <c r="AR63" s="40"/>
      <c r="AS63" s="39"/>
      <c r="AT63" s="40"/>
      <c r="AU63" s="39"/>
      <c r="AV63" s="40"/>
      <c r="AW63" s="39"/>
      <c r="AX63" s="40"/>
      <c r="AY63" s="41"/>
      <c r="AZ63" s="42"/>
      <c r="BA63" s="43"/>
      <c r="BB63" s="42"/>
      <c r="BC63" s="43"/>
      <c r="BD63" s="42"/>
      <c r="BE63" s="43"/>
      <c r="BF63" s="42"/>
      <c r="BG63" s="43"/>
      <c r="BH63" s="42"/>
      <c r="BI63" s="43"/>
      <c r="BJ63" s="42"/>
      <c r="BK63" s="43"/>
      <c r="BL63" s="42"/>
      <c r="BM63" s="43"/>
      <c r="BN63" s="42"/>
      <c r="BO63" s="43"/>
      <c r="BP63" s="42"/>
      <c r="BQ63" s="43"/>
      <c r="BR63" s="44">
        <f t="shared" si="0"/>
        <v>0</v>
      </c>
      <c r="BS63" s="45">
        <f t="shared" si="1"/>
        <v>0</v>
      </c>
      <c r="BT63" s="46"/>
      <c r="BU63" s="46"/>
      <c r="BV63" s="47">
        <f t="shared" si="4"/>
      </c>
      <c r="BW63" s="48">
        <f t="shared" si="2"/>
      </c>
      <c r="BX63" s="49">
        <f t="shared" si="3"/>
      </c>
    </row>
    <row r="64" ht="13.8" customHeight="1" spans="1:76" x14ac:dyDescent="0.25">
      <c r="A64" s="107"/>
      <c r="B64" s="33"/>
      <c r="C64" s="34"/>
      <c r="D64" s="37"/>
      <c r="E64" s="36"/>
      <c r="F64" s="37"/>
      <c r="G64" s="36"/>
      <c r="H64" s="37"/>
      <c r="I64" s="36"/>
      <c r="J64" s="37"/>
      <c r="K64" s="36"/>
      <c r="L64" s="37"/>
      <c r="M64" s="36"/>
      <c r="N64" s="37"/>
      <c r="O64" s="36"/>
      <c r="P64" s="37"/>
      <c r="Q64" s="36"/>
      <c r="R64" s="37"/>
      <c r="S64" s="36"/>
      <c r="T64" s="37"/>
      <c r="U64" s="36"/>
      <c r="V64" s="37"/>
      <c r="W64" s="36"/>
      <c r="X64" s="40"/>
      <c r="Y64" s="39"/>
      <c r="Z64" s="40"/>
      <c r="AA64" s="39"/>
      <c r="AB64" s="40"/>
      <c r="AC64" s="39"/>
      <c r="AD64" s="40"/>
      <c r="AE64" s="39"/>
      <c r="AF64" s="40"/>
      <c r="AG64" s="39"/>
      <c r="AH64" s="40"/>
      <c r="AI64" s="39"/>
      <c r="AJ64" s="40"/>
      <c r="AK64" s="39"/>
      <c r="AL64" s="40"/>
      <c r="AM64" s="39"/>
      <c r="AN64" s="40"/>
      <c r="AO64" s="39"/>
      <c r="AP64" s="40"/>
      <c r="AQ64" s="39"/>
      <c r="AR64" s="40"/>
      <c r="AS64" s="39"/>
      <c r="AT64" s="40"/>
      <c r="AU64" s="39"/>
      <c r="AV64" s="40"/>
      <c r="AW64" s="39"/>
      <c r="AX64" s="40"/>
      <c r="AY64" s="41"/>
      <c r="AZ64" s="42"/>
      <c r="BA64" s="43"/>
      <c r="BB64" s="42"/>
      <c r="BC64" s="43"/>
      <c r="BD64" s="42"/>
      <c r="BE64" s="43"/>
      <c r="BF64" s="42"/>
      <c r="BG64" s="43"/>
      <c r="BH64" s="42"/>
      <c r="BI64" s="43"/>
      <c r="BJ64" s="42"/>
      <c r="BK64" s="43"/>
      <c r="BL64" s="42"/>
      <c r="BM64" s="43"/>
      <c r="BN64" s="42"/>
      <c r="BO64" s="43"/>
      <c r="BP64" s="42"/>
      <c r="BQ64" s="43"/>
      <c r="BR64" s="44">
        <f t="shared" si="0"/>
        <v>0</v>
      </c>
      <c r="BS64" s="45">
        <f t="shared" si="1"/>
        <v>0</v>
      </c>
      <c r="BT64" s="46"/>
      <c r="BU64" s="46"/>
      <c r="BV64" s="47">
        <f t="shared" si="4"/>
      </c>
      <c r="BW64" s="48">
        <f t="shared" si="2"/>
      </c>
      <c r="BX64" s="49">
        <f t="shared" si="3"/>
      </c>
    </row>
    <row r="65" ht="13.8" customHeight="1" spans="1:76" x14ac:dyDescent="0.25">
      <c r="A65" s="107"/>
      <c r="B65" s="33"/>
      <c r="C65" s="34"/>
      <c r="D65" s="37"/>
      <c r="E65" s="36"/>
      <c r="F65" s="37"/>
      <c r="G65" s="36"/>
      <c r="H65" s="37"/>
      <c r="I65" s="36"/>
      <c r="J65" s="37"/>
      <c r="K65" s="36"/>
      <c r="L65" s="37"/>
      <c r="M65" s="36"/>
      <c r="N65" s="37"/>
      <c r="O65" s="36"/>
      <c r="P65" s="37"/>
      <c r="Q65" s="36"/>
      <c r="R65" s="37"/>
      <c r="S65" s="36"/>
      <c r="T65" s="37"/>
      <c r="U65" s="36"/>
      <c r="V65" s="37"/>
      <c r="W65" s="36"/>
      <c r="X65" s="40"/>
      <c r="Y65" s="39"/>
      <c r="Z65" s="40"/>
      <c r="AA65" s="39"/>
      <c r="AB65" s="40"/>
      <c r="AC65" s="39"/>
      <c r="AD65" s="40"/>
      <c r="AE65" s="39"/>
      <c r="AF65" s="40"/>
      <c r="AG65" s="39"/>
      <c r="AH65" s="40"/>
      <c r="AI65" s="39"/>
      <c r="AJ65" s="40"/>
      <c r="AK65" s="39"/>
      <c r="AL65" s="40"/>
      <c r="AM65" s="39"/>
      <c r="AN65" s="40"/>
      <c r="AO65" s="39"/>
      <c r="AP65" s="40"/>
      <c r="AQ65" s="39"/>
      <c r="AR65" s="40"/>
      <c r="AS65" s="39"/>
      <c r="AT65" s="40"/>
      <c r="AU65" s="39"/>
      <c r="AV65" s="40"/>
      <c r="AW65" s="39"/>
      <c r="AX65" s="40"/>
      <c r="AY65" s="41"/>
      <c r="AZ65" s="42"/>
      <c r="BA65" s="43"/>
      <c r="BB65" s="42"/>
      <c r="BC65" s="43"/>
      <c r="BD65" s="42"/>
      <c r="BE65" s="43"/>
      <c r="BF65" s="42"/>
      <c r="BG65" s="43"/>
      <c r="BH65" s="42"/>
      <c r="BI65" s="43"/>
      <c r="BJ65" s="42"/>
      <c r="BK65" s="43"/>
      <c r="BL65" s="42"/>
      <c r="BM65" s="43"/>
      <c r="BN65" s="42"/>
      <c r="BO65" s="43"/>
      <c r="BP65" s="42"/>
      <c r="BQ65" s="43"/>
      <c r="BR65" s="44">
        <f t="shared" si="0"/>
        <v>0</v>
      </c>
      <c r="BS65" s="45">
        <f t="shared" si="1"/>
        <v>0</v>
      </c>
      <c r="BT65" s="46"/>
      <c r="BU65" s="46"/>
      <c r="BV65" s="47">
        <f t="shared" si="4"/>
      </c>
      <c r="BW65" s="48">
        <f t="shared" si="2"/>
      </c>
      <c r="BX65" s="49">
        <f t="shared" si="3"/>
      </c>
    </row>
    <row r="66" ht="13.8" customHeight="1" spans="1:76" x14ac:dyDescent="0.25">
      <c r="A66" s="107"/>
      <c r="B66" s="33"/>
      <c r="C66" s="34"/>
      <c r="D66" s="37"/>
      <c r="E66" s="36"/>
      <c r="F66" s="37"/>
      <c r="G66" s="36"/>
      <c r="H66" s="37"/>
      <c r="I66" s="36"/>
      <c r="J66" s="37"/>
      <c r="K66" s="36"/>
      <c r="L66" s="37"/>
      <c r="M66" s="36"/>
      <c r="N66" s="37"/>
      <c r="O66" s="36"/>
      <c r="P66" s="37"/>
      <c r="Q66" s="36"/>
      <c r="R66" s="37"/>
      <c r="S66" s="36"/>
      <c r="T66" s="37"/>
      <c r="U66" s="36"/>
      <c r="V66" s="37"/>
      <c r="W66" s="36"/>
      <c r="X66" s="40"/>
      <c r="Y66" s="39"/>
      <c r="Z66" s="40"/>
      <c r="AA66" s="39"/>
      <c r="AB66" s="40"/>
      <c r="AC66" s="39"/>
      <c r="AD66" s="40"/>
      <c r="AE66" s="39"/>
      <c r="AF66" s="40"/>
      <c r="AG66" s="39"/>
      <c r="AH66" s="40"/>
      <c r="AI66" s="39"/>
      <c r="AJ66" s="40"/>
      <c r="AK66" s="39"/>
      <c r="AL66" s="40"/>
      <c r="AM66" s="39"/>
      <c r="AN66" s="40"/>
      <c r="AO66" s="39"/>
      <c r="AP66" s="40"/>
      <c r="AQ66" s="39"/>
      <c r="AR66" s="40"/>
      <c r="AS66" s="39"/>
      <c r="AT66" s="40"/>
      <c r="AU66" s="39"/>
      <c r="AV66" s="40"/>
      <c r="AW66" s="39"/>
      <c r="AX66" s="40"/>
      <c r="AY66" s="41"/>
      <c r="AZ66" s="42"/>
      <c r="BA66" s="43"/>
      <c r="BB66" s="42"/>
      <c r="BC66" s="43"/>
      <c r="BD66" s="42"/>
      <c r="BE66" s="43"/>
      <c r="BF66" s="42"/>
      <c r="BG66" s="43"/>
      <c r="BH66" s="42"/>
      <c r="BI66" s="43"/>
      <c r="BJ66" s="42"/>
      <c r="BK66" s="43"/>
      <c r="BL66" s="42"/>
      <c r="BM66" s="43"/>
      <c r="BN66" s="42"/>
      <c r="BO66" s="43"/>
      <c r="BP66" s="42"/>
      <c r="BQ66" s="43"/>
      <c r="BR66" s="44">
        <f t="shared" si="0"/>
        <v>0</v>
      </c>
      <c r="BS66" s="45">
        <f t="shared" si="1"/>
        <v>0</v>
      </c>
      <c r="BT66" s="46"/>
      <c r="BU66" s="46"/>
      <c r="BV66" s="47">
        <f t="shared" si="4"/>
      </c>
      <c r="BW66" s="48">
        <f t="shared" si="2"/>
      </c>
      <c r="BX66" s="49">
        <f t="shared" si="3"/>
      </c>
    </row>
    <row r="67" ht="13.8" customHeight="1" spans="1:76" x14ac:dyDescent="0.25">
      <c r="A67" s="107"/>
      <c r="B67" s="33"/>
      <c r="C67" s="34"/>
      <c r="D67" s="37"/>
      <c r="E67" s="36"/>
      <c r="F67" s="37"/>
      <c r="G67" s="36"/>
      <c r="H67" s="37"/>
      <c r="I67" s="36"/>
      <c r="J67" s="37"/>
      <c r="K67" s="36"/>
      <c r="L67" s="37"/>
      <c r="M67" s="36"/>
      <c r="N67" s="37"/>
      <c r="O67" s="36"/>
      <c r="P67" s="37"/>
      <c r="Q67" s="36"/>
      <c r="R67" s="37"/>
      <c r="S67" s="36"/>
      <c r="T67" s="37"/>
      <c r="U67" s="36"/>
      <c r="V67" s="37"/>
      <c r="W67" s="36"/>
      <c r="X67" s="40"/>
      <c r="Y67" s="39"/>
      <c r="Z67" s="40"/>
      <c r="AA67" s="39"/>
      <c r="AB67" s="40"/>
      <c r="AC67" s="39"/>
      <c r="AD67" s="40"/>
      <c r="AE67" s="39"/>
      <c r="AF67" s="40"/>
      <c r="AG67" s="39"/>
      <c r="AH67" s="40"/>
      <c r="AI67" s="39"/>
      <c r="AJ67" s="40"/>
      <c r="AK67" s="39"/>
      <c r="AL67" s="40"/>
      <c r="AM67" s="39"/>
      <c r="AN67" s="40"/>
      <c r="AO67" s="39"/>
      <c r="AP67" s="40"/>
      <c r="AQ67" s="39"/>
      <c r="AR67" s="40"/>
      <c r="AS67" s="39"/>
      <c r="AT67" s="40"/>
      <c r="AU67" s="39"/>
      <c r="AV67" s="40"/>
      <c r="AW67" s="39"/>
      <c r="AX67" s="40"/>
      <c r="AY67" s="41"/>
      <c r="AZ67" s="42"/>
      <c r="BA67" s="43"/>
      <c r="BB67" s="42"/>
      <c r="BC67" s="43"/>
      <c r="BD67" s="42"/>
      <c r="BE67" s="43"/>
      <c r="BF67" s="42"/>
      <c r="BG67" s="43"/>
      <c r="BH67" s="42"/>
      <c r="BI67" s="43"/>
      <c r="BJ67" s="42"/>
      <c r="BK67" s="43"/>
      <c r="BL67" s="42"/>
      <c r="BM67" s="43"/>
      <c r="BN67" s="42"/>
      <c r="BO67" s="43"/>
      <c r="BP67" s="42"/>
      <c r="BQ67" s="43"/>
      <c r="BR67" s="44">
        <f t="shared" si="0"/>
        <v>0</v>
      </c>
      <c r="BS67" s="45">
        <f t="shared" si="1"/>
        <v>0</v>
      </c>
      <c r="BT67" s="46"/>
      <c r="BU67" s="46"/>
      <c r="BV67" s="47">
        <f t="shared" si="4"/>
      </c>
      <c r="BW67" s="48">
        <f t="shared" si="2"/>
      </c>
      <c r="BX67" s="49">
        <f t="shared" si="3"/>
      </c>
    </row>
    <row r="68" ht="13.8" customHeight="1" spans="1:76" x14ac:dyDescent="0.25">
      <c r="A68" s="107"/>
      <c r="B68" s="33"/>
      <c r="C68" s="34"/>
      <c r="D68" s="37"/>
      <c r="E68" s="36"/>
      <c r="F68" s="37"/>
      <c r="G68" s="36"/>
      <c r="H68" s="37"/>
      <c r="I68" s="36"/>
      <c r="J68" s="37"/>
      <c r="K68" s="36"/>
      <c r="L68" s="37"/>
      <c r="M68" s="36"/>
      <c r="N68" s="37"/>
      <c r="O68" s="36"/>
      <c r="P68" s="37"/>
      <c r="Q68" s="36"/>
      <c r="R68" s="37"/>
      <c r="S68" s="36"/>
      <c r="T68" s="37"/>
      <c r="U68" s="36"/>
      <c r="V68" s="37"/>
      <c r="W68" s="36"/>
      <c r="X68" s="40"/>
      <c r="Y68" s="39"/>
      <c r="Z68" s="40"/>
      <c r="AA68" s="39"/>
      <c r="AB68" s="40"/>
      <c r="AC68" s="39"/>
      <c r="AD68" s="40"/>
      <c r="AE68" s="39"/>
      <c r="AF68" s="40"/>
      <c r="AG68" s="39"/>
      <c r="AH68" s="40"/>
      <c r="AI68" s="39"/>
      <c r="AJ68" s="40"/>
      <c r="AK68" s="39"/>
      <c r="AL68" s="40"/>
      <c r="AM68" s="39"/>
      <c r="AN68" s="40"/>
      <c r="AO68" s="39"/>
      <c r="AP68" s="40"/>
      <c r="AQ68" s="39"/>
      <c r="AR68" s="40"/>
      <c r="AS68" s="39"/>
      <c r="AT68" s="40"/>
      <c r="AU68" s="39"/>
      <c r="AV68" s="40"/>
      <c r="AW68" s="39"/>
      <c r="AX68" s="40"/>
      <c r="AY68" s="41"/>
      <c r="AZ68" s="42"/>
      <c r="BA68" s="43"/>
      <c r="BB68" s="42"/>
      <c r="BC68" s="43"/>
      <c r="BD68" s="42"/>
      <c r="BE68" s="43"/>
      <c r="BF68" s="42"/>
      <c r="BG68" s="43"/>
      <c r="BH68" s="42"/>
      <c r="BI68" s="43"/>
      <c r="BJ68" s="42"/>
      <c r="BK68" s="43"/>
      <c r="BL68" s="42"/>
      <c r="BM68" s="43"/>
      <c r="BN68" s="42"/>
      <c r="BO68" s="43"/>
      <c r="BP68" s="42"/>
      <c r="BQ68" s="43"/>
      <c r="BR68" s="44">
        <f t="shared" si="0"/>
        <v>0</v>
      </c>
      <c r="BS68" s="45">
        <f t="shared" si="1"/>
        <v>0</v>
      </c>
      <c r="BT68" s="46"/>
      <c r="BU68" s="46"/>
      <c r="BV68" s="47">
        <f t="shared" si="4"/>
      </c>
      <c r="BW68" s="48">
        <f t="shared" si="2"/>
      </c>
      <c r="BX68" s="49">
        <f t="shared" si="3"/>
      </c>
    </row>
    <row r="69" ht="13.8" customHeight="1" spans="1:76" x14ac:dyDescent="0.25">
      <c r="A69" s="107"/>
      <c r="B69" s="33"/>
      <c r="C69" s="34"/>
      <c r="D69" s="37"/>
      <c r="E69" s="36"/>
      <c r="F69" s="37"/>
      <c r="G69" s="36"/>
      <c r="H69" s="37"/>
      <c r="I69" s="36"/>
      <c r="J69" s="37"/>
      <c r="K69" s="36"/>
      <c r="L69" s="37"/>
      <c r="M69" s="36"/>
      <c r="N69" s="37"/>
      <c r="O69" s="36"/>
      <c r="P69" s="37"/>
      <c r="Q69" s="36"/>
      <c r="R69" s="37"/>
      <c r="S69" s="36"/>
      <c r="T69" s="37"/>
      <c r="U69" s="36"/>
      <c r="V69" s="37"/>
      <c r="W69" s="36"/>
      <c r="X69" s="40"/>
      <c r="Y69" s="39"/>
      <c r="Z69" s="40"/>
      <c r="AA69" s="39"/>
      <c r="AB69" s="40"/>
      <c r="AC69" s="39"/>
      <c r="AD69" s="40"/>
      <c r="AE69" s="39"/>
      <c r="AF69" s="40"/>
      <c r="AG69" s="39"/>
      <c r="AH69" s="40"/>
      <c r="AI69" s="39"/>
      <c r="AJ69" s="40"/>
      <c r="AK69" s="39"/>
      <c r="AL69" s="40"/>
      <c r="AM69" s="39"/>
      <c r="AN69" s="40"/>
      <c r="AO69" s="39"/>
      <c r="AP69" s="40"/>
      <c r="AQ69" s="39"/>
      <c r="AR69" s="40"/>
      <c r="AS69" s="39"/>
      <c r="AT69" s="40"/>
      <c r="AU69" s="39"/>
      <c r="AV69" s="40"/>
      <c r="AW69" s="39"/>
      <c r="AX69" s="40"/>
      <c r="AY69" s="41"/>
      <c r="AZ69" s="42"/>
      <c r="BA69" s="43"/>
      <c r="BB69" s="42"/>
      <c r="BC69" s="43"/>
      <c r="BD69" s="42"/>
      <c r="BE69" s="43"/>
      <c r="BF69" s="42"/>
      <c r="BG69" s="43"/>
      <c r="BH69" s="42"/>
      <c r="BI69" s="43"/>
      <c r="BJ69" s="42"/>
      <c r="BK69" s="43"/>
      <c r="BL69" s="42"/>
      <c r="BM69" s="43"/>
      <c r="BN69" s="42"/>
      <c r="BO69" s="43"/>
      <c r="BP69" s="42"/>
      <c r="BQ69" s="43"/>
      <c r="BR69" s="44">
        <f t="shared" ref="BR69:BR70" si="5">D69+F69+H69+J69+L69+N69+V69+X69+Z69+AB69+AD69+AF69+AZ69+BB69+BD69+BF69+BH69+AH69+P69+R69+AJ69+BJ69+AL69+AN69+AP69+AR69+AT69+AX69+AV69+BL69+T69+BN69+BP69</f>
        <v>0</v>
      </c>
      <c r="BS69" s="45">
        <f t="shared" ref="BS69:BS70" si="6">E69+G69+I69+K69+M69+O69+W69+Y69+AA69+AC69+AE69+AG69+BA69+BC69+BE69+BG69+BI69+AI69+Q69+S69+AK69+BK69+AM69+AO69+AQ69+AS69+AU69+AY69+AW69+BM69+U69+BO69+BQ69</f>
        <v>0</v>
      </c>
      <c r="BT69" s="46"/>
      <c r="BU69" s="46"/>
      <c r="BV69" s="47">
        <f t="shared" si="4"/>
      </c>
      <c r="BW69" s="48">
        <f t="shared" si="2"/>
      </c>
      <c r="BX69" s="49">
        <f t="shared" si="3"/>
      </c>
    </row>
    <row r="70" ht="14.4" customHeight="1" spans="1:76" x14ac:dyDescent="0.25">
      <c r="A70" s="107"/>
      <c r="B70" s="116"/>
      <c r="C70" s="117"/>
      <c r="D70" s="118"/>
      <c r="E70" s="119"/>
      <c r="F70" s="118"/>
      <c r="G70" s="119"/>
      <c r="H70" s="118"/>
      <c r="I70" s="119"/>
      <c r="J70" s="118"/>
      <c r="K70" s="119"/>
      <c r="L70" s="118"/>
      <c r="M70" s="119"/>
      <c r="N70" s="118"/>
      <c r="O70" s="119"/>
      <c r="P70" s="118"/>
      <c r="Q70" s="119"/>
      <c r="R70" s="118"/>
      <c r="S70" s="119"/>
      <c r="T70" s="118"/>
      <c r="U70" s="119"/>
      <c r="V70" s="118"/>
      <c r="W70" s="119"/>
      <c r="X70" s="120"/>
      <c r="Y70" s="121"/>
      <c r="Z70" s="120"/>
      <c r="AA70" s="121"/>
      <c r="AB70" s="120"/>
      <c r="AC70" s="121"/>
      <c r="AD70" s="120"/>
      <c r="AE70" s="121"/>
      <c r="AF70" s="120"/>
      <c r="AG70" s="121"/>
      <c r="AH70" s="120"/>
      <c r="AI70" s="121"/>
      <c r="AJ70" s="120"/>
      <c r="AK70" s="121"/>
      <c r="AL70" s="120"/>
      <c r="AM70" s="121"/>
      <c r="AN70" s="120"/>
      <c r="AO70" s="121"/>
      <c r="AP70" s="120"/>
      <c r="AQ70" s="121"/>
      <c r="AR70" s="120"/>
      <c r="AS70" s="121"/>
      <c r="AT70" s="120"/>
      <c r="AU70" s="121"/>
      <c r="AV70" s="120"/>
      <c r="AW70" s="121"/>
      <c r="AX70" s="120"/>
      <c r="AY70" s="122"/>
      <c r="AZ70" s="123"/>
      <c r="BA70" s="124"/>
      <c r="BB70" s="123"/>
      <c r="BC70" s="124"/>
      <c r="BD70" s="123"/>
      <c r="BE70" s="124"/>
      <c r="BF70" s="123"/>
      <c r="BG70" s="124"/>
      <c r="BH70" s="123"/>
      <c r="BI70" s="124"/>
      <c r="BJ70" s="123"/>
      <c r="BK70" s="124"/>
      <c r="BL70" s="123"/>
      <c r="BM70" s="124"/>
      <c r="BN70" s="123"/>
      <c r="BO70" s="124"/>
      <c r="BP70" s="123"/>
      <c r="BQ70" s="124"/>
      <c r="BR70" s="44">
        <f t="shared" si="5"/>
        <v>0</v>
      </c>
      <c r="BS70" s="45">
        <f t="shared" si="6"/>
        <v>0</v>
      </c>
      <c r="BT70" s="125"/>
      <c r="BU70" s="125"/>
      <c r="BV70" s="47">
        <f t="shared" ref="BV70" si="7">IF(BR70=0, "", BR70/BT70)</f>
      </c>
      <c r="BW70" s="48">
        <f t="shared" ref="BW70" si="8">IF(BR70=0, "", BR70/BS70)</f>
      </c>
      <c r="BX70" s="49">
        <f t="shared" ref="BX70" si="9">IF(BR70=0, "", BR70/BU70)</f>
      </c>
    </row>
    <row r="71" ht="16.5" customHeight="1" spans="2:76" x14ac:dyDescent="0.25">
      <c r="B71" s="51" t="s">
        <v>19</v>
      </c>
      <c r="C71" s="52"/>
      <c r="D71" s="53">
        <f>SUM(D4:D70)</f>
        <v>0</v>
      </c>
      <c r="E71" s="54">
        <f t="shared" ref="E71" si="10">SUM(E4:E70)</f>
        <v>0</v>
      </c>
      <c r="F71" s="53">
        <f>SUM(F4:F70)</f>
        <v>0</v>
      </c>
      <c r="G71" s="54">
        <f t="shared" ref="G71" si="11">SUM(G4:G70)</f>
        <v>0</v>
      </c>
      <c r="H71" s="53">
        <f>SUM(H4:H70)</f>
        <v>0</v>
      </c>
      <c r="I71" s="54">
        <f t="shared" ref="I71" si="12">SUM(I4:I70)</f>
        <v>0</v>
      </c>
      <c r="J71" s="53">
        <f>SUM(J4:J70)</f>
        <v>0</v>
      </c>
      <c r="K71" s="54">
        <f t="shared" ref="K71" si="13">SUM(K4:K70)</f>
        <v>0</v>
      </c>
      <c r="L71" s="53">
        <f>SUM(L4:L70)</f>
        <v>0</v>
      </c>
      <c r="M71" s="54">
        <f t="shared" ref="M71" si="14">SUM(M4:M70)</f>
        <v>0</v>
      </c>
      <c r="N71" s="53">
        <f>SUM(N4:N70)</f>
        <v>0</v>
      </c>
      <c r="O71" s="54">
        <f t="shared" ref="O71" si="15">SUM(O4:O70)</f>
        <v>0</v>
      </c>
      <c r="P71" s="53">
        <f>SUM(P4:P70)</f>
        <v>0</v>
      </c>
      <c r="Q71" s="54">
        <f t="shared" ref="Q71" si="16">SUM(Q4:Q70)</f>
        <v>0</v>
      </c>
      <c r="R71" s="53">
        <f>SUM(R4:R70)</f>
        <v>0</v>
      </c>
      <c r="S71" s="54">
        <f t="shared" ref="S71" si="17">SUM(S4:S70)</f>
        <v>0</v>
      </c>
      <c r="T71" s="53">
        <f>SUM(T4:T70)</f>
        <v>0</v>
      </c>
      <c r="U71" s="54">
        <f>SUM(U4:U70)</f>
        <v>0</v>
      </c>
      <c r="V71" s="53">
        <f>SUM(V4:V70)</f>
        <v>0</v>
      </c>
      <c r="W71" s="54">
        <f t="shared" ref="W71" si="18">SUM(W4:W70)</f>
        <v>0</v>
      </c>
      <c r="X71" s="56">
        <f>SUM(X4:X70)</f>
        <v>0</v>
      </c>
      <c r="Y71" s="57">
        <f t="shared" ref="Y71" si="19">SUM(Y4:Y70)</f>
        <v>0</v>
      </c>
      <c r="Z71" s="56">
        <f>SUM(Z4:Z70)</f>
        <v>0</v>
      </c>
      <c r="AA71" s="57">
        <f t="shared" ref="AA71" si="20">SUM(AA4:AA70)</f>
        <v>0</v>
      </c>
      <c r="AB71" s="56">
        <f>SUM(AB4:AB70)</f>
        <v>0</v>
      </c>
      <c r="AC71" s="57">
        <f t="shared" ref="AC71" si="21">SUM(AC4:AC70)</f>
        <v>0</v>
      </c>
      <c r="AD71" s="56">
        <f>SUM(AD4:AD70)</f>
        <v>0</v>
      </c>
      <c r="AE71" s="57">
        <f t="shared" ref="AE71" si="22">SUM(AE4:AE70)</f>
        <v>0</v>
      </c>
      <c r="AF71" s="56">
        <f>SUM(AF4:AF70)</f>
        <v>0</v>
      </c>
      <c r="AG71" s="57">
        <f t="shared" ref="AG71" si="23">SUM(AG4:AG70)</f>
        <v>0</v>
      </c>
      <c r="AH71" s="56">
        <f>SUM(AH4:AH70)</f>
        <v>0</v>
      </c>
      <c r="AI71" s="57">
        <f t="shared" ref="AI71" si="24">SUM(AI4:AI70)</f>
        <v>0</v>
      </c>
      <c r="AJ71" s="56">
        <f>SUM(AJ4:AJ70)</f>
        <v>0</v>
      </c>
      <c r="AK71" s="57">
        <f t="shared" ref="AK71" si="25">SUM(AK4:AK70)</f>
        <v>0</v>
      </c>
      <c r="AL71" s="56">
        <f>SUM(AL4:AL70)</f>
        <v>0</v>
      </c>
      <c r="AM71" s="57">
        <f t="shared" ref="AM71" si="26">SUM(AM4:AM70)</f>
        <v>0</v>
      </c>
      <c r="AN71" s="56">
        <f>SUM(AN4:AN70)</f>
        <v>0</v>
      </c>
      <c r="AO71" s="57">
        <f t="shared" ref="AO71" si="27">SUM(AO4:AO70)</f>
        <v>0</v>
      </c>
      <c r="AP71" s="56">
        <f>SUM(AP4:AP70)</f>
        <v>0</v>
      </c>
      <c r="AQ71" s="57">
        <f t="shared" ref="AQ71" si="28">SUM(AQ4:AQ70)</f>
        <v>0</v>
      </c>
      <c r="AR71" s="56">
        <f>SUM(AR4:AR70)</f>
        <v>0</v>
      </c>
      <c r="AS71" s="57">
        <f t="shared" ref="AS71" si="29">SUM(AS4:AS70)</f>
        <v>0</v>
      </c>
      <c r="AT71" s="56">
        <f>SUM(AT4:AT70)</f>
        <v>0</v>
      </c>
      <c r="AU71" s="57">
        <f t="shared" ref="AU71" si="30">SUM(AU4:AU70)</f>
        <v>0</v>
      </c>
      <c r="AV71" s="56">
        <f>SUM(AV4:AV70)</f>
        <v>0</v>
      </c>
      <c r="AW71" s="57">
        <f t="shared" ref="AW71" si="31">SUM(AW4:AW70)</f>
        <v>0</v>
      </c>
      <c r="AX71" s="56">
        <f>SUM(AX4:AX70)</f>
        <v>0</v>
      </c>
      <c r="AY71" s="57">
        <f>SUM(AY4:AY70)</f>
        <v>0</v>
      </c>
      <c r="AZ71" s="59">
        <f>SUM(AZ4:AZ70)</f>
        <v>0</v>
      </c>
      <c r="BA71" s="60">
        <f t="shared" ref="BA71" si="32">SUM(BA4:BA70)</f>
        <v>0</v>
      </c>
      <c r="BB71" s="59">
        <f>SUM(BB4:BB70)</f>
        <v>0</v>
      </c>
      <c r="BC71" s="60">
        <f t="shared" ref="BC71" si="33">SUM(BC4:BC70)</f>
        <v>0</v>
      </c>
      <c r="BD71" s="59">
        <f>SUM(BD4:BD70)</f>
        <v>0</v>
      </c>
      <c r="BE71" s="60">
        <f t="shared" ref="BE71" si="34">SUM(BE4:BE70)</f>
        <v>0</v>
      </c>
      <c r="BF71" s="59">
        <f>SUM(BF4:BF70)</f>
        <v>0</v>
      </c>
      <c r="BG71" s="60">
        <f t="shared" ref="BG71" si="35">SUM(BG4:BG70)</f>
        <v>0</v>
      </c>
      <c r="BH71" s="59">
        <f>SUM(BH4:BH70)</f>
        <v>0</v>
      </c>
      <c r="BI71" s="60">
        <f t="shared" ref="BI71" si="36">SUM(BI4:BI70)</f>
        <v>0</v>
      </c>
      <c r="BJ71" s="59">
        <f>SUM(BJ4:BJ70)</f>
        <v>0</v>
      </c>
      <c r="BK71" s="60">
        <f t="shared" ref="BK71" si="37">SUM(BK4:BK70)</f>
        <v>0</v>
      </c>
      <c r="BL71" s="59">
        <f>SUM(BL4:BL70)</f>
        <v>0</v>
      </c>
      <c r="BM71" s="60">
        <f t="shared" ref="BM71" si="38">SUM(BM4:BM70)</f>
        <v>0</v>
      </c>
      <c r="BN71" s="59">
        <f>SUM(BN4:BN70)</f>
        <v>0</v>
      </c>
      <c r="BO71" s="60">
        <f t="shared" ref="BO71" si="39">SUM(BO4:BO70)</f>
        <v>0</v>
      </c>
      <c r="BP71" s="59">
        <f>SUM(BP4:BP70)</f>
        <v>0</v>
      </c>
      <c r="BQ71" s="60">
        <f t="shared" ref="BQ71" si="40">SUM(BQ4:BQ70)</f>
        <v>0</v>
      </c>
      <c r="BR71" s="139">
        <f t="shared" ref="BR71:BU71" si="41">SUM(BR4:BR70)</f>
        <v>0</v>
      </c>
      <c r="BS71" s="62">
        <f t="shared" si="41"/>
        <v>0</v>
      </c>
      <c r="BT71" s="156">
        <f t="shared" si="41"/>
        <v>0</v>
      </c>
      <c r="BU71" s="157">
        <f t="shared" si="41"/>
        <v>0</v>
      </c>
      <c r="BV71" s="158" t="e">
        <f t="shared" ref="BV71" si="42">BR71/BT71</f>
        <v>#DIV/0!</v>
      </c>
      <c r="BW71" s="159" t="e">
        <f t="shared" ref="BW71" si="43">BR71/BS71</f>
        <v>#DIV/0!</v>
      </c>
      <c r="BX71" s="159" t="e">
        <f t="shared" ref="BX71" si="44">BR71/BU71</f>
        <v>#DIV/0!</v>
      </c>
    </row>
    <row r="74" ht="25.2" customHeight="1" spans="1:9" x14ac:dyDescent="0.25">
      <c r="A74" s="66"/>
      <c r="B74" s="67" t="s">
        <v>20</v>
      </c>
      <c r="C74" s="67" t="s">
        <v>21</v>
      </c>
      <c r="D74" s="68" t="s">
        <v>22</v>
      </c>
      <c r="E74" s="69" t="s">
        <v>23</v>
      </c>
      <c r="F74" s="70" t="s">
        <v>11</v>
      </c>
      <c r="G74" s="69" t="s">
        <v>13</v>
      </c>
      <c r="H74" s="70" t="s">
        <v>14</v>
      </c>
      <c r="I74" s="111"/>
    </row>
    <row r="75" ht="13.2" customHeight="1" spans="1:9" x14ac:dyDescent="0.25">
      <c r="A75" s="71" t="s">
        <v>25</v>
      </c>
      <c r="B75" s="65">
        <f>COUNTIF(B4:B70,"*RCL*")</f>
        <v>0</v>
      </c>
      <c r="C75" s="3" t="s">
        <v>26</v>
      </c>
      <c r="D75" s="72">
        <f>SUMIF($B$4:$B$70,"RCL",BR4:BR70)</f>
        <v>0</v>
      </c>
      <c r="E75" s="73">
        <f>SUMIF($B$4:$B$70,"RCL",BS4:BS70)</f>
        <v>0</v>
      </c>
      <c r="F75" s="72">
        <f>SUMIF($B$4:$B$70,"RCL",BT4:BT70)</f>
        <v>0</v>
      </c>
      <c r="G75" s="74">
        <f>IF(D75=0, "", D75/F75)</f>
      </c>
      <c r="H75" s="75">
        <f>IF(D75=0, "",D75/E75)</f>
      </c>
      <c r="I75" s="112">
        <f>IF(D75=0, "",D75/B75)</f>
      </c>
    </row>
    <row r="76" ht="13.2" customHeight="1" spans="1:9" x14ac:dyDescent="0.25">
      <c r="A76" s="71" t="s">
        <v>27</v>
      </c>
      <c r="B76" s="65">
        <f>COUNTIF(B4:B70,"*NCL*")</f>
        <v>0</v>
      </c>
      <c r="C76" s="3" t="s">
        <v>28</v>
      </c>
      <c r="D76" s="77">
        <f>SUMIF($B$4:$B$70,"NCL",BR4:BR70)</f>
        <v>0</v>
      </c>
      <c r="E76" s="78">
        <f>SUMIF($B$4:$B$70,"NCL",BS4:BS70)</f>
        <v>0</v>
      </c>
      <c r="F76" s="77">
        <f>SUMIF($B$4:$B$70,"NCL",BT4:BT70)</f>
        <v>0</v>
      </c>
      <c r="G76" s="79">
        <f t="shared" ref="G76:G81" si="45">IF(D76=0, "", D76/F76)</f>
      </c>
      <c r="H76" s="80">
        <f t="shared" ref="H76:H81" si="46">IF(D76=0, "",D76/E76)</f>
      </c>
      <c r="I76" s="112"/>
    </row>
    <row r="77" ht="13.2" customHeight="1" spans="1:9" x14ac:dyDescent="0.25">
      <c r="A77" s="71" t="s">
        <v>29</v>
      </c>
      <c r="B77" s="65">
        <f>COUNTIF(B4:B70,"*DCL*")</f>
        <v>0</v>
      </c>
      <c r="C77" s="3" t="s">
        <v>30</v>
      </c>
      <c r="D77" s="77">
        <f>SUMIF($B$4:$B$70,"DCL",BR4:BR70)</f>
        <v>0</v>
      </c>
      <c r="E77" s="78">
        <f>SUMIF($B$4:$B$70,"DCL",BS4:BS70)</f>
        <v>0</v>
      </c>
      <c r="F77" s="77">
        <f>SUMIF($B$4:$B$70,"DCL",BT4:BT70)</f>
        <v>0</v>
      </c>
      <c r="G77" s="79">
        <f t="shared" si="45"/>
      </c>
      <c r="H77" s="80">
        <f t="shared" si="46"/>
      </c>
      <c r="I77" s="112"/>
    </row>
    <row r="78" ht="13.2" customHeight="1" spans="1:9" x14ac:dyDescent="0.25">
      <c r="A78" s="71" t="s">
        <v>31</v>
      </c>
      <c r="B78" s="65">
        <f>COUNTIF(B4:B70,"*CEL*")</f>
        <v>0</v>
      </c>
      <c r="C78" s="3" t="s">
        <v>32</v>
      </c>
      <c r="D78" s="77">
        <f>SUMIF($B$4:$B$70,"CEL",BR4:BR70)</f>
        <v>0</v>
      </c>
      <c r="E78" s="78">
        <f>SUMIF($B$4:$B$70,"CEL",BS4:BS70)</f>
        <v>0</v>
      </c>
      <c r="F78" s="77">
        <f>SUMIF($B$4:$B$70,"CEL",BT4:BT70)</f>
        <v>0</v>
      </c>
      <c r="G78" s="79">
        <f t="shared" si="45"/>
      </c>
      <c r="H78" s="80">
        <f t="shared" si="46"/>
      </c>
      <c r="I78" s="112"/>
    </row>
    <row r="79" ht="13.2" customHeight="1" spans="1:9" x14ac:dyDescent="0.25">
      <c r="A79" s="71" t="s">
        <v>33</v>
      </c>
      <c r="B79" s="65">
        <f>COUNTIF(B4:B70,"*CCL*")</f>
        <v>0</v>
      </c>
      <c r="C79" s="3" t="s">
        <v>17</v>
      </c>
      <c r="D79" s="77">
        <f>SUMIF($B$4:$B$70,"CCL",BR4:BR70)</f>
        <v>0</v>
      </c>
      <c r="E79" s="78">
        <f>SUMIF($B$4:$B$70,"CCL",BS4:BS70)</f>
        <v>0</v>
      </c>
      <c r="F79" s="77">
        <f>SUMIF($B$4:$B$70,"CCL",BT4:BT70)</f>
        <v>0</v>
      </c>
      <c r="G79" s="79">
        <f t="shared" si="45"/>
      </c>
      <c r="H79" s="80">
        <f t="shared" si="46"/>
      </c>
      <c r="I79" s="112"/>
    </row>
    <row r="80" ht="13.2" customHeight="1" spans="1:9" x14ac:dyDescent="0.25">
      <c r="A80" s="71" t="s">
        <v>34</v>
      </c>
      <c r="B80" s="65">
        <f>COUNTIF(B4:B70,"*PCL*")</f>
        <v>0</v>
      </c>
      <c r="C80" s="3" t="s">
        <v>35</v>
      </c>
      <c r="D80" s="77">
        <f>SUMIF($B$4:$B$70,"PCL",BR4:BR70)</f>
        <v>0</v>
      </c>
      <c r="E80" s="78">
        <f>SUMIF($B$4:$B$70,"PCL",BS4:BS70)</f>
        <v>0</v>
      </c>
      <c r="F80" s="77">
        <f>SUMIF($B$4:$B$70,"PCL",BT4:BT70)</f>
        <v>0</v>
      </c>
      <c r="G80" s="79">
        <f t="shared" si="45"/>
      </c>
      <c r="H80" s="80">
        <f t="shared" si="46"/>
      </c>
      <c r="I80" s="112"/>
    </row>
    <row r="81" ht="13.2" customHeight="1" spans="1:9" x14ac:dyDescent="0.25">
      <c r="A81" s="71" t="s">
        <v>36</v>
      </c>
      <c r="B81" s="65">
        <f>COUNTIF(B4:B70,"*HAL*")</f>
        <v>0</v>
      </c>
      <c r="C81" s="3" t="s">
        <v>37</v>
      </c>
      <c r="D81" s="77">
        <f>SUMIF($B$4:$B$70,"HAL",BR4:BR70)</f>
        <v>0</v>
      </c>
      <c r="E81" s="78">
        <f>SUMIF($B$4:$B$70,"HAL",BS4:BS70)</f>
        <v>0</v>
      </c>
      <c r="F81" s="77">
        <f>SUMIF($B$4:$B$70,"HAL",BT4:BT70)</f>
        <v>0</v>
      </c>
      <c r="G81" s="79">
        <f t="shared" si="45"/>
      </c>
      <c r="H81" s="80">
        <f t="shared" si="46"/>
      </c>
      <c r="I81" s="112"/>
    </row>
    <row r="82" ht="13.2" customHeight="1" spans="1:9" x14ac:dyDescent="0.25">
      <c r="A82" s="71" t="s">
        <v>38</v>
      </c>
      <c r="B82" s="65">
        <f>COUNTIF(B4:B70,"*Silver*")</f>
        <v>0</v>
      </c>
      <c r="C82" s="3" t="s">
        <v>39</v>
      </c>
      <c r="D82" s="77">
        <f>SUMIF($B$4:$B$70,"Silver",BR4:BR70)</f>
        <v>0</v>
      </c>
      <c r="E82" s="78">
        <f>SUMIF($B$4:$B$70,"Silver",BS4:BS70)</f>
        <v>0</v>
      </c>
      <c r="F82" s="77">
        <f>SUMIF($B$4:$B$70,"Silver",BT4:BT70)</f>
        <v>0</v>
      </c>
      <c r="G82" s="79">
        <f>IF(D82=0, "", D82/F82)</f>
      </c>
      <c r="H82" s="80">
        <f>IF(D82=0, "",D82/E82)</f>
      </c>
      <c r="I82" s="112"/>
    </row>
    <row r="83" ht="13.2" customHeight="1" spans="1:9" x14ac:dyDescent="0.25">
      <c r="A83" s="71" t="s">
        <v>40</v>
      </c>
      <c r="B83" s="65">
        <f>COUNTIF(B4:B70,"*Viking*")</f>
        <v>0</v>
      </c>
      <c r="C83" s="3" t="s">
        <v>40</v>
      </c>
      <c r="D83" s="77">
        <f>SUMIF($B$4:$B$70,"Viking",BR4:BR70)</f>
        <v>0</v>
      </c>
      <c r="E83" s="78">
        <f>SUMIF($B$4:$B$70,"Viking",BS4:BS70)</f>
        <v>0</v>
      </c>
      <c r="F83" s="77">
        <f>SUMIF($B$4:$B$70,"Viking",BT4:BT70)</f>
        <v>0</v>
      </c>
      <c r="G83" s="79">
        <f t="shared" ref="G83:G91" si="47">IF(D83=0, "", D83/F83)</f>
      </c>
      <c r="H83" s="80">
        <f t="shared" ref="H83:H91" si="48">IF(D83=0, "",D83/E83)</f>
      </c>
      <c r="I83" s="112"/>
    </row>
    <row r="84" ht="13.2" customHeight="1" spans="1:9" x14ac:dyDescent="0.25">
      <c r="A84" s="71" t="s">
        <v>41</v>
      </c>
      <c r="B84" s="65">
        <f>COUNTIF(B4:B70,"*Azamara*")</f>
        <v>0</v>
      </c>
      <c r="C84" s="3" t="s">
        <v>41</v>
      </c>
      <c r="D84" s="77">
        <f>SUMIF($B$4:$B$70,"Azamara",BR4:BR70)</f>
        <v>0</v>
      </c>
      <c r="E84" s="78">
        <f>SUMIF($B$4:$B$70,"Azamara",BS4:BS70)</f>
        <v>0</v>
      </c>
      <c r="F84" s="77">
        <f>SUMIF($B$4:$B$70,"Azamara",BT4:BT70)</f>
        <v>0</v>
      </c>
      <c r="G84" s="79">
        <f t="shared" si="47"/>
      </c>
      <c r="H84" s="80">
        <f t="shared" si="48"/>
      </c>
      <c r="I84" s="112"/>
    </row>
    <row r="85" ht="13.2" customHeight="1" spans="1:9" x14ac:dyDescent="0.25">
      <c r="A85" s="71" t="s">
        <v>42</v>
      </c>
      <c r="B85" s="65">
        <f>COUNTIF(B4:B70,"*TUI*")</f>
        <v>0</v>
      </c>
      <c r="C85" s="3" t="s">
        <v>42</v>
      </c>
      <c r="D85" s="77">
        <f>SUMIF($B$4:$B$70,"TUI",BR4:BR70)</f>
        <v>0</v>
      </c>
      <c r="E85" s="78">
        <f>SUMIF($B$4:$B$70,"TUI",BS4:BS70)</f>
        <v>0</v>
      </c>
      <c r="F85" s="77">
        <f>SUMIF($B$4:$B$70,"TUI",BT4:BT70)</f>
        <v>0</v>
      </c>
      <c r="G85" s="79">
        <f t="shared" si="47"/>
      </c>
      <c r="H85" s="80">
        <f t="shared" si="48"/>
      </c>
      <c r="I85" s="112"/>
    </row>
    <row r="86" ht="13.2" customHeight="1" spans="1:9" x14ac:dyDescent="0.25">
      <c r="A86" s="71" t="s">
        <v>43</v>
      </c>
      <c r="B86" s="65">
        <f>COUNTIF(B4:B70,"*Marella*")</f>
        <v>0</v>
      </c>
      <c r="C86" s="3" t="s">
        <v>43</v>
      </c>
      <c r="D86" s="77">
        <f>SUMIF($B$4:$B$70,"Marella",BR4:BR70)</f>
        <v>0</v>
      </c>
      <c r="E86" s="78">
        <f>SUMIF($B$4:$B$70,"Marella",BS4:BS70)</f>
        <v>0</v>
      </c>
      <c r="F86" s="77">
        <f>SUMIF($B$4:$B$70,"Marella",BT4:BT70)</f>
        <v>0</v>
      </c>
      <c r="G86" s="79">
        <f t="shared" si="47"/>
      </c>
      <c r="H86" s="80">
        <f t="shared" si="48"/>
      </c>
      <c r="I86" s="112"/>
    </row>
    <row r="87" ht="13.2" customHeight="1" spans="1:9" x14ac:dyDescent="0.25">
      <c r="A87" s="71" t="s">
        <v>44</v>
      </c>
      <c r="B87" s="65">
        <f>COUNTIF(B4:B70,"*MSC*")</f>
        <v>0</v>
      </c>
      <c r="C87" s="3" t="s">
        <v>44</v>
      </c>
      <c r="D87" s="77">
        <f>SUMIF($B$4:$B$70,"MSC",BR4:BR70)</f>
        <v>0</v>
      </c>
      <c r="E87" s="78">
        <f>SUMIF($B$4:$B$70,"MSC",BS4:BS70)</f>
        <v>0</v>
      </c>
      <c r="F87" s="77">
        <f>SUMIF($B$4:$B$70,"MSC",BT4:BT70)</f>
        <v>0</v>
      </c>
      <c r="G87" s="79">
        <f t="shared" si="47"/>
      </c>
      <c r="H87" s="80">
        <f t="shared" si="48"/>
      </c>
      <c r="I87" s="112"/>
    </row>
    <row r="88" ht="13.2" customHeight="1" spans="1:9" x14ac:dyDescent="0.25">
      <c r="A88" s="71" t="s">
        <v>45</v>
      </c>
      <c r="B88" s="65">
        <f>COUNTIF(B4:B70,"*Regent*")</f>
        <v>0</v>
      </c>
      <c r="C88" s="3" t="s">
        <v>45</v>
      </c>
      <c r="D88" s="77">
        <f>SUMIF($B$4:$B$70,"Regent",BR4:BR70)</f>
        <v>0</v>
      </c>
      <c r="E88" s="78">
        <f>SUMIF($B$4:$B$70,"Regent",BS4:BS70)</f>
        <v>0</v>
      </c>
      <c r="F88" s="77">
        <f>SUMIF($B$4:$B$70,"Regent",BT4:BT70)</f>
        <v>0</v>
      </c>
      <c r="G88" s="79">
        <f t="shared" si="47"/>
      </c>
      <c r="H88" s="80">
        <f t="shared" si="48"/>
      </c>
      <c r="I88" s="112"/>
    </row>
    <row r="89" ht="13.2" customHeight="1" spans="1:9" x14ac:dyDescent="0.25">
      <c r="A89" s="71" t="s">
        <v>46</v>
      </c>
      <c r="B89" s="65">
        <f>COUNTIF(B5:B71,"*Windstar*")</f>
        <v>0</v>
      </c>
      <c r="C89" s="3" t="s">
        <v>46</v>
      </c>
      <c r="D89" s="77">
        <f>SUMIF($B$4:$B$70,"Windstar",BR4:BR70)</f>
        <v>0</v>
      </c>
      <c r="E89" s="78">
        <f>SUMIF($B$4:$B$70,"Windstar",BS4:BS70)</f>
        <v>0</v>
      </c>
      <c r="F89" s="77">
        <f>SUMIF($B$4:$B$70,"Windstar",BT4:BT70)</f>
        <v>0</v>
      </c>
      <c r="G89" s="79">
        <f t="shared" si="47"/>
      </c>
      <c r="H89" s="80">
        <f t="shared" si="48"/>
      </c>
      <c r="I89" s="112"/>
    </row>
    <row r="90" ht="13.2" customHeight="1" spans="1:9" x14ac:dyDescent="0.25">
      <c r="A90" s="71" t="s">
        <v>47</v>
      </c>
      <c r="B90" s="65">
        <f>COUNTIF(B6:B72,"*Explora*")</f>
        <v>0</v>
      </c>
      <c r="C90" s="3" t="s">
        <v>47</v>
      </c>
      <c r="D90" s="77">
        <f>SUMIF($B$4:$B$70,"Explora",BR4:BR70)</f>
        <v>0</v>
      </c>
      <c r="E90" s="78">
        <f>SUMIF($B$4:$B$70,"Explora",BS4:BS70)</f>
        <v>0</v>
      </c>
      <c r="F90" s="77">
        <f>SUMIF($B$4:$B$70,"Explora",BT4:BT70)</f>
        <v>0</v>
      </c>
      <c r="G90" s="79">
        <f t="shared" si="47"/>
      </c>
      <c r="H90" s="80">
        <f t="shared" si="48"/>
      </c>
      <c r="I90" s="112"/>
    </row>
    <row r="91" ht="13.2" customHeight="1" spans="1:9" x14ac:dyDescent="0.25">
      <c r="A91" s="81" t="s">
        <v>48</v>
      </c>
      <c r="B91" s="82">
        <f>COUNTIF(B7:B73,"*Cunard*")</f>
        <v>0</v>
      </c>
      <c r="C91" s="83" t="s">
        <v>48</v>
      </c>
      <c r="D91" s="84">
        <f>SUMIF($B$4:$B$70,"Cunard",BR4:BR70)</f>
        <v>0</v>
      </c>
      <c r="E91" s="85">
        <f>SUMIF($B$4:$B$70,"Cunard",BS4:BS70)</f>
        <v>0</v>
      </c>
      <c r="F91" s="84">
        <f>SUMIF($B$4:$B$70,"Cunard",BT4:BT70)</f>
        <v>0</v>
      </c>
      <c r="G91" s="86">
        <f t="shared" si="47"/>
      </c>
      <c r="H91" s="87">
        <f t="shared" si="48"/>
      </c>
      <c r="I91" s="113"/>
    </row>
    <row r="94" ht="25.2" customHeight="1" spans="1:9" x14ac:dyDescent="0.25">
      <c r="A94" s="66"/>
      <c r="B94" s="67" t="s">
        <v>20</v>
      </c>
      <c r="C94" s="90"/>
      <c r="D94" s="91" t="s">
        <v>22</v>
      </c>
      <c r="E94" s="69" t="s">
        <v>23</v>
      </c>
      <c r="F94" s="92" t="s">
        <v>11</v>
      </c>
      <c r="G94" s="69" t="s">
        <v>13</v>
      </c>
      <c r="H94" s="92" t="s">
        <v>14</v>
      </c>
      <c r="I94" s="114"/>
    </row>
    <row r="95" ht="13.2" customHeight="1" spans="1:9" x14ac:dyDescent="0.25">
      <c r="A95" s="115" t="s">
        <v>49</v>
      </c>
      <c r="B95" s="65">
        <f>COUNTIF(C4:C70,"*Vista*")</f>
        <v>0</v>
      </c>
      <c r="D95" s="94">
        <f>SUMIF($C$4:$C$70,"Vista",$BR$4:$BR$70)</f>
        <v>0</v>
      </c>
      <c r="E95" s="78">
        <f>SUMIF($C$4:$C$70,"Vista",$BS$4:$BS$70)</f>
        <v>0</v>
      </c>
      <c r="F95" s="95">
        <f>SUMIF($C$4:$C$70,"Vista",$BT$4:$BT$70)</f>
        <v>0</v>
      </c>
      <c r="G95" s="96">
        <f>IF(D95=0, "", D95/F95)</f>
      </c>
      <c r="H95" s="97">
        <f>IF(D95=0, "",D95/E95)</f>
      </c>
      <c r="I95" s="98">
        <f>IF(D95=0, "",D95/B95)</f>
      </c>
    </row>
    <row r="96" ht="13.2" customHeight="1" spans="1:9" x14ac:dyDescent="0.25">
      <c r="A96" s="115" t="s">
        <v>50</v>
      </c>
      <c r="B96" s="89">
        <f>COUNTIF(C4:C70,"*Conquest*")</f>
        <v>0</v>
      </c>
      <c r="D96" s="94">
        <f>SUMIF($C$4:$C$70,"Conquest",$BR$4:$BR$70)</f>
        <v>0</v>
      </c>
      <c r="E96" s="78">
        <f>SUMIF($C$4:$C$70,"Conquest",$BS$4:$BS$70)</f>
        <v>0</v>
      </c>
      <c r="F96" s="95">
        <f>SUMIF($C$4:$C$70,"Conquest",$BT$4:$BT$70)</f>
        <v>0</v>
      </c>
      <c r="G96" s="96">
        <f t="shared" ref="G96:G118" si="49">IF(D96=0, "", D96/F96)</f>
      </c>
      <c r="H96" s="97">
        <f t="shared" ref="H96:H118" si="50">IF(D96=0, "",D96/E96)</f>
      </c>
      <c r="I96" s="98">
        <f t="shared" ref="I96:I118" si="51">IF(D96=0, "",D96/B96)</f>
      </c>
    </row>
    <row r="97" ht="13.2" customHeight="1" spans="1:9" x14ac:dyDescent="0.25">
      <c r="A97" s="115" t="s">
        <v>51</v>
      </c>
      <c r="B97" s="89">
        <f>COUNTIF(C4:C70,"*Glory*")</f>
        <v>0</v>
      </c>
      <c r="D97" s="94">
        <f>SUMIF($C$4:$C$70,"Glory",$BR$4:$BR$70)</f>
        <v>0</v>
      </c>
      <c r="E97" s="78">
        <f>SUMIF($C$4:$C$70,"Glory",$BS$4:$BS$70)</f>
        <v>0</v>
      </c>
      <c r="F97" s="95">
        <f>SUMIF($C$4:$C$70,"Glory",$BT$4:$BT$70)</f>
        <v>0</v>
      </c>
      <c r="G97" s="96">
        <f t="shared" si="49"/>
      </c>
      <c r="H97" s="97">
        <f t="shared" si="50"/>
      </c>
      <c r="I97" s="98">
        <f t="shared" si="51"/>
      </c>
    </row>
    <row r="98" ht="13.2" customHeight="1" spans="1:9" x14ac:dyDescent="0.25">
      <c r="A98" s="115" t="s">
        <v>52</v>
      </c>
      <c r="B98" s="89">
        <f>COUNTIF(C4:C70,"*Liberty*")</f>
        <v>0</v>
      </c>
      <c r="D98" s="94">
        <f>SUMIF($C$4:$C$70,"Liberty",$BR$4:$BR$70)</f>
        <v>0</v>
      </c>
      <c r="E98" s="78">
        <f>SUMIF($C$4:$C$70,"Liberty",$BS$4:$BS$70)</f>
        <v>0</v>
      </c>
      <c r="F98" s="95">
        <f>SUMIF($C$4:$C$70,"Liberty",$BT$4:$BT$70)</f>
        <v>0</v>
      </c>
      <c r="G98" s="96">
        <f t="shared" si="49"/>
      </c>
      <c r="H98" s="97">
        <f t="shared" si="50"/>
      </c>
      <c r="I98" s="98">
        <f t="shared" si="51"/>
      </c>
    </row>
    <row r="99" ht="13.2" customHeight="1" spans="1:9" x14ac:dyDescent="0.25">
      <c r="A99" s="115" t="s">
        <v>53</v>
      </c>
      <c r="B99" s="89">
        <f>COUNTIF(C4:C70,"*Freedom*")</f>
        <v>0</v>
      </c>
      <c r="D99" s="94">
        <f>SUMIF($C$4:$C$70,"Freedom",$BR$4:$BR$70)</f>
        <v>0</v>
      </c>
      <c r="E99" s="78">
        <f>SUMIF($C$4:$C$70,"Freedom",$BS$4:$BS$70)</f>
        <v>0</v>
      </c>
      <c r="F99" s="95">
        <f>SUMIF($C$4:$C$70,"Freedom",$BT$4:$BT$70)</f>
        <v>0</v>
      </c>
      <c r="G99" s="96">
        <f t="shared" si="49"/>
      </c>
      <c r="H99" s="97">
        <f t="shared" si="50"/>
      </c>
      <c r="I99" s="98">
        <f t="shared" si="51"/>
      </c>
    </row>
    <row r="100" ht="13.2" customHeight="1" spans="1:9" x14ac:dyDescent="0.25">
      <c r="A100" s="115" t="s">
        <v>54</v>
      </c>
      <c r="B100" s="89">
        <f>COUNTIF(C4:C70,"*Elation*")</f>
        <v>0</v>
      </c>
      <c r="D100" s="94">
        <f>SUMIF($C$4:$C$70,"Elation",$BR$4:$BR$70)</f>
        <v>0</v>
      </c>
      <c r="E100" s="78">
        <f>SUMIF($C$4:$C$70,"Elation",$BS$4:$BS$70)</f>
        <v>0</v>
      </c>
      <c r="F100" s="95">
        <f>SUMIF($C$4:$C$70,"Elation",$BT$4:$BT$70)</f>
        <v>0</v>
      </c>
      <c r="G100" s="96">
        <f t="shared" si="49"/>
      </c>
      <c r="H100" s="97">
        <f t="shared" si="50"/>
      </c>
      <c r="I100" s="98">
        <f t="shared" si="51"/>
      </c>
    </row>
    <row r="101" ht="13.2" customHeight="1" spans="1:9" x14ac:dyDescent="0.25">
      <c r="A101" s="115" t="s">
        <v>55</v>
      </c>
      <c r="B101" s="89">
        <f>COUNTIF(C4:C70,"*Pride*")</f>
        <v>0</v>
      </c>
      <c r="D101" s="94">
        <f>SUMIF($C$4:$C$70,"Pride",$BR$4:$BR$70)</f>
        <v>0</v>
      </c>
      <c r="E101" s="78">
        <f>SUMIF($C$4:$C$70,"Pride",$BS$4:$BS$70)</f>
        <v>0</v>
      </c>
      <c r="F101" s="95">
        <f>SUMIF($C$4:$C$70,"Pride",$BT$4:$BT$70)</f>
        <v>0</v>
      </c>
      <c r="G101" s="96">
        <f t="shared" si="49"/>
      </c>
      <c r="H101" s="97">
        <f t="shared" si="50"/>
      </c>
      <c r="I101" s="98">
        <f t="shared" si="51"/>
      </c>
    </row>
    <row r="102" ht="13.2" customHeight="1" spans="1:9" x14ac:dyDescent="0.25">
      <c r="A102" s="115" t="s">
        <v>56</v>
      </c>
      <c r="B102" s="89">
        <f>COUNTIF(C4:C70,"*Mardi Gras*")</f>
        <v>0</v>
      </c>
      <c r="D102" s="94">
        <f>SUMIF($C$4:$C$70,"Mardi Gras",$BR$4:$BR$70)</f>
        <v>0</v>
      </c>
      <c r="E102" s="78">
        <f>SUMIF($C$4:$C$70,"Mardi Gras",$BS$4:$BS$70)</f>
        <v>0</v>
      </c>
      <c r="F102" s="95">
        <f>SUMIF($C$4:$C$70,"Mardi Gras",$BT$4:$BT$70)</f>
        <v>0</v>
      </c>
      <c r="G102" s="96">
        <f t="shared" si="49"/>
      </c>
      <c r="H102" s="97">
        <f t="shared" si="50"/>
      </c>
      <c r="I102" s="98">
        <f t="shared" si="51"/>
      </c>
    </row>
    <row r="103" ht="13.2" customHeight="1" spans="1:9" x14ac:dyDescent="0.25">
      <c r="A103" s="115" t="s">
        <v>57</v>
      </c>
      <c r="B103" s="89">
        <f>COUNTIF(C4:C70,"*Celebration*")</f>
        <v>0</v>
      </c>
      <c r="D103" s="94">
        <f>SUMIF($C$4:$C$70,"Celebration",$BR$4:$BR$70)</f>
        <v>0</v>
      </c>
      <c r="E103" s="78">
        <f>SUMIF($C$4:$C$70,"Celebration",$BS$4:$BS$70)</f>
        <v>0</v>
      </c>
      <c r="F103" s="95">
        <f>SUMIF($C$4:$C$70,"Celebration",$BT$4:$BT$70)</f>
        <v>0</v>
      </c>
      <c r="G103" s="96">
        <f t="shared" si="49"/>
      </c>
      <c r="H103" s="97">
        <f t="shared" si="50"/>
      </c>
      <c r="I103" s="98">
        <f t="shared" si="51"/>
      </c>
    </row>
    <row r="104" ht="13.2" customHeight="1" spans="1:9" x14ac:dyDescent="0.25">
      <c r="A104" s="115" t="s">
        <v>58</v>
      </c>
      <c r="B104" s="89">
        <f>COUNTIF(C4:C70,"*Horizon*")</f>
        <v>0</v>
      </c>
      <c r="D104" s="94">
        <f>SUMIF($C$4:$C$70,"Horizon",$BR$4:$BR$70)</f>
        <v>0</v>
      </c>
      <c r="E104" s="78">
        <f>SUMIF($C$4:$C$70,"Horizon",$BS$4:$BS$70)</f>
        <v>0</v>
      </c>
      <c r="F104" s="95">
        <f>SUMIF($C$4:$C$70,"Horizon",$BT$4:$BT$70)</f>
        <v>0</v>
      </c>
      <c r="G104" s="96">
        <f t="shared" si="49"/>
      </c>
      <c r="H104" s="97">
        <f t="shared" si="50"/>
      </c>
      <c r="I104" s="98">
        <f t="shared" si="51"/>
      </c>
    </row>
    <row r="105" ht="13.2" customHeight="1" spans="1:9" x14ac:dyDescent="0.25">
      <c r="A105" s="115" t="s">
        <v>59</v>
      </c>
      <c r="B105" s="89">
        <f>COUNTIF(C4:C70,"*Dream*")</f>
        <v>0</v>
      </c>
      <c r="D105" s="94">
        <f>SUMIF($C$4:$C$70,"Dream",$BR$4:$BR$70)</f>
        <v>0</v>
      </c>
      <c r="E105" s="78">
        <f>SUMIF($C$4:$C$70,"Dream",$BS$4:$BS$70)</f>
        <v>0</v>
      </c>
      <c r="F105" s="95">
        <f>SUMIF($C$4:$C$70,"Dream",$BT$4:$BT$70)</f>
        <v>0</v>
      </c>
      <c r="G105" s="96">
        <f t="shared" si="49"/>
      </c>
      <c r="H105" s="97">
        <f t="shared" si="50"/>
      </c>
      <c r="I105" s="98">
        <f t="shared" si="51"/>
      </c>
    </row>
    <row r="106" ht="13.2" customHeight="1" spans="1:9" x14ac:dyDescent="0.25">
      <c r="A106" s="115" t="s">
        <v>60</v>
      </c>
      <c r="B106" s="89">
        <f>COUNTIF(C4:C70,"*Sunrise*")</f>
        <v>0</v>
      </c>
      <c r="D106" s="94">
        <f>SUMIF($C$4:$C$70,"Sunrise",$BR$4:$BR$70)</f>
        <v>0</v>
      </c>
      <c r="E106" s="78">
        <f>SUMIF($C$4:$C$70,"Sunrise",$BS$4:$BS$70)</f>
        <v>0</v>
      </c>
      <c r="F106" s="95">
        <f>SUMIF($C$4:$C$70,"Sunrise",$BT$4:$BT$70)</f>
        <v>0</v>
      </c>
      <c r="G106" s="96">
        <f t="shared" si="49"/>
      </c>
      <c r="H106" s="97">
        <f t="shared" si="50"/>
      </c>
      <c r="I106" s="98">
        <f t="shared" si="51"/>
      </c>
    </row>
    <row r="107" ht="13.2" customHeight="1" spans="1:9" x14ac:dyDescent="0.25">
      <c r="A107" s="115" t="s">
        <v>61</v>
      </c>
      <c r="B107" s="89">
        <f>COUNTIF(C4:C70,"*Venezia*")</f>
        <v>0</v>
      </c>
      <c r="D107" s="94">
        <f>SUMIF($C$4:$C$70,"Venezia",$BR$4:$BR$70)</f>
        <v>0</v>
      </c>
      <c r="E107" s="78">
        <f>SUMIF($C$4:$C$70,"Venezia",$BS$4:$BS$70)</f>
        <v>0</v>
      </c>
      <c r="F107" s="95">
        <f>SUMIF($C$4:$C$70,"Venezia",$BT$4:$BT$70)</f>
        <v>0</v>
      </c>
      <c r="G107" s="96">
        <f t="shared" si="49"/>
      </c>
      <c r="H107" s="97">
        <f t="shared" si="50"/>
      </c>
      <c r="I107" s="98">
        <f t="shared" si="51"/>
      </c>
    </row>
    <row r="108" ht="13.2" customHeight="1" spans="1:9" x14ac:dyDescent="0.25">
      <c r="A108" s="115" t="s">
        <v>62</v>
      </c>
      <c r="B108" s="89">
        <f>COUNTIF(C4:C70,"*Magic*")</f>
        <v>0</v>
      </c>
      <c r="D108" s="94">
        <f>SUMIF($C$4:$C$70,"Magic",$BR$4:$BR$70)</f>
        <v>0</v>
      </c>
      <c r="E108" s="78">
        <f>SUMIF($C$4:$C$70,"Magic",$BS$4:$BS$70)</f>
        <v>0</v>
      </c>
      <c r="F108" s="95">
        <f>SUMIF($C$4:$C$70,"Magic",$BT$4:$BT$70)</f>
        <v>0</v>
      </c>
      <c r="G108" s="96">
        <f t="shared" si="49"/>
      </c>
      <c r="H108" s="97">
        <f t="shared" si="50"/>
      </c>
      <c r="I108" s="98">
        <f t="shared" si="51"/>
      </c>
    </row>
    <row r="109" ht="13.2" customHeight="1" spans="1:9" x14ac:dyDescent="0.25">
      <c r="A109" s="115" t="s">
        <v>63</v>
      </c>
      <c r="B109" s="89">
        <f>COUNTIF(C4:C70,"*Panorama*")</f>
        <v>0</v>
      </c>
      <c r="D109" s="94">
        <f>SUMIF($C$4:$C$70,"Panorama",$BR$4:$BR$70)</f>
        <v>0</v>
      </c>
      <c r="E109" s="78">
        <f>SUMIF($C$4:$C$70,"Panorama",$BS$4:$BS$70)</f>
        <v>0</v>
      </c>
      <c r="F109" s="95">
        <f>SUMIF($C$4:$C$70,"Panorama",$BT$4:$BT$70)</f>
        <v>0</v>
      </c>
      <c r="G109" s="96">
        <f t="shared" si="49"/>
      </c>
      <c r="H109" s="97">
        <f t="shared" si="50"/>
      </c>
      <c r="I109" s="98">
        <f t="shared" si="51"/>
      </c>
    </row>
    <row r="110" ht="13.2" customHeight="1" spans="1:9" x14ac:dyDescent="0.25">
      <c r="A110" s="115" t="s">
        <v>64</v>
      </c>
      <c r="B110" s="89">
        <f>COUNTIF(C4:C70,"*Sunshine*")</f>
        <v>0</v>
      </c>
      <c r="D110" s="94">
        <f>SUMIF($C$4:$C$70,"Sunshine",$BR$4:$BR$70)</f>
        <v>0</v>
      </c>
      <c r="E110" s="78">
        <f>SUMIF($C$4:$C$70,"Sunshine",$BS$4:$BS$70)</f>
        <v>0</v>
      </c>
      <c r="F110" s="95">
        <f>SUMIF($C$4:$C$70,"Sunshine",$BT$4:$BT$70)</f>
        <v>0</v>
      </c>
      <c r="G110" s="96">
        <f t="shared" si="49"/>
      </c>
      <c r="H110" s="97">
        <f t="shared" si="50"/>
      </c>
      <c r="I110" s="98">
        <f t="shared" si="51"/>
      </c>
    </row>
    <row r="111" ht="13.2" customHeight="1" spans="1:9" x14ac:dyDescent="0.25">
      <c r="A111" s="115" t="s">
        <v>65</v>
      </c>
      <c r="B111" s="89">
        <f>COUNTIF(C4:C70,"*Splendor*")</f>
        <v>0</v>
      </c>
      <c r="D111" s="94">
        <f>SUMIF($C$4:$C$70,"Splendor",$BR$4:$BR$70)</f>
        <v>0</v>
      </c>
      <c r="E111" s="78">
        <f>SUMIF($C$4:$C$70,"Splendor",$BS$4:$BS$70)</f>
        <v>0</v>
      </c>
      <c r="F111" s="95">
        <f>SUMIF($C$4:$C$70,"Splendor",$BT$4:$BT$70)</f>
        <v>0</v>
      </c>
      <c r="G111" s="96">
        <f t="shared" si="49"/>
      </c>
      <c r="H111" s="97">
        <f t="shared" si="50"/>
      </c>
      <c r="I111" s="98">
        <f t="shared" si="51"/>
      </c>
    </row>
    <row r="112" ht="13.2" customHeight="1" spans="1:9" x14ac:dyDescent="0.25">
      <c r="A112" s="115" t="s">
        <v>66</v>
      </c>
      <c r="B112" s="89">
        <f>COUNTIF(C4:C70,"*Legend*")</f>
        <v>0</v>
      </c>
      <c r="D112" s="94">
        <f>SUMIF($C$4:$C$70,"Legend",$BR$4:$BR$70)</f>
        <v>0</v>
      </c>
      <c r="E112" s="78">
        <f>SUMIF($C$4:$C$70,"Legend",$BS$4:$BS$70)</f>
        <v>0</v>
      </c>
      <c r="F112" s="95">
        <f>SUMIF($C$4:$C$70,"Legend",$BT$4:$BT$70)</f>
        <v>0</v>
      </c>
      <c r="G112" s="96">
        <f t="shared" si="49"/>
      </c>
      <c r="H112" s="97">
        <f t="shared" si="50"/>
      </c>
      <c r="I112" s="98">
        <f t="shared" si="51"/>
      </c>
    </row>
    <row r="113" ht="13.2" customHeight="1" spans="1:9" x14ac:dyDescent="0.25">
      <c r="A113" s="115" t="s">
        <v>67</v>
      </c>
      <c r="B113" s="89">
        <f>COUNTIF(C4:C70,"*Jubilee*")</f>
        <v>0</v>
      </c>
      <c r="D113" s="94">
        <f>SUMIF($C$4:$C$70,"Jubilee",$BR$4:$BR$70)</f>
        <v>0</v>
      </c>
      <c r="E113" s="78">
        <f>SUMIF($C$4:$C$70,"Jubilee",$BS$4:$BS$70)</f>
        <v>0</v>
      </c>
      <c r="F113" s="95">
        <f>SUMIF($C$4:$C$70,"Jubilee",$BT$4:$BT$70)</f>
        <v>0</v>
      </c>
      <c r="G113" s="96">
        <f t="shared" si="49"/>
      </c>
      <c r="H113" s="97">
        <f t="shared" si="50"/>
      </c>
      <c r="I113" s="98">
        <f t="shared" si="51"/>
      </c>
    </row>
    <row r="114" ht="13.2" customHeight="1" spans="1:9" x14ac:dyDescent="0.25">
      <c r="A114" s="115" t="s">
        <v>68</v>
      </c>
      <c r="B114" s="89">
        <f>COUNTIF(C4:C70,"*Miracle*")</f>
        <v>0</v>
      </c>
      <c r="D114" s="94">
        <f>SUMIF($C$4:$C$70,"Miracle",$BR$4:$BR$70)</f>
        <v>0</v>
      </c>
      <c r="E114" s="78">
        <f>SUMIF($C$4:$C$70,"Miracle",$BS$4:$BS$70)</f>
        <v>0</v>
      </c>
      <c r="F114" s="95">
        <f>SUMIF($C$4:$C$70,"Miracle",$BT$4:$BT$70)</f>
        <v>0</v>
      </c>
      <c r="G114" s="96">
        <f t="shared" si="49"/>
      </c>
      <c r="H114" s="97">
        <f t="shared" si="50"/>
      </c>
      <c r="I114" s="98">
        <f t="shared" si="51"/>
      </c>
    </row>
    <row r="115" ht="13.2" customHeight="1" spans="1:9" x14ac:dyDescent="0.25">
      <c r="A115" s="115" t="s">
        <v>69</v>
      </c>
      <c r="B115" s="89">
        <f>COUNTIF(C4:C70,"*Firenze*")</f>
        <v>0</v>
      </c>
      <c r="D115" s="94">
        <f>SUMIF($C$4:$C$70,"Firenze",$BR$4:$BR$70)</f>
        <v>0</v>
      </c>
      <c r="E115" s="78">
        <f>SUMIF($C$4:$C$70,"Firenze",$BS$4:$BS$70)</f>
        <v>0</v>
      </c>
      <c r="F115" s="95">
        <f>SUMIF($C$4:$C$70,"Firenze",$BT$4:$BT$70)</f>
        <v>0</v>
      </c>
      <c r="G115" s="96">
        <f t="shared" si="49"/>
      </c>
      <c r="H115" s="97">
        <f t="shared" si="50"/>
      </c>
      <c r="I115" s="98">
        <f t="shared" si="51"/>
      </c>
    </row>
    <row r="116" ht="13.2" customHeight="1" spans="1:9" x14ac:dyDescent="0.25">
      <c r="A116" s="115" t="s">
        <v>70</v>
      </c>
      <c r="B116" s="89">
        <f>COUNTIF(C4:C70,"*Luminosa*")</f>
        <v>0</v>
      </c>
      <c r="D116" s="94">
        <f>SUMIF($C$4:$C$70,"Luminosa",$BR$4:$BR$70)</f>
        <v>0</v>
      </c>
      <c r="E116" s="78">
        <f>SUMIF($C$4:$C$70,"Luminosa",$BS$4:$BS$70)</f>
        <v>0</v>
      </c>
      <c r="F116" s="95">
        <f>SUMIF($C$4:$C$70,"Luminosa",$BT$4:$BT$70)</f>
        <v>0</v>
      </c>
      <c r="G116" s="96">
        <f t="shared" si="49"/>
      </c>
      <c r="H116" s="97">
        <f t="shared" si="50"/>
      </c>
      <c r="I116" s="98">
        <f t="shared" si="51"/>
      </c>
    </row>
    <row r="117" ht="13.2" customHeight="1" spans="1:9" x14ac:dyDescent="0.25">
      <c r="A117" s="115" t="s">
        <v>71</v>
      </c>
      <c r="B117" s="89">
        <f>COUNTIF(C4:C70,"*Radiance*")</f>
        <v>0</v>
      </c>
      <c r="D117" s="94">
        <f>SUMIF($C$4:$C$70,"Radiance",$BR$4:$BR$70)</f>
        <v>0</v>
      </c>
      <c r="E117" s="78">
        <f>SUMIF($C$4:$C$70,"Radiance",$BS$4:$BS$70)</f>
        <v>0</v>
      </c>
      <c r="F117" s="95">
        <f>SUMIF($C$4:$C$70,"Radiance",$BT$4:$BT$70)</f>
        <v>0</v>
      </c>
      <c r="G117" s="96">
        <f t="shared" si="49"/>
      </c>
      <c r="H117" s="97">
        <f t="shared" si="50"/>
      </c>
      <c r="I117" s="98">
        <f t="shared" si="51"/>
      </c>
    </row>
    <row r="118" ht="13.2" customHeight="1" spans="1:9" x14ac:dyDescent="0.25">
      <c r="A118" s="81" t="s">
        <v>72</v>
      </c>
      <c r="B118" s="100">
        <f>COUNTIF(C4:C70,"*Sensation*")</f>
        <v>0</v>
      </c>
      <c r="C118" s="101"/>
      <c r="D118" s="102">
        <f>SUMIF($C$4:$C$70,"Sensation",$BR$4:$BR$70)</f>
        <v>0</v>
      </c>
      <c r="E118" s="85">
        <f>SUMIF($C$4:$C$70,"Sensation",$BS$4:$BS$70)</f>
        <v>0</v>
      </c>
      <c r="F118" s="103">
        <f>SUMIF($C$4:$C$70,"Sensation",$BT$4:$BT$70)</f>
        <v>0</v>
      </c>
      <c r="G118" s="104">
        <f t="shared" si="49"/>
      </c>
      <c r="H118" s="105">
        <f t="shared" si="50"/>
      </c>
      <c r="I118" s="106">
        <f t="shared" si="51"/>
      </c>
    </row>
  </sheetData>
  <mergeCells count="35"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BP2:BQ2"/>
    <mergeCell ref="BR2:BX2"/>
    <mergeCell ref="B71:C71"/>
  </mergeCells>
  <dataValidations count="4">
    <dataValidation type="list" allowBlank="1" showInputMessage="1" showErrorMessage="1" sqref="B10:B70">
      <formula1>"DCL, NCL, CCL, PCL, RCL, HAL, CEL, Azamara, TUI, MSC, Viking, Marella, Silver, Windstar, Explora, Cunard, Regent"</formula1>
    </dataValidation>
    <dataValidation type="list" allowBlank="1" showInputMessage="1" showErrorMessage="1" sqref="B4:B70">
      <formula1>"DCL, NCL, CCL, PCL, RCL, HAL, CEL, Azamara, TUI, MSC, Viking, Marella, Silver, Windstar, Explora, Cunard, Regent"</formula1>
    </dataValidation>
    <dataValidation type="list" allowBlank="1" showInputMessage="1" showErrorMessage="1" sqref="C10:C70">
      <formula1>$A$95:$A$118</formula1>
    </dataValidation>
    <dataValidation type="list" allowBlank="1" showInputMessage="1" showErrorMessage="1" sqref="C4:C70">
      <formula1>$A$95:$A$118</formula1>
    </dataValidation>
  </dataValidations>
  <pageMargins left="0.7" right="0.7" top="0.75" bottom="0.75" header="0.3" footer="0.3"/>
  <pageSetup paperSize="9" orientation="portrait" horizontalDpi="0" verticalDpi="0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18"/>
  <sheetViews>
    <sheetView workbookViewId="0" zoomScale="80" zoomScaleNormal="80">
      <pane xSplit="3" ySplit="3" topLeftCell="D72" activePane="bottomRight" state="frozen"/>
      <selection pane="bottomRight" activeCell="B29" sqref="B29"/>
    </sheetView>
  </sheetViews>
  <sheetFormatPr defaultRowHeight="12.6" outlineLevelRow="0" outlineLevelCol="0" x14ac:dyDescent="0.2" defaultColWidth="8.6328125" customHeight="1"/>
  <cols>
    <col min="1" max="1" width="20.6328125" style="1" customWidth="1"/>
    <col min="2" max="2" width="13.08984375" customWidth="1"/>
    <col min="3" max="3" width="19.90625" customWidth="1"/>
    <col min="4" max="8" width="10.08984375" style="2" customWidth="1"/>
    <col min="9" max="9" width="7.08984375" customWidth="1"/>
    <col min="10" max="10" width="7.36328125" customWidth="1"/>
    <col min="11" max="11" width="7.08984375" customWidth="1"/>
    <col min="12" max="12" width="7.36328125" customWidth="1"/>
    <col min="13" max="13" width="7.08984375" customWidth="1"/>
    <col min="14" max="14" width="7.36328125" customWidth="1"/>
    <col min="15" max="15" width="7.08984375" customWidth="1"/>
    <col min="16" max="16" width="7.36328125" customWidth="1"/>
    <col min="17" max="17" width="7.08984375" customWidth="1"/>
    <col min="18" max="18" width="7.36328125" customWidth="1"/>
    <col min="19" max="19" width="7.08984375" customWidth="1"/>
    <col min="20" max="20" width="7.36328125" customWidth="1"/>
    <col min="21" max="21" width="7.08984375" customWidth="1"/>
    <col min="22" max="22" width="7.36328125" customWidth="1"/>
    <col min="23" max="23" width="7.08984375" customWidth="1"/>
    <col min="24" max="24" width="7.36328125" hidden="1" customWidth="1"/>
    <col min="25" max="25" width="7.08984375" hidden="1" customWidth="1"/>
    <col min="26" max="26" width="7.36328125" hidden="1" customWidth="1"/>
    <col min="27" max="27" width="7.08984375" hidden="1" customWidth="1"/>
    <col min="28" max="28" width="7.36328125" hidden="1" customWidth="1"/>
    <col min="29" max="29" width="7.08984375" hidden="1" customWidth="1"/>
    <col min="30" max="30" width="7.36328125" hidden="1" customWidth="1"/>
    <col min="31" max="31" width="7.08984375" hidden="1" customWidth="1"/>
    <col min="32" max="32" width="7.36328125" hidden="1" customWidth="1"/>
    <col min="33" max="33" width="7.08984375" hidden="1" customWidth="1"/>
    <col min="34" max="34" width="7.36328125" hidden="1" customWidth="1"/>
    <col min="35" max="35" width="7.08984375" hidden="1" customWidth="1"/>
    <col min="36" max="36" width="7.36328125" hidden="1" customWidth="1"/>
    <col min="37" max="37" width="7.08984375" hidden="1" customWidth="1"/>
    <col min="38" max="38" width="7.36328125" hidden="1" customWidth="1"/>
    <col min="39" max="39" width="7.08984375" hidden="1" customWidth="1"/>
    <col min="40" max="40" width="7.36328125" hidden="1" customWidth="1"/>
    <col min="41" max="41" width="7.08984375" hidden="1" customWidth="1"/>
    <col min="42" max="42" width="7.36328125" hidden="1" customWidth="1"/>
    <col min="43" max="43" width="7.08984375" hidden="1" customWidth="1"/>
    <col min="44" max="44" width="7.36328125" hidden="1" customWidth="1"/>
    <col min="45" max="45" width="7.08984375" hidden="1" customWidth="1"/>
    <col min="46" max="46" width="7.36328125" hidden="1" customWidth="1"/>
    <col min="47" max="47" width="7.08984375" hidden="1" customWidth="1"/>
    <col min="48" max="48" width="7.36328125" hidden="1" customWidth="1"/>
    <col min="49" max="49" width="7.08984375" hidden="1" customWidth="1"/>
    <col min="50" max="50" width="7.36328125" hidden="1" customWidth="1"/>
    <col min="51" max="51" width="7.08984375" hidden="1" customWidth="1"/>
    <col min="52" max="52" width="7.36328125" hidden="1" customWidth="1"/>
    <col min="53" max="53" width="7.08984375" hidden="1" customWidth="1"/>
    <col min="54" max="54" width="7.36328125" hidden="1" customWidth="1"/>
    <col min="55" max="55" width="7.08984375" hidden="1" customWidth="1"/>
    <col min="56" max="56" width="7.36328125" hidden="1" customWidth="1"/>
    <col min="57" max="57" width="7.08984375" hidden="1" customWidth="1"/>
    <col min="58" max="58" width="7.36328125" hidden="1" customWidth="1"/>
    <col min="59" max="59" width="7.08984375" hidden="1" customWidth="1"/>
    <col min="60" max="60" width="7.36328125" hidden="1" customWidth="1"/>
    <col min="61" max="61" width="7.08984375" hidden="1" customWidth="1"/>
    <col min="62" max="62" width="7.36328125" hidden="1" customWidth="1"/>
    <col min="63" max="63" width="7.08984375" hidden="1" customWidth="1"/>
    <col min="64" max="64" width="7.36328125" hidden="1" customWidth="1"/>
    <col min="65" max="65" width="7.08984375" hidden="1" customWidth="1"/>
    <col min="66" max="66" width="7.36328125" hidden="1" customWidth="1"/>
    <col min="67" max="67" width="7.08984375" hidden="1" customWidth="1"/>
    <col min="68" max="68" width="7.36328125" hidden="1" customWidth="1"/>
    <col min="69" max="69" width="7.08984375" hidden="1" customWidth="1"/>
    <col min="70" max="70" width="10.6328125" style="3" customWidth="1"/>
    <col min="71" max="71" width="13" style="3" customWidth="1"/>
    <col min="72" max="72" width="11.6328125" customWidth="1"/>
    <col min="73" max="73" width="10.6328125" customWidth="1"/>
    <col min="74" max="74" width="9.36328125" customWidth="1"/>
    <col min="75" max="75" width="11.08984375" customWidth="1"/>
    <col min="76" max="76" width="10.08984375" customWidth="1"/>
    <col min="77" max="77" width="4.08984375" customWidth="1"/>
  </cols>
  <sheetData>
    <row r="1" ht="13.2" customHeight="1" x14ac:dyDescent="0.25"/>
    <row r="2" ht="13.5" customHeight="1" spans="1:76" s="4" customFormat="1" x14ac:dyDescent="0.25">
      <c r="A2" s="5" t="s">
        <v>0</v>
      </c>
      <c r="B2" s="6" t="s">
        <v>1</v>
      </c>
      <c r="C2" s="7" t="s">
        <v>2</v>
      </c>
      <c r="D2" s="8" t="s">
        <v>3</v>
      </c>
      <c r="E2" s="9"/>
      <c r="F2" s="8" t="s">
        <v>4</v>
      </c>
      <c r="G2" s="9"/>
      <c r="H2" s="8" t="s">
        <v>5</v>
      </c>
      <c r="I2" s="9"/>
      <c r="J2" s="8"/>
      <c r="K2" s="9"/>
      <c r="L2" s="8"/>
      <c r="M2" s="9"/>
      <c r="N2" s="8"/>
      <c r="O2" s="9"/>
      <c r="P2" s="8"/>
      <c r="Q2" s="9"/>
      <c r="R2" s="8"/>
      <c r="S2" s="9"/>
      <c r="T2" s="8"/>
      <c r="U2" s="9"/>
      <c r="V2" s="8"/>
      <c r="W2" s="9"/>
      <c r="X2" s="10"/>
      <c r="Y2" s="11"/>
      <c r="Z2" s="10"/>
      <c r="AA2" s="11"/>
      <c r="AB2" s="10"/>
      <c r="AC2" s="11"/>
      <c r="AD2" s="10"/>
      <c r="AE2" s="11"/>
      <c r="AF2" s="10"/>
      <c r="AG2" s="11"/>
      <c r="AH2" s="10"/>
      <c r="AI2" s="11"/>
      <c r="AJ2" s="10"/>
      <c r="AK2" s="11"/>
      <c r="AL2" s="10"/>
      <c r="AM2" s="11"/>
      <c r="AN2" s="10"/>
      <c r="AO2" s="11"/>
      <c r="AP2" s="10"/>
      <c r="AQ2" s="11"/>
      <c r="AR2" s="10"/>
      <c r="AS2" s="11"/>
      <c r="AT2" s="10"/>
      <c r="AU2" s="11"/>
      <c r="AV2" s="10"/>
      <c r="AW2" s="11"/>
      <c r="AX2" s="10"/>
      <c r="AY2" s="12"/>
      <c r="AZ2" s="13"/>
      <c r="BA2" s="14"/>
      <c r="BB2" s="13"/>
      <c r="BC2" s="14"/>
      <c r="BD2" s="13"/>
      <c r="BE2" s="14"/>
      <c r="BF2" s="13"/>
      <c r="BG2" s="14"/>
      <c r="BH2" s="13"/>
      <c r="BI2" s="14"/>
      <c r="BJ2" s="13"/>
      <c r="BK2" s="14"/>
      <c r="BL2" s="13"/>
      <c r="BM2" s="14"/>
      <c r="BN2" s="13"/>
      <c r="BO2" s="14"/>
      <c r="BP2" s="13"/>
      <c r="BQ2" s="14"/>
      <c r="BR2" s="10" t="s">
        <v>6</v>
      </c>
      <c r="BS2" s="12"/>
      <c r="BT2" s="12"/>
      <c r="BU2" s="12"/>
      <c r="BV2" s="12"/>
      <c r="BW2" s="12"/>
      <c r="BX2" s="11"/>
    </row>
    <row r="3" ht="24.75" customHeight="1" spans="1:76" s="15" customFormat="1" x14ac:dyDescent="0.25">
      <c r="A3" s="16"/>
      <c r="B3" s="17"/>
      <c r="C3" s="18"/>
      <c r="D3" s="19" t="s">
        <v>7</v>
      </c>
      <c r="E3" s="20" t="s">
        <v>8</v>
      </c>
      <c r="F3" s="19" t="s">
        <v>7</v>
      </c>
      <c r="G3" s="20" t="s">
        <v>8</v>
      </c>
      <c r="H3" s="19" t="s">
        <v>7</v>
      </c>
      <c r="I3" s="20" t="s">
        <v>8</v>
      </c>
      <c r="J3" s="19" t="s">
        <v>7</v>
      </c>
      <c r="K3" s="20" t="s">
        <v>8</v>
      </c>
      <c r="L3" s="19" t="s">
        <v>7</v>
      </c>
      <c r="M3" s="20" t="s">
        <v>8</v>
      </c>
      <c r="N3" s="19" t="s">
        <v>7</v>
      </c>
      <c r="O3" s="20" t="s">
        <v>8</v>
      </c>
      <c r="P3" s="19" t="s">
        <v>7</v>
      </c>
      <c r="Q3" s="20" t="s">
        <v>8</v>
      </c>
      <c r="R3" s="19" t="s">
        <v>7</v>
      </c>
      <c r="S3" s="20" t="s">
        <v>8</v>
      </c>
      <c r="T3" s="19" t="s">
        <v>7</v>
      </c>
      <c r="U3" s="20" t="s">
        <v>8</v>
      </c>
      <c r="V3" s="19" t="s">
        <v>7</v>
      </c>
      <c r="W3" s="20" t="s">
        <v>8</v>
      </c>
      <c r="X3" s="21" t="s">
        <v>7</v>
      </c>
      <c r="Y3" s="22" t="s">
        <v>8</v>
      </c>
      <c r="Z3" s="21" t="s">
        <v>7</v>
      </c>
      <c r="AA3" s="22" t="s">
        <v>8</v>
      </c>
      <c r="AB3" s="21" t="s">
        <v>7</v>
      </c>
      <c r="AC3" s="22" t="s">
        <v>8</v>
      </c>
      <c r="AD3" s="21" t="s">
        <v>7</v>
      </c>
      <c r="AE3" s="22" t="s">
        <v>8</v>
      </c>
      <c r="AF3" s="21" t="s">
        <v>7</v>
      </c>
      <c r="AG3" s="22" t="s">
        <v>8</v>
      </c>
      <c r="AH3" s="21" t="s">
        <v>7</v>
      </c>
      <c r="AI3" s="22" t="s">
        <v>8</v>
      </c>
      <c r="AJ3" s="21" t="s">
        <v>7</v>
      </c>
      <c r="AK3" s="22" t="s">
        <v>8</v>
      </c>
      <c r="AL3" s="21" t="s">
        <v>7</v>
      </c>
      <c r="AM3" s="22" t="s">
        <v>8</v>
      </c>
      <c r="AN3" s="21" t="s">
        <v>7</v>
      </c>
      <c r="AO3" s="22" t="s">
        <v>8</v>
      </c>
      <c r="AP3" s="21" t="s">
        <v>7</v>
      </c>
      <c r="AQ3" s="22" t="s">
        <v>8</v>
      </c>
      <c r="AR3" s="21" t="s">
        <v>7</v>
      </c>
      <c r="AS3" s="22" t="s">
        <v>8</v>
      </c>
      <c r="AT3" s="21" t="s">
        <v>7</v>
      </c>
      <c r="AU3" s="22" t="s">
        <v>8</v>
      </c>
      <c r="AV3" s="21" t="s">
        <v>7</v>
      </c>
      <c r="AW3" s="22" t="s">
        <v>8</v>
      </c>
      <c r="AX3" s="21" t="s">
        <v>7</v>
      </c>
      <c r="AY3" s="23" t="s">
        <v>8</v>
      </c>
      <c r="AZ3" s="24" t="s">
        <v>7</v>
      </c>
      <c r="BA3" s="25" t="s">
        <v>8</v>
      </c>
      <c r="BB3" s="24" t="s">
        <v>7</v>
      </c>
      <c r="BC3" s="25" t="s">
        <v>8</v>
      </c>
      <c r="BD3" s="24" t="s">
        <v>7</v>
      </c>
      <c r="BE3" s="25" t="s">
        <v>8</v>
      </c>
      <c r="BF3" s="24" t="s">
        <v>7</v>
      </c>
      <c r="BG3" s="25" t="s">
        <v>8</v>
      </c>
      <c r="BH3" s="24" t="s">
        <v>7</v>
      </c>
      <c r="BI3" s="25" t="s">
        <v>8</v>
      </c>
      <c r="BJ3" s="24" t="s">
        <v>7</v>
      </c>
      <c r="BK3" s="25" t="s">
        <v>8</v>
      </c>
      <c r="BL3" s="24" t="s">
        <v>7</v>
      </c>
      <c r="BM3" s="25" t="s">
        <v>8</v>
      </c>
      <c r="BN3" s="24" t="s">
        <v>7</v>
      </c>
      <c r="BO3" s="25" t="s">
        <v>8</v>
      </c>
      <c r="BP3" s="24" t="s">
        <v>7</v>
      </c>
      <c r="BQ3" s="25" t="s">
        <v>8</v>
      </c>
      <c r="BR3" s="26" t="s">
        <v>9</v>
      </c>
      <c r="BS3" s="27" t="s">
        <v>10</v>
      </c>
      <c r="BT3" s="28" t="s">
        <v>11</v>
      </c>
      <c r="BU3" s="28" t="s">
        <v>12</v>
      </c>
      <c r="BV3" s="29" t="s">
        <v>13</v>
      </c>
      <c r="BW3" s="30" t="s">
        <v>14</v>
      </c>
      <c r="BX3" s="31" t="s">
        <v>15</v>
      </c>
    </row>
    <row r="4" ht="13.8" customHeight="1" spans="1:76" x14ac:dyDescent="0.25">
      <c r="A4" s="107"/>
      <c r="B4" s="33"/>
      <c r="C4" s="34"/>
      <c r="D4" s="35"/>
      <c r="E4" s="36"/>
      <c r="F4" s="35"/>
      <c r="G4" s="36"/>
      <c r="H4" s="35"/>
      <c r="I4" s="36"/>
      <c r="J4" s="35"/>
      <c r="K4" s="36"/>
      <c r="L4" s="35"/>
      <c r="M4" s="36"/>
      <c r="N4" s="35"/>
      <c r="O4" s="36"/>
      <c r="P4" s="35"/>
      <c r="Q4" s="36"/>
      <c r="R4" s="35"/>
      <c r="S4" s="36"/>
      <c r="T4" s="35"/>
      <c r="U4" s="36"/>
      <c r="V4" s="35"/>
      <c r="W4" s="36"/>
      <c r="X4" s="38"/>
      <c r="Y4" s="39"/>
      <c r="Z4" s="38"/>
      <c r="AA4" s="39"/>
      <c r="AB4" s="38"/>
      <c r="AC4" s="39"/>
      <c r="AD4" s="38"/>
      <c r="AE4" s="39"/>
      <c r="AF4" s="38"/>
      <c r="AG4" s="39"/>
      <c r="AH4" s="38"/>
      <c r="AI4" s="39"/>
      <c r="AJ4" s="38"/>
      <c r="AK4" s="39"/>
      <c r="AL4" s="38"/>
      <c r="AM4" s="39"/>
      <c r="AN4" s="38"/>
      <c r="AO4" s="39"/>
      <c r="AP4" s="38"/>
      <c r="AQ4" s="39"/>
      <c r="AR4" s="38"/>
      <c r="AS4" s="39"/>
      <c r="AT4" s="38"/>
      <c r="AU4" s="39"/>
      <c r="AV4" s="38"/>
      <c r="AW4" s="39"/>
      <c r="AX4" s="38"/>
      <c r="AY4" s="41"/>
      <c r="AZ4" s="108"/>
      <c r="BA4" s="43"/>
      <c r="BB4" s="108"/>
      <c r="BC4" s="43"/>
      <c r="BD4" s="108"/>
      <c r="BE4" s="43"/>
      <c r="BF4" s="108"/>
      <c r="BG4" s="43"/>
      <c r="BH4" s="108"/>
      <c r="BI4" s="43"/>
      <c r="BJ4" s="108"/>
      <c r="BK4" s="43"/>
      <c r="BL4" s="108"/>
      <c r="BM4" s="43"/>
      <c r="BN4" s="108"/>
      <c r="BO4" s="43"/>
      <c r="BP4" s="108"/>
      <c r="BQ4" s="43"/>
      <c r="BR4" s="44">
        <f>D4+F4+H4+J4+L4+N4+V4+X4+Z4+AB4+AD4+AF4+AZ4+BB4+BD4+BF4+BH4+AH4+P4+R4+AJ4+BJ4+AL4+AN4+AP4+AR4+AT4+AX4+AV4+BL4+T4+BN4+BP4</f>
        <v>0</v>
      </c>
      <c r="BS4" s="45">
        <f>E4+G4+I4+K4+M4+O4+W4+Y4+AA4+AC4+AE4+AG4+BA4+BC4+BE4+BG4+BI4+AI4+Q4+S4+AK4+BK4+AM4+AO4+AQ4+AS4+AU4+AY4+AW4+BM4+U4+BO4+BQ4</f>
        <v>0</v>
      </c>
      <c r="BT4" s="46"/>
      <c r="BU4" s="46"/>
      <c r="BV4" s="47">
        <f>IF(BR4=0, "", BR4/BT4)</f>
      </c>
      <c r="BW4" s="48">
        <f>IF(BR4=0, "", BR4/BS4)</f>
      </c>
      <c r="BX4" s="49">
        <f>IF(BR4=0, "", BR4/BU4)</f>
      </c>
    </row>
    <row r="5" ht="13.8" customHeight="1" spans="1:76" x14ac:dyDescent="0.25">
      <c r="A5" s="107"/>
      <c r="B5" s="33"/>
      <c r="C5" s="34"/>
      <c r="D5" s="37"/>
      <c r="E5" s="36"/>
      <c r="F5" s="37"/>
      <c r="G5" s="36"/>
      <c r="H5" s="37"/>
      <c r="I5" s="36"/>
      <c r="J5" s="37"/>
      <c r="K5" s="36"/>
      <c r="L5" s="37"/>
      <c r="M5" s="36"/>
      <c r="N5" s="37"/>
      <c r="O5" s="36"/>
      <c r="P5" s="37"/>
      <c r="Q5" s="36"/>
      <c r="R5" s="37"/>
      <c r="S5" s="36"/>
      <c r="T5" s="37"/>
      <c r="U5" s="36"/>
      <c r="V5" s="37"/>
      <c r="W5" s="36"/>
      <c r="X5" s="40"/>
      <c r="Y5" s="39"/>
      <c r="Z5" s="40"/>
      <c r="AA5" s="39"/>
      <c r="AB5" s="40"/>
      <c r="AC5" s="39"/>
      <c r="AD5" s="40"/>
      <c r="AE5" s="39"/>
      <c r="AF5" s="40"/>
      <c r="AG5" s="39"/>
      <c r="AH5" s="40"/>
      <c r="AI5" s="39"/>
      <c r="AJ5" s="40"/>
      <c r="AK5" s="39"/>
      <c r="AL5" s="40"/>
      <c r="AM5" s="39"/>
      <c r="AN5" s="40"/>
      <c r="AO5" s="39"/>
      <c r="AP5" s="40"/>
      <c r="AQ5" s="39"/>
      <c r="AR5" s="40"/>
      <c r="AS5" s="39"/>
      <c r="AT5" s="40"/>
      <c r="AU5" s="39"/>
      <c r="AV5" s="40"/>
      <c r="AW5" s="39"/>
      <c r="AX5" s="40"/>
      <c r="AY5" s="41"/>
      <c r="AZ5" s="42"/>
      <c r="BA5" s="43"/>
      <c r="BB5" s="42"/>
      <c r="BC5" s="43"/>
      <c r="BD5" s="42"/>
      <c r="BE5" s="43"/>
      <c r="BF5" s="42"/>
      <c r="BG5" s="43"/>
      <c r="BH5" s="42"/>
      <c r="BI5" s="43"/>
      <c r="BJ5" s="42"/>
      <c r="BK5" s="43"/>
      <c r="BL5" s="42"/>
      <c r="BM5" s="43"/>
      <c r="BN5" s="42"/>
      <c r="BO5" s="43"/>
      <c r="BP5" s="42"/>
      <c r="BQ5" s="43"/>
      <c r="BR5" s="44">
        <f t="shared" ref="BR5:BR68" si="0">D5+F5+H5+J5+L5+N5+V5+X5+Z5+AB5+AD5+AF5+AZ5+BB5+BD5+BF5+BH5+AH5+P5+R5+AJ5+BJ5+AL5+AN5+AP5+AR5+AT5+AX5+AV5+BL5+T5+BN5+BP5</f>
        <v>0</v>
      </c>
      <c r="BS5" s="45">
        <f t="shared" ref="BS5:BS68" si="1">E5+G5+I5+K5+M5+O5+W5+Y5+AA5+AC5+AE5+AG5+BA5+BC5+BE5+BG5+BI5+AI5+Q5+S5+AK5+BK5+AM5+AO5+AQ5+AS5+AU5+AY5+AW5+BM5+U5+BO5+BQ5</f>
        <v>0</v>
      </c>
      <c r="BT5" s="46"/>
      <c r="BU5" s="46"/>
      <c r="BV5" s="47">
        <f>IF(BR5=0, "", BR5/BT5)</f>
      </c>
      <c r="BW5" s="48">
        <f>IF(BR5=0, "", BR5/BS5)</f>
      </c>
      <c r="BX5" s="49">
        <f>IF(BR5=0, "", BR5/BU5)</f>
      </c>
    </row>
    <row r="6" ht="13.8" customHeight="1" spans="1:76" x14ac:dyDescent="0.25">
      <c r="A6" s="107"/>
      <c r="B6" s="33"/>
      <c r="C6" s="34"/>
      <c r="D6" s="37"/>
      <c r="E6" s="36"/>
      <c r="F6" s="37"/>
      <c r="G6" s="36"/>
      <c r="H6" s="37"/>
      <c r="I6" s="36"/>
      <c r="J6" s="37"/>
      <c r="K6" s="36"/>
      <c r="L6" s="37"/>
      <c r="M6" s="36"/>
      <c r="N6" s="37"/>
      <c r="O6" s="36"/>
      <c r="P6" s="37"/>
      <c r="Q6" s="36"/>
      <c r="R6" s="37"/>
      <c r="S6" s="36"/>
      <c r="T6" s="37"/>
      <c r="U6" s="36"/>
      <c r="V6" s="37"/>
      <c r="W6" s="36"/>
      <c r="X6" s="40"/>
      <c r="Y6" s="39"/>
      <c r="Z6" s="40"/>
      <c r="AA6" s="39"/>
      <c r="AB6" s="40"/>
      <c r="AC6" s="39"/>
      <c r="AD6" s="40"/>
      <c r="AE6" s="39"/>
      <c r="AF6" s="40"/>
      <c r="AG6" s="39"/>
      <c r="AH6" s="40"/>
      <c r="AI6" s="39"/>
      <c r="AJ6" s="40"/>
      <c r="AK6" s="39"/>
      <c r="AL6" s="40"/>
      <c r="AM6" s="39"/>
      <c r="AN6" s="40"/>
      <c r="AO6" s="39"/>
      <c r="AP6" s="40"/>
      <c r="AQ6" s="39"/>
      <c r="AR6" s="40"/>
      <c r="AS6" s="39"/>
      <c r="AT6" s="40"/>
      <c r="AU6" s="39"/>
      <c r="AV6" s="40"/>
      <c r="AW6" s="39"/>
      <c r="AX6" s="40"/>
      <c r="AY6" s="41"/>
      <c r="AZ6" s="42"/>
      <c r="BA6" s="43"/>
      <c r="BB6" s="42"/>
      <c r="BC6" s="43"/>
      <c r="BD6" s="42"/>
      <c r="BE6" s="43"/>
      <c r="BF6" s="42"/>
      <c r="BG6" s="43"/>
      <c r="BH6" s="42"/>
      <c r="BI6" s="43"/>
      <c r="BJ6" s="42"/>
      <c r="BK6" s="43"/>
      <c r="BL6" s="42"/>
      <c r="BM6" s="43"/>
      <c r="BN6" s="42"/>
      <c r="BO6" s="43"/>
      <c r="BP6" s="42"/>
      <c r="BQ6" s="43"/>
      <c r="BR6" s="44">
        <f t="shared" si="0"/>
        <v>0</v>
      </c>
      <c r="BS6" s="45">
        <f t="shared" si="1"/>
        <v>0</v>
      </c>
      <c r="BT6" s="46"/>
      <c r="BU6" s="46"/>
      <c r="BV6" s="47">
        <f>IF(BR6=0, "", BR6/BT6)</f>
      </c>
      <c r="BW6" s="48">
        <f t="shared" ref="BW6:BW69" si="2">IF(BR6=0, "", BR6/BS6)</f>
      </c>
      <c r="BX6" s="49">
        <f t="shared" ref="BX6:BX69" si="3">IF(BR6=0, "", BR6/BU6)</f>
      </c>
    </row>
    <row r="7" ht="13.8" customHeight="1" spans="1:76" x14ac:dyDescent="0.25">
      <c r="A7" s="107"/>
      <c r="B7" s="33"/>
      <c r="C7" s="34"/>
      <c r="D7" s="37"/>
      <c r="E7" s="36"/>
      <c r="F7" s="37"/>
      <c r="G7" s="36"/>
      <c r="H7" s="37"/>
      <c r="I7" s="36"/>
      <c r="J7" s="37"/>
      <c r="K7" s="36"/>
      <c r="L7" s="37"/>
      <c r="M7" s="36"/>
      <c r="N7" s="37"/>
      <c r="O7" s="36"/>
      <c r="P7" s="37"/>
      <c r="Q7" s="36"/>
      <c r="R7" s="37"/>
      <c r="S7" s="36"/>
      <c r="T7" s="37"/>
      <c r="U7" s="36"/>
      <c r="V7" s="37"/>
      <c r="W7" s="36"/>
      <c r="X7" s="40"/>
      <c r="Y7" s="39"/>
      <c r="Z7" s="40"/>
      <c r="AA7" s="39"/>
      <c r="AB7" s="40"/>
      <c r="AC7" s="39"/>
      <c r="AD7" s="40"/>
      <c r="AE7" s="39"/>
      <c r="AF7" s="40"/>
      <c r="AG7" s="39"/>
      <c r="AH7" s="40"/>
      <c r="AI7" s="39"/>
      <c r="AJ7" s="40"/>
      <c r="AK7" s="39"/>
      <c r="AL7" s="40"/>
      <c r="AM7" s="39"/>
      <c r="AN7" s="40"/>
      <c r="AO7" s="39"/>
      <c r="AP7" s="40"/>
      <c r="AQ7" s="39"/>
      <c r="AR7" s="40"/>
      <c r="AS7" s="39"/>
      <c r="AT7" s="40"/>
      <c r="AU7" s="39"/>
      <c r="AV7" s="40"/>
      <c r="AW7" s="39"/>
      <c r="AX7" s="40"/>
      <c r="AY7" s="41"/>
      <c r="AZ7" s="42"/>
      <c r="BA7" s="43"/>
      <c r="BB7" s="42"/>
      <c r="BC7" s="43"/>
      <c r="BD7" s="42"/>
      <c r="BE7" s="43"/>
      <c r="BF7" s="42"/>
      <c r="BG7" s="43"/>
      <c r="BH7" s="42"/>
      <c r="BI7" s="43"/>
      <c r="BJ7" s="42"/>
      <c r="BK7" s="43"/>
      <c r="BL7" s="42"/>
      <c r="BM7" s="43"/>
      <c r="BN7" s="42"/>
      <c r="BO7" s="43"/>
      <c r="BP7" s="42"/>
      <c r="BQ7" s="43"/>
      <c r="BR7" s="44">
        <f t="shared" si="0"/>
        <v>0</v>
      </c>
      <c r="BS7" s="45">
        <f t="shared" si="1"/>
        <v>0</v>
      </c>
      <c r="BT7" s="46"/>
      <c r="BU7" s="46"/>
      <c r="BV7" s="47">
        <f t="shared" ref="BV7:BV69" si="4">IF(BR7=0, "", BR7/BT7)</f>
      </c>
      <c r="BW7" s="48">
        <f t="shared" si="2"/>
      </c>
      <c r="BX7" s="49">
        <f t="shared" si="3"/>
      </c>
    </row>
    <row r="8" ht="13.8" customHeight="1" spans="1:76" x14ac:dyDescent="0.25">
      <c r="A8" s="107"/>
      <c r="B8" s="33"/>
      <c r="C8" s="34"/>
      <c r="D8" s="37"/>
      <c r="E8" s="36"/>
      <c r="F8" s="37"/>
      <c r="G8" s="36"/>
      <c r="H8" s="37"/>
      <c r="I8" s="36"/>
      <c r="J8" s="37"/>
      <c r="K8" s="36"/>
      <c r="L8" s="37"/>
      <c r="M8" s="36"/>
      <c r="N8" s="37"/>
      <c r="O8" s="36"/>
      <c r="P8" s="37"/>
      <c r="Q8" s="36"/>
      <c r="R8" s="37"/>
      <c r="S8" s="36"/>
      <c r="T8" s="37"/>
      <c r="U8" s="36"/>
      <c r="V8" s="37"/>
      <c r="W8" s="36"/>
      <c r="X8" s="40"/>
      <c r="Y8" s="39"/>
      <c r="Z8" s="40"/>
      <c r="AA8" s="39"/>
      <c r="AB8" s="40"/>
      <c r="AC8" s="39"/>
      <c r="AD8" s="40"/>
      <c r="AE8" s="39"/>
      <c r="AF8" s="40"/>
      <c r="AG8" s="39"/>
      <c r="AH8" s="40"/>
      <c r="AI8" s="39"/>
      <c r="AJ8" s="40"/>
      <c r="AK8" s="39"/>
      <c r="AL8" s="40"/>
      <c r="AM8" s="39"/>
      <c r="AN8" s="40"/>
      <c r="AO8" s="39"/>
      <c r="AP8" s="40"/>
      <c r="AQ8" s="39"/>
      <c r="AR8" s="40"/>
      <c r="AS8" s="39"/>
      <c r="AT8" s="40"/>
      <c r="AU8" s="39"/>
      <c r="AV8" s="40"/>
      <c r="AW8" s="39"/>
      <c r="AX8" s="40"/>
      <c r="AY8" s="41"/>
      <c r="AZ8" s="42"/>
      <c r="BA8" s="43"/>
      <c r="BB8" s="42"/>
      <c r="BC8" s="43"/>
      <c r="BD8" s="42"/>
      <c r="BE8" s="43"/>
      <c r="BF8" s="42"/>
      <c r="BG8" s="43"/>
      <c r="BH8" s="42"/>
      <c r="BI8" s="43"/>
      <c r="BJ8" s="42"/>
      <c r="BK8" s="43"/>
      <c r="BL8" s="42"/>
      <c r="BM8" s="43"/>
      <c r="BN8" s="42"/>
      <c r="BO8" s="43"/>
      <c r="BP8" s="42"/>
      <c r="BQ8" s="43"/>
      <c r="BR8" s="44">
        <f t="shared" si="0"/>
        <v>0</v>
      </c>
      <c r="BS8" s="45">
        <f t="shared" si="1"/>
        <v>0</v>
      </c>
      <c r="BT8" s="46"/>
      <c r="BU8" s="46"/>
      <c r="BV8" s="47">
        <f t="shared" si="4"/>
      </c>
      <c r="BW8" s="48">
        <f t="shared" si="2"/>
      </c>
      <c r="BX8" s="49">
        <f t="shared" si="3"/>
      </c>
    </row>
    <row r="9" ht="13.8" customHeight="1" spans="1:76" x14ac:dyDescent="0.25">
      <c r="A9" s="107"/>
      <c r="B9" s="33"/>
      <c r="C9" s="34"/>
      <c r="D9" s="37"/>
      <c r="E9" s="36"/>
      <c r="F9" s="37"/>
      <c r="G9" s="36"/>
      <c r="H9" s="37"/>
      <c r="I9" s="36"/>
      <c r="J9" s="37"/>
      <c r="K9" s="36"/>
      <c r="L9" s="37"/>
      <c r="M9" s="36"/>
      <c r="N9" s="37"/>
      <c r="O9" s="36"/>
      <c r="P9" s="37"/>
      <c r="Q9" s="36"/>
      <c r="R9" s="37"/>
      <c r="S9" s="36"/>
      <c r="T9" s="37"/>
      <c r="U9" s="36"/>
      <c r="V9" s="37"/>
      <c r="W9" s="36"/>
      <c r="X9" s="40"/>
      <c r="Y9" s="39"/>
      <c r="Z9" s="40"/>
      <c r="AA9" s="39"/>
      <c r="AB9" s="40"/>
      <c r="AC9" s="39"/>
      <c r="AD9" s="40"/>
      <c r="AE9" s="39"/>
      <c r="AF9" s="40"/>
      <c r="AG9" s="39"/>
      <c r="AH9" s="40"/>
      <c r="AI9" s="39"/>
      <c r="AJ9" s="40"/>
      <c r="AK9" s="39"/>
      <c r="AL9" s="40"/>
      <c r="AM9" s="39"/>
      <c r="AN9" s="40"/>
      <c r="AO9" s="39"/>
      <c r="AP9" s="40"/>
      <c r="AQ9" s="39"/>
      <c r="AR9" s="40"/>
      <c r="AS9" s="39"/>
      <c r="AT9" s="40"/>
      <c r="AU9" s="39"/>
      <c r="AV9" s="40"/>
      <c r="AW9" s="39"/>
      <c r="AX9" s="40"/>
      <c r="AY9" s="41"/>
      <c r="AZ9" s="42"/>
      <c r="BA9" s="43"/>
      <c r="BB9" s="42"/>
      <c r="BC9" s="43"/>
      <c r="BD9" s="42"/>
      <c r="BE9" s="43"/>
      <c r="BF9" s="42"/>
      <c r="BG9" s="43"/>
      <c r="BH9" s="42"/>
      <c r="BI9" s="43"/>
      <c r="BJ9" s="42"/>
      <c r="BK9" s="43"/>
      <c r="BL9" s="42"/>
      <c r="BM9" s="43"/>
      <c r="BN9" s="42"/>
      <c r="BO9" s="43"/>
      <c r="BP9" s="42"/>
      <c r="BQ9" s="43"/>
      <c r="BR9" s="44">
        <f t="shared" si="0"/>
        <v>0</v>
      </c>
      <c r="BS9" s="45">
        <f t="shared" si="1"/>
        <v>0</v>
      </c>
      <c r="BT9" s="46"/>
      <c r="BU9" s="46"/>
      <c r="BV9" s="47">
        <f t="shared" si="4"/>
      </c>
      <c r="BW9" s="48">
        <f t="shared" si="2"/>
      </c>
      <c r="BX9" s="49">
        <f t="shared" si="3"/>
      </c>
    </row>
    <row r="10" ht="13.8" customHeight="1" spans="1:76" x14ac:dyDescent="0.25">
      <c r="A10" s="107"/>
      <c r="B10" s="33"/>
      <c r="C10" s="34"/>
      <c r="D10" s="37"/>
      <c r="E10" s="36"/>
      <c r="F10" s="37"/>
      <c r="G10" s="36"/>
      <c r="H10" s="37"/>
      <c r="I10" s="36"/>
      <c r="J10" s="37"/>
      <c r="K10" s="36"/>
      <c r="L10" s="37"/>
      <c r="M10" s="36"/>
      <c r="N10" s="37"/>
      <c r="O10" s="36"/>
      <c r="P10" s="37"/>
      <c r="Q10" s="36"/>
      <c r="R10" s="37"/>
      <c r="S10" s="36"/>
      <c r="T10" s="37"/>
      <c r="U10" s="36"/>
      <c r="V10" s="37"/>
      <c r="W10" s="36"/>
      <c r="X10" s="40"/>
      <c r="Y10" s="39"/>
      <c r="Z10" s="40"/>
      <c r="AA10" s="39"/>
      <c r="AB10" s="40"/>
      <c r="AC10" s="39"/>
      <c r="AD10" s="40"/>
      <c r="AE10" s="39"/>
      <c r="AF10" s="40"/>
      <c r="AG10" s="39"/>
      <c r="AH10" s="40"/>
      <c r="AI10" s="39"/>
      <c r="AJ10" s="40"/>
      <c r="AK10" s="39"/>
      <c r="AL10" s="40"/>
      <c r="AM10" s="39"/>
      <c r="AN10" s="40"/>
      <c r="AO10" s="39"/>
      <c r="AP10" s="40"/>
      <c r="AQ10" s="39"/>
      <c r="AR10" s="40"/>
      <c r="AS10" s="39"/>
      <c r="AT10" s="40"/>
      <c r="AU10" s="39"/>
      <c r="AV10" s="40"/>
      <c r="AW10" s="39"/>
      <c r="AX10" s="40"/>
      <c r="AY10" s="41"/>
      <c r="AZ10" s="42"/>
      <c r="BA10" s="43"/>
      <c r="BB10" s="42"/>
      <c r="BC10" s="43"/>
      <c r="BD10" s="42"/>
      <c r="BE10" s="43"/>
      <c r="BF10" s="42"/>
      <c r="BG10" s="43"/>
      <c r="BH10" s="42"/>
      <c r="BI10" s="43"/>
      <c r="BJ10" s="42"/>
      <c r="BK10" s="43"/>
      <c r="BL10" s="42"/>
      <c r="BM10" s="43"/>
      <c r="BN10" s="42"/>
      <c r="BO10" s="43"/>
      <c r="BP10" s="42"/>
      <c r="BQ10" s="43"/>
      <c r="BR10" s="44">
        <f t="shared" si="0"/>
        <v>0</v>
      </c>
      <c r="BS10" s="45">
        <f t="shared" si="1"/>
        <v>0</v>
      </c>
      <c r="BT10" s="46"/>
      <c r="BU10" s="46"/>
      <c r="BV10" s="47">
        <f t="shared" si="4"/>
      </c>
      <c r="BW10" s="48">
        <f t="shared" si="2"/>
      </c>
      <c r="BX10" s="49">
        <f t="shared" si="3"/>
      </c>
    </row>
    <row r="11" ht="13.8" customHeight="1" spans="1:76" x14ac:dyDescent="0.25">
      <c r="A11" s="107"/>
      <c r="B11" s="33"/>
      <c r="C11" s="34"/>
      <c r="D11" s="37"/>
      <c r="E11" s="36"/>
      <c r="F11" s="37"/>
      <c r="G11" s="36"/>
      <c r="H11" s="37"/>
      <c r="I11" s="36"/>
      <c r="J11" s="37"/>
      <c r="K11" s="36"/>
      <c r="L11" s="37"/>
      <c r="M11" s="36"/>
      <c r="N11" s="37"/>
      <c r="O11" s="36"/>
      <c r="P11" s="37"/>
      <c r="Q11" s="36"/>
      <c r="R11" s="37"/>
      <c r="S11" s="36"/>
      <c r="T11" s="37"/>
      <c r="U11" s="36"/>
      <c r="V11" s="37"/>
      <c r="W11" s="36"/>
      <c r="X11" s="40"/>
      <c r="Y11" s="39"/>
      <c r="Z11" s="40"/>
      <c r="AA11" s="39"/>
      <c r="AB11" s="40"/>
      <c r="AC11" s="39"/>
      <c r="AD11" s="40"/>
      <c r="AE11" s="39"/>
      <c r="AF11" s="40"/>
      <c r="AG11" s="39"/>
      <c r="AH11" s="40"/>
      <c r="AI11" s="39"/>
      <c r="AJ11" s="40"/>
      <c r="AK11" s="39"/>
      <c r="AL11" s="40"/>
      <c r="AM11" s="39"/>
      <c r="AN11" s="40"/>
      <c r="AO11" s="39"/>
      <c r="AP11" s="40"/>
      <c r="AQ11" s="39"/>
      <c r="AR11" s="40"/>
      <c r="AS11" s="39"/>
      <c r="AT11" s="40"/>
      <c r="AU11" s="39"/>
      <c r="AV11" s="40"/>
      <c r="AW11" s="39"/>
      <c r="AX11" s="40"/>
      <c r="AY11" s="41"/>
      <c r="AZ11" s="42"/>
      <c r="BA11" s="43"/>
      <c r="BB11" s="42"/>
      <c r="BC11" s="43"/>
      <c r="BD11" s="42"/>
      <c r="BE11" s="43"/>
      <c r="BF11" s="42"/>
      <c r="BG11" s="43"/>
      <c r="BH11" s="42"/>
      <c r="BI11" s="43"/>
      <c r="BJ11" s="42"/>
      <c r="BK11" s="43"/>
      <c r="BL11" s="42"/>
      <c r="BM11" s="43"/>
      <c r="BN11" s="42"/>
      <c r="BO11" s="43"/>
      <c r="BP11" s="42"/>
      <c r="BQ11" s="43"/>
      <c r="BR11" s="44">
        <f t="shared" si="0"/>
        <v>0</v>
      </c>
      <c r="BS11" s="45">
        <f t="shared" si="1"/>
        <v>0</v>
      </c>
      <c r="BT11" s="46"/>
      <c r="BU11" s="46"/>
      <c r="BV11" s="47">
        <f t="shared" si="4"/>
      </c>
      <c r="BW11" s="48">
        <f t="shared" si="2"/>
      </c>
      <c r="BX11" s="49">
        <f t="shared" si="3"/>
      </c>
    </row>
    <row r="12" ht="13.8" customHeight="1" spans="1:76" x14ac:dyDescent="0.25">
      <c r="A12" s="107"/>
      <c r="B12" s="33"/>
      <c r="C12" s="34"/>
      <c r="D12" s="37"/>
      <c r="E12" s="36"/>
      <c r="F12" s="37"/>
      <c r="G12" s="36"/>
      <c r="H12" s="37"/>
      <c r="I12" s="36"/>
      <c r="J12" s="37"/>
      <c r="K12" s="36"/>
      <c r="L12" s="37"/>
      <c r="M12" s="36"/>
      <c r="N12" s="37"/>
      <c r="O12" s="36"/>
      <c r="P12" s="37"/>
      <c r="Q12" s="36"/>
      <c r="R12" s="37"/>
      <c r="S12" s="36"/>
      <c r="T12" s="37"/>
      <c r="U12" s="36"/>
      <c r="V12" s="37"/>
      <c r="W12" s="36"/>
      <c r="X12" s="40"/>
      <c r="Y12" s="39"/>
      <c r="Z12" s="40"/>
      <c r="AA12" s="39"/>
      <c r="AB12" s="40"/>
      <c r="AC12" s="39"/>
      <c r="AD12" s="40"/>
      <c r="AE12" s="39"/>
      <c r="AF12" s="40"/>
      <c r="AG12" s="39"/>
      <c r="AH12" s="40"/>
      <c r="AI12" s="39"/>
      <c r="AJ12" s="40"/>
      <c r="AK12" s="39"/>
      <c r="AL12" s="40"/>
      <c r="AM12" s="39"/>
      <c r="AN12" s="40"/>
      <c r="AO12" s="39"/>
      <c r="AP12" s="40"/>
      <c r="AQ12" s="39"/>
      <c r="AR12" s="40"/>
      <c r="AS12" s="39"/>
      <c r="AT12" s="40"/>
      <c r="AU12" s="39"/>
      <c r="AV12" s="40"/>
      <c r="AW12" s="39"/>
      <c r="AX12" s="40"/>
      <c r="AY12" s="41"/>
      <c r="AZ12" s="42"/>
      <c r="BA12" s="43"/>
      <c r="BB12" s="42"/>
      <c r="BC12" s="43"/>
      <c r="BD12" s="42"/>
      <c r="BE12" s="43"/>
      <c r="BF12" s="42"/>
      <c r="BG12" s="43"/>
      <c r="BH12" s="42"/>
      <c r="BI12" s="43"/>
      <c r="BJ12" s="42"/>
      <c r="BK12" s="43"/>
      <c r="BL12" s="42"/>
      <c r="BM12" s="43"/>
      <c r="BN12" s="42"/>
      <c r="BO12" s="43"/>
      <c r="BP12" s="42"/>
      <c r="BQ12" s="43"/>
      <c r="BR12" s="44">
        <f t="shared" si="0"/>
        <v>0</v>
      </c>
      <c r="BS12" s="45">
        <f t="shared" si="1"/>
        <v>0</v>
      </c>
      <c r="BT12" s="46"/>
      <c r="BU12" s="46"/>
      <c r="BV12" s="47">
        <f t="shared" si="4"/>
      </c>
      <c r="BW12" s="48">
        <f t="shared" si="2"/>
      </c>
      <c r="BX12" s="49">
        <f t="shared" si="3"/>
      </c>
    </row>
    <row r="13" ht="13.8" customHeight="1" spans="1:76" x14ac:dyDescent="0.25">
      <c r="A13" s="107"/>
      <c r="B13" s="33"/>
      <c r="C13" s="34"/>
      <c r="D13" s="37"/>
      <c r="E13" s="36"/>
      <c r="F13" s="37"/>
      <c r="G13" s="36"/>
      <c r="H13" s="37"/>
      <c r="I13" s="36"/>
      <c r="J13" s="37"/>
      <c r="K13" s="36"/>
      <c r="L13" s="37"/>
      <c r="M13" s="36"/>
      <c r="N13" s="37"/>
      <c r="O13" s="36"/>
      <c r="P13" s="37"/>
      <c r="Q13" s="36"/>
      <c r="R13" s="37"/>
      <c r="S13" s="36"/>
      <c r="T13" s="37"/>
      <c r="U13" s="36"/>
      <c r="V13" s="37"/>
      <c r="W13" s="36"/>
      <c r="X13" s="40"/>
      <c r="Y13" s="39"/>
      <c r="Z13" s="40"/>
      <c r="AA13" s="39"/>
      <c r="AB13" s="40"/>
      <c r="AC13" s="39"/>
      <c r="AD13" s="40"/>
      <c r="AE13" s="39"/>
      <c r="AF13" s="40"/>
      <c r="AG13" s="39"/>
      <c r="AH13" s="40"/>
      <c r="AI13" s="39"/>
      <c r="AJ13" s="40"/>
      <c r="AK13" s="39"/>
      <c r="AL13" s="40"/>
      <c r="AM13" s="39"/>
      <c r="AN13" s="40"/>
      <c r="AO13" s="39"/>
      <c r="AP13" s="40"/>
      <c r="AQ13" s="39"/>
      <c r="AR13" s="40"/>
      <c r="AS13" s="39"/>
      <c r="AT13" s="40"/>
      <c r="AU13" s="39"/>
      <c r="AV13" s="40"/>
      <c r="AW13" s="39"/>
      <c r="AX13" s="40"/>
      <c r="AY13" s="41"/>
      <c r="AZ13" s="42"/>
      <c r="BA13" s="43"/>
      <c r="BB13" s="42"/>
      <c r="BC13" s="43"/>
      <c r="BD13" s="42"/>
      <c r="BE13" s="43"/>
      <c r="BF13" s="42"/>
      <c r="BG13" s="43"/>
      <c r="BH13" s="42"/>
      <c r="BI13" s="43"/>
      <c r="BJ13" s="42"/>
      <c r="BK13" s="43"/>
      <c r="BL13" s="42"/>
      <c r="BM13" s="43"/>
      <c r="BN13" s="42"/>
      <c r="BO13" s="43"/>
      <c r="BP13" s="42"/>
      <c r="BQ13" s="43"/>
      <c r="BR13" s="44">
        <f t="shared" si="0"/>
        <v>0</v>
      </c>
      <c r="BS13" s="45">
        <f t="shared" si="1"/>
        <v>0</v>
      </c>
      <c r="BT13" s="46"/>
      <c r="BU13" s="46"/>
      <c r="BV13" s="47">
        <f t="shared" si="4"/>
      </c>
      <c r="BW13" s="48">
        <f t="shared" si="2"/>
      </c>
      <c r="BX13" s="49">
        <f t="shared" si="3"/>
      </c>
    </row>
    <row r="14" ht="13.8" customHeight="1" spans="1:76" x14ac:dyDescent="0.25">
      <c r="A14" s="107"/>
      <c r="B14" s="33"/>
      <c r="C14" s="34"/>
      <c r="D14" s="37"/>
      <c r="E14" s="36"/>
      <c r="F14" s="37"/>
      <c r="G14" s="36"/>
      <c r="H14" s="37"/>
      <c r="I14" s="36"/>
      <c r="J14" s="37"/>
      <c r="K14" s="36"/>
      <c r="L14" s="37"/>
      <c r="M14" s="36"/>
      <c r="N14" s="37"/>
      <c r="O14" s="36"/>
      <c r="P14" s="37"/>
      <c r="Q14" s="36"/>
      <c r="R14" s="37"/>
      <c r="S14" s="36"/>
      <c r="T14" s="37"/>
      <c r="U14" s="36"/>
      <c r="V14" s="37"/>
      <c r="W14" s="36"/>
      <c r="X14" s="40"/>
      <c r="Y14" s="39"/>
      <c r="Z14" s="40"/>
      <c r="AA14" s="39"/>
      <c r="AB14" s="40"/>
      <c r="AC14" s="39"/>
      <c r="AD14" s="40"/>
      <c r="AE14" s="39"/>
      <c r="AF14" s="40"/>
      <c r="AG14" s="39"/>
      <c r="AH14" s="40"/>
      <c r="AI14" s="39"/>
      <c r="AJ14" s="40"/>
      <c r="AK14" s="39"/>
      <c r="AL14" s="40"/>
      <c r="AM14" s="39"/>
      <c r="AN14" s="40"/>
      <c r="AO14" s="39"/>
      <c r="AP14" s="40"/>
      <c r="AQ14" s="39"/>
      <c r="AR14" s="40"/>
      <c r="AS14" s="39"/>
      <c r="AT14" s="40"/>
      <c r="AU14" s="39"/>
      <c r="AV14" s="40"/>
      <c r="AW14" s="39"/>
      <c r="AX14" s="40"/>
      <c r="AY14" s="41"/>
      <c r="AZ14" s="42"/>
      <c r="BA14" s="43"/>
      <c r="BB14" s="42"/>
      <c r="BC14" s="43"/>
      <c r="BD14" s="42"/>
      <c r="BE14" s="43"/>
      <c r="BF14" s="42"/>
      <c r="BG14" s="43"/>
      <c r="BH14" s="42"/>
      <c r="BI14" s="43"/>
      <c r="BJ14" s="42"/>
      <c r="BK14" s="43"/>
      <c r="BL14" s="42"/>
      <c r="BM14" s="43"/>
      <c r="BN14" s="42"/>
      <c r="BO14" s="43"/>
      <c r="BP14" s="42"/>
      <c r="BQ14" s="43"/>
      <c r="BR14" s="44">
        <f t="shared" si="0"/>
        <v>0</v>
      </c>
      <c r="BS14" s="45">
        <f t="shared" si="1"/>
        <v>0</v>
      </c>
      <c r="BT14" s="46"/>
      <c r="BU14" s="46"/>
      <c r="BV14" s="47">
        <f t="shared" si="4"/>
      </c>
      <c r="BW14" s="48">
        <f t="shared" si="2"/>
      </c>
      <c r="BX14" s="49">
        <f t="shared" si="3"/>
      </c>
    </row>
    <row r="15" ht="13.8" customHeight="1" spans="1:76" x14ac:dyDescent="0.25">
      <c r="A15" s="107"/>
      <c r="B15" s="33"/>
      <c r="C15" s="34"/>
      <c r="D15" s="37"/>
      <c r="E15" s="36"/>
      <c r="F15" s="37"/>
      <c r="G15" s="36"/>
      <c r="H15" s="37"/>
      <c r="I15" s="36"/>
      <c r="J15" s="37"/>
      <c r="K15" s="36"/>
      <c r="L15" s="37"/>
      <c r="M15" s="36"/>
      <c r="N15" s="37"/>
      <c r="O15" s="36"/>
      <c r="P15" s="37"/>
      <c r="Q15" s="36"/>
      <c r="R15" s="37"/>
      <c r="S15" s="36"/>
      <c r="T15" s="37"/>
      <c r="U15" s="36"/>
      <c r="V15" s="37"/>
      <c r="W15" s="36"/>
      <c r="X15" s="40"/>
      <c r="Y15" s="39"/>
      <c r="Z15" s="40"/>
      <c r="AA15" s="39"/>
      <c r="AB15" s="40"/>
      <c r="AC15" s="39"/>
      <c r="AD15" s="40"/>
      <c r="AE15" s="39"/>
      <c r="AF15" s="40"/>
      <c r="AG15" s="39"/>
      <c r="AH15" s="40"/>
      <c r="AI15" s="39"/>
      <c r="AJ15" s="40"/>
      <c r="AK15" s="39"/>
      <c r="AL15" s="40"/>
      <c r="AM15" s="39"/>
      <c r="AN15" s="40"/>
      <c r="AO15" s="39"/>
      <c r="AP15" s="40"/>
      <c r="AQ15" s="39"/>
      <c r="AR15" s="40"/>
      <c r="AS15" s="39"/>
      <c r="AT15" s="40"/>
      <c r="AU15" s="39"/>
      <c r="AV15" s="40"/>
      <c r="AW15" s="39"/>
      <c r="AX15" s="40"/>
      <c r="AY15" s="41"/>
      <c r="AZ15" s="42"/>
      <c r="BA15" s="43"/>
      <c r="BB15" s="42"/>
      <c r="BC15" s="43"/>
      <c r="BD15" s="42"/>
      <c r="BE15" s="43"/>
      <c r="BF15" s="42"/>
      <c r="BG15" s="43"/>
      <c r="BH15" s="42"/>
      <c r="BI15" s="43"/>
      <c r="BJ15" s="42"/>
      <c r="BK15" s="43"/>
      <c r="BL15" s="42"/>
      <c r="BM15" s="43"/>
      <c r="BN15" s="42"/>
      <c r="BO15" s="43"/>
      <c r="BP15" s="42"/>
      <c r="BQ15" s="43"/>
      <c r="BR15" s="44">
        <f t="shared" si="0"/>
        <v>0</v>
      </c>
      <c r="BS15" s="45">
        <f t="shared" si="1"/>
        <v>0</v>
      </c>
      <c r="BT15" s="46"/>
      <c r="BU15" s="46"/>
      <c r="BV15" s="47">
        <f t="shared" si="4"/>
      </c>
      <c r="BW15" s="48">
        <f t="shared" si="2"/>
      </c>
      <c r="BX15" s="49">
        <f t="shared" si="3"/>
      </c>
    </row>
    <row r="16" ht="13.8" customHeight="1" spans="1:76" x14ac:dyDescent="0.25">
      <c r="A16" s="107"/>
      <c r="B16" s="33"/>
      <c r="C16" s="34"/>
      <c r="D16" s="37"/>
      <c r="E16" s="36"/>
      <c r="F16" s="37"/>
      <c r="G16" s="36"/>
      <c r="H16" s="37"/>
      <c r="I16" s="36"/>
      <c r="J16" s="37"/>
      <c r="K16" s="36"/>
      <c r="L16" s="37"/>
      <c r="M16" s="36"/>
      <c r="N16" s="37"/>
      <c r="O16" s="36"/>
      <c r="P16" s="37"/>
      <c r="Q16" s="36"/>
      <c r="R16" s="37"/>
      <c r="S16" s="36"/>
      <c r="T16" s="37"/>
      <c r="U16" s="36"/>
      <c r="V16" s="37"/>
      <c r="W16" s="36"/>
      <c r="X16" s="40"/>
      <c r="Y16" s="39"/>
      <c r="Z16" s="40"/>
      <c r="AA16" s="39"/>
      <c r="AB16" s="40"/>
      <c r="AC16" s="39"/>
      <c r="AD16" s="40"/>
      <c r="AE16" s="39"/>
      <c r="AF16" s="40"/>
      <c r="AG16" s="39"/>
      <c r="AH16" s="40"/>
      <c r="AI16" s="39"/>
      <c r="AJ16" s="40"/>
      <c r="AK16" s="39"/>
      <c r="AL16" s="40"/>
      <c r="AM16" s="39"/>
      <c r="AN16" s="40"/>
      <c r="AO16" s="39"/>
      <c r="AP16" s="40"/>
      <c r="AQ16" s="39"/>
      <c r="AR16" s="40"/>
      <c r="AS16" s="39"/>
      <c r="AT16" s="40"/>
      <c r="AU16" s="39"/>
      <c r="AV16" s="40"/>
      <c r="AW16" s="39"/>
      <c r="AX16" s="40"/>
      <c r="AY16" s="41"/>
      <c r="AZ16" s="42"/>
      <c r="BA16" s="43"/>
      <c r="BB16" s="42"/>
      <c r="BC16" s="43"/>
      <c r="BD16" s="42"/>
      <c r="BE16" s="43"/>
      <c r="BF16" s="42"/>
      <c r="BG16" s="43"/>
      <c r="BH16" s="42"/>
      <c r="BI16" s="43"/>
      <c r="BJ16" s="42"/>
      <c r="BK16" s="43"/>
      <c r="BL16" s="42"/>
      <c r="BM16" s="43"/>
      <c r="BN16" s="42"/>
      <c r="BO16" s="43"/>
      <c r="BP16" s="42"/>
      <c r="BQ16" s="43"/>
      <c r="BR16" s="44">
        <f t="shared" si="0"/>
        <v>0</v>
      </c>
      <c r="BS16" s="45">
        <f t="shared" si="1"/>
        <v>0</v>
      </c>
      <c r="BT16" s="46"/>
      <c r="BU16" s="46"/>
      <c r="BV16" s="47">
        <f t="shared" si="4"/>
      </c>
      <c r="BW16" s="48">
        <f t="shared" si="2"/>
      </c>
      <c r="BX16" s="49">
        <f t="shared" si="3"/>
      </c>
    </row>
    <row r="17" ht="13.8" customHeight="1" spans="1:76" x14ac:dyDescent="0.25">
      <c r="A17" s="107"/>
      <c r="B17" s="33"/>
      <c r="C17" s="34"/>
      <c r="D17" s="37"/>
      <c r="E17" s="36"/>
      <c r="F17" s="37"/>
      <c r="G17" s="36"/>
      <c r="H17" s="37"/>
      <c r="I17" s="36"/>
      <c r="J17" s="37"/>
      <c r="K17" s="36"/>
      <c r="L17" s="37"/>
      <c r="M17" s="36"/>
      <c r="N17" s="37"/>
      <c r="O17" s="36"/>
      <c r="P17" s="37"/>
      <c r="Q17" s="36"/>
      <c r="R17" s="37"/>
      <c r="S17" s="36"/>
      <c r="T17" s="37"/>
      <c r="U17" s="36"/>
      <c r="V17" s="37"/>
      <c r="W17" s="36"/>
      <c r="X17" s="40"/>
      <c r="Y17" s="39"/>
      <c r="Z17" s="40"/>
      <c r="AA17" s="39"/>
      <c r="AB17" s="40"/>
      <c r="AC17" s="39"/>
      <c r="AD17" s="40"/>
      <c r="AE17" s="39"/>
      <c r="AF17" s="40"/>
      <c r="AG17" s="39"/>
      <c r="AH17" s="40"/>
      <c r="AI17" s="39"/>
      <c r="AJ17" s="40"/>
      <c r="AK17" s="39"/>
      <c r="AL17" s="40"/>
      <c r="AM17" s="39"/>
      <c r="AN17" s="40"/>
      <c r="AO17" s="39"/>
      <c r="AP17" s="40"/>
      <c r="AQ17" s="39"/>
      <c r="AR17" s="40"/>
      <c r="AS17" s="39"/>
      <c r="AT17" s="40"/>
      <c r="AU17" s="39"/>
      <c r="AV17" s="40"/>
      <c r="AW17" s="39"/>
      <c r="AX17" s="40"/>
      <c r="AY17" s="41"/>
      <c r="AZ17" s="42"/>
      <c r="BA17" s="43"/>
      <c r="BB17" s="42"/>
      <c r="BC17" s="43"/>
      <c r="BD17" s="42"/>
      <c r="BE17" s="43"/>
      <c r="BF17" s="42"/>
      <c r="BG17" s="43"/>
      <c r="BH17" s="42"/>
      <c r="BI17" s="43"/>
      <c r="BJ17" s="42"/>
      <c r="BK17" s="43"/>
      <c r="BL17" s="42"/>
      <c r="BM17" s="43"/>
      <c r="BN17" s="42"/>
      <c r="BO17" s="43"/>
      <c r="BP17" s="42"/>
      <c r="BQ17" s="43"/>
      <c r="BR17" s="44">
        <f t="shared" si="0"/>
        <v>0</v>
      </c>
      <c r="BS17" s="45">
        <f t="shared" si="1"/>
        <v>0</v>
      </c>
      <c r="BT17" s="46"/>
      <c r="BU17" s="46"/>
      <c r="BV17" s="47">
        <f t="shared" si="4"/>
      </c>
      <c r="BW17" s="48">
        <f t="shared" si="2"/>
      </c>
      <c r="BX17" s="49">
        <f t="shared" si="3"/>
      </c>
    </row>
    <row r="18" ht="13.8" customHeight="1" spans="1:76" x14ac:dyDescent="0.25">
      <c r="A18" s="107"/>
      <c r="B18" s="33"/>
      <c r="C18" s="34"/>
      <c r="D18" s="37"/>
      <c r="E18" s="36"/>
      <c r="F18" s="37"/>
      <c r="G18" s="36"/>
      <c r="H18" s="37"/>
      <c r="I18" s="36"/>
      <c r="J18" s="37"/>
      <c r="K18" s="36"/>
      <c r="L18" s="37"/>
      <c r="M18" s="36"/>
      <c r="N18" s="37"/>
      <c r="O18" s="36"/>
      <c r="P18" s="37"/>
      <c r="Q18" s="36"/>
      <c r="R18" s="37"/>
      <c r="S18" s="36"/>
      <c r="T18" s="37"/>
      <c r="U18" s="36"/>
      <c r="V18" s="37"/>
      <c r="W18" s="36"/>
      <c r="X18" s="40"/>
      <c r="Y18" s="39"/>
      <c r="Z18" s="40"/>
      <c r="AA18" s="39"/>
      <c r="AB18" s="40"/>
      <c r="AC18" s="39"/>
      <c r="AD18" s="40"/>
      <c r="AE18" s="39"/>
      <c r="AF18" s="40"/>
      <c r="AG18" s="39"/>
      <c r="AH18" s="40"/>
      <c r="AI18" s="39"/>
      <c r="AJ18" s="40"/>
      <c r="AK18" s="39"/>
      <c r="AL18" s="40"/>
      <c r="AM18" s="39"/>
      <c r="AN18" s="40"/>
      <c r="AO18" s="39"/>
      <c r="AP18" s="40"/>
      <c r="AQ18" s="39"/>
      <c r="AR18" s="40"/>
      <c r="AS18" s="39"/>
      <c r="AT18" s="40"/>
      <c r="AU18" s="39"/>
      <c r="AV18" s="40"/>
      <c r="AW18" s="39"/>
      <c r="AX18" s="40"/>
      <c r="AY18" s="41"/>
      <c r="AZ18" s="42"/>
      <c r="BA18" s="43"/>
      <c r="BB18" s="42"/>
      <c r="BC18" s="43"/>
      <c r="BD18" s="42"/>
      <c r="BE18" s="43"/>
      <c r="BF18" s="42"/>
      <c r="BG18" s="43"/>
      <c r="BH18" s="42"/>
      <c r="BI18" s="43"/>
      <c r="BJ18" s="42"/>
      <c r="BK18" s="43"/>
      <c r="BL18" s="42"/>
      <c r="BM18" s="43"/>
      <c r="BN18" s="42"/>
      <c r="BO18" s="43"/>
      <c r="BP18" s="42"/>
      <c r="BQ18" s="43"/>
      <c r="BR18" s="44">
        <f t="shared" si="0"/>
        <v>0</v>
      </c>
      <c r="BS18" s="45">
        <f t="shared" si="1"/>
        <v>0</v>
      </c>
      <c r="BT18" s="46"/>
      <c r="BU18" s="46"/>
      <c r="BV18" s="47">
        <f t="shared" si="4"/>
      </c>
      <c r="BW18" s="48">
        <f t="shared" si="2"/>
      </c>
      <c r="BX18" s="49">
        <f t="shared" si="3"/>
      </c>
    </row>
    <row r="19" ht="13.8" customHeight="1" spans="1:76" x14ac:dyDescent="0.25">
      <c r="A19" s="107"/>
      <c r="B19" s="33"/>
      <c r="C19" s="34"/>
      <c r="D19" s="37"/>
      <c r="E19" s="36"/>
      <c r="F19" s="37"/>
      <c r="G19" s="36"/>
      <c r="H19" s="37"/>
      <c r="I19" s="36"/>
      <c r="J19" s="37"/>
      <c r="K19" s="36"/>
      <c r="L19" s="37"/>
      <c r="M19" s="36"/>
      <c r="N19" s="37"/>
      <c r="O19" s="36"/>
      <c r="P19" s="37"/>
      <c r="Q19" s="36"/>
      <c r="R19" s="37"/>
      <c r="S19" s="36"/>
      <c r="T19" s="37"/>
      <c r="U19" s="36"/>
      <c r="V19" s="37"/>
      <c r="W19" s="36"/>
      <c r="X19" s="40"/>
      <c r="Y19" s="39"/>
      <c r="Z19" s="40"/>
      <c r="AA19" s="39"/>
      <c r="AB19" s="40"/>
      <c r="AC19" s="39"/>
      <c r="AD19" s="40"/>
      <c r="AE19" s="39"/>
      <c r="AF19" s="40"/>
      <c r="AG19" s="39"/>
      <c r="AH19" s="40"/>
      <c r="AI19" s="39"/>
      <c r="AJ19" s="40"/>
      <c r="AK19" s="39"/>
      <c r="AL19" s="40"/>
      <c r="AM19" s="39"/>
      <c r="AN19" s="40"/>
      <c r="AO19" s="39"/>
      <c r="AP19" s="40"/>
      <c r="AQ19" s="39"/>
      <c r="AR19" s="40"/>
      <c r="AS19" s="39"/>
      <c r="AT19" s="40"/>
      <c r="AU19" s="39"/>
      <c r="AV19" s="40"/>
      <c r="AW19" s="39"/>
      <c r="AX19" s="40"/>
      <c r="AY19" s="41"/>
      <c r="AZ19" s="42"/>
      <c r="BA19" s="43"/>
      <c r="BB19" s="42"/>
      <c r="BC19" s="43"/>
      <c r="BD19" s="42"/>
      <c r="BE19" s="43"/>
      <c r="BF19" s="42"/>
      <c r="BG19" s="43"/>
      <c r="BH19" s="42"/>
      <c r="BI19" s="43"/>
      <c r="BJ19" s="42"/>
      <c r="BK19" s="43"/>
      <c r="BL19" s="42"/>
      <c r="BM19" s="43"/>
      <c r="BN19" s="42"/>
      <c r="BO19" s="43"/>
      <c r="BP19" s="42"/>
      <c r="BQ19" s="43"/>
      <c r="BR19" s="44">
        <f t="shared" si="0"/>
        <v>0</v>
      </c>
      <c r="BS19" s="45">
        <f t="shared" si="1"/>
        <v>0</v>
      </c>
      <c r="BT19" s="46"/>
      <c r="BU19" s="46"/>
      <c r="BV19" s="47">
        <f t="shared" si="4"/>
      </c>
      <c r="BW19" s="48">
        <f t="shared" si="2"/>
      </c>
      <c r="BX19" s="49">
        <f t="shared" si="3"/>
      </c>
    </row>
    <row r="20" ht="13.8" customHeight="1" spans="1:76" x14ac:dyDescent="0.25">
      <c r="A20" s="107"/>
      <c r="B20" s="33"/>
      <c r="C20" s="34"/>
      <c r="D20" s="37"/>
      <c r="E20" s="36"/>
      <c r="F20" s="37"/>
      <c r="G20" s="36"/>
      <c r="H20" s="37"/>
      <c r="I20" s="36"/>
      <c r="J20" s="37"/>
      <c r="K20" s="36"/>
      <c r="L20" s="37"/>
      <c r="M20" s="36"/>
      <c r="N20" s="37"/>
      <c r="O20" s="36"/>
      <c r="P20" s="37"/>
      <c r="Q20" s="36"/>
      <c r="R20" s="37"/>
      <c r="S20" s="36"/>
      <c r="T20" s="37"/>
      <c r="U20" s="36"/>
      <c r="V20" s="37"/>
      <c r="W20" s="36"/>
      <c r="X20" s="40"/>
      <c r="Y20" s="39"/>
      <c r="Z20" s="40"/>
      <c r="AA20" s="39"/>
      <c r="AB20" s="40"/>
      <c r="AC20" s="39"/>
      <c r="AD20" s="40"/>
      <c r="AE20" s="39"/>
      <c r="AF20" s="40"/>
      <c r="AG20" s="39"/>
      <c r="AH20" s="40"/>
      <c r="AI20" s="39"/>
      <c r="AJ20" s="40"/>
      <c r="AK20" s="39"/>
      <c r="AL20" s="40"/>
      <c r="AM20" s="39"/>
      <c r="AN20" s="40"/>
      <c r="AO20" s="39"/>
      <c r="AP20" s="40"/>
      <c r="AQ20" s="39"/>
      <c r="AR20" s="40"/>
      <c r="AS20" s="39"/>
      <c r="AT20" s="40"/>
      <c r="AU20" s="39"/>
      <c r="AV20" s="40"/>
      <c r="AW20" s="39"/>
      <c r="AX20" s="40"/>
      <c r="AY20" s="41"/>
      <c r="AZ20" s="42"/>
      <c r="BA20" s="43"/>
      <c r="BB20" s="42"/>
      <c r="BC20" s="43"/>
      <c r="BD20" s="42"/>
      <c r="BE20" s="43"/>
      <c r="BF20" s="42"/>
      <c r="BG20" s="43"/>
      <c r="BH20" s="42"/>
      <c r="BI20" s="43"/>
      <c r="BJ20" s="42"/>
      <c r="BK20" s="43"/>
      <c r="BL20" s="42"/>
      <c r="BM20" s="43"/>
      <c r="BN20" s="42"/>
      <c r="BO20" s="43"/>
      <c r="BP20" s="42"/>
      <c r="BQ20" s="43"/>
      <c r="BR20" s="44">
        <f t="shared" si="0"/>
        <v>0</v>
      </c>
      <c r="BS20" s="45">
        <f t="shared" si="1"/>
        <v>0</v>
      </c>
      <c r="BT20" s="46"/>
      <c r="BU20" s="46"/>
      <c r="BV20" s="47">
        <f t="shared" si="4"/>
      </c>
      <c r="BW20" s="48">
        <f t="shared" si="2"/>
      </c>
      <c r="BX20" s="49">
        <f t="shared" si="3"/>
      </c>
    </row>
    <row r="21" ht="13.8" customHeight="1" spans="1:76" x14ac:dyDescent="0.25">
      <c r="A21" s="107"/>
      <c r="B21" s="33"/>
      <c r="C21" s="34"/>
      <c r="D21" s="37"/>
      <c r="E21" s="36"/>
      <c r="F21" s="37"/>
      <c r="G21" s="36"/>
      <c r="H21" s="37"/>
      <c r="I21" s="36"/>
      <c r="J21" s="37"/>
      <c r="K21" s="36"/>
      <c r="L21" s="37"/>
      <c r="M21" s="36"/>
      <c r="N21" s="37"/>
      <c r="O21" s="36"/>
      <c r="P21" s="37"/>
      <c r="Q21" s="36"/>
      <c r="R21" s="37"/>
      <c r="S21" s="36"/>
      <c r="T21" s="37"/>
      <c r="U21" s="36"/>
      <c r="V21" s="37"/>
      <c r="W21" s="36"/>
      <c r="X21" s="40"/>
      <c r="Y21" s="39"/>
      <c r="Z21" s="40"/>
      <c r="AA21" s="39"/>
      <c r="AB21" s="40"/>
      <c r="AC21" s="39"/>
      <c r="AD21" s="40"/>
      <c r="AE21" s="39"/>
      <c r="AF21" s="40"/>
      <c r="AG21" s="39"/>
      <c r="AH21" s="40"/>
      <c r="AI21" s="39"/>
      <c r="AJ21" s="40"/>
      <c r="AK21" s="39"/>
      <c r="AL21" s="40"/>
      <c r="AM21" s="39"/>
      <c r="AN21" s="40"/>
      <c r="AO21" s="39"/>
      <c r="AP21" s="40"/>
      <c r="AQ21" s="39"/>
      <c r="AR21" s="40"/>
      <c r="AS21" s="39"/>
      <c r="AT21" s="40"/>
      <c r="AU21" s="39"/>
      <c r="AV21" s="40"/>
      <c r="AW21" s="39"/>
      <c r="AX21" s="40"/>
      <c r="AY21" s="41"/>
      <c r="AZ21" s="42"/>
      <c r="BA21" s="43"/>
      <c r="BB21" s="42"/>
      <c r="BC21" s="43"/>
      <c r="BD21" s="42"/>
      <c r="BE21" s="43"/>
      <c r="BF21" s="42"/>
      <c r="BG21" s="43"/>
      <c r="BH21" s="42"/>
      <c r="BI21" s="43"/>
      <c r="BJ21" s="42"/>
      <c r="BK21" s="43"/>
      <c r="BL21" s="42"/>
      <c r="BM21" s="43"/>
      <c r="BN21" s="42"/>
      <c r="BO21" s="43"/>
      <c r="BP21" s="42"/>
      <c r="BQ21" s="43"/>
      <c r="BR21" s="44">
        <f t="shared" si="0"/>
        <v>0</v>
      </c>
      <c r="BS21" s="45">
        <f t="shared" si="1"/>
        <v>0</v>
      </c>
      <c r="BT21" s="46"/>
      <c r="BU21" s="46"/>
      <c r="BV21" s="47">
        <f t="shared" si="4"/>
      </c>
      <c r="BW21" s="48">
        <f t="shared" si="2"/>
      </c>
      <c r="BX21" s="49">
        <f t="shared" si="3"/>
      </c>
    </row>
    <row r="22" ht="13.8" customHeight="1" spans="1:76" x14ac:dyDescent="0.25">
      <c r="A22" s="107"/>
      <c r="B22" s="33"/>
      <c r="C22" s="34"/>
      <c r="D22" s="37"/>
      <c r="E22" s="36"/>
      <c r="F22" s="37"/>
      <c r="G22" s="36"/>
      <c r="H22" s="37"/>
      <c r="I22" s="36"/>
      <c r="J22" s="37"/>
      <c r="K22" s="36"/>
      <c r="L22" s="37"/>
      <c r="M22" s="36"/>
      <c r="N22" s="37"/>
      <c r="O22" s="36"/>
      <c r="P22" s="37"/>
      <c r="Q22" s="36"/>
      <c r="R22" s="37"/>
      <c r="S22" s="36"/>
      <c r="T22" s="37"/>
      <c r="U22" s="36"/>
      <c r="V22" s="37"/>
      <c r="W22" s="36"/>
      <c r="X22" s="40"/>
      <c r="Y22" s="39"/>
      <c r="Z22" s="40"/>
      <c r="AA22" s="39"/>
      <c r="AB22" s="40"/>
      <c r="AC22" s="39"/>
      <c r="AD22" s="40"/>
      <c r="AE22" s="39"/>
      <c r="AF22" s="40"/>
      <c r="AG22" s="39"/>
      <c r="AH22" s="40"/>
      <c r="AI22" s="39"/>
      <c r="AJ22" s="40"/>
      <c r="AK22" s="39"/>
      <c r="AL22" s="40"/>
      <c r="AM22" s="39"/>
      <c r="AN22" s="40"/>
      <c r="AO22" s="39"/>
      <c r="AP22" s="40"/>
      <c r="AQ22" s="39"/>
      <c r="AR22" s="40"/>
      <c r="AS22" s="39"/>
      <c r="AT22" s="40"/>
      <c r="AU22" s="39"/>
      <c r="AV22" s="40"/>
      <c r="AW22" s="39"/>
      <c r="AX22" s="40"/>
      <c r="AY22" s="41"/>
      <c r="AZ22" s="42"/>
      <c r="BA22" s="43"/>
      <c r="BB22" s="42"/>
      <c r="BC22" s="43"/>
      <c r="BD22" s="42"/>
      <c r="BE22" s="43"/>
      <c r="BF22" s="42"/>
      <c r="BG22" s="43"/>
      <c r="BH22" s="42"/>
      <c r="BI22" s="43"/>
      <c r="BJ22" s="42"/>
      <c r="BK22" s="43"/>
      <c r="BL22" s="42"/>
      <c r="BM22" s="43"/>
      <c r="BN22" s="42"/>
      <c r="BO22" s="43"/>
      <c r="BP22" s="42"/>
      <c r="BQ22" s="43"/>
      <c r="BR22" s="44">
        <f t="shared" si="0"/>
        <v>0</v>
      </c>
      <c r="BS22" s="45">
        <f t="shared" si="1"/>
        <v>0</v>
      </c>
      <c r="BT22" s="46"/>
      <c r="BU22" s="46"/>
      <c r="BV22" s="47">
        <f t="shared" si="4"/>
      </c>
      <c r="BW22" s="48">
        <f t="shared" si="2"/>
      </c>
      <c r="BX22" s="49">
        <f t="shared" si="3"/>
      </c>
    </row>
    <row r="23" ht="13.8" customHeight="1" spans="1:76" x14ac:dyDescent="0.25">
      <c r="A23" s="107"/>
      <c r="B23" s="33"/>
      <c r="C23" s="34"/>
      <c r="D23" s="37"/>
      <c r="E23" s="36"/>
      <c r="F23" s="37"/>
      <c r="G23" s="36"/>
      <c r="H23" s="37"/>
      <c r="I23" s="36"/>
      <c r="J23" s="37"/>
      <c r="K23" s="36"/>
      <c r="L23" s="37"/>
      <c r="M23" s="36"/>
      <c r="N23" s="37"/>
      <c r="O23" s="36"/>
      <c r="P23" s="37"/>
      <c r="Q23" s="36"/>
      <c r="R23" s="37"/>
      <c r="S23" s="36"/>
      <c r="T23" s="37"/>
      <c r="U23" s="36"/>
      <c r="V23" s="37"/>
      <c r="W23" s="36"/>
      <c r="X23" s="40"/>
      <c r="Y23" s="39"/>
      <c r="Z23" s="40"/>
      <c r="AA23" s="39"/>
      <c r="AB23" s="40"/>
      <c r="AC23" s="39"/>
      <c r="AD23" s="40"/>
      <c r="AE23" s="39"/>
      <c r="AF23" s="40"/>
      <c r="AG23" s="39"/>
      <c r="AH23" s="40"/>
      <c r="AI23" s="39"/>
      <c r="AJ23" s="40"/>
      <c r="AK23" s="39"/>
      <c r="AL23" s="40"/>
      <c r="AM23" s="39"/>
      <c r="AN23" s="40"/>
      <c r="AO23" s="39"/>
      <c r="AP23" s="40"/>
      <c r="AQ23" s="39"/>
      <c r="AR23" s="40"/>
      <c r="AS23" s="39"/>
      <c r="AT23" s="40"/>
      <c r="AU23" s="39"/>
      <c r="AV23" s="40"/>
      <c r="AW23" s="39"/>
      <c r="AX23" s="40"/>
      <c r="AY23" s="41"/>
      <c r="AZ23" s="42"/>
      <c r="BA23" s="43"/>
      <c r="BB23" s="42"/>
      <c r="BC23" s="43"/>
      <c r="BD23" s="42"/>
      <c r="BE23" s="43"/>
      <c r="BF23" s="42"/>
      <c r="BG23" s="43"/>
      <c r="BH23" s="42"/>
      <c r="BI23" s="43"/>
      <c r="BJ23" s="42"/>
      <c r="BK23" s="43"/>
      <c r="BL23" s="42"/>
      <c r="BM23" s="43"/>
      <c r="BN23" s="42"/>
      <c r="BO23" s="43"/>
      <c r="BP23" s="42"/>
      <c r="BQ23" s="43"/>
      <c r="BR23" s="44">
        <f t="shared" si="0"/>
        <v>0</v>
      </c>
      <c r="BS23" s="45">
        <f t="shared" si="1"/>
        <v>0</v>
      </c>
      <c r="BT23" s="46"/>
      <c r="BU23" s="46"/>
      <c r="BV23" s="47">
        <f t="shared" si="4"/>
      </c>
      <c r="BW23" s="48">
        <f t="shared" si="2"/>
      </c>
      <c r="BX23" s="49">
        <f t="shared" si="3"/>
      </c>
    </row>
    <row r="24" ht="13.8" customHeight="1" spans="1:76" x14ac:dyDescent="0.25">
      <c r="A24" s="107"/>
      <c r="B24" s="33"/>
      <c r="C24" s="34"/>
      <c r="D24" s="37"/>
      <c r="E24" s="36"/>
      <c r="F24" s="37"/>
      <c r="G24" s="36"/>
      <c r="H24" s="37"/>
      <c r="I24" s="36"/>
      <c r="J24" s="37"/>
      <c r="K24" s="36"/>
      <c r="L24" s="37"/>
      <c r="M24" s="36"/>
      <c r="N24" s="37"/>
      <c r="O24" s="36"/>
      <c r="P24" s="37"/>
      <c r="Q24" s="36"/>
      <c r="R24" s="37"/>
      <c r="S24" s="36"/>
      <c r="T24" s="37"/>
      <c r="U24" s="36"/>
      <c r="V24" s="37"/>
      <c r="W24" s="36"/>
      <c r="X24" s="40"/>
      <c r="Y24" s="39"/>
      <c r="Z24" s="40"/>
      <c r="AA24" s="39"/>
      <c r="AB24" s="40"/>
      <c r="AC24" s="39"/>
      <c r="AD24" s="40"/>
      <c r="AE24" s="39"/>
      <c r="AF24" s="40"/>
      <c r="AG24" s="39"/>
      <c r="AH24" s="40"/>
      <c r="AI24" s="39"/>
      <c r="AJ24" s="40"/>
      <c r="AK24" s="39"/>
      <c r="AL24" s="40"/>
      <c r="AM24" s="39"/>
      <c r="AN24" s="40"/>
      <c r="AO24" s="39"/>
      <c r="AP24" s="40"/>
      <c r="AQ24" s="39"/>
      <c r="AR24" s="40"/>
      <c r="AS24" s="39"/>
      <c r="AT24" s="40"/>
      <c r="AU24" s="39"/>
      <c r="AV24" s="40"/>
      <c r="AW24" s="39"/>
      <c r="AX24" s="40"/>
      <c r="AY24" s="41"/>
      <c r="AZ24" s="42"/>
      <c r="BA24" s="43"/>
      <c r="BB24" s="42"/>
      <c r="BC24" s="43"/>
      <c r="BD24" s="42"/>
      <c r="BE24" s="43"/>
      <c r="BF24" s="42"/>
      <c r="BG24" s="43"/>
      <c r="BH24" s="42"/>
      <c r="BI24" s="43"/>
      <c r="BJ24" s="42"/>
      <c r="BK24" s="43"/>
      <c r="BL24" s="42"/>
      <c r="BM24" s="43"/>
      <c r="BN24" s="42"/>
      <c r="BO24" s="43"/>
      <c r="BP24" s="42"/>
      <c r="BQ24" s="43"/>
      <c r="BR24" s="44">
        <f t="shared" si="0"/>
        <v>0</v>
      </c>
      <c r="BS24" s="45">
        <f t="shared" si="1"/>
        <v>0</v>
      </c>
      <c r="BT24" s="46"/>
      <c r="BU24" s="46"/>
      <c r="BV24" s="47">
        <f t="shared" si="4"/>
      </c>
      <c r="BW24" s="48">
        <f t="shared" si="2"/>
      </c>
      <c r="BX24" s="49">
        <f t="shared" si="3"/>
      </c>
    </row>
    <row r="25" ht="13.8" customHeight="1" spans="1:76" x14ac:dyDescent="0.25">
      <c r="A25" s="107"/>
      <c r="B25" s="33"/>
      <c r="C25" s="34"/>
      <c r="D25" s="37"/>
      <c r="E25" s="36"/>
      <c r="F25" s="37"/>
      <c r="G25" s="36"/>
      <c r="H25" s="37"/>
      <c r="I25" s="36"/>
      <c r="J25" s="37"/>
      <c r="K25" s="36"/>
      <c r="L25" s="37"/>
      <c r="M25" s="36"/>
      <c r="N25" s="37"/>
      <c r="O25" s="36"/>
      <c r="P25" s="37"/>
      <c r="Q25" s="36"/>
      <c r="R25" s="37"/>
      <c r="S25" s="36"/>
      <c r="T25" s="37"/>
      <c r="U25" s="36"/>
      <c r="V25" s="37"/>
      <c r="W25" s="36"/>
      <c r="X25" s="40"/>
      <c r="Y25" s="39"/>
      <c r="Z25" s="40"/>
      <c r="AA25" s="39"/>
      <c r="AB25" s="40"/>
      <c r="AC25" s="39"/>
      <c r="AD25" s="40"/>
      <c r="AE25" s="39"/>
      <c r="AF25" s="40"/>
      <c r="AG25" s="39"/>
      <c r="AH25" s="40"/>
      <c r="AI25" s="39"/>
      <c r="AJ25" s="40"/>
      <c r="AK25" s="39"/>
      <c r="AL25" s="40"/>
      <c r="AM25" s="39"/>
      <c r="AN25" s="40"/>
      <c r="AO25" s="39"/>
      <c r="AP25" s="40"/>
      <c r="AQ25" s="39"/>
      <c r="AR25" s="40"/>
      <c r="AS25" s="39"/>
      <c r="AT25" s="40"/>
      <c r="AU25" s="39"/>
      <c r="AV25" s="40"/>
      <c r="AW25" s="39"/>
      <c r="AX25" s="40"/>
      <c r="AY25" s="41"/>
      <c r="AZ25" s="42"/>
      <c r="BA25" s="43"/>
      <c r="BB25" s="42"/>
      <c r="BC25" s="43"/>
      <c r="BD25" s="42"/>
      <c r="BE25" s="43"/>
      <c r="BF25" s="42"/>
      <c r="BG25" s="43"/>
      <c r="BH25" s="42"/>
      <c r="BI25" s="43"/>
      <c r="BJ25" s="42"/>
      <c r="BK25" s="43"/>
      <c r="BL25" s="42"/>
      <c r="BM25" s="43"/>
      <c r="BN25" s="42"/>
      <c r="BO25" s="43"/>
      <c r="BP25" s="42"/>
      <c r="BQ25" s="43"/>
      <c r="BR25" s="44">
        <f t="shared" si="0"/>
        <v>0</v>
      </c>
      <c r="BS25" s="45">
        <f t="shared" si="1"/>
        <v>0</v>
      </c>
      <c r="BT25" s="46"/>
      <c r="BU25" s="46"/>
      <c r="BV25" s="47">
        <f t="shared" si="4"/>
      </c>
      <c r="BW25" s="48">
        <f t="shared" si="2"/>
      </c>
      <c r="BX25" s="49">
        <f t="shared" si="3"/>
      </c>
    </row>
    <row r="26" ht="13.8" customHeight="1" spans="1:76" x14ac:dyDescent="0.25">
      <c r="A26" s="107"/>
      <c r="B26" s="33"/>
      <c r="C26" s="34"/>
      <c r="D26" s="37"/>
      <c r="E26" s="36"/>
      <c r="F26" s="37"/>
      <c r="G26" s="36"/>
      <c r="H26" s="37"/>
      <c r="I26" s="36"/>
      <c r="J26" s="37"/>
      <c r="K26" s="36"/>
      <c r="L26" s="37"/>
      <c r="M26" s="36"/>
      <c r="N26" s="37"/>
      <c r="O26" s="36"/>
      <c r="P26" s="37"/>
      <c r="Q26" s="36"/>
      <c r="R26" s="37"/>
      <c r="S26" s="36"/>
      <c r="T26" s="37"/>
      <c r="U26" s="36"/>
      <c r="V26" s="37"/>
      <c r="W26" s="36"/>
      <c r="X26" s="40"/>
      <c r="Y26" s="39"/>
      <c r="Z26" s="40"/>
      <c r="AA26" s="39"/>
      <c r="AB26" s="40"/>
      <c r="AC26" s="39"/>
      <c r="AD26" s="40"/>
      <c r="AE26" s="39"/>
      <c r="AF26" s="40"/>
      <c r="AG26" s="39"/>
      <c r="AH26" s="40"/>
      <c r="AI26" s="39"/>
      <c r="AJ26" s="40"/>
      <c r="AK26" s="39"/>
      <c r="AL26" s="40"/>
      <c r="AM26" s="39"/>
      <c r="AN26" s="40"/>
      <c r="AO26" s="39"/>
      <c r="AP26" s="40"/>
      <c r="AQ26" s="39"/>
      <c r="AR26" s="40"/>
      <c r="AS26" s="39"/>
      <c r="AT26" s="40"/>
      <c r="AU26" s="39"/>
      <c r="AV26" s="40"/>
      <c r="AW26" s="39"/>
      <c r="AX26" s="40"/>
      <c r="AY26" s="41"/>
      <c r="AZ26" s="42"/>
      <c r="BA26" s="43"/>
      <c r="BB26" s="42"/>
      <c r="BC26" s="43"/>
      <c r="BD26" s="42"/>
      <c r="BE26" s="43"/>
      <c r="BF26" s="42"/>
      <c r="BG26" s="43"/>
      <c r="BH26" s="42"/>
      <c r="BI26" s="43"/>
      <c r="BJ26" s="42"/>
      <c r="BK26" s="43"/>
      <c r="BL26" s="42"/>
      <c r="BM26" s="43"/>
      <c r="BN26" s="42"/>
      <c r="BO26" s="43"/>
      <c r="BP26" s="42"/>
      <c r="BQ26" s="43"/>
      <c r="BR26" s="44">
        <f t="shared" si="0"/>
        <v>0</v>
      </c>
      <c r="BS26" s="45">
        <f t="shared" si="1"/>
        <v>0</v>
      </c>
      <c r="BT26" s="46"/>
      <c r="BU26" s="46"/>
      <c r="BV26" s="47">
        <f t="shared" si="4"/>
      </c>
      <c r="BW26" s="48">
        <f t="shared" si="2"/>
      </c>
      <c r="BX26" s="49">
        <f t="shared" si="3"/>
      </c>
    </row>
    <row r="27" ht="13.8" customHeight="1" spans="1:76" x14ac:dyDescent="0.25">
      <c r="A27" s="107"/>
      <c r="B27" s="33"/>
      <c r="C27" s="34"/>
      <c r="D27" s="37"/>
      <c r="E27" s="36"/>
      <c r="F27" s="37"/>
      <c r="G27" s="36"/>
      <c r="H27" s="37"/>
      <c r="I27" s="36"/>
      <c r="J27" s="37"/>
      <c r="K27" s="36"/>
      <c r="L27" s="37"/>
      <c r="M27" s="36"/>
      <c r="N27" s="37"/>
      <c r="O27" s="36"/>
      <c r="P27" s="37"/>
      <c r="Q27" s="36"/>
      <c r="R27" s="37"/>
      <c r="S27" s="36"/>
      <c r="T27" s="37"/>
      <c r="U27" s="36"/>
      <c r="V27" s="37"/>
      <c r="W27" s="36"/>
      <c r="X27" s="40"/>
      <c r="Y27" s="39"/>
      <c r="Z27" s="40"/>
      <c r="AA27" s="39"/>
      <c r="AB27" s="40"/>
      <c r="AC27" s="39"/>
      <c r="AD27" s="40"/>
      <c r="AE27" s="39"/>
      <c r="AF27" s="40"/>
      <c r="AG27" s="39"/>
      <c r="AH27" s="40"/>
      <c r="AI27" s="39"/>
      <c r="AJ27" s="40"/>
      <c r="AK27" s="39"/>
      <c r="AL27" s="40"/>
      <c r="AM27" s="39"/>
      <c r="AN27" s="40"/>
      <c r="AO27" s="39"/>
      <c r="AP27" s="40"/>
      <c r="AQ27" s="39"/>
      <c r="AR27" s="40"/>
      <c r="AS27" s="39"/>
      <c r="AT27" s="40"/>
      <c r="AU27" s="39"/>
      <c r="AV27" s="40"/>
      <c r="AW27" s="39"/>
      <c r="AX27" s="40"/>
      <c r="AY27" s="41"/>
      <c r="AZ27" s="42"/>
      <c r="BA27" s="43"/>
      <c r="BB27" s="42"/>
      <c r="BC27" s="43"/>
      <c r="BD27" s="42"/>
      <c r="BE27" s="43"/>
      <c r="BF27" s="42"/>
      <c r="BG27" s="43"/>
      <c r="BH27" s="42"/>
      <c r="BI27" s="43"/>
      <c r="BJ27" s="42"/>
      <c r="BK27" s="43"/>
      <c r="BL27" s="42"/>
      <c r="BM27" s="43"/>
      <c r="BN27" s="42"/>
      <c r="BO27" s="43"/>
      <c r="BP27" s="42"/>
      <c r="BQ27" s="43"/>
      <c r="BR27" s="44">
        <f t="shared" si="0"/>
        <v>0</v>
      </c>
      <c r="BS27" s="45">
        <f t="shared" si="1"/>
        <v>0</v>
      </c>
      <c r="BT27" s="46"/>
      <c r="BU27" s="46"/>
      <c r="BV27" s="47">
        <f t="shared" si="4"/>
      </c>
      <c r="BW27" s="48">
        <f t="shared" si="2"/>
      </c>
      <c r="BX27" s="49">
        <f t="shared" si="3"/>
      </c>
    </row>
    <row r="28" ht="13.8" customHeight="1" spans="1:76" x14ac:dyDescent="0.25">
      <c r="A28" s="107"/>
      <c r="B28" s="33"/>
      <c r="C28" s="34"/>
      <c r="D28" s="37"/>
      <c r="E28" s="36"/>
      <c r="F28" s="37"/>
      <c r="G28" s="36"/>
      <c r="H28" s="37"/>
      <c r="I28" s="36"/>
      <c r="J28" s="37"/>
      <c r="K28" s="36"/>
      <c r="L28" s="37"/>
      <c r="M28" s="36"/>
      <c r="N28" s="37"/>
      <c r="O28" s="36"/>
      <c r="P28" s="37"/>
      <c r="Q28" s="36"/>
      <c r="R28" s="37"/>
      <c r="S28" s="36"/>
      <c r="T28" s="37"/>
      <c r="U28" s="36"/>
      <c r="V28" s="37"/>
      <c r="W28" s="36"/>
      <c r="X28" s="40"/>
      <c r="Y28" s="39"/>
      <c r="Z28" s="40"/>
      <c r="AA28" s="39"/>
      <c r="AB28" s="40"/>
      <c r="AC28" s="39"/>
      <c r="AD28" s="40"/>
      <c r="AE28" s="39"/>
      <c r="AF28" s="40"/>
      <c r="AG28" s="39"/>
      <c r="AH28" s="40"/>
      <c r="AI28" s="39"/>
      <c r="AJ28" s="40"/>
      <c r="AK28" s="39"/>
      <c r="AL28" s="40"/>
      <c r="AM28" s="39"/>
      <c r="AN28" s="40"/>
      <c r="AO28" s="39"/>
      <c r="AP28" s="40"/>
      <c r="AQ28" s="39"/>
      <c r="AR28" s="40"/>
      <c r="AS28" s="39"/>
      <c r="AT28" s="40"/>
      <c r="AU28" s="39"/>
      <c r="AV28" s="40"/>
      <c r="AW28" s="39"/>
      <c r="AX28" s="40"/>
      <c r="AY28" s="41"/>
      <c r="AZ28" s="42"/>
      <c r="BA28" s="43"/>
      <c r="BB28" s="42"/>
      <c r="BC28" s="43"/>
      <c r="BD28" s="42"/>
      <c r="BE28" s="43"/>
      <c r="BF28" s="42"/>
      <c r="BG28" s="43"/>
      <c r="BH28" s="42"/>
      <c r="BI28" s="43"/>
      <c r="BJ28" s="42"/>
      <c r="BK28" s="43"/>
      <c r="BL28" s="42"/>
      <c r="BM28" s="43"/>
      <c r="BN28" s="42"/>
      <c r="BO28" s="43"/>
      <c r="BP28" s="42"/>
      <c r="BQ28" s="43"/>
      <c r="BR28" s="44">
        <f t="shared" si="0"/>
        <v>0</v>
      </c>
      <c r="BS28" s="45">
        <f t="shared" si="1"/>
        <v>0</v>
      </c>
      <c r="BT28" s="46"/>
      <c r="BU28" s="46"/>
      <c r="BV28" s="47">
        <f t="shared" si="4"/>
      </c>
      <c r="BW28" s="48">
        <f t="shared" si="2"/>
      </c>
      <c r="BX28" s="49">
        <f t="shared" si="3"/>
      </c>
    </row>
    <row r="29" ht="13.8" customHeight="1" spans="1:76" x14ac:dyDescent="0.25">
      <c r="A29" s="107"/>
      <c r="B29" s="33"/>
      <c r="C29" s="34"/>
      <c r="D29" s="37"/>
      <c r="E29" s="36"/>
      <c r="F29" s="37"/>
      <c r="G29" s="36"/>
      <c r="H29" s="37"/>
      <c r="I29" s="36"/>
      <c r="J29" s="37"/>
      <c r="K29" s="36"/>
      <c r="L29" s="37"/>
      <c r="M29" s="36"/>
      <c r="N29" s="37"/>
      <c r="O29" s="36"/>
      <c r="P29" s="37"/>
      <c r="Q29" s="36"/>
      <c r="R29" s="37"/>
      <c r="S29" s="36"/>
      <c r="T29" s="37"/>
      <c r="U29" s="36"/>
      <c r="V29" s="37"/>
      <c r="W29" s="36"/>
      <c r="X29" s="40"/>
      <c r="Y29" s="39"/>
      <c r="Z29" s="40"/>
      <c r="AA29" s="39"/>
      <c r="AB29" s="40"/>
      <c r="AC29" s="39"/>
      <c r="AD29" s="40"/>
      <c r="AE29" s="39"/>
      <c r="AF29" s="40"/>
      <c r="AG29" s="39"/>
      <c r="AH29" s="40"/>
      <c r="AI29" s="39"/>
      <c r="AJ29" s="40"/>
      <c r="AK29" s="39"/>
      <c r="AL29" s="40"/>
      <c r="AM29" s="39"/>
      <c r="AN29" s="40"/>
      <c r="AO29" s="39"/>
      <c r="AP29" s="40"/>
      <c r="AQ29" s="39"/>
      <c r="AR29" s="40"/>
      <c r="AS29" s="39"/>
      <c r="AT29" s="40"/>
      <c r="AU29" s="39"/>
      <c r="AV29" s="40"/>
      <c r="AW29" s="39"/>
      <c r="AX29" s="40"/>
      <c r="AY29" s="41"/>
      <c r="AZ29" s="42"/>
      <c r="BA29" s="43"/>
      <c r="BB29" s="42"/>
      <c r="BC29" s="43"/>
      <c r="BD29" s="42"/>
      <c r="BE29" s="43"/>
      <c r="BF29" s="42"/>
      <c r="BG29" s="43"/>
      <c r="BH29" s="42"/>
      <c r="BI29" s="43"/>
      <c r="BJ29" s="42"/>
      <c r="BK29" s="43"/>
      <c r="BL29" s="42"/>
      <c r="BM29" s="43"/>
      <c r="BN29" s="42"/>
      <c r="BO29" s="43"/>
      <c r="BP29" s="42"/>
      <c r="BQ29" s="43"/>
      <c r="BR29" s="44">
        <f t="shared" si="0"/>
        <v>0</v>
      </c>
      <c r="BS29" s="45">
        <f t="shared" si="1"/>
        <v>0</v>
      </c>
      <c r="BT29" s="46"/>
      <c r="BU29" s="46"/>
      <c r="BV29" s="47">
        <f t="shared" si="4"/>
      </c>
      <c r="BW29" s="48">
        <f t="shared" si="2"/>
      </c>
      <c r="BX29" s="49">
        <f t="shared" si="3"/>
      </c>
    </row>
    <row r="30" ht="13.8" customHeight="1" spans="1:76" x14ac:dyDescent="0.25">
      <c r="A30" s="107"/>
      <c r="B30" s="33"/>
      <c r="C30" s="34"/>
      <c r="D30" s="37"/>
      <c r="E30" s="36"/>
      <c r="F30" s="37"/>
      <c r="G30" s="36"/>
      <c r="H30" s="37"/>
      <c r="I30" s="36"/>
      <c r="J30" s="37"/>
      <c r="K30" s="36"/>
      <c r="L30" s="37"/>
      <c r="M30" s="36"/>
      <c r="N30" s="37"/>
      <c r="O30" s="36"/>
      <c r="P30" s="37"/>
      <c r="Q30" s="36"/>
      <c r="R30" s="37"/>
      <c r="S30" s="36"/>
      <c r="T30" s="37"/>
      <c r="U30" s="36"/>
      <c r="V30" s="37"/>
      <c r="W30" s="36"/>
      <c r="X30" s="40"/>
      <c r="Y30" s="39"/>
      <c r="Z30" s="40"/>
      <c r="AA30" s="39"/>
      <c r="AB30" s="40"/>
      <c r="AC30" s="39"/>
      <c r="AD30" s="40"/>
      <c r="AE30" s="39"/>
      <c r="AF30" s="40"/>
      <c r="AG30" s="39"/>
      <c r="AH30" s="40"/>
      <c r="AI30" s="39"/>
      <c r="AJ30" s="40"/>
      <c r="AK30" s="39"/>
      <c r="AL30" s="40"/>
      <c r="AM30" s="39"/>
      <c r="AN30" s="40"/>
      <c r="AO30" s="39"/>
      <c r="AP30" s="40"/>
      <c r="AQ30" s="39"/>
      <c r="AR30" s="40"/>
      <c r="AS30" s="39"/>
      <c r="AT30" s="40"/>
      <c r="AU30" s="39"/>
      <c r="AV30" s="40"/>
      <c r="AW30" s="39"/>
      <c r="AX30" s="40"/>
      <c r="AY30" s="41"/>
      <c r="AZ30" s="42"/>
      <c r="BA30" s="43"/>
      <c r="BB30" s="42"/>
      <c r="BC30" s="43"/>
      <c r="BD30" s="42"/>
      <c r="BE30" s="43"/>
      <c r="BF30" s="42"/>
      <c r="BG30" s="43"/>
      <c r="BH30" s="42"/>
      <c r="BI30" s="43"/>
      <c r="BJ30" s="42"/>
      <c r="BK30" s="43"/>
      <c r="BL30" s="42"/>
      <c r="BM30" s="43"/>
      <c r="BN30" s="42"/>
      <c r="BO30" s="43"/>
      <c r="BP30" s="42"/>
      <c r="BQ30" s="43"/>
      <c r="BR30" s="44">
        <f t="shared" si="0"/>
        <v>0</v>
      </c>
      <c r="BS30" s="45">
        <f t="shared" si="1"/>
        <v>0</v>
      </c>
      <c r="BT30" s="46"/>
      <c r="BU30" s="46"/>
      <c r="BV30" s="47">
        <f t="shared" si="4"/>
      </c>
      <c r="BW30" s="48">
        <f t="shared" si="2"/>
      </c>
      <c r="BX30" s="49">
        <f t="shared" si="3"/>
      </c>
    </row>
    <row r="31" ht="13.8" customHeight="1" spans="1:76" x14ac:dyDescent="0.25">
      <c r="A31" s="107"/>
      <c r="B31" s="33"/>
      <c r="C31" s="34"/>
      <c r="D31" s="37"/>
      <c r="E31" s="36"/>
      <c r="F31" s="37"/>
      <c r="G31" s="36"/>
      <c r="H31" s="37"/>
      <c r="I31" s="36"/>
      <c r="J31" s="37"/>
      <c r="K31" s="36"/>
      <c r="L31" s="37"/>
      <c r="M31" s="36"/>
      <c r="N31" s="37"/>
      <c r="O31" s="36"/>
      <c r="P31" s="37"/>
      <c r="Q31" s="36"/>
      <c r="R31" s="37"/>
      <c r="S31" s="36"/>
      <c r="T31" s="37"/>
      <c r="U31" s="36"/>
      <c r="V31" s="37"/>
      <c r="W31" s="36"/>
      <c r="X31" s="40"/>
      <c r="Y31" s="39"/>
      <c r="Z31" s="40"/>
      <c r="AA31" s="39"/>
      <c r="AB31" s="40"/>
      <c r="AC31" s="39"/>
      <c r="AD31" s="40"/>
      <c r="AE31" s="39"/>
      <c r="AF31" s="40"/>
      <c r="AG31" s="39"/>
      <c r="AH31" s="40"/>
      <c r="AI31" s="39"/>
      <c r="AJ31" s="40"/>
      <c r="AK31" s="39"/>
      <c r="AL31" s="40"/>
      <c r="AM31" s="39"/>
      <c r="AN31" s="40"/>
      <c r="AO31" s="39"/>
      <c r="AP31" s="40"/>
      <c r="AQ31" s="39"/>
      <c r="AR31" s="40"/>
      <c r="AS31" s="39"/>
      <c r="AT31" s="40"/>
      <c r="AU31" s="39"/>
      <c r="AV31" s="40"/>
      <c r="AW31" s="39"/>
      <c r="AX31" s="40"/>
      <c r="AY31" s="41"/>
      <c r="AZ31" s="42"/>
      <c r="BA31" s="43"/>
      <c r="BB31" s="42"/>
      <c r="BC31" s="43"/>
      <c r="BD31" s="42"/>
      <c r="BE31" s="43"/>
      <c r="BF31" s="42"/>
      <c r="BG31" s="43"/>
      <c r="BH31" s="42"/>
      <c r="BI31" s="43"/>
      <c r="BJ31" s="42"/>
      <c r="BK31" s="43"/>
      <c r="BL31" s="42"/>
      <c r="BM31" s="43"/>
      <c r="BN31" s="42"/>
      <c r="BO31" s="43"/>
      <c r="BP31" s="42"/>
      <c r="BQ31" s="43"/>
      <c r="BR31" s="44">
        <f t="shared" si="0"/>
        <v>0</v>
      </c>
      <c r="BS31" s="45">
        <f t="shared" si="1"/>
        <v>0</v>
      </c>
      <c r="BT31" s="46"/>
      <c r="BU31" s="46"/>
      <c r="BV31" s="47">
        <f t="shared" si="4"/>
      </c>
      <c r="BW31" s="48">
        <f t="shared" si="2"/>
      </c>
      <c r="BX31" s="49">
        <f t="shared" si="3"/>
      </c>
    </row>
    <row r="32" ht="13.8" customHeight="1" spans="1:76" x14ac:dyDescent="0.25">
      <c r="A32" s="107"/>
      <c r="B32" s="33"/>
      <c r="C32" s="34"/>
      <c r="D32" s="37"/>
      <c r="E32" s="36"/>
      <c r="F32" s="37"/>
      <c r="G32" s="36"/>
      <c r="H32" s="37"/>
      <c r="I32" s="36"/>
      <c r="J32" s="37"/>
      <c r="K32" s="36"/>
      <c r="L32" s="37"/>
      <c r="M32" s="36"/>
      <c r="N32" s="37"/>
      <c r="O32" s="36"/>
      <c r="P32" s="37"/>
      <c r="Q32" s="36"/>
      <c r="R32" s="37"/>
      <c r="S32" s="36"/>
      <c r="T32" s="37"/>
      <c r="U32" s="36"/>
      <c r="V32" s="37"/>
      <c r="W32" s="36"/>
      <c r="X32" s="40"/>
      <c r="Y32" s="39"/>
      <c r="Z32" s="40"/>
      <c r="AA32" s="39"/>
      <c r="AB32" s="40"/>
      <c r="AC32" s="39"/>
      <c r="AD32" s="40"/>
      <c r="AE32" s="39"/>
      <c r="AF32" s="40"/>
      <c r="AG32" s="39"/>
      <c r="AH32" s="40"/>
      <c r="AI32" s="39"/>
      <c r="AJ32" s="40"/>
      <c r="AK32" s="39"/>
      <c r="AL32" s="40"/>
      <c r="AM32" s="39"/>
      <c r="AN32" s="40"/>
      <c r="AO32" s="39"/>
      <c r="AP32" s="40"/>
      <c r="AQ32" s="39"/>
      <c r="AR32" s="40"/>
      <c r="AS32" s="39"/>
      <c r="AT32" s="40"/>
      <c r="AU32" s="39"/>
      <c r="AV32" s="40"/>
      <c r="AW32" s="39"/>
      <c r="AX32" s="40"/>
      <c r="AY32" s="41"/>
      <c r="AZ32" s="42"/>
      <c r="BA32" s="43"/>
      <c r="BB32" s="42"/>
      <c r="BC32" s="43"/>
      <c r="BD32" s="42"/>
      <c r="BE32" s="43"/>
      <c r="BF32" s="42"/>
      <c r="BG32" s="43"/>
      <c r="BH32" s="42"/>
      <c r="BI32" s="43"/>
      <c r="BJ32" s="42"/>
      <c r="BK32" s="43"/>
      <c r="BL32" s="42"/>
      <c r="BM32" s="43"/>
      <c r="BN32" s="42"/>
      <c r="BO32" s="43"/>
      <c r="BP32" s="42"/>
      <c r="BQ32" s="43"/>
      <c r="BR32" s="44">
        <f t="shared" si="0"/>
        <v>0</v>
      </c>
      <c r="BS32" s="45">
        <f t="shared" si="1"/>
        <v>0</v>
      </c>
      <c r="BT32" s="46"/>
      <c r="BU32" s="46"/>
      <c r="BV32" s="47">
        <f t="shared" si="4"/>
      </c>
      <c r="BW32" s="48">
        <f t="shared" si="2"/>
      </c>
      <c r="BX32" s="49">
        <f t="shared" si="3"/>
      </c>
    </row>
    <row r="33" ht="13.8" customHeight="1" spans="1:76" x14ac:dyDescent="0.25">
      <c r="A33" s="107"/>
      <c r="B33" s="33"/>
      <c r="C33" s="34"/>
      <c r="D33" s="37"/>
      <c r="E33" s="36"/>
      <c r="F33" s="37"/>
      <c r="G33" s="36"/>
      <c r="H33" s="37"/>
      <c r="I33" s="36"/>
      <c r="J33" s="37"/>
      <c r="K33" s="36"/>
      <c r="L33" s="37"/>
      <c r="M33" s="36"/>
      <c r="N33" s="37"/>
      <c r="O33" s="36"/>
      <c r="P33" s="37"/>
      <c r="Q33" s="36"/>
      <c r="R33" s="37"/>
      <c r="S33" s="36"/>
      <c r="T33" s="37"/>
      <c r="U33" s="36"/>
      <c r="V33" s="37"/>
      <c r="W33" s="36"/>
      <c r="X33" s="40"/>
      <c r="Y33" s="39"/>
      <c r="Z33" s="40"/>
      <c r="AA33" s="39"/>
      <c r="AB33" s="40"/>
      <c r="AC33" s="39"/>
      <c r="AD33" s="40"/>
      <c r="AE33" s="39"/>
      <c r="AF33" s="40"/>
      <c r="AG33" s="39"/>
      <c r="AH33" s="40"/>
      <c r="AI33" s="39"/>
      <c r="AJ33" s="40"/>
      <c r="AK33" s="39"/>
      <c r="AL33" s="40"/>
      <c r="AM33" s="39"/>
      <c r="AN33" s="40"/>
      <c r="AO33" s="39"/>
      <c r="AP33" s="40"/>
      <c r="AQ33" s="39"/>
      <c r="AR33" s="40"/>
      <c r="AS33" s="39"/>
      <c r="AT33" s="40"/>
      <c r="AU33" s="39"/>
      <c r="AV33" s="40"/>
      <c r="AW33" s="39"/>
      <c r="AX33" s="40"/>
      <c r="AY33" s="41"/>
      <c r="AZ33" s="42"/>
      <c r="BA33" s="43"/>
      <c r="BB33" s="42"/>
      <c r="BC33" s="43"/>
      <c r="BD33" s="42"/>
      <c r="BE33" s="43"/>
      <c r="BF33" s="42"/>
      <c r="BG33" s="43"/>
      <c r="BH33" s="42"/>
      <c r="BI33" s="43"/>
      <c r="BJ33" s="42"/>
      <c r="BK33" s="43"/>
      <c r="BL33" s="42"/>
      <c r="BM33" s="43"/>
      <c r="BN33" s="42"/>
      <c r="BO33" s="43"/>
      <c r="BP33" s="42"/>
      <c r="BQ33" s="43"/>
      <c r="BR33" s="44">
        <f t="shared" si="0"/>
        <v>0</v>
      </c>
      <c r="BS33" s="45">
        <f t="shared" si="1"/>
        <v>0</v>
      </c>
      <c r="BT33" s="46"/>
      <c r="BU33" s="46"/>
      <c r="BV33" s="47">
        <f t="shared" si="4"/>
      </c>
      <c r="BW33" s="48">
        <f t="shared" si="2"/>
      </c>
      <c r="BX33" s="49">
        <f t="shared" si="3"/>
      </c>
    </row>
    <row r="34" ht="13.8" customHeight="1" spans="1:76" x14ac:dyDescent="0.25">
      <c r="A34" s="107"/>
      <c r="B34" s="33"/>
      <c r="C34" s="34"/>
      <c r="D34" s="37"/>
      <c r="E34" s="36"/>
      <c r="F34" s="37"/>
      <c r="G34" s="36"/>
      <c r="H34" s="37"/>
      <c r="I34" s="36"/>
      <c r="J34" s="37"/>
      <c r="K34" s="36"/>
      <c r="L34" s="37"/>
      <c r="M34" s="36"/>
      <c r="N34" s="37"/>
      <c r="O34" s="36"/>
      <c r="P34" s="37"/>
      <c r="Q34" s="36"/>
      <c r="R34" s="37"/>
      <c r="S34" s="36"/>
      <c r="T34" s="37"/>
      <c r="U34" s="36"/>
      <c r="V34" s="37"/>
      <c r="W34" s="36"/>
      <c r="X34" s="40"/>
      <c r="Y34" s="39"/>
      <c r="Z34" s="40"/>
      <c r="AA34" s="39"/>
      <c r="AB34" s="40"/>
      <c r="AC34" s="39"/>
      <c r="AD34" s="40"/>
      <c r="AE34" s="39"/>
      <c r="AF34" s="40"/>
      <c r="AG34" s="39"/>
      <c r="AH34" s="40"/>
      <c r="AI34" s="39"/>
      <c r="AJ34" s="40"/>
      <c r="AK34" s="39"/>
      <c r="AL34" s="40"/>
      <c r="AM34" s="39"/>
      <c r="AN34" s="40"/>
      <c r="AO34" s="39"/>
      <c r="AP34" s="40"/>
      <c r="AQ34" s="39"/>
      <c r="AR34" s="40"/>
      <c r="AS34" s="39"/>
      <c r="AT34" s="40"/>
      <c r="AU34" s="39"/>
      <c r="AV34" s="40"/>
      <c r="AW34" s="39"/>
      <c r="AX34" s="40"/>
      <c r="AY34" s="41"/>
      <c r="AZ34" s="42"/>
      <c r="BA34" s="43"/>
      <c r="BB34" s="42"/>
      <c r="BC34" s="43"/>
      <c r="BD34" s="42"/>
      <c r="BE34" s="43"/>
      <c r="BF34" s="42"/>
      <c r="BG34" s="43"/>
      <c r="BH34" s="42"/>
      <c r="BI34" s="43"/>
      <c r="BJ34" s="42"/>
      <c r="BK34" s="43"/>
      <c r="BL34" s="42"/>
      <c r="BM34" s="43"/>
      <c r="BN34" s="42"/>
      <c r="BO34" s="43"/>
      <c r="BP34" s="42"/>
      <c r="BQ34" s="43"/>
      <c r="BR34" s="44">
        <f t="shared" si="0"/>
        <v>0</v>
      </c>
      <c r="BS34" s="45">
        <f t="shared" si="1"/>
        <v>0</v>
      </c>
      <c r="BT34" s="46"/>
      <c r="BU34" s="46"/>
      <c r="BV34" s="47">
        <f t="shared" si="4"/>
      </c>
      <c r="BW34" s="48">
        <f t="shared" si="2"/>
      </c>
      <c r="BX34" s="49">
        <f t="shared" si="3"/>
      </c>
    </row>
    <row r="35" ht="13.8" customHeight="1" spans="1:76" x14ac:dyDescent="0.25">
      <c r="A35" s="107"/>
      <c r="B35" s="33"/>
      <c r="C35" s="34"/>
      <c r="D35" s="37"/>
      <c r="E35" s="36"/>
      <c r="F35" s="37"/>
      <c r="G35" s="36"/>
      <c r="H35" s="37"/>
      <c r="I35" s="36"/>
      <c r="J35" s="37"/>
      <c r="K35" s="36"/>
      <c r="L35" s="37"/>
      <c r="M35" s="36"/>
      <c r="N35" s="37"/>
      <c r="O35" s="36"/>
      <c r="P35" s="37"/>
      <c r="Q35" s="36"/>
      <c r="R35" s="37"/>
      <c r="S35" s="36"/>
      <c r="T35" s="37"/>
      <c r="U35" s="36"/>
      <c r="V35" s="37"/>
      <c r="W35" s="36"/>
      <c r="X35" s="40"/>
      <c r="Y35" s="39"/>
      <c r="Z35" s="40"/>
      <c r="AA35" s="39"/>
      <c r="AB35" s="40"/>
      <c r="AC35" s="39"/>
      <c r="AD35" s="40"/>
      <c r="AE35" s="39"/>
      <c r="AF35" s="40"/>
      <c r="AG35" s="39"/>
      <c r="AH35" s="40"/>
      <c r="AI35" s="39"/>
      <c r="AJ35" s="40"/>
      <c r="AK35" s="39"/>
      <c r="AL35" s="40"/>
      <c r="AM35" s="39"/>
      <c r="AN35" s="40"/>
      <c r="AO35" s="39"/>
      <c r="AP35" s="40"/>
      <c r="AQ35" s="39"/>
      <c r="AR35" s="40"/>
      <c r="AS35" s="39"/>
      <c r="AT35" s="40"/>
      <c r="AU35" s="39"/>
      <c r="AV35" s="40"/>
      <c r="AW35" s="39"/>
      <c r="AX35" s="40"/>
      <c r="AY35" s="41"/>
      <c r="AZ35" s="42"/>
      <c r="BA35" s="43"/>
      <c r="BB35" s="42"/>
      <c r="BC35" s="43"/>
      <c r="BD35" s="42"/>
      <c r="BE35" s="43"/>
      <c r="BF35" s="42"/>
      <c r="BG35" s="43"/>
      <c r="BH35" s="42"/>
      <c r="BI35" s="43"/>
      <c r="BJ35" s="42"/>
      <c r="BK35" s="43"/>
      <c r="BL35" s="42"/>
      <c r="BM35" s="43"/>
      <c r="BN35" s="42"/>
      <c r="BO35" s="43"/>
      <c r="BP35" s="42"/>
      <c r="BQ35" s="43"/>
      <c r="BR35" s="44">
        <f t="shared" si="0"/>
        <v>0</v>
      </c>
      <c r="BS35" s="45">
        <f t="shared" si="1"/>
        <v>0</v>
      </c>
      <c r="BT35" s="46"/>
      <c r="BU35" s="46"/>
      <c r="BV35" s="47">
        <f t="shared" si="4"/>
      </c>
      <c r="BW35" s="48">
        <f t="shared" si="2"/>
      </c>
      <c r="BX35" s="49">
        <f t="shared" si="3"/>
      </c>
    </row>
    <row r="36" ht="13.8" customHeight="1" spans="1:76" x14ac:dyDescent="0.25">
      <c r="A36" s="107"/>
      <c r="B36" s="33"/>
      <c r="C36" s="34"/>
      <c r="D36" s="37"/>
      <c r="E36" s="36"/>
      <c r="F36" s="37"/>
      <c r="G36" s="36"/>
      <c r="H36" s="37"/>
      <c r="I36" s="36"/>
      <c r="J36" s="37"/>
      <c r="K36" s="36"/>
      <c r="L36" s="37"/>
      <c r="M36" s="36"/>
      <c r="N36" s="37"/>
      <c r="O36" s="36"/>
      <c r="P36" s="37"/>
      <c r="Q36" s="36"/>
      <c r="R36" s="37"/>
      <c r="S36" s="36"/>
      <c r="T36" s="37"/>
      <c r="U36" s="36"/>
      <c r="V36" s="37"/>
      <c r="W36" s="36"/>
      <c r="X36" s="40"/>
      <c r="Y36" s="39"/>
      <c r="Z36" s="40"/>
      <c r="AA36" s="39"/>
      <c r="AB36" s="40"/>
      <c r="AC36" s="39"/>
      <c r="AD36" s="40"/>
      <c r="AE36" s="39"/>
      <c r="AF36" s="40"/>
      <c r="AG36" s="39"/>
      <c r="AH36" s="40"/>
      <c r="AI36" s="39"/>
      <c r="AJ36" s="40"/>
      <c r="AK36" s="39"/>
      <c r="AL36" s="40"/>
      <c r="AM36" s="39"/>
      <c r="AN36" s="40"/>
      <c r="AO36" s="39"/>
      <c r="AP36" s="40"/>
      <c r="AQ36" s="39"/>
      <c r="AR36" s="40"/>
      <c r="AS36" s="39"/>
      <c r="AT36" s="40"/>
      <c r="AU36" s="39"/>
      <c r="AV36" s="40"/>
      <c r="AW36" s="39"/>
      <c r="AX36" s="40"/>
      <c r="AY36" s="41"/>
      <c r="AZ36" s="42"/>
      <c r="BA36" s="43"/>
      <c r="BB36" s="42"/>
      <c r="BC36" s="43"/>
      <c r="BD36" s="42"/>
      <c r="BE36" s="43"/>
      <c r="BF36" s="42"/>
      <c r="BG36" s="43"/>
      <c r="BH36" s="42"/>
      <c r="BI36" s="43"/>
      <c r="BJ36" s="42"/>
      <c r="BK36" s="43"/>
      <c r="BL36" s="42"/>
      <c r="BM36" s="43"/>
      <c r="BN36" s="42"/>
      <c r="BO36" s="43"/>
      <c r="BP36" s="42"/>
      <c r="BQ36" s="43"/>
      <c r="BR36" s="44">
        <f t="shared" si="0"/>
        <v>0</v>
      </c>
      <c r="BS36" s="45">
        <f t="shared" si="1"/>
        <v>0</v>
      </c>
      <c r="BT36" s="46"/>
      <c r="BU36" s="46"/>
      <c r="BV36" s="47">
        <f t="shared" si="4"/>
      </c>
      <c r="BW36" s="48">
        <f t="shared" si="2"/>
      </c>
      <c r="BX36" s="49">
        <f t="shared" si="3"/>
      </c>
    </row>
    <row r="37" ht="13.8" customHeight="1" spans="1:76" x14ac:dyDescent="0.25">
      <c r="A37" s="107"/>
      <c r="B37" s="33"/>
      <c r="C37" s="34"/>
      <c r="D37" s="37"/>
      <c r="E37" s="36"/>
      <c r="F37" s="37"/>
      <c r="G37" s="36"/>
      <c r="H37" s="37"/>
      <c r="I37" s="36"/>
      <c r="J37" s="37"/>
      <c r="K37" s="36"/>
      <c r="L37" s="37"/>
      <c r="M37" s="36"/>
      <c r="N37" s="37"/>
      <c r="O37" s="36"/>
      <c r="P37" s="37"/>
      <c r="Q37" s="36"/>
      <c r="R37" s="37"/>
      <c r="S37" s="36"/>
      <c r="T37" s="37"/>
      <c r="U37" s="36"/>
      <c r="V37" s="37"/>
      <c r="W37" s="36"/>
      <c r="X37" s="40"/>
      <c r="Y37" s="39"/>
      <c r="Z37" s="40"/>
      <c r="AA37" s="39"/>
      <c r="AB37" s="40"/>
      <c r="AC37" s="39"/>
      <c r="AD37" s="40"/>
      <c r="AE37" s="39"/>
      <c r="AF37" s="40"/>
      <c r="AG37" s="39"/>
      <c r="AH37" s="40"/>
      <c r="AI37" s="39"/>
      <c r="AJ37" s="40"/>
      <c r="AK37" s="39"/>
      <c r="AL37" s="40"/>
      <c r="AM37" s="39"/>
      <c r="AN37" s="40"/>
      <c r="AO37" s="39"/>
      <c r="AP37" s="40"/>
      <c r="AQ37" s="39"/>
      <c r="AR37" s="40"/>
      <c r="AS37" s="39"/>
      <c r="AT37" s="40"/>
      <c r="AU37" s="39"/>
      <c r="AV37" s="40"/>
      <c r="AW37" s="39"/>
      <c r="AX37" s="40"/>
      <c r="AY37" s="41"/>
      <c r="AZ37" s="42"/>
      <c r="BA37" s="43"/>
      <c r="BB37" s="42"/>
      <c r="BC37" s="43"/>
      <c r="BD37" s="42"/>
      <c r="BE37" s="43"/>
      <c r="BF37" s="42"/>
      <c r="BG37" s="43"/>
      <c r="BH37" s="42"/>
      <c r="BI37" s="43"/>
      <c r="BJ37" s="42"/>
      <c r="BK37" s="43"/>
      <c r="BL37" s="42"/>
      <c r="BM37" s="43"/>
      <c r="BN37" s="42"/>
      <c r="BO37" s="43"/>
      <c r="BP37" s="42"/>
      <c r="BQ37" s="43"/>
      <c r="BR37" s="44">
        <f t="shared" si="0"/>
        <v>0</v>
      </c>
      <c r="BS37" s="45">
        <f t="shared" si="1"/>
        <v>0</v>
      </c>
      <c r="BT37" s="46"/>
      <c r="BU37" s="46"/>
      <c r="BV37" s="47">
        <f t="shared" si="4"/>
      </c>
      <c r="BW37" s="48">
        <f t="shared" si="2"/>
      </c>
      <c r="BX37" s="49">
        <f t="shared" si="3"/>
      </c>
    </row>
    <row r="38" ht="13.8" customHeight="1" spans="1:76" x14ac:dyDescent="0.25">
      <c r="A38" s="107"/>
      <c r="B38" s="33"/>
      <c r="C38" s="34"/>
      <c r="D38" s="37"/>
      <c r="E38" s="36"/>
      <c r="F38" s="37"/>
      <c r="G38" s="36"/>
      <c r="H38" s="37"/>
      <c r="I38" s="36"/>
      <c r="J38" s="37"/>
      <c r="K38" s="36"/>
      <c r="L38" s="37"/>
      <c r="M38" s="36"/>
      <c r="N38" s="37"/>
      <c r="O38" s="36"/>
      <c r="P38" s="37"/>
      <c r="Q38" s="36"/>
      <c r="R38" s="37"/>
      <c r="S38" s="36"/>
      <c r="T38" s="37"/>
      <c r="U38" s="36"/>
      <c r="V38" s="37"/>
      <c r="W38" s="36"/>
      <c r="X38" s="40"/>
      <c r="Y38" s="39"/>
      <c r="Z38" s="40"/>
      <c r="AA38" s="39"/>
      <c r="AB38" s="40"/>
      <c r="AC38" s="39"/>
      <c r="AD38" s="40"/>
      <c r="AE38" s="39"/>
      <c r="AF38" s="40"/>
      <c r="AG38" s="39"/>
      <c r="AH38" s="40"/>
      <c r="AI38" s="39"/>
      <c r="AJ38" s="40"/>
      <c r="AK38" s="39"/>
      <c r="AL38" s="40"/>
      <c r="AM38" s="39"/>
      <c r="AN38" s="40"/>
      <c r="AO38" s="39"/>
      <c r="AP38" s="40"/>
      <c r="AQ38" s="39"/>
      <c r="AR38" s="40"/>
      <c r="AS38" s="39"/>
      <c r="AT38" s="40"/>
      <c r="AU38" s="39"/>
      <c r="AV38" s="40"/>
      <c r="AW38" s="39"/>
      <c r="AX38" s="40"/>
      <c r="AY38" s="41"/>
      <c r="AZ38" s="42"/>
      <c r="BA38" s="43"/>
      <c r="BB38" s="42"/>
      <c r="BC38" s="43"/>
      <c r="BD38" s="42"/>
      <c r="BE38" s="43"/>
      <c r="BF38" s="42"/>
      <c r="BG38" s="43"/>
      <c r="BH38" s="42"/>
      <c r="BI38" s="43"/>
      <c r="BJ38" s="42"/>
      <c r="BK38" s="43"/>
      <c r="BL38" s="42"/>
      <c r="BM38" s="43"/>
      <c r="BN38" s="42"/>
      <c r="BO38" s="43"/>
      <c r="BP38" s="42"/>
      <c r="BQ38" s="43"/>
      <c r="BR38" s="44">
        <f t="shared" si="0"/>
        <v>0</v>
      </c>
      <c r="BS38" s="45">
        <f t="shared" si="1"/>
        <v>0</v>
      </c>
      <c r="BT38" s="46"/>
      <c r="BU38" s="46"/>
      <c r="BV38" s="47">
        <f t="shared" si="4"/>
      </c>
      <c r="BW38" s="48">
        <f t="shared" si="2"/>
      </c>
      <c r="BX38" s="49">
        <f t="shared" si="3"/>
      </c>
    </row>
    <row r="39" ht="13.8" customHeight="1" spans="1:76" x14ac:dyDescent="0.25">
      <c r="A39" s="107"/>
      <c r="B39" s="33"/>
      <c r="C39" s="34"/>
      <c r="D39" s="37"/>
      <c r="E39" s="36"/>
      <c r="F39" s="37"/>
      <c r="G39" s="36"/>
      <c r="H39" s="37"/>
      <c r="I39" s="36"/>
      <c r="J39" s="37"/>
      <c r="K39" s="36"/>
      <c r="L39" s="37"/>
      <c r="M39" s="36"/>
      <c r="N39" s="37"/>
      <c r="O39" s="36"/>
      <c r="P39" s="37"/>
      <c r="Q39" s="36"/>
      <c r="R39" s="37"/>
      <c r="S39" s="36"/>
      <c r="T39" s="37"/>
      <c r="U39" s="36"/>
      <c r="V39" s="37"/>
      <c r="W39" s="36"/>
      <c r="X39" s="40"/>
      <c r="Y39" s="39"/>
      <c r="Z39" s="40"/>
      <c r="AA39" s="39"/>
      <c r="AB39" s="40"/>
      <c r="AC39" s="39"/>
      <c r="AD39" s="40"/>
      <c r="AE39" s="39"/>
      <c r="AF39" s="40"/>
      <c r="AG39" s="39"/>
      <c r="AH39" s="40"/>
      <c r="AI39" s="39"/>
      <c r="AJ39" s="40"/>
      <c r="AK39" s="39"/>
      <c r="AL39" s="40"/>
      <c r="AM39" s="39"/>
      <c r="AN39" s="40"/>
      <c r="AO39" s="39"/>
      <c r="AP39" s="40"/>
      <c r="AQ39" s="39"/>
      <c r="AR39" s="40"/>
      <c r="AS39" s="39"/>
      <c r="AT39" s="40"/>
      <c r="AU39" s="39"/>
      <c r="AV39" s="40"/>
      <c r="AW39" s="39"/>
      <c r="AX39" s="40"/>
      <c r="AY39" s="41"/>
      <c r="AZ39" s="42"/>
      <c r="BA39" s="43"/>
      <c r="BB39" s="42"/>
      <c r="BC39" s="43"/>
      <c r="BD39" s="42"/>
      <c r="BE39" s="43"/>
      <c r="BF39" s="42"/>
      <c r="BG39" s="43"/>
      <c r="BH39" s="42"/>
      <c r="BI39" s="43"/>
      <c r="BJ39" s="42"/>
      <c r="BK39" s="43"/>
      <c r="BL39" s="42"/>
      <c r="BM39" s="43"/>
      <c r="BN39" s="42"/>
      <c r="BO39" s="43"/>
      <c r="BP39" s="42"/>
      <c r="BQ39" s="43"/>
      <c r="BR39" s="44">
        <f t="shared" si="0"/>
        <v>0</v>
      </c>
      <c r="BS39" s="45">
        <f t="shared" si="1"/>
        <v>0</v>
      </c>
      <c r="BT39" s="46"/>
      <c r="BU39" s="46"/>
      <c r="BV39" s="47">
        <f t="shared" si="4"/>
      </c>
      <c r="BW39" s="48">
        <f t="shared" si="2"/>
      </c>
      <c r="BX39" s="49">
        <f t="shared" si="3"/>
      </c>
    </row>
    <row r="40" ht="13.8" customHeight="1" spans="1:76" x14ac:dyDescent="0.25">
      <c r="A40" s="107"/>
      <c r="B40" s="33"/>
      <c r="C40" s="34"/>
      <c r="D40" s="37"/>
      <c r="E40" s="36"/>
      <c r="F40" s="37"/>
      <c r="G40" s="36"/>
      <c r="H40" s="37"/>
      <c r="I40" s="36"/>
      <c r="J40" s="37"/>
      <c r="K40" s="36"/>
      <c r="L40" s="37"/>
      <c r="M40" s="36"/>
      <c r="N40" s="37"/>
      <c r="O40" s="36"/>
      <c r="P40" s="37"/>
      <c r="Q40" s="36"/>
      <c r="R40" s="37"/>
      <c r="S40" s="36"/>
      <c r="T40" s="37"/>
      <c r="U40" s="36"/>
      <c r="V40" s="37"/>
      <c r="W40" s="36"/>
      <c r="X40" s="40"/>
      <c r="Y40" s="39"/>
      <c r="Z40" s="40"/>
      <c r="AA40" s="39"/>
      <c r="AB40" s="40"/>
      <c r="AC40" s="39"/>
      <c r="AD40" s="40"/>
      <c r="AE40" s="39"/>
      <c r="AF40" s="40"/>
      <c r="AG40" s="39"/>
      <c r="AH40" s="40"/>
      <c r="AI40" s="39"/>
      <c r="AJ40" s="40"/>
      <c r="AK40" s="39"/>
      <c r="AL40" s="40"/>
      <c r="AM40" s="39"/>
      <c r="AN40" s="40"/>
      <c r="AO40" s="39"/>
      <c r="AP40" s="40"/>
      <c r="AQ40" s="39"/>
      <c r="AR40" s="40"/>
      <c r="AS40" s="39"/>
      <c r="AT40" s="40"/>
      <c r="AU40" s="39"/>
      <c r="AV40" s="40"/>
      <c r="AW40" s="39"/>
      <c r="AX40" s="40"/>
      <c r="AY40" s="41"/>
      <c r="AZ40" s="42"/>
      <c r="BA40" s="43"/>
      <c r="BB40" s="42"/>
      <c r="BC40" s="43"/>
      <c r="BD40" s="42"/>
      <c r="BE40" s="43"/>
      <c r="BF40" s="42"/>
      <c r="BG40" s="43"/>
      <c r="BH40" s="42"/>
      <c r="BI40" s="43"/>
      <c r="BJ40" s="42"/>
      <c r="BK40" s="43"/>
      <c r="BL40" s="42"/>
      <c r="BM40" s="43"/>
      <c r="BN40" s="42"/>
      <c r="BO40" s="43"/>
      <c r="BP40" s="42"/>
      <c r="BQ40" s="43"/>
      <c r="BR40" s="44">
        <f t="shared" si="0"/>
        <v>0</v>
      </c>
      <c r="BS40" s="45">
        <f t="shared" si="1"/>
        <v>0</v>
      </c>
      <c r="BT40" s="46"/>
      <c r="BU40" s="46"/>
      <c r="BV40" s="47">
        <f t="shared" si="4"/>
      </c>
      <c r="BW40" s="48">
        <f t="shared" si="2"/>
      </c>
      <c r="BX40" s="49">
        <f t="shared" si="3"/>
      </c>
    </row>
    <row r="41" ht="13.8" customHeight="1" spans="1:76" x14ac:dyDescent="0.25">
      <c r="A41" s="107"/>
      <c r="B41" s="33"/>
      <c r="C41" s="34"/>
      <c r="D41" s="37"/>
      <c r="E41" s="36"/>
      <c r="F41" s="37"/>
      <c r="G41" s="36"/>
      <c r="H41" s="37"/>
      <c r="I41" s="36"/>
      <c r="J41" s="37"/>
      <c r="K41" s="36"/>
      <c r="L41" s="37"/>
      <c r="M41" s="36"/>
      <c r="N41" s="37"/>
      <c r="O41" s="36"/>
      <c r="P41" s="37"/>
      <c r="Q41" s="36"/>
      <c r="R41" s="37"/>
      <c r="S41" s="36"/>
      <c r="T41" s="37"/>
      <c r="U41" s="36"/>
      <c r="V41" s="37"/>
      <c r="W41" s="36"/>
      <c r="X41" s="40"/>
      <c r="Y41" s="39"/>
      <c r="Z41" s="40"/>
      <c r="AA41" s="39"/>
      <c r="AB41" s="40"/>
      <c r="AC41" s="39"/>
      <c r="AD41" s="40"/>
      <c r="AE41" s="39"/>
      <c r="AF41" s="40"/>
      <c r="AG41" s="39"/>
      <c r="AH41" s="40"/>
      <c r="AI41" s="39"/>
      <c r="AJ41" s="40"/>
      <c r="AK41" s="39"/>
      <c r="AL41" s="40"/>
      <c r="AM41" s="39"/>
      <c r="AN41" s="40"/>
      <c r="AO41" s="39"/>
      <c r="AP41" s="40"/>
      <c r="AQ41" s="39"/>
      <c r="AR41" s="40"/>
      <c r="AS41" s="39"/>
      <c r="AT41" s="40"/>
      <c r="AU41" s="39"/>
      <c r="AV41" s="40"/>
      <c r="AW41" s="39"/>
      <c r="AX41" s="40"/>
      <c r="AY41" s="41"/>
      <c r="AZ41" s="42"/>
      <c r="BA41" s="43"/>
      <c r="BB41" s="42"/>
      <c r="BC41" s="43"/>
      <c r="BD41" s="42"/>
      <c r="BE41" s="43"/>
      <c r="BF41" s="42"/>
      <c r="BG41" s="43"/>
      <c r="BH41" s="42"/>
      <c r="BI41" s="43"/>
      <c r="BJ41" s="42"/>
      <c r="BK41" s="43"/>
      <c r="BL41" s="42"/>
      <c r="BM41" s="43"/>
      <c r="BN41" s="42"/>
      <c r="BO41" s="43"/>
      <c r="BP41" s="42"/>
      <c r="BQ41" s="43"/>
      <c r="BR41" s="44">
        <f t="shared" si="0"/>
        <v>0</v>
      </c>
      <c r="BS41" s="45">
        <f t="shared" si="1"/>
        <v>0</v>
      </c>
      <c r="BT41" s="46"/>
      <c r="BU41" s="46"/>
      <c r="BV41" s="47">
        <f t="shared" si="4"/>
      </c>
      <c r="BW41" s="48">
        <f t="shared" si="2"/>
      </c>
      <c r="BX41" s="49">
        <f t="shared" si="3"/>
      </c>
    </row>
    <row r="42" ht="13.8" customHeight="1" spans="1:76" x14ac:dyDescent="0.25">
      <c r="A42" s="107"/>
      <c r="B42" s="33"/>
      <c r="C42" s="34"/>
      <c r="D42" s="37"/>
      <c r="E42" s="36"/>
      <c r="F42" s="37"/>
      <c r="G42" s="36"/>
      <c r="H42" s="37"/>
      <c r="I42" s="36"/>
      <c r="J42" s="37"/>
      <c r="K42" s="36"/>
      <c r="L42" s="37"/>
      <c r="M42" s="36"/>
      <c r="N42" s="37"/>
      <c r="O42" s="36"/>
      <c r="P42" s="37"/>
      <c r="Q42" s="36"/>
      <c r="R42" s="37"/>
      <c r="S42" s="36"/>
      <c r="T42" s="37"/>
      <c r="U42" s="36"/>
      <c r="V42" s="37"/>
      <c r="W42" s="36"/>
      <c r="X42" s="40"/>
      <c r="Y42" s="39"/>
      <c r="Z42" s="40"/>
      <c r="AA42" s="39"/>
      <c r="AB42" s="40"/>
      <c r="AC42" s="39"/>
      <c r="AD42" s="40"/>
      <c r="AE42" s="39"/>
      <c r="AF42" s="40"/>
      <c r="AG42" s="39"/>
      <c r="AH42" s="40"/>
      <c r="AI42" s="39"/>
      <c r="AJ42" s="40"/>
      <c r="AK42" s="39"/>
      <c r="AL42" s="40"/>
      <c r="AM42" s="39"/>
      <c r="AN42" s="40"/>
      <c r="AO42" s="39"/>
      <c r="AP42" s="40"/>
      <c r="AQ42" s="39"/>
      <c r="AR42" s="40"/>
      <c r="AS42" s="39"/>
      <c r="AT42" s="40"/>
      <c r="AU42" s="39"/>
      <c r="AV42" s="40"/>
      <c r="AW42" s="39"/>
      <c r="AX42" s="40"/>
      <c r="AY42" s="41"/>
      <c r="AZ42" s="42"/>
      <c r="BA42" s="43"/>
      <c r="BB42" s="42"/>
      <c r="BC42" s="43"/>
      <c r="BD42" s="42"/>
      <c r="BE42" s="43"/>
      <c r="BF42" s="42"/>
      <c r="BG42" s="43"/>
      <c r="BH42" s="42"/>
      <c r="BI42" s="43"/>
      <c r="BJ42" s="42"/>
      <c r="BK42" s="43"/>
      <c r="BL42" s="42"/>
      <c r="BM42" s="43"/>
      <c r="BN42" s="42"/>
      <c r="BO42" s="43"/>
      <c r="BP42" s="42"/>
      <c r="BQ42" s="43"/>
      <c r="BR42" s="44">
        <f t="shared" si="0"/>
        <v>0</v>
      </c>
      <c r="BS42" s="45">
        <f t="shared" si="1"/>
        <v>0</v>
      </c>
      <c r="BT42" s="46"/>
      <c r="BU42" s="46"/>
      <c r="BV42" s="47">
        <f t="shared" si="4"/>
      </c>
      <c r="BW42" s="48">
        <f t="shared" si="2"/>
      </c>
      <c r="BX42" s="49">
        <f t="shared" si="3"/>
      </c>
    </row>
    <row r="43" ht="13.8" customHeight="1" spans="1:76" x14ac:dyDescent="0.25">
      <c r="A43" s="107"/>
      <c r="B43" s="33"/>
      <c r="C43" s="34"/>
      <c r="D43" s="37"/>
      <c r="E43" s="36"/>
      <c r="F43" s="37"/>
      <c r="G43" s="36"/>
      <c r="H43" s="37"/>
      <c r="I43" s="36"/>
      <c r="J43" s="37"/>
      <c r="K43" s="36"/>
      <c r="L43" s="37"/>
      <c r="M43" s="36"/>
      <c r="N43" s="37"/>
      <c r="O43" s="36"/>
      <c r="P43" s="37"/>
      <c r="Q43" s="36"/>
      <c r="R43" s="37"/>
      <c r="S43" s="36"/>
      <c r="T43" s="37"/>
      <c r="U43" s="36"/>
      <c r="V43" s="37"/>
      <c r="W43" s="36"/>
      <c r="X43" s="40"/>
      <c r="Y43" s="39"/>
      <c r="Z43" s="40"/>
      <c r="AA43" s="39"/>
      <c r="AB43" s="40"/>
      <c r="AC43" s="39"/>
      <c r="AD43" s="40"/>
      <c r="AE43" s="39"/>
      <c r="AF43" s="40"/>
      <c r="AG43" s="39"/>
      <c r="AH43" s="40"/>
      <c r="AI43" s="39"/>
      <c r="AJ43" s="40"/>
      <c r="AK43" s="39"/>
      <c r="AL43" s="40"/>
      <c r="AM43" s="39"/>
      <c r="AN43" s="40"/>
      <c r="AO43" s="39"/>
      <c r="AP43" s="40"/>
      <c r="AQ43" s="39"/>
      <c r="AR43" s="40"/>
      <c r="AS43" s="39"/>
      <c r="AT43" s="40"/>
      <c r="AU43" s="39"/>
      <c r="AV43" s="40"/>
      <c r="AW43" s="39"/>
      <c r="AX43" s="40"/>
      <c r="AY43" s="41"/>
      <c r="AZ43" s="42"/>
      <c r="BA43" s="43"/>
      <c r="BB43" s="42"/>
      <c r="BC43" s="43"/>
      <c r="BD43" s="42"/>
      <c r="BE43" s="43"/>
      <c r="BF43" s="42"/>
      <c r="BG43" s="43"/>
      <c r="BH43" s="42"/>
      <c r="BI43" s="43"/>
      <c r="BJ43" s="42"/>
      <c r="BK43" s="43"/>
      <c r="BL43" s="42"/>
      <c r="BM43" s="43"/>
      <c r="BN43" s="42"/>
      <c r="BO43" s="43"/>
      <c r="BP43" s="42"/>
      <c r="BQ43" s="43"/>
      <c r="BR43" s="44">
        <f t="shared" si="0"/>
        <v>0</v>
      </c>
      <c r="BS43" s="45">
        <f t="shared" si="1"/>
        <v>0</v>
      </c>
      <c r="BT43" s="46"/>
      <c r="BU43" s="46"/>
      <c r="BV43" s="47">
        <f t="shared" si="4"/>
      </c>
      <c r="BW43" s="48">
        <f t="shared" si="2"/>
      </c>
      <c r="BX43" s="49">
        <f t="shared" si="3"/>
      </c>
    </row>
    <row r="44" ht="13.8" customHeight="1" spans="1:76" x14ac:dyDescent="0.25">
      <c r="A44" s="107"/>
      <c r="B44" s="33"/>
      <c r="C44" s="34"/>
      <c r="D44" s="37"/>
      <c r="E44" s="36"/>
      <c r="F44" s="37"/>
      <c r="G44" s="36"/>
      <c r="H44" s="37"/>
      <c r="I44" s="36"/>
      <c r="J44" s="37"/>
      <c r="K44" s="36"/>
      <c r="L44" s="37"/>
      <c r="M44" s="36"/>
      <c r="N44" s="37"/>
      <c r="O44" s="36"/>
      <c r="P44" s="37"/>
      <c r="Q44" s="36"/>
      <c r="R44" s="37"/>
      <c r="S44" s="36"/>
      <c r="T44" s="37"/>
      <c r="U44" s="36"/>
      <c r="V44" s="37"/>
      <c r="W44" s="36"/>
      <c r="X44" s="40"/>
      <c r="Y44" s="39"/>
      <c r="Z44" s="40"/>
      <c r="AA44" s="39"/>
      <c r="AB44" s="40"/>
      <c r="AC44" s="39"/>
      <c r="AD44" s="40"/>
      <c r="AE44" s="39"/>
      <c r="AF44" s="40"/>
      <c r="AG44" s="39"/>
      <c r="AH44" s="40"/>
      <c r="AI44" s="39"/>
      <c r="AJ44" s="40"/>
      <c r="AK44" s="39"/>
      <c r="AL44" s="40"/>
      <c r="AM44" s="39"/>
      <c r="AN44" s="40"/>
      <c r="AO44" s="39"/>
      <c r="AP44" s="40"/>
      <c r="AQ44" s="39"/>
      <c r="AR44" s="40"/>
      <c r="AS44" s="39"/>
      <c r="AT44" s="40"/>
      <c r="AU44" s="39"/>
      <c r="AV44" s="40"/>
      <c r="AW44" s="39"/>
      <c r="AX44" s="40"/>
      <c r="AY44" s="41"/>
      <c r="AZ44" s="42"/>
      <c r="BA44" s="43"/>
      <c r="BB44" s="42"/>
      <c r="BC44" s="43"/>
      <c r="BD44" s="42"/>
      <c r="BE44" s="43"/>
      <c r="BF44" s="42"/>
      <c r="BG44" s="43"/>
      <c r="BH44" s="42"/>
      <c r="BI44" s="43"/>
      <c r="BJ44" s="42"/>
      <c r="BK44" s="43"/>
      <c r="BL44" s="42"/>
      <c r="BM44" s="43"/>
      <c r="BN44" s="42"/>
      <c r="BO44" s="43"/>
      <c r="BP44" s="42"/>
      <c r="BQ44" s="43"/>
      <c r="BR44" s="44">
        <f t="shared" si="0"/>
        <v>0</v>
      </c>
      <c r="BS44" s="45">
        <f t="shared" si="1"/>
        <v>0</v>
      </c>
      <c r="BT44" s="46"/>
      <c r="BU44" s="46"/>
      <c r="BV44" s="47">
        <f t="shared" si="4"/>
      </c>
      <c r="BW44" s="48">
        <f t="shared" si="2"/>
      </c>
      <c r="BX44" s="49">
        <f t="shared" si="3"/>
      </c>
    </row>
    <row r="45" ht="13.8" customHeight="1" spans="1:76" x14ac:dyDescent="0.25">
      <c r="A45" s="107"/>
      <c r="B45" s="33"/>
      <c r="C45" s="34"/>
      <c r="D45" s="37"/>
      <c r="E45" s="36"/>
      <c r="F45" s="37"/>
      <c r="G45" s="36"/>
      <c r="H45" s="37"/>
      <c r="I45" s="36"/>
      <c r="J45" s="37"/>
      <c r="K45" s="36"/>
      <c r="L45" s="37"/>
      <c r="M45" s="36"/>
      <c r="N45" s="37"/>
      <c r="O45" s="36"/>
      <c r="P45" s="37"/>
      <c r="Q45" s="36"/>
      <c r="R45" s="37"/>
      <c r="S45" s="36"/>
      <c r="T45" s="37"/>
      <c r="U45" s="36"/>
      <c r="V45" s="37"/>
      <c r="W45" s="36"/>
      <c r="X45" s="40"/>
      <c r="Y45" s="39"/>
      <c r="Z45" s="40"/>
      <c r="AA45" s="39"/>
      <c r="AB45" s="40"/>
      <c r="AC45" s="39"/>
      <c r="AD45" s="40"/>
      <c r="AE45" s="39"/>
      <c r="AF45" s="40"/>
      <c r="AG45" s="39"/>
      <c r="AH45" s="40"/>
      <c r="AI45" s="39"/>
      <c r="AJ45" s="40"/>
      <c r="AK45" s="39"/>
      <c r="AL45" s="40"/>
      <c r="AM45" s="39"/>
      <c r="AN45" s="40"/>
      <c r="AO45" s="39"/>
      <c r="AP45" s="40"/>
      <c r="AQ45" s="39"/>
      <c r="AR45" s="40"/>
      <c r="AS45" s="39"/>
      <c r="AT45" s="40"/>
      <c r="AU45" s="39"/>
      <c r="AV45" s="40"/>
      <c r="AW45" s="39"/>
      <c r="AX45" s="40"/>
      <c r="AY45" s="41"/>
      <c r="AZ45" s="42"/>
      <c r="BA45" s="43"/>
      <c r="BB45" s="42"/>
      <c r="BC45" s="43"/>
      <c r="BD45" s="42"/>
      <c r="BE45" s="43"/>
      <c r="BF45" s="42"/>
      <c r="BG45" s="43"/>
      <c r="BH45" s="42"/>
      <c r="BI45" s="43"/>
      <c r="BJ45" s="42"/>
      <c r="BK45" s="43"/>
      <c r="BL45" s="42"/>
      <c r="BM45" s="43"/>
      <c r="BN45" s="42"/>
      <c r="BO45" s="43"/>
      <c r="BP45" s="42"/>
      <c r="BQ45" s="43"/>
      <c r="BR45" s="44">
        <f t="shared" si="0"/>
        <v>0</v>
      </c>
      <c r="BS45" s="45">
        <f t="shared" si="1"/>
        <v>0</v>
      </c>
      <c r="BT45" s="46"/>
      <c r="BU45" s="46"/>
      <c r="BV45" s="47">
        <f t="shared" si="4"/>
      </c>
      <c r="BW45" s="48">
        <f t="shared" si="2"/>
      </c>
      <c r="BX45" s="49">
        <f t="shared" si="3"/>
      </c>
    </row>
    <row r="46" ht="13.8" customHeight="1" spans="1:76" x14ac:dyDescent="0.25">
      <c r="A46" s="107"/>
      <c r="B46" s="33"/>
      <c r="C46" s="34"/>
      <c r="D46" s="37"/>
      <c r="E46" s="36"/>
      <c r="F46" s="37"/>
      <c r="G46" s="36"/>
      <c r="H46" s="37"/>
      <c r="I46" s="36"/>
      <c r="J46" s="37"/>
      <c r="K46" s="36"/>
      <c r="L46" s="37"/>
      <c r="M46" s="36"/>
      <c r="N46" s="37"/>
      <c r="O46" s="36"/>
      <c r="P46" s="37"/>
      <c r="Q46" s="36"/>
      <c r="R46" s="37"/>
      <c r="S46" s="36"/>
      <c r="T46" s="37"/>
      <c r="U46" s="36"/>
      <c r="V46" s="37"/>
      <c r="W46" s="36"/>
      <c r="X46" s="40"/>
      <c r="Y46" s="39"/>
      <c r="Z46" s="40"/>
      <c r="AA46" s="39"/>
      <c r="AB46" s="40"/>
      <c r="AC46" s="39"/>
      <c r="AD46" s="40"/>
      <c r="AE46" s="39"/>
      <c r="AF46" s="40"/>
      <c r="AG46" s="39"/>
      <c r="AH46" s="40"/>
      <c r="AI46" s="39"/>
      <c r="AJ46" s="40"/>
      <c r="AK46" s="39"/>
      <c r="AL46" s="40"/>
      <c r="AM46" s="39"/>
      <c r="AN46" s="40"/>
      <c r="AO46" s="39"/>
      <c r="AP46" s="40"/>
      <c r="AQ46" s="39"/>
      <c r="AR46" s="40"/>
      <c r="AS46" s="39"/>
      <c r="AT46" s="40"/>
      <c r="AU46" s="39"/>
      <c r="AV46" s="40"/>
      <c r="AW46" s="39"/>
      <c r="AX46" s="40"/>
      <c r="AY46" s="41"/>
      <c r="AZ46" s="42"/>
      <c r="BA46" s="43"/>
      <c r="BB46" s="42"/>
      <c r="BC46" s="43"/>
      <c r="BD46" s="42"/>
      <c r="BE46" s="43"/>
      <c r="BF46" s="42"/>
      <c r="BG46" s="43"/>
      <c r="BH46" s="42"/>
      <c r="BI46" s="43"/>
      <c r="BJ46" s="42"/>
      <c r="BK46" s="43"/>
      <c r="BL46" s="42"/>
      <c r="BM46" s="43"/>
      <c r="BN46" s="42"/>
      <c r="BO46" s="43"/>
      <c r="BP46" s="42"/>
      <c r="BQ46" s="43"/>
      <c r="BR46" s="44">
        <f t="shared" si="0"/>
        <v>0</v>
      </c>
      <c r="BS46" s="45">
        <f t="shared" si="1"/>
        <v>0</v>
      </c>
      <c r="BT46" s="46"/>
      <c r="BU46" s="46"/>
      <c r="BV46" s="47">
        <f t="shared" si="4"/>
      </c>
      <c r="BW46" s="48">
        <f t="shared" si="2"/>
      </c>
      <c r="BX46" s="49">
        <f t="shared" si="3"/>
      </c>
    </row>
    <row r="47" ht="13.8" customHeight="1" spans="1:76" x14ac:dyDescent="0.25">
      <c r="A47" s="107"/>
      <c r="B47" s="33"/>
      <c r="C47" s="34"/>
      <c r="D47" s="37"/>
      <c r="E47" s="36"/>
      <c r="F47" s="37"/>
      <c r="G47" s="36"/>
      <c r="H47" s="37"/>
      <c r="I47" s="36"/>
      <c r="J47" s="37"/>
      <c r="K47" s="36"/>
      <c r="L47" s="37"/>
      <c r="M47" s="36"/>
      <c r="N47" s="37"/>
      <c r="O47" s="36"/>
      <c r="P47" s="37"/>
      <c r="Q47" s="36"/>
      <c r="R47" s="37"/>
      <c r="S47" s="36"/>
      <c r="T47" s="37"/>
      <c r="U47" s="36"/>
      <c r="V47" s="37"/>
      <c r="W47" s="36"/>
      <c r="X47" s="40"/>
      <c r="Y47" s="39"/>
      <c r="Z47" s="40"/>
      <c r="AA47" s="39"/>
      <c r="AB47" s="40"/>
      <c r="AC47" s="39"/>
      <c r="AD47" s="40"/>
      <c r="AE47" s="39"/>
      <c r="AF47" s="40"/>
      <c r="AG47" s="39"/>
      <c r="AH47" s="40"/>
      <c r="AI47" s="39"/>
      <c r="AJ47" s="40"/>
      <c r="AK47" s="39"/>
      <c r="AL47" s="40"/>
      <c r="AM47" s="39"/>
      <c r="AN47" s="40"/>
      <c r="AO47" s="39"/>
      <c r="AP47" s="40"/>
      <c r="AQ47" s="39"/>
      <c r="AR47" s="40"/>
      <c r="AS47" s="39"/>
      <c r="AT47" s="40"/>
      <c r="AU47" s="39"/>
      <c r="AV47" s="40"/>
      <c r="AW47" s="39"/>
      <c r="AX47" s="40"/>
      <c r="AY47" s="41"/>
      <c r="AZ47" s="42"/>
      <c r="BA47" s="43"/>
      <c r="BB47" s="42"/>
      <c r="BC47" s="43"/>
      <c r="BD47" s="42"/>
      <c r="BE47" s="43"/>
      <c r="BF47" s="42"/>
      <c r="BG47" s="43"/>
      <c r="BH47" s="42"/>
      <c r="BI47" s="43"/>
      <c r="BJ47" s="42"/>
      <c r="BK47" s="43"/>
      <c r="BL47" s="42"/>
      <c r="BM47" s="43"/>
      <c r="BN47" s="42"/>
      <c r="BO47" s="43"/>
      <c r="BP47" s="42"/>
      <c r="BQ47" s="43"/>
      <c r="BR47" s="44">
        <f t="shared" si="0"/>
        <v>0</v>
      </c>
      <c r="BS47" s="45">
        <f t="shared" si="1"/>
        <v>0</v>
      </c>
      <c r="BT47" s="46"/>
      <c r="BU47" s="46"/>
      <c r="BV47" s="47">
        <f t="shared" si="4"/>
      </c>
      <c r="BW47" s="48">
        <f t="shared" si="2"/>
      </c>
      <c r="BX47" s="49">
        <f t="shared" si="3"/>
      </c>
    </row>
    <row r="48" ht="13.8" customHeight="1" spans="1:76" x14ac:dyDescent="0.25">
      <c r="A48" s="107"/>
      <c r="B48" s="33"/>
      <c r="C48" s="34"/>
      <c r="D48" s="37"/>
      <c r="E48" s="36"/>
      <c r="F48" s="37"/>
      <c r="G48" s="36"/>
      <c r="H48" s="37"/>
      <c r="I48" s="36"/>
      <c r="J48" s="37"/>
      <c r="K48" s="36"/>
      <c r="L48" s="37"/>
      <c r="M48" s="36"/>
      <c r="N48" s="37"/>
      <c r="O48" s="36"/>
      <c r="P48" s="37"/>
      <c r="Q48" s="36"/>
      <c r="R48" s="37"/>
      <c r="S48" s="36"/>
      <c r="T48" s="37"/>
      <c r="U48" s="36"/>
      <c r="V48" s="37"/>
      <c r="W48" s="36"/>
      <c r="X48" s="40"/>
      <c r="Y48" s="39"/>
      <c r="Z48" s="40"/>
      <c r="AA48" s="39"/>
      <c r="AB48" s="40"/>
      <c r="AC48" s="39"/>
      <c r="AD48" s="40"/>
      <c r="AE48" s="39"/>
      <c r="AF48" s="40"/>
      <c r="AG48" s="39"/>
      <c r="AH48" s="40"/>
      <c r="AI48" s="39"/>
      <c r="AJ48" s="40"/>
      <c r="AK48" s="39"/>
      <c r="AL48" s="40"/>
      <c r="AM48" s="39"/>
      <c r="AN48" s="40"/>
      <c r="AO48" s="39"/>
      <c r="AP48" s="40"/>
      <c r="AQ48" s="39"/>
      <c r="AR48" s="40"/>
      <c r="AS48" s="39"/>
      <c r="AT48" s="40"/>
      <c r="AU48" s="39"/>
      <c r="AV48" s="40"/>
      <c r="AW48" s="39"/>
      <c r="AX48" s="40"/>
      <c r="AY48" s="41"/>
      <c r="AZ48" s="42"/>
      <c r="BA48" s="43"/>
      <c r="BB48" s="42"/>
      <c r="BC48" s="43"/>
      <c r="BD48" s="42"/>
      <c r="BE48" s="43"/>
      <c r="BF48" s="42"/>
      <c r="BG48" s="43"/>
      <c r="BH48" s="42"/>
      <c r="BI48" s="43"/>
      <c r="BJ48" s="42"/>
      <c r="BK48" s="43"/>
      <c r="BL48" s="42"/>
      <c r="BM48" s="43"/>
      <c r="BN48" s="42"/>
      <c r="BO48" s="43"/>
      <c r="BP48" s="42"/>
      <c r="BQ48" s="43"/>
      <c r="BR48" s="44">
        <f t="shared" si="0"/>
        <v>0</v>
      </c>
      <c r="BS48" s="45">
        <f t="shared" si="1"/>
        <v>0</v>
      </c>
      <c r="BT48" s="46"/>
      <c r="BU48" s="46"/>
      <c r="BV48" s="47">
        <f t="shared" si="4"/>
      </c>
      <c r="BW48" s="48">
        <f t="shared" si="2"/>
      </c>
      <c r="BX48" s="49">
        <f t="shared" si="3"/>
      </c>
    </row>
    <row r="49" ht="13.8" customHeight="1" spans="1:76" x14ac:dyDescent="0.25">
      <c r="A49" s="107"/>
      <c r="B49" s="33"/>
      <c r="C49" s="34"/>
      <c r="D49" s="37"/>
      <c r="E49" s="36"/>
      <c r="F49" s="37"/>
      <c r="G49" s="36"/>
      <c r="H49" s="37"/>
      <c r="I49" s="36"/>
      <c r="J49" s="37"/>
      <c r="K49" s="36"/>
      <c r="L49" s="37"/>
      <c r="M49" s="36"/>
      <c r="N49" s="37"/>
      <c r="O49" s="36"/>
      <c r="P49" s="37"/>
      <c r="Q49" s="36"/>
      <c r="R49" s="37"/>
      <c r="S49" s="36"/>
      <c r="T49" s="37"/>
      <c r="U49" s="36"/>
      <c r="V49" s="37"/>
      <c r="W49" s="36"/>
      <c r="X49" s="40"/>
      <c r="Y49" s="39"/>
      <c r="Z49" s="40"/>
      <c r="AA49" s="39"/>
      <c r="AB49" s="40"/>
      <c r="AC49" s="39"/>
      <c r="AD49" s="40"/>
      <c r="AE49" s="39"/>
      <c r="AF49" s="40"/>
      <c r="AG49" s="39"/>
      <c r="AH49" s="40"/>
      <c r="AI49" s="39"/>
      <c r="AJ49" s="40"/>
      <c r="AK49" s="39"/>
      <c r="AL49" s="40"/>
      <c r="AM49" s="39"/>
      <c r="AN49" s="40"/>
      <c r="AO49" s="39"/>
      <c r="AP49" s="40"/>
      <c r="AQ49" s="39"/>
      <c r="AR49" s="40"/>
      <c r="AS49" s="39"/>
      <c r="AT49" s="40"/>
      <c r="AU49" s="39"/>
      <c r="AV49" s="40"/>
      <c r="AW49" s="39"/>
      <c r="AX49" s="40"/>
      <c r="AY49" s="41"/>
      <c r="AZ49" s="42"/>
      <c r="BA49" s="43"/>
      <c r="BB49" s="42"/>
      <c r="BC49" s="43"/>
      <c r="BD49" s="42"/>
      <c r="BE49" s="43"/>
      <c r="BF49" s="42"/>
      <c r="BG49" s="43"/>
      <c r="BH49" s="42"/>
      <c r="BI49" s="43"/>
      <c r="BJ49" s="42"/>
      <c r="BK49" s="43"/>
      <c r="BL49" s="42"/>
      <c r="BM49" s="43"/>
      <c r="BN49" s="42"/>
      <c r="BO49" s="43"/>
      <c r="BP49" s="42"/>
      <c r="BQ49" s="43"/>
      <c r="BR49" s="44">
        <f t="shared" si="0"/>
        <v>0</v>
      </c>
      <c r="BS49" s="45">
        <f t="shared" si="1"/>
        <v>0</v>
      </c>
      <c r="BT49" s="46"/>
      <c r="BU49" s="46"/>
      <c r="BV49" s="47">
        <f t="shared" si="4"/>
      </c>
      <c r="BW49" s="48">
        <f t="shared" si="2"/>
      </c>
      <c r="BX49" s="49">
        <f t="shared" si="3"/>
      </c>
    </row>
    <row r="50" ht="13.8" customHeight="1" spans="1:76" x14ac:dyDescent="0.25">
      <c r="A50" s="107"/>
      <c r="B50" s="33"/>
      <c r="C50" s="34"/>
      <c r="D50" s="37"/>
      <c r="E50" s="36"/>
      <c r="F50" s="37"/>
      <c r="G50" s="36"/>
      <c r="H50" s="37"/>
      <c r="I50" s="36"/>
      <c r="J50" s="37"/>
      <c r="K50" s="36"/>
      <c r="L50" s="37"/>
      <c r="M50" s="36"/>
      <c r="N50" s="37"/>
      <c r="O50" s="36"/>
      <c r="P50" s="37"/>
      <c r="Q50" s="36"/>
      <c r="R50" s="37"/>
      <c r="S50" s="36"/>
      <c r="T50" s="37"/>
      <c r="U50" s="36"/>
      <c r="V50" s="37"/>
      <c r="W50" s="36"/>
      <c r="X50" s="40"/>
      <c r="Y50" s="39"/>
      <c r="Z50" s="40"/>
      <c r="AA50" s="39"/>
      <c r="AB50" s="40"/>
      <c r="AC50" s="39"/>
      <c r="AD50" s="40"/>
      <c r="AE50" s="39"/>
      <c r="AF50" s="40"/>
      <c r="AG50" s="39"/>
      <c r="AH50" s="40"/>
      <c r="AI50" s="39"/>
      <c r="AJ50" s="40"/>
      <c r="AK50" s="39"/>
      <c r="AL50" s="40"/>
      <c r="AM50" s="39"/>
      <c r="AN50" s="40"/>
      <c r="AO50" s="39"/>
      <c r="AP50" s="40"/>
      <c r="AQ50" s="39"/>
      <c r="AR50" s="40"/>
      <c r="AS50" s="39"/>
      <c r="AT50" s="40"/>
      <c r="AU50" s="39"/>
      <c r="AV50" s="40"/>
      <c r="AW50" s="39"/>
      <c r="AX50" s="40"/>
      <c r="AY50" s="41"/>
      <c r="AZ50" s="42"/>
      <c r="BA50" s="43"/>
      <c r="BB50" s="42"/>
      <c r="BC50" s="43"/>
      <c r="BD50" s="42"/>
      <c r="BE50" s="43"/>
      <c r="BF50" s="42"/>
      <c r="BG50" s="43"/>
      <c r="BH50" s="42"/>
      <c r="BI50" s="43"/>
      <c r="BJ50" s="42"/>
      <c r="BK50" s="43"/>
      <c r="BL50" s="42"/>
      <c r="BM50" s="43"/>
      <c r="BN50" s="42"/>
      <c r="BO50" s="43"/>
      <c r="BP50" s="42"/>
      <c r="BQ50" s="43"/>
      <c r="BR50" s="44">
        <f t="shared" si="0"/>
        <v>0</v>
      </c>
      <c r="BS50" s="45">
        <f t="shared" si="1"/>
        <v>0</v>
      </c>
      <c r="BT50" s="46"/>
      <c r="BU50" s="46"/>
      <c r="BV50" s="47">
        <f t="shared" si="4"/>
      </c>
      <c r="BW50" s="48">
        <f t="shared" si="2"/>
      </c>
      <c r="BX50" s="49">
        <f t="shared" si="3"/>
      </c>
    </row>
    <row r="51" ht="13.8" customHeight="1" spans="1:76" x14ac:dyDescent="0.25">
      <c r="A51" s="107"/>
      <c r="B51" s="33"/>
      <c r="C51" s="34"/>
      <c r="D51" s="37"/>
      <c r="E51" s="36"/>
      <c r="F51" s="37"/>
      <c r="G51" s="36"/>
      <c r="H51" s="37"/>
      <c r="I51" s="36"/>
      <c r="J51" s="37"/>
      <c r="K51" s="36"/>
      <c r="L51" s="37"/>
      <c r="M51" s="36"/>
      <c r="N51" s="37"/>
      <c r="O51" s="36"/>
      <c r="P51" s="37"/>
      <c r="Q51" s="36"/>
      <c r="R51" s="37"/>
      <c r="S51" s="36"/>
      <c r="T51" s="37"/>
      <c r="U51" s="36"/>
      <c r="V51" s="37"/>
      <c r="W51" s="36"/>
      <c r="X51" s="40"/>
      <c r="Y51" s="39"/>
      <c r="Z51" s="40"/>
      <c r="AA51" s="39"/>
      <c r="AB51" s="40"/>
      <c r="AC51" s="39"/>
      <c r="AD51" s="40"/>
      <c r="AE51" s="39"/>
      <c r="AF51" s="40"/>
      <c r="AG51" s="39"/>
      <c r="AH51" s="40"/>
      <c r="AI51" s="39"/>
      <c r="AJ51" s="40"/>
      <c r="AK51" s="39"/>
      <c r="AL51" s="40"/>
      <c r="AM51" s="39"/>
      <c r="AN51" s="40"/>
      <c r="AO51" s="39"/>
      <c r="AP51" s="40"/>
      <c r="AQ51" s="39"/>
      <c r="AR51" s="40"/>
      <c r="AS51" s="39"/>
      <c r="AT51" s="40"/>
      <c r="AU51" s="39"/>
      <c r="AV51" s="40"/>
      <c r="AW51" s="39"/>
      <c r="AX51" s="40"/>
      <c r="AY51" s="41"/>
      <c r="AZ51" s="42"/>
      <c r="BA51" s="43"/>
      <c r="BB51" s="42"/>
      <c r="BC51" s="43"/>
      <c r="BD51" s="42"/>
      <c r="BE51" s="43"/>
      <c r="BF51" s="42"/>
      <c r="BG51" s="43"/>
      <c r="BH51" s="42"/>
      <c r="BI51" s="43"/>
      <c r="BJ51" s="42"/>
      <c r="BK51" s="43"/>
      <c r="BL51" s="42"/>
      <c r="BM51" s="43"/>
      <c r="BN51" s="42"/>
      <c r="BO51" s="43"/>
      <c r="BP51" s="42"/>
      <c r="BQ51" s="43"/>
      <c r="BR51" s="44">
        <f t="shared" si="0"/>
        <v>0</v>
      </c>
      <c r="BS51" s="45">
        <f t="shared" si="1"/>
        <v>0</v>
      </c>
      <c r="BT51" s="46"/>
      <c r="BU51" s="46"/>
      <c r="BV51" s="47">
        <f t="shared" si="4"/>
      </c>
      <c r="BW51" s="48">
        <f t="shared" si="2"/>
      </c>
      <c r="BX51" s="49">
        <f t="shared" si="3"/>
      </c>
    </row>
    <row r="52" ht="13.8" customHeight="1" spans="1:76" x14ac:dyDescent="0.25">
      <c r="A52" s="107"/>
      <c r="B52" s="33"/>
      <c r="C52" s="34"/>
      <c r="D52" s="37"/>
      <c r="E52" s="36"/>
      <c r="F52" s="37"/>
      <c r="G52" s="36"/>
      <c r="H52" s="37"/>
      <c r="I52" s="36"/>
      <c r="J52" s="37"/>
      <c r="K52" s="36"/>
      <c r="L52" s="37"/>
      <c r="M52" s="36"/>
      <c r="N52" s="37"/>
      <c r="O52" s="36"/>
      <c r="P52" s="37"/>
      <c r="Q52" s="36"/>
      <c r="R52" s="37"/>
      <c r="S52" s="36"/>
      <c r="T52" s="37"/>
      <c r="U52" s="36"/>
      <c r="V52" s="37"/>
      <c r="W52" s="36"/>
      <c r="X52" s="40"/>
      <c r="Y52" s="39"/>
      <c r="Z52" s="40"/>
      <c r="AA52" s="39"/>
      <c r="AB52" s="40"/>
      <c r="AC52" s="39"/>
      <c r="AD52" s="40"/>
      <c r="AE52" s="39"/>
      <c r="AF52" s="40"/>
      <c r="AG52" s="39"/>
      <c r="AH52" s="40"/>
      <c r="AI52" s="39"/>
      <c r="AJ52" s="40"/>
      <c r="AK52" s="39"/>
      <c r="AL52" s="40"/>
      <c r="AM52" s="39"/>
      <c r="AN52" s="40"/>
      <c r="AO52" s="39"/>
      <c r="AP52" s="40"/>
      <c r="AQ52" s="39"/>
      <c r="AR52" s="40"/>
      <c r="AS52" s="39"/>
      <c r="AT52" s="40"/>
      <c r="AU52" s="39"/>
      <c r="AV52" s="40"/>
      <c r="AW52" s="39"/>
      <c r="AX52" s="40"/>
      <c r="AY52" s="41"/>
      <c r="AZ52" s="42"/>
      <c r="BA52" s="43"/>
      <c r="BB52" s="42"/>
      <c r="BC52" s="43"/>
      <c r="BD52" s="42"/>
      <c r="BE52" s="43"/>
      <c r="BF52" s="42"/>
      <c r="BG52" s="43"/>
      <c r="BH52" s="42"/>
      <c r="BI52" s="43"/>
      <c r="BJ52" s="42"/>
      <c r="BK52" s="43"/>
      <c r="BL52" s="42"/>
      <c r="BM52" s="43"/>
      <c r="BN52" s="42"/>
      <c r="BO52" s="43"/>
      <c r="BP52" s="42"/>
      <c r="BQ52" s="43"/>
      <c r="BR52" s="44">
        <f t="shared" si="0"/>
        <v>0</v>
      </c>
      <c r="BS52" s="45">
        <f t="shared" si="1"/>
        <v>0</v>
      </c>
      <c r="BT52" s="46"/>
      <c r="BU52" s="46"/>
      <c r="BV52" s="47">
        <f t="shared" si="4"/>
      </c>
      <c r="BW52" s="48">
        <f t="shared" si="2"/>
      </c>
      <c r="BX52" s="49">
        <f t="shared" si="3"/>
      </c>
    </row>
    <row r="53" ht="13.8" customHeight="1" spans="1:76" x14ac:dyDescent="0.25">
      <c r="A53" s="107"/>
      <c r="B53" s="33"/>
      <c r="C53" s="34"/>
      <c r="D53" s="37"/>
      <c r="E53" s="36"/>
      <c r="F53" s="37"/>
      <c r="G53" s="36"/>
      <c r="H53" s="37"/>
      <c r="I53" s="36"/>
      <c r="J53" s="37"/>
      <c r="K53" s="36"/>
      <c r="L53" s="37"/>
      <c r="M53" s="36"/>
      <c r="N53" s="37"/>
      <c r="O53" s="36"/>
      <c r="P53" s="37"/>
      <c r="Q53" s="36"/>
      <c r="R53" s="37"/>
      <c r="S53" s="36"/>
      <c r="T53" s="37"/>
      <c r="U53" s="36"/>
      <c r="V53" s="37"/>
      <c r="W53" s="36"/>
      <c r="X53" s="40"/>
      <c r="Y53" s="39"/>
      <c r="Z53" s="40"/>
      <c r="AA53" s="39"/>
      <c r="AB53" s="40"/>
      <c r="AC53" s="39"/>
      <c r="AD53" s="40"/>
      <c r="AE53" s="39"/>
      <c r="AF53" s="40"/>
      <c r="AG53" s="39"/>
      <c r="AH53" s="40"/>
      <c r="AI53" s="39"/>
      <c r="AJ53" s="40"/>
      <c r="AK53" s="39"/>
      <c r="AL53" s="40"/>
      <c r="AM53" s="39"/>
      <c r="AN53" s="40"/>
      <c r="AO53" s="39"/>
      <c r="AP53" s="40"/>
      <c r="AQ53" s="39"/>
      <c r="AR53" s="40"/>
      <c r="AS53" s="39"/>
      <c r="AT53" s="40"/>
      <c r="AU53" s="39"/>
      <c r="AV53" s="40"/>
      <c r="AW53" s="39"/>
      <c r="AX53" s="40"/>
      <c r="AY53" s="41"/>
      <c r="AZ53" s="42"/>
      <c r="BA53" s="43"/>
      <c r="BB53" s="42"/>
      <c r="BC53" s="43"/>
      <c r="BD53" s="42"/>
      <c r="BE53" s="43"/>
      <c r="BF53" s="42"/>
      <c r="BG53" s="43"/>
      <c r="BH53" s="42"/>
      <c r="BI53" s="43"/>
      <c r="BJ53" s="42"/>
      <c r="BK53" s="43"/>
      <c r="BL53" s="42"/>
      <c r="BM53" s="43"/>
      <c r="BN53" s="42"/>
      <c r="BO53" s="43"/>
      <c r="BP53" s="42"/>
      <c r="BQ53" s="43"/>
      <c r="BR53" s="44">
        <f t="shared" si="0"/>
        <v>0</v>
      </c>
      <c r="BS53" s="45">
        <f>E53+G53+I53+K53+M53+O53+W53+Y53+AA53+AC53+AE53+AG53+BA53+BC53+BE53+BG53+BI53+AI53+Q53+S53+AK53+BK53+AM53+AO53+AQ53+AS53+AU53+AY53+AW53+BM53+U53+BO53+BQ53</f>
        <v>0</v>
      </c>
      <c r="BT53" s="46"/>
      <c r="BU53" s="46"/>
      <c r="BV53" s="47">
        <f t="shared" si="4"/>
      </c>
      <c r="BW53" s="48">
        <f t="shared" si="2"/>
      </c>
      <c r="BX53" s="49">
        <f t="shared" si="3"/>
      </c>
    </row>
    <row r="54" ht="13.8" customHeight="1" spans="1:76" x14ac:dyDescent="0.25">
      <c r="A54" s="107"/>
      <c r="B54" s="33"/>
      <c r="C54" s="34"/>
      <c r="D54" s="37"/>
      <c r="E54" s="36"/>
      <c r="F54" s="37"/>
      <c r="G54" s="36"/>
      <c r="H54" s="37"/>
      <c r="I54" s="36"/>
      <c r="J54" s="37"/>
      <c r="K54" s="36"/>
      <c r="L54" s="37"/>
      <c r="M54" s="36"/>
      <c r="N54" s="37"/>
      <c r="O54" s="36"/>
      <c r="P54" s="37"/>
      <c r="Q54" s="36"/>
      <c r="R54" s="37"/>
      <c r="S54" s="36"/>
      <c r="T54" s="37"/>
      <c r="U54" s="36"/>
      <c r="V54" s="37"/>
      <c r="W54" s="36"/>
      <c r="X54" s="40"/>
      <c r="Y54" s="39"/>
      <c r="Z54" s="40"/>
      <c r="AA54" s="39"/>
      <c r="AB54" s="40"/>
      <c r="AC54" s="39"/>
      <c r="AD54" s="40"/>
      <c r="AE54" s="39"/>
      <c r="AF54" s="40"/>
      <c r="AG54" s="39"/>
      <c r="AH54" s="40"/>
      <c r="AI54" s="39"/>
      <c r="AJ54" s="40"/>
      <c r="AK54" s="39"/>
      <c r="AL54" s="40"/>
      <c r="AM54" s="39"/>
      <c r="AN54" s="40"/>
      <c r="AO54" s="39"/>
      <c r="AP54" s="40"/>
      <c r="AQ54" s="39"/>
      <c r="AR54" s="40"/>
      <c r="AS54" s="39"/>
      <c r="AT54" s="40"/>
      <c r="AU54" s="39"/>
      <c r="AV54" s="40"/>
      <c r="AW54" s="39"/>
      <c r="AX54" s="40"/>
      <c r="AY54" s="41"/>
      <c r="AZ54" s="42"/>
      <c r="BA54" s="43"/>
      <c r="BB54" s="42"/>
      <c r="BC54" s="43"/>
      <c r="BD54" s="42"/>
      <c r="BE54" s="43"/>
      <c r="BF54" s="42"/>
      <c r="BG54" s="43"/>
      <c r="BH54" s="42"/>
      <c r="BI54" s="43"/>
      <c r="BJ54" s="42"/>
      <c r="BK54" s="43"/>
      <c r="BL54" s="42"/>
      <c r="BM54" s="43"/>
      <c r="BN54" s="42"/>
      <c r="BO54" s="43"/>
      <c r="BP54" s="42"/>
      <c r="BQ54" s="43"/>
      <c r="BR54" s="44">
        <f t="shared" si="0"/>
        <v>0</v>
      </c>
      <c r="BS54" s="45">
        <f t="shared" si="1"/>
        <v>0</v>
      </c>
      <c r="BT54" s="46"/>
      <c r="BU54" s="46"/>
      <c r="BV54" s="47">
        <f t="shared" si="4"/>
      </c>
      <c r="BW54" s="48">
        <f t="shared" si="2"/>
      </c>
      <c r="BX54" s="49">
        <f t="shared" si="3"/>
      </c>
    </row>
    <row r="55" ht="13.8" customHeight="1" spans="1:76" x14ac:dyDescent="0.25">
      <c r="A55" s="107"/>
      <c r="B55" s="33"/>
      <c r="C55" s="34"/>
      <c r="D55" s="37"/>
      <c r="E55" s="36"/>
      <c r="F55" s="37"/>
      <c r="G55" s="36"/>
      <c r="H55" s="37"/>
      <c r="I55" s="36"/>
      <c r="J55" s="37"/>
      <c r="K55" s="36"/>
      <c r="L55" s="37"/>
      <c r="M55" s="36"/>
      <c r="N55" s="37"/>
      <c r="O55" s="36"/>
      <c r="P55" s="37"/>
      <c r="Q55" s="36"/>
      <c r="R55" s="37"/>
      <c r="S55" s="36"/>
      <c r="T55" s="37"/>
      <c r="U55" s="36"/>
      <c r="V55" s="37"/>
      <c r="W55" s="36"/>
      <c r="X55" s="40"/>
      <c r="Y55" s="39"/>
      <c r="Z55" s="40"/>
      <c r="AA55" s="39"/>
      <c r="AB55" s="40"/>
      <c r="AC55" s="39"/>
      <c r="AD55" s="40"/>
      <c r="AE55" s="39"/>
      <c r="AF55" s="40"/>
      <c r="AG55" s="39"/>
      <c r="AH55" s="40"/>
      <c r="AI55" s="39"/>
      <c r="AJ55" s="40"/>
      <c r="AK55" s="39"/>
      <c r="AL55" s="40"/>
      <c r="AM55" s="39"/>
      <c r="AN55" s="40"/>
      <c r="AO55" s="39"/>
      <c r="AP55" s="40"/>
      <c r="AQ55" s="39"/>
      <c r="AR55" s="40"/>
      <c r="AS55" s="39"/>
      <c r="AT55" s="40"/>
      <c r="AU55" s="39"/>
      <c r="AV55" s="40"/>
      <c r="AW55" s="39"/>
      <c r="AX55" s="40"/>
      <c r="AY55" s="41"/>
      <c r="AZ55" s="42"/>
      <c r="BA55" s="43"/>
      <c r="BB55" s="42"/>
      <c r="BC55" s="43"/>
      <c r="BD55" s="42"/>
      <c r="BE55" s="43"/>
      <c r="BF55" s="42"/>
      <c r="BG55" s="43"/>
      <c r="BH55" s="42"/>
      <c r="BI55" s="43"/>
      <c r="BJ55" s="42"/>
      <c r="BK55" s="43"/>
      <c r="BL55" s="42"/>
      <c r="BM55" s="43"/>
      <c r="BN55" s="42"/>
      <c r="BO55" s="43"/>
      <c r="BP55" s="42"/>
      <c r="BQ55" s="43"/>
      <c r="BR55" s="44">
        <f t="shared" si="0"/>
        <v>0</v>
      </c>
      <c r="BS55" s="45">
        <f t="shared" si="1"/>
        <v>0</v>
      </c>
      <c r="BT55" s="46"/>
      <c r="BU55" s="46"/>
      <c r="BV55" s="47">
        <f t="shared" si="4"/>
      </c>
      <c r="BW55" s="48">
        <f t="shared" si="2"/>
      </c>
      <c r="BX55" s="49">
        <f t="shared" si="3"/>
      </c>
    </row>
    <row r="56" ht="13.8" customHeight="1" spans="1:76" x14ac:dyDescent="0.25">
      <c r="A56" s="107"/>
      <c r="B56" s="33"/>
      <c r="C56" s="34"/>
      <c r="D56" s="37"/>
      <c r="E56" s="36"/>
      <c r="F56" s="37"/>
      <c r="G56" s="36"/>
      <c r="H56" s="37"/>
      <c r="I56" s="36"/>
      <c r="J56" s="37"/>
      <c r="K56" s="36"/>
      <c r="L56" s="37"/>
      <c r="M56" s="36"/>
      <c r="N56" s="37"/>
      <c r="O56" s="36"/>
      <c r="P56" s="37"/>
      <c r="Q56" s="36"/>
      <c r="R56" s="37"/>
      <c r="S56" s="36"/>
      <c r="T56" s="37"/>
      <c r="U56" s="36"/>
      <c r="V56" s="37"/>
      <c r="W56" s="36"/>
      <c r="X56" s="40"/>
      <c r="Y56" s="39"/>
      <c r="Z56" s="40"/>
      <c r="AA56" s="39"/>
      <c r="AB56" s="40"/>
      <c r="AC56" s="39"/>
      <c r="AD56" s="40"/>
      <c r="AE56" s="39"/>
      <c r="AF56" s="40"/>
      <c r="AG56" s="39"/>
      <c r="AH56" s="40"/>
      <c r="AI56" s="39"/>
      <c r="AJ56" s="40"/>
      <c r="AK56" s="39"/>
      <c r="AL56" s="40"/>
      <c r="AM56" s="39"/>
      <c r="AN56" s="40"/>
      <c r="AO56" s="39"/>
      <c r="AP56" s="40"/>
      <c r="AQ56" s="39"/>
      <c r="AR56" s="40"/>
      <c r="AS56" s="39"/>
      <c r="AT56" s="40"/>
      <c r="AU56" s="39"/>
      <c r="AV56" s="40"/>
      <c r="AW56" s="39"/>
      <c r="AX56" s="40"/>
      <c r="AY56" s="41"/>
      <c r="AZ56" s="42"/>
      <c r="BA56" s="43"/>
      <c r="BB56" s="42"/>
      <c r="BC56" s="43"/>
      <c r="BD56" s="42"/>
      <c r="BE56" s="43"/>
      <c r="BF56" s="42"/>
      <c r="BG56" s="43"/>
      <c r="BH56" s="42"/>
      <c r="BI56" s="43"/>
      <c r="BJ56" s="42"/>
      <c r="BK56" s="43"/>
      <c r="BL56" s="42"/>
      <c r="BM56" s="43"/>
      <c r="BN56" s="42"/>
      <c r="BO56" s="43"/>
      <c r="BP56" s="42"/>
      <c r="BQ56" s="43"/>
      <c r="BR56" s="44">
        <f t="shared" si="0"/>
        <v>0</v>
      </c>
      <c r="BS56" s="45">
        <f t="shared" si="1"/>
        <v>0</v>
      </c>
      <c r="BT56" s="46"/>
      <c r="BU56" s="46"/>
      <c r="BV56" s="47">
        <f t="shared" si="4"/>
      </c>
      <c r="BW56" s="48">
        <f t="shared" si="2"/>
      </c>
      <c r="BX56" s="49">
        <f t="shared" si="3"/>
      </c>
    </row>
    <row r="57" ht="13.8" customHeight="1" spans="1:76" x14ac:dyDescent="0.25">
      <c r="A57" s="107"/>
      <c r="B57" s="33"/>
      <c r="C57" s="34"/>
      <c r="D57" s="37"/>
      <c r="E57" s="36"/>
      <c r="F57" s="37"/>
      <c r="G57" s="36"/>
      <c r="H57" s="37"/>
      <c r="I57" s="36"/>
      <c r="J57" s="37"/>
      <c r="K57" s="36"/>
      <c r="L57" s="37"/>
      <c r="M57" s="36"/>
      <c r="N57" s="37"/>
      <c r="O57" s="36"/>
      <c r="P57" s="37"/>
      <c r="Q57" s="36"/>
      <c r="R57" s="37"/>
      <c r="S57" s="36"/>
      <c r="T57" s="37"/>
      <c r="U57" s="36"/>
      <c r="V57" s="37"/>
      <c r="W57" s="36"/>
      <c r="X57" s="40"/>
      <c r="Y57" s="39"/>
      <c r="Z57" s="40"/>
      <c r="AA57" s="39"/>
      <c r="AB57" s="40"/>
      <c r="AC57" s="39"/>
      <c r="AD57" s="40"/>
      <c r="AE57" s="39"/>
      <c r="AF57" s="40"/>
      <c r="AG57" s="39"/>
      <c r="AH57" s="40"/>
      <c r="AI57" s="39"/>
      <c r="AJ57" s="40"/>
      <c r="AK57" s="39"/>
      <c r="AL57" s="40"/>
      <c r="AM57" s="39"/>
      <c r="AN57" s="40"/>
      <c r="AO57" s="39"/>
      <c r="AP57" s="40"/>
      <c r="AQ57" s="39"/>
      <c r="AR57" s="40"/>
      <c r="AS57" s="39"/>
      <c r="AT57" s="40"/>
      <c r="AU57" s="39"/>
      <c r="AV57" s="40"/>
      <c r="AW57" s="39"/>
      <c r="AX57" s="40"/>
      <c r="AY57" s="41"/>
      <c r="AZ57" s="42"/>
      <c r="BA57" s="43"/>
      <c r="BB57" s="42"/>
      <c r="BC57" s="43"/>
      <c r="BD57" s="42"/>
      <c r="BE57" s="43"/>
      <c r="BF57" s="42"/>
      <c r="BG57" s="43"/>
      <c r="BH57" s="42"/>
      <c r="BI57" s="43"/>
      <c r="BJ57" s="42"/>
      <c r="BK57" s="43"/>
      <c r="BL57" s="42"/>
      <c r="BM57" s="43"/>
      <c r="BN57" s="42"/>
      <c r="BO57" s="43"/>
      <c r="BP57" s="42"/>
      <c r="BQ57" s="43"/>
      <c r="BR57" s="44">
        <f t="shared" si="0"/>
        <v>0</v>
      </c>
      <c r="BS57" s="45">
        <f t="shared" si="1"/>
        <v>0</v>
      </c>
      <c r="BT57" s="46"/>
      <c r="BU57" s="46"/>
      <c r="BV57" s="47">
        <f t="shared" si="4"/>
      </c>
      <c r="BW57" s="48">
        <f t="shared" si="2"/>
      </c>
      <c r="BX57" s="49">
        <f t="shared" si="3"/>
      </c>
    </row>
    <row r="58" ht="13.8" customHeight="1" spans="1:76" x14ac:dyDescent="0.25">
      <c r="A58" s="107"/>
      <c r="B58" s="33"/>
      <c r="C58" s="34"/>
      <c r="D58" s="37"/>
      <c r="E58" s="36"/>
      <c r="F58" s="37"/>
      <c r="G58" s="36"/>
      <c r="H58" s="37"/>
      <c r="I58" s="36"/>
      <c r="J58" s="37"/>
      <c r="K58" s="36"/>
      <c r="L58" s="37"/>
      <c r="M58" s="36"/>
      <c r="N58" s="37"/>
      <c r="O58" s="36"/>
      <c r="P58" s="37"/>
      <c r="Q58" s="36"/>
      <c r="R58" s="37"/>
      <c r="S58" s="36"/>
      <c r="T58" s="37"/>
      <c r="U58" s="36"/>
      <c r="V58" s="37"/>
      <c r="W58" s="36"/>
      <c r="X58" s="40"/>
      <c r="Y58" s="39"/>
      <c r="Z58" s="40"/>
      <c r="AA58" s="39"/>
      <c r="AB58" s="40"/>
      <c r="AC58" s="39"/>
      <c r="AD58" s="40"/>
      <c r="AE58" s="39"/>
      <c r="AF58" s="40"/>
      <c r="AG58" s="39"/>
      <c r="AH58" s="40"/>
      <c r="AI58" s="39"/>
      <c r="AJ58" s="40"/>
      <c r="AK58" s="39"/>
      <c r="AL58" s="40"/>
      <c r="AM58" s="39"/>
      <c r="AN58" s="40"/>
      <c r="AO58" s="39"/>
      <c r="AP58" s="40"/>
      <c r="AQ58" s="39"/>
      <c r="AR58" s="40"/>
      <c r="AS58" s="39"/>
      <c r="AT58" s="40"/>
      <c r="AU58" s="39"/>
      <c r="AV58" s="40"/>
      <c r="AW58" s="39"/>
      <c r="AX58" s="40"/>
      <c r="AY58" s="41"/>
      <c r="AZ58" s="42"/>
      <c r="BA58" s="43"/>
      <c r="BB58" s="42"/>
      <c r="BC58" s="43"/>
      <c r="BD58" s="42"/>
      <c r="BE58" s="43"/>
      <c r="BF58" s="42"/>
      <c r="BG58" s="43"/>
      <c r="BH58" s="42"/>
      <c r="BI58" s="43"/>
      <c r="BJ58" s="42"/>
      <c r="BK58" s="43"/>
      <c r="BL58" s="42"/>
      <c r="BM58" s="43"/>
      <c r="BN58" s="42"/>
      <c r="BO58" s="43"/>
      <c r="BP58" s="42"/>
      <c r="BQ58" s="43"/>
      <c r="BR58" s="44">
        <f t="shared" si="0"/>
        <v>0</v>
      </c>
      <c r="BS58" s="45">
        <f t="shared" si="1"/>
        <v>0</v>
      </c>
      <c r="BT58" s="46"/>
      <c r="BU58" s="46"/>
      <c r="BV58" s="47">
        <f t="shared" si="4"/>
      </c>
      <c r="BW58" s="48">
        <f t="shared" si="2"/>
      </c>
      <c r="BX58" s="49">
        <f t="shared" si="3"/>
      </c>
    </row>
    <row r="59" ht="13.8" customHeight="1" spans="1:76" x14ac:dyDescent="0.25">
      <c r="A59" s="107"/>
      <c r="B59" s="33"/>
      <c r="C59" s="34"/>
      <c r="D59" s="37"/>
      <c r="E59" s="36"/>
      <c r="F59" s="37"/>
      <c r="G59" s="36"/>
      <c r="H59" s="37"/>
      <c r="I59" s="36"/>
      <c r="J59" s="37"/>
      <c r="K59" s="36"/>
      <c r="L59" s="37"/>
      <c r="M59" s="36"/>
      <c r="N59" s="37"/>
      <c r="O59" s="36"/>
      <c r="P59" s="37"/>
      <c r="Q59" s="36"/>
      <c r="R59" s="37"/>
      <c r="S59" s="36"/>
      <c r="T59" s="37"/>
      <c r="U59" s="36"/>
      <c r="V59" s="37"/>
      <c r="W59" s="36"/>
      <c r="X59" s="40"/>
      <c r="Y59" s="39"/>
      <c r="Z59" s="40"/>
      <c r="AA59" s="39"/>
      <c r="AB59" s="40"/>
      <c r="AC59" s="39"/>
      <c r="AD59" s="40"/>
      <c r="AE59" s="39"/>
      <c r="AF59" s="40"/>
      <c r="AG59" s="39"/>
      <c r="AH59" s="40"/>
      <c r="AI59" s="39"/>
      <c r="AJ59" s="40"/>
      <c r="AK59" s="39"/>
      <c r="AL59" s="40"/>
      <c r="AM59" s="39"/>
      <c r="AN59" s="40"/>
      <c r="AO59" s="39"/>
      <c r="AP59" s="40"/>
      <c r="AQ59" s="39"/>
      <c r="AR59" s="40"/>
      <c r="AS59" s="39"/>
      <c r="AT59" s="40"/>
      <c r="AU59" s="39"/>
      <c r="AV59" s="40"/>
      <c r="AW59" s="39"/>
      <c r="AX59" s="40"/>
      <c r="AY59" s="41"/>
      <c r="AZ59" s="42"/>
      <c r="BA59" s="43"/>
      <c r="BB59" s="42"/>
      <c r="BC59" s="43"/>
      <c r="BD59" s="42"/>
      <c r="BE59" s="43"/>
      <c r="BF59" s="42"/>
      <c r="BG59" s="43"/>
      <c r="BH59" s="42"/>
      <c r="BI59" s="43"/>
      <c r="BJ59" s="42"/>
      <c r="BK59" s="43"/>
      <c r="BL59" s="42"/>
      <c r="BM59" s="43"/>
      <c r="BN59" s="42"/>
      <c r="BO59" s="43"/>
      <c r="BP59" s="42"/>
      <c r="BQ59" s="43"/>
      <c r="BR59" s="44">
        <f t="shared" si="0"/>
        <v>0</v>
      </c>
      <c r="BS59" s="45">
        <f t="shared" si="1"/>
        <v>0</v>
      </c>
      <c r="BT59" s="46"/>
      <c r="BU59" s="46"/>
      <c r="BV59" s="47">
        <f t="shared" si="4"/>
      </c>
      <c r="BW59" s="48">
        <f t="shared" si="2"/>
      </c>
      <c r="BX59" s="49">
        <f t="shared" si="3"/>
      </c>
    </row>
    <row r="60" ht="13.8" customHeight="1" spans="1:76" x14ac:dyDescent="0.25">
      <c r="A60" s="107"/>
      <c r="B60" s="33"/>
      <c r="C60" s="34"/>
      <c r="D60" s="37"/>
      <c r="E60" s="36"/>
      <c r="F60" s="37"/>
      <c r="G60" s="36"/>
      <c r="H60" s="37"/>
      <c r="I60" s="36"/>
      <c r="J60" s="37"/>
      <c r="K60" s="36"/>
      <c r="L60" s="37"/>
      <c r="M60" s="36"/>
      <c r="N60" s="37"/>
      <c r="O60" s="36"/>
      <c r="P60" s="37"/>
      <c r="Q60" s="36"/>
      <c r="R60" s="37"/>
      <c r="S60" s="36"/>
      <c r="T60" s="37"/>
      <c r="U60" s="36"/>
      <c r="V60" s="37"/>
      <c r="W60" s="36"/>
      <c r="X60" s="40"/>
      <c r="Y60" s="39"/>
      <c r="Z60" s="40"/>
      <c r="AA60" s="39"/>
      <c r="AB60" s="40"/>
      <c r="AC60" s="39"/>
      <c r="AD60" s="40"/>
      <c r="AE60" s="39"/>
      <c r="AF60" s="40"/>
      <c r="AG60" s="39"/>
      <c r="AH60" s="40"/>
      <c r="AI60" s="39"/>
      <c r="AJ60" s="40"/>
      <c r="AK60" s="39"/>
      <c r="AL60" s="40"/>
      <c r="AM60" s="39"/>
      <c r="AN60" s="40"/>
      <c r="AO60" s="39"/>
      <c r="AP60" s="40"/>
      <c r="AQ60" s="39"/>
      <c r="AR60" s="40"/>
      <c r="AS60" s="39"/>
      <c r="AT60" s="40"/>
      <c r="AU60" s="39"/>
      <c r="AV60" s="40"/>
      <c r="AW60" s="39"/>
      <c r="AX60" s="40"/>
      <c r="AY60" s="41"/>
      <c r="AZ60" s="42"/>
      <c r="BA60" s="43"/>
      <c r="BB60" s="42"/>
      <c r="BC60" s="43"/>
      <c r="BD60" s="42"/>
      <c r="BE60" s="43"/>
      <c r="BF60" s="42"/>
      <c r="BG60" s="43"/>
      <c r="BH60" s="42"/>
      <c r="BI60" s="43"/>
      <c r="BJ60" s="42"/>
      <c r="BK60" s="43"/>
      <c r="BL60" s="42"/>
      <c r="BM60" s="43"/>
      <c r="BN60" s="42"/>
      <c r="BO60" s="43"/>
      <c r="BP60" s="42"/>
      <c r="BQ60" s="43"/>
      <c r="BR60" s="44">
        <f t="shared" si="0"/>
        <v>0</v>
      </c>
      <c r="BS60" s="45">
        <f t="shared" si="1"/>
        <v>0</v>
      </c>
      <c r="BT60" s="46"/>
      <c r="BU60" s="46"/>
      <c r="BV60" s="47">
        <f t="shared" si="4"/>
      </c>
      <c r="BW60" s="48">
        <f t="shared" si="2"/>
      </c>
      <c r="BX60" s="49">
        <f t="shared" si="3"/>
      </c>
    </row>
    <row r="61" ht="13.8" customHeight="1" spans="1:76" x14ac:dyDescent="0.25">
      <c r="A61" s="107"/>
      <c r="B61" s="33"/>
      <c r="C61" s="34"/>
      <c r="D61" s="37"/>
      <c r="E61" s="36"/>
      <c r="F61" s="37"/>
      <c r="G61" s="36"/>
      <c r="H61" s="37"/>
      <c r="I61" s="36"/>
      <c r="J61" s="37"/>
      <c r="K61" s="36"/>
      <c r="L61" s="37"/>
      <c r="M61" s="36"/>
      <c r="N61" s="37"/>
      <c r="O61" s="36"/>
      <c r="P61" s="37"/>
      <c r="Q61" s="36"/>
      <c r="R61" s="37"/>
      <c r="S61" s="36"/>
      <c r="T61" s="37"/>
      <c r="U61" s="36"/>
      <c r="V61" s="37"/>
      <c r="W61" s="36"/>
      <c r="X61" s="40"/>
      <c r="Y61" s="39"/>
      <c r="Z61" s="40"/>
      <c r="AA61" s="39"/>
      <c r="AB61" s="40"/>
      <c r="AC61" s="39"/>
      <c r="AD61" s="40"/>
      <c r="AE61" s="39"/>
      <c r="AF61" s="40"/>
      <c r="AG61" s="39"/>
      <c r="AH61" s="40"/>
      <c r="AI61" s="39"/>
      <c r="AJ61" s="40"/>
      <c r="AK61" s="39"/>
      <c r="AL61" s="40"/>
      <c r="AM61" s="39"/>
      <c r="AN61" s="40"/>
      <c r="AO61" s="39"/>
      <c r="AP61" s="40"/>
      <c r="AQ61" s="39"/>
      <c r="AR61" s="40"/>
      <c r="AS61" s="39"/>
      <c r="AT61" s="40"/>
      <c r="AU61" s="39"/>
      <c r="AV61" s="40"/>
      <c r="AW61" s="39"/>
      <c r="AX61" s="40"/>
      <c r="AY61" s="41"/>
      <c r="AZ61" s="42"/>
      <c r="BA61" s="43"/>
      <c r="BB61" s="42"/>
      <c r="BC61" s="43"/>
      <c r="BD61" s="42"/>
      <c r="BE61" s="43"/>
      <c r="BF61" s="42"/>
      <c r="BG61" s="43"/>
      <c r="BH61" s="42"/>
      <c r="BI61" s="43"/>
      <c r="BJ61" s="42"/>
      <c r="BK61" s="43"/>
      <c r="BL61" s="42"/>
      <c r="BM61" s="43"/>
      <c r="BN61" s="42"/>
      <c r="BO61" s="43"/>
      <c r="BP61" s="42"/>
      <c r="BQ61" s="43"/>
      <c r="BR61" s="44">
        <f t="shared" si="0"/>
        <v>0</v>
      </c>
      <c r="BS61" s="45">
        <f t="shared" si="1"/>
        <v>0</v>
      </c>
      <c r="BT61" s="46"/>
      <c r="BU61" s="46"/>
      <c r="BV61" s="47">
        <f t="shared" si="4"/>
      </c>
      <c r="BW61" s="48">
        <f t="shared" si="2"/>
      </c>
      <c r="BX61" s="49">
        <f t="shared" si="3"/>
      </c>
    </row>
    <row r="62" ht="13.8" customHeight="1" spans="1:76" x14ac:dyDescent="0.25">
      <c r="A62" s="107"/>
      <c r="B62" s="33"/>
      <c r="C62" s="34"/>
      <c r="D62" s="37"/>
      <c r="E62" s="36"/>
      <c r="F62" s="37"/>
      <c r="G62" s="36"/>
      <c r="H62" s="37"/>
      <c r="I62" s="36"/>
      <c r="J62" s="37"/>
      <c r="K62" s="36"/>
      <c r="L62" s="37"/>
      <c r="M62" s="36"/>
      <c r="N62" s="37"/>
      <c r="O62" s="36"/>
      <c r="P62" s="37"/>
      <c r="Q62" s="36"/>
      <c r="R62" s="37"/>
      <c r="S62" s="36"/>
      <c r="T62" s="37"/>
      <c r="U62" s="36"/>
      <c r="V62" s="37"/>
      <c r="W62" s="36"/>
      <c r="X62" s="40"/>
      <c r="Y62" s="39"/>
      <c r="Z62" s="40"/>
      <c r="AA62" s="39"/>
      <c r="AB62" s="40"/>
      <c r="AC62" s="39"/>
      <c r="AD62" s="40"/>
      <c r="AE62" s="39"/>
      <c r="AF62" s="40"/>
      <c r="AG62" s="39"/>
      <c r="AH62" s="40"/>
      <c r="AI62" s="39"/>
      <c r="AJ62" s="40"/>
      <c r="AK62" s="39"/>
      <c r="AL62" s="40"/>
      <c r="AM62" s="39"/>
      <c r="AN62" s="40"/>
      <c r="AO62" s="39"/>
      <c r="AP62" s="40"/>
      <c r="AQ62" s="39"/>
      <c r="AR62" s="40"/>
      <c r="AS62" s="39"/>
      <c r="AT62" s="40"/>
      <c r="AU62" s="39"/>
      <c r="AV62" s="40"/>
      <c r="AW62" s="39"/>
      <c r="AX62" s="40"/>
      <c r="AY62" s="41"/>
      <c r="AZ62" s="42"/>
      <c r="BA62" s="43"/>
      <c r="BB62" s="42"/>
      <c r="BC62" s="43"/>
      <c r="BD62" s="42"/>
      <c r="BE62" s="43"/>
      <c r="BF62" s="42"/>
      <c r="BG62" s="43"/>
      <c r="BH62" s="42"/>
      <c r="BI62" s="43"/>
      <c r="BJ62" s="42"/>
      <c r="BK62" s="43"/>
      <c r="BL62" s="42"/>
      <c r="BM62" s="43"/>
      <c r="BN62" s="42"/>
      <c r="BO62" s="43"/>
      <c r="BP62" s="42"/>
      <c r="BQ62" s="43"/>
      <c r="BR62" s="44">
        <f t="shared" si="0"/>
        <v>0</v>
      </c>
      <c r="BS62" s="45">
        <f t="shared" si="1"/>
        <v>0</v>
      </c>
      <c r="BT62" s="46"/>
      <c r="BU62" s="46"/>
      <c r="BV62" s="47">
        <f t="shared" si="4"/>
      </c>
      <c r="BW62" s="48">
        <f t="shared" si="2"/>
      </c>
      <c r="BX62" s="49">
        <f t="shared" si="3"/>
      </c>
    </row>
    <row r="63" ht="13.8" customHeight="1" spans="1:76" x14ac:dyDescent="0.25">
      <c r="A63" s="107"/>
      <c r="B63" s="33"/>
      <c r="C63" s="34"/>
      <c r="D63" s="37"/>
      <c r="E63" s="36"/>
      <c r="F63" s="37"/>
      <c r="G63" s="36"/>
      <c r="H63" s="37"/>
      <c r="I63" s="36"/>
      <c r="J63" s="37"/>
      <c r="K63" s="36"/>
      <c r="L63" s="37"/>
      <c r="M63" s="36"/>
      <c r="N63" s="37"/>
      <c r="O63" s="36"/>
      <c r="P63" s="37"/>
      <c r="Q63" s="36"/>
      <c r="R63" s="37"/>
      <c r="S63" s="36"/>
      <c r="T63" s="37"/>
      <c r="U63" s="36"/>
      <c r="V63" s="37"/>
      <c r="W63" s="36"/>
      <c r="X63" s="40"/>
      <c r="Y63" s="39"/>
      <c r="Z63" s="40"/>
      <c r="AA63" s="39"/>
      <c r="AB63" s="40"/>
      <c r="AC63" s="39"/>
      <c r="AD63" s="40"/>
      <c r="AE63" s="39"/>
      <c r="AF63" s="40"/>
      <c r="AG63" s="39"/>
      <c r="AH63" s="40"/>
      <c r="AI63" s="39"/>
      <c r="AJ63" s="40"/>
      <c r="AK63" s="39"/>
      <c r="AL63" s="40"/>
      <c r="AM63" s="39"/>
      <c r="AN63" s="40"/>
      <c r="AO63" s="39"/>
      <c r="AP63" s="40"/>
      <c r="AQ63" s="39"/>
      <c r="AR63" s="40"/>
      <c r="AS63" s="39"/>
      <c r="AT63" s="40"/>
      <c r="AU63" s="39"/>
      <c r="AV63" s="40"/>
      <c r="AW63" s="39"/>
      <c r="AX63" s="40"/>
      <c r="AY63" s="41"/>
      <c r="AZ63" s="42"/>
      <c r="BA63" s="43"/>
      <c r="BB63" s="42"/>
      <c r="BC63" s="43"/>
      <c r="BD63" s="42"/>
      <c r="BE63" s="43"/>
      <c r="BF63" s="42"/>
      <c r="BG63" s="43"/>
      <c r="BH63" s="42"/>
      <c r="BI63" s="43"/>
      <c r="BJ63" s="42"/>
      <c r="BK63" s="43"/>
      <c r="BL63" s="42"/>
      <c r="BM63" s="43"/>
      <c r="BN63" s="42"/>
      <c r="BO63" s="43"/>
      <c r="BP63" s="42"/>
      <c r="BQ63" s="43"/>
      <c r="BR63" s="44">
        <f t="shared" si="0"/>
        <v>0</v>
      </c>
      <c r="BS63" s="45">
        <f t="shared" si="1"/>
        <v>0</v>
      </c>
      <c r="BT63" s="46"/>
      <c r="BU63" s="46"/>
      <c r="BV63" s="47">
        <f t="shared" si="4"/>
      </c>
      <c r="BW63" s="48">
        <f t="shared" si="2"/>
      </c>
      <c r="BX63" s="49">
        <f t="shared" si="3"/>
      </c>
    </row>
    <row r="64" ht="13.8" customHeight="1" spans="1:76" x14ac:dyDescent="0.25">
      <c r="A64" s="107"/>
      <c r="B64" s="33"/>
      <c r="C64" s="34"/>
      <c r="D64" s="37"/>
      <c r="E64" s="36"/>
      <c r="F64" s="37"/>
      <c r="G64" s="36"/>
      <c r="H64" s="37"/>
      <c r="I64" s="36"/>
      <c r="J64" s="37"/>
      <c r="K64" s="36"/>
      <c r="L64" s="37"/>
      <c r="M64" s="36"/>
      <c r="N64" s="37"/>
      <c r="O64" s="36"/>
      <c r="P64" s="37"/>
      <c r="Q64" s="36"/>
      <c r="R64" s="37"/>
      <c r="S64" s="36"/>
      <c r="T64" s="37"/>
      <c r="U64" s="36"/>
      <c r="V64" s="37"/>
      <c r="W64" s="36"/>
      <c r="X64" s="40"/>
      <c r="Y64" s="39"/>
      <c r="Z64" s="40"/>
      <c r="AA64" s="39"/>
      <c r="AB64" s="40"/>
      <c r="AC64" s="39"/>
      <c r="AD64" s="40"/>
      <c r="AE64" s="39"/>
      <c r="AF64" s="40"/>
      <c r="AG64" s="39"/>
      <c r="AH64" s="40"/>
      <c r="AI64" s="39"/>
      <c r="AJ64" s="40"/>
      <c r="AK64" s="39"/>
      <c r="AL64" s="40"/>
      <c r="AM64" s="39"/>
      <c r="AN64" s="40"/>
      <c r="AO64" s="39"/>
      <c r="AP64" s="40"/>
      <c r="AQ64" s="39"/>
      <c r="AR64" s="40"/>
      <c r="AS64" s="39"/>
      <c r="AT64" s="40"/>
      <c r="AU64" s="39"/>
      <c r="AV64" s="40"/>
      <c r="AW64" s="39"/>
      <c r="AX64" s="40"/>
      <c r="AY64" s="41"/>
      <c r="AZ64" s="42"/>
      <c r="BA64" s="43"/>
      <c r="BB64" s="42"/>
      <c r="BC64" s="43"/>
      <c r="BD64" s="42"/>
      <c r="BE64" s="43"/>
      <c r="BF64" s="42"/>
      <c r="BG64" s="43"/>
      <c r="BH64" s="42"/>
      <c r="BI64" s="43"/>
      <c r="BJ64" s="42"/>
      <c r="BK64" s="43"/>
      <c r="BL64" s="42"/>
      <c r="BM64" s="43"/>
      <c r="BN64" s="42"/>
      <c r="BO64" s="43"/>
      <c r="BP64" s="42"/>
      <c r="BQ64" s="43"/>
      <c r="BR64" s="44">
        <f t="shared" si="0"/>
        <v>0</v>
      </c>
      <c r="BS64" s="45">
        <f t="shared" si="1"/>
        <v>0</v>
      </c>
      <c r="BT64" s="46"/>
      <c r="BU64" s="46"/>
      <c r="BV64" s="47">
        <f t="shared" si="4"/>
      </c>
      <c r="BW64" s="48">
        <f t="shared" si="2"/>
      </c>
      <c r="BX64" s="49">
        <f t="shared" si="3"/>
      </c>
    </row>
    <row r="65" ht="13.8" customHeight="1" spans="1:76" x14ac:dyDescent="0.25">
      <c r="A65" s="107"/>
      <c r="B65" s="33"/>
      <c r="C65" s="34"/>
      <c r="D65" s="37"/>
      <c r="E65" s="36"/>
      <c r="F65" s="37"/>
      <c r="G65" s="36"/>
      <c r="H65" s="37"/>
      <c r="I65" s="36"/>
      <c r="J65" s="37"/>
      <c r="K65" s="36"/>
      <c r="L65" s="37"/>
      <c r="M65" s="36"/>
      <c r="N65" s="37"/>
      <c r="O65" s="36"/>
      <c r="P65" s="37"/>
      <c r="Q65" s="36"/>
      <c r="R65" s="37"/>
      <c r="S65" s="36"/>
      <c r="T65" s="37"/>
      <c r="U65" s="36"/>
      <c r="V65" s="37"/>
      <c r="W65" s="36"/>
      <c r="X65" s="40"/>
      <c r="Y65" s="39"/>
      <c r="Z65" s="40"/>
      <c r="AA65" s="39"/>
      <c r="AB65" s="40"/>
      <c r="AC65" s="39"/>
      <c r="AD65" s="40"/>
      <c r="AE65" s="39"/>
      <c r="AF65" s="40"/>
      <c r="AG65" s="39"/>
      <c r="AH65" s="40"/>
      <c r="AI65" s="39"/>
      <c r="AJ65" s="40"/>
      <c r="AK65" s="39"/>
      <c r="AL65" s="40"/>
      <c r="AM65" s="39"/>
      <c r="AN65" s="40"/>
      <c r="AO65" s="39"/>
      <c r="AP65" s="40"/>
      <c r="AQ65" s="39"/>
      <c r="AR65" s="40"/>
      <c r="AS65" s="39"/>
      <c r="AT65" s="40"/>
      <c r="AU65" s="39"/>
      <c r="AV65" s="40"/>
      <c r="AW65" s="39"/>
      <c r="AX65" s="40"/>
      <c r="AY65" s="41"/>
      <c r="AZ65" s="42"/>
      <c r="BA65" s="43"/>
      <c r="BB65" s="42"/>
      <c r="BC65" s="43"/>
      <c r="BD65" s="42"/>
      <c r="BE65" s="43"/>
      <c r="BF65" s="42"/>
      <c r="BG65" s="43"/>
      <c r="BH65" s="42"/>
      <c r="BI65" s="43"/>
      <c r="BJ65" s="42"/>
      <c r="BK65" s="43"/>
      <c r="BL65" s="42"/>
      <c r="BM65" s="43"/>
      <c r="BN65" s="42"/>
      <c r="BO65" s="43"/>
      <c r="BP65" s="42"/>
      <c r="BQ65" s="43"/>
      <c r="BR65" s="44">
        <f t="shared" si="0"/>
        <v>0</v>
      </c>
      <c r="BS65" s="45">
        <f t="shared" si="1"/>
        <v>0</v>
      </c>
      <c r="BT65" s="46"/>
      <c r="BU65" s="46"/>
      <c r="BV65" s="47">
        <f t="shared" si="4"/>
      </c>
      <c r="BW65" s="48">
        <f t="shared" si="2"/>
      </c>
      <c r="BX65" s="49">
        <f t="shared" si="3"/>
      </c>
    </row>
    <row r="66" ht="13.8" customHeight="1" spans="1:76" x14ac:dyDescent="0.25">
      <c r="A66" s="107"/>
      <c r="B66" s="33"/>
      <c r="C66" s="34"/>
      <c r="D66" s="37"/>
      <c r="E66" s="36"/>
      <c r="F66" s="37"/>
      <c r="G66" s="36"/>
      <c r="H66" s="37"/>
      <c r="I66" s="36"/>
      <c r="J66" s="37"/>
      <c r="K66" s="36"/>
      <c r="L66" s="37"/>
      <c r="M66" s="36"/>
      <c r="N66" s="37"/>
      <c r="O66" s="36"/>
      <c r="P66" s="37"/>
      <c r="Q66" s="36"/>
      <c r="R66" s="37"/>
      <c r="S66" s="36"/>
      <c r="T66" s="37"/>
      <c r="U66" s="36"/>
      <c r="V66" s="37"/>
      <c r="W66" s="36"/>
      <c r="X66" s="40"/>
      <c r="Y66" s="39"/>
      <c r="Z66" s="40"/>
      <c r="AA66" s="39"/>
      <c r="AB66" s="40"/>
      <c r="AC66" s="39"/>
      <c r="AD66" s="40"/>
      <c r="AE66" s="39"/>
      <c r="AF66" s="40"/>
      <c r="AG66" s="39"/>
      <c r="AH66" s="40"/>
      <c r="AI66" s="39"/>
      <c r="AJ66" s="40"/>
      <c r="AK66" s="39"/>
      <c r="AL66" s="40"/>
      <c r="AM66" s="39"/>
      <c r="AN66" s="40"/>
      <c r="AO66" s="39"/>
      <c r="AP66" s="40"/>
      <c r="AQ66" s="39"/>
      <c r="AR66" s="40"/>
      <c r="AS66" s="39"/>
      <c r="AT66" s="40"/>
      <c r="AU66" s="39"/>
      <c r="AV66" s="40"/>
      <c r="AW66" s="39"/>
      <c r="AX66" s="40"/>
      <c r="AY66" s="41"/>
      <c r="AZ66" s="42"/>
      <c r="BA66" s="43"/>
      <c r="BB66" s="42"/>
      <c r="BC66" s="43"/>
      <c r="BD66" s="42"/>
      <c r="BE66" s="43"/>
      <c r="BF66" s="42"/>
      <c r="BG66" s="43"/>
      <c r="BH66" s="42"/>
      <c r="BI66" s="43"/>
      <c r="BJ66" s="42"/>
      <c r="BK66" s="43"/>
      <c r="BL66" s="42"/>
      <c r="BM66" s="43"/>
      <c r="BN66" s="42"/>
      <c r="BO66" s="43"/>
      <c r="BP66" s="42"/>
      <c r="BQ66" s="43"/>
      <c r="BR66" s="44">
        <f t="shared" si="0"/>
        <v>0</v>
      </c>
      <c r="BS66" s="45">
        <f t="shared" si="1"/>
        <v>0</v>
      </c>
      <c r="BT66" s="46"/>
      <c r="BU66" s="46"/>
      <c r="BV66" s="47">
        <f t="shared" si="4"/>
      </c>
      <c r="BW66" s="48">
        <f t="shared" si="2"/>
      </c>
      <c r="BX66" s="49">
        <f t="shared" si="3"/>
      </c>
    </row>
    <row r="67" ht="13.8" customHeight="1" spans="1:76" x14ac:dyDescent="0.25">
      <c r="A67" s="107"/>
      <c r="B67" s="33"/>
      <c r="C67" s="34"/>
      <c r="D67" s="37"/>
      <c r="E67" s="36"/>
      <c r="F67" s="37"/>
      <c r="G67" s="36"/>
      <c r="H67" s="37"/>
      <c r="I67" s="36"/>
      <c r="J67" s="37"/>
      <c r="K67" s="36"/>
      <c r="L67" s="37"/>
      <c r="M67" s="36"/>
      <c r="N67" s="37"/>
      <c r="O67" s="36"/>
      <c r="P67" s="37"/>
      <c r="Q67" s="36"/>
      <c r="R67" s="37"/>
      <c r="S67" s="36"/>
      <c r="T67" s="37"/>
      <c r="U67" s="36"/>
      <c r="V67" s="37"/>
      <c r="W67" s="36"/>
      <c r="X67" s="40"/>
      <c r="Y67" s="39"/>
      <c r="Z67" s="40"/>
      <c r="AA67" s="39"/>
      <c r="AB67" s="40"/>
      <c r="AC67" s="39"/>
      <c r="AD67" s="40"/>
      <c r="AE67" s="39"/>
      <c r="AF67" s="40"/>
      <c r="AG67" s="39"/>
      <c r="AH67" s="40"/>
      <c r="AI67" s="39"/>
      <c r="AJ67" s="40"/>
      <c r="AK67" s="39"/>
      <c r="AL67" s="40"/>
      <c r="AM67" s="39"/>
      <c r="AN67" s="40"/>
      <c r="AO67" s="39"/>
      <c r="AP67" s="40"/>
      <c r="AQ67" s="39"/>
      <c r="AR67" s="40"/>
      <c r="AS67" s="39"/>
      <c r="AT67" s="40"/>
      <c r="AU67" s="39"/>
      <c r="AV67" s="40"/>
      <c r="AW67" s="39"/>
      <c r="AX67" s="40"/>
      <c r="AY67" s="41"/>
      <c r="AZ67" s="42"/>
      <c r="BA67" s="43"/>
      <c r="BB67" s="42"/>
      <c r="BC67" s="43"/>
      <c r="BD67" s="42"/>
      <c r="BE67" s="43"/>
      <c r="BF67" s="42"/>
      <c r="BG67" s="43"/>
      <c r="BH67" s="42"/>
      <c r="BI67" s="43"/>
      <c r="BJ67" s="42"/>
      <c r="BK67" s="43"/>
      <c r="BL67" s="42"/>
      <c r="BM67" s="43"/>
      <c r="BN67" s="42"/>
      <c r="BO67" s="43"/>
      <c r="BP67" s="42"/>
      <c r="BQ67" s="43"/>
      <c r="BR67" s="44">
        <f t="shared" si="0"/>
        <v>0</v>
      </c>
      <c r="BS67" s="45">
        <f t="shared" si="1"/>
        <v>0</v>
      </c>
      <c r="BT67" s="46"/>
      <c r="BU67" s="46"/>
      <c r="BV67" s="47">
        <f t="shared" si="4"/>
      </c>
      <c r="BW67" s="48">
        <f t="shared" si="2"/>
      </c>
      <c r="BX67" s="49">
        <f t="shared" si="3"/>
      </c>
    </row>
    <row r="68" ht="13.8" customHeight="1" spans="1:76" x14ac:dyDescent="0.25">
      <c r="A68" s="107"/>
      <c r="B68" s="33"/>
      <c r="C68" s="34"/>
      <c r="D68" s="37"/>
      <c r="E68" s="36"/>
      <c r="F68" s="37"/>
      <c r="G68" s="36"/>
      <c r="H68" s="37"/>
      <c r="I68" s="36"/>
      <c r="J68" s="37"/>
      <c r="K68" s="36"/>
      <c r="L68" s="37"/>
      <c r="M68" s="36"/>
      <c r="N68" s="37"/>
      <c r="O68" s="36"/>
      <c r="P68" s="37"/>
      <c r="Q68" s="36"/>
      <c r="R68" s="37"/>
      <c r="S68" s="36"/>
      <c r="T68" s="37"/>
      <c r="U68" s="36"/>
      <c r="V68" s="37"/>
      <c r="W68" s="36"/>
      <c r="X68" s="40"/>
      <c r="Y68" s="39"/>
      <c r="Z68" s="40"/>
      <c r="AA68" s="39"/>
      <c r="AB68" s="40"/>
      <c r="AC68" s="39"/>
      <c r="AD68" s="40"/>
      <c r="AE68" s="39"/>
      <c r="AF68" s="40"/>
      <c r="AG68" s="39"/>
      <c r="AH68" s="40"/>
      <c r="AI68" s="39"/>
      <c r="AJ68" s="40"/>
      <c r="AK68" s="39"/>
      <c r="AL68" s="40"/>
      <c r="AM68" s="39"/>
      <c r="AN68" s="40"/>
      <c r="AO68" s="39"/>
      <c r="AP68" s="40"/>
      <c r="AQ68" s="39"/>
      <c r="AR68" s="40"/>
      <c r="AS68" s="39"/>
      <c r="AT68" s="40"/>
      <c r="AU68" s="39"/>
      <c r="AV68" s="40"/>
      <c r="AW68" s="39"/>
      <c r="AX68" s="40"/>
      <c r="AY68" s="41"/>
      <c r="AZ68" s="42"/>
      <c r="BA68" s="43"/>
      <c r="BB68" s="42"/>
      <c r="BC68" s="43"/>
      <c r="BD68" s="42"/>
      <c r="BE68" s="43"/>
      <c r="BF68" s="42"/>
      <c r="BG68" s="43"/>
      <c r="BH68" s="42"/>
      <c r="BI68" s="43"/>
      <c r="BJ68" s="42"/>
      <c r="BK68" s="43"/>
      <c r="BL68" s="42"/>
      <c r="BM68" s="43"/>
      <c r="BN68" s="42"/>
      <c r="BO68" s="43"/>
      <c r="BP68" s="42"/>
      <c r="BQ68" s="43"/>
      <c r="BR68" s="44">
        <f t="shared" si="0"/>
        <v>0</v>
      </c>
      <c r="BS68" s="45">
        <f t="shared" si="1"/>
        <v>0</v>
      </c>
      <c r="BT68" s="46"/>
      <c r="BU68" s="46"/>
      <c r="BV68" s="47">
        <f t="shared" si="4"/>
      </c>
      <c r="BW68" s="48">
        <f t="shared" si="2"/>
      </c>
      <c r="BX68" s="49">
        <f t="shared" si="3"/>
      </c>
    </row>
    <row r="69" ht="13.8" customHeight="1" spans="1:76" x14ac:dyDescent="0.25">
      <c r="A69" s="107"/>
      <c r="B69" s="33"/>
      <c r="C69" s="34"/>
      <c r="D69" s="37"/>
      <c r="E69" s="36"/>
      <c r="F69" s="37"/>
      <c r="G69" s="36"/>
      <c r="H69" s="37"/>
      <c r="I69" s="36"/>
      <c r="J69" s="37"/>
      <c r="K69" s="36"/>
      <c r="L69" s="37"/>
      <c r="M69" s="36"/>
      <c r="N69" s="37"/>
      <c r="O69" s="36"/>
      <c r="P69" s="37"/>
      <c r="Q69" s="36"/>
      <c r="R69" s="37"/>
      <c r="S69" s="36"/>
      <c r="T69" s="37"/>
      <c r="U69" s="36"/>
      <c r="V69" s="37"/>
      <c r="W69" s="36"/>
      <c r="X69" s="40"/>
      <c r="Y69" s="39"/>
      <c r="Z69" s="40"/>
      <c r="AA69" s="39"/>
      <c r="AB69" s="40"/>
      <c r="AC69" s="39"/>
      <c r="AD69" s="40"/>
      <c r="AE69" s="39"/>
      <c r="AF69" s="40"/>
      <c r="AG69" s="39"/>
      <c r="AH69" s="40"/>
      <c r="AI69" s="39"/>
      <c r="AJ69" s="40"/>
      <c r="AK69" s="39"/>
      <c r="AL69" s="40"/>
      <c r="AM69" s="39"/>
      <c r="AN69" s="40"/>
      <c r="AO69" s="39"/>
      <c r="AP69" s="40"/>
      <c r="AQ69" s="39"/>
      <c r="AR69" s="40"/>
      <c r="AS69" s="39"/>
      <c r="AT69" s="40"/>
      <c r="AU69" s="39"/>
      <c r="AV69" s="40"/>
      <c r="AW69" s="39"/>
      <c r="AX69" s="40"/>
      <c r="AY69" s="41"/>
      <c r="AZ69" s="42"/>
      <c r="BA69" s="43"/>
      <c r="BB69" s="42"/>
      <c r="BC69" s="43"/>
      <c r="BD69" s="42"/>
      <c r="BE69" s="43"/>
      <c r="BF69" s="42"/>
      <c r="BG69" s="43"/>
      <c r="BH69" s="42"/>
      <c r="BI69" s="43"/>
      <c r="BJ69" s="42"/>
      <c r="BK69" s="43"/>
      <c r="BL69" s="42"/>
      <c r="BM69" s="43"/>
      <c r="BN69" s="42"/>
      <c r="BO69" s="43"/>
      <c r="BP69" s="42"/>
      <c r="BQ69" s="43"/>
      <c r="BR69" s="44">
        <f t="shared" ref="BR69:BR70" si="5">D69+F69+H69+J69+L69+N69+V69+X69+Z69+AB69+AD69+AF69+AZ69+BB69+BD69+BF69+BH69+AH69+P69+R69+AJ69+BJ69+AL69+AN69+AP69+AR69+AT69+AX69+AV69+BL69+T69+BN69+BP69</f>
        <v>0</v>
      </c>
      <c r="BS69" s="45">
        <f t="shared" ref="BS69:BS70" si="6">E69+G69+I69+K69+M69+O69+W69+Y69+AA69+AC69+AE69+AG69+BA69+BC69+BE69+BG69+BI69+AI69+Q69+S69+AK69+BK69+AM69+AO69+AQ69+AS69+AU69+AY69+AW69+BM69+U69+BO69+BQ69</f>
        <v>0</v>
      </c>
      <c r="BT69" s="46"/>
      <c r="BU69" s="46"/>
      <c r="BV69" s="47">
        <f t="shared" si="4"/>
      </c>
      <c r="BW69" s="48">
        <f t="shared" si="2"/>
      </c>
      <c r="BX69" s="49">
        <f t="shared" si="3"/>
      </c>
    </row>
    <row r="70" ht="14.4" customHeight="1" spans="1:76" x14ac:dyDescent="0.25">
      <c r="A70" s="107"/>
      <c r="B70" s="116"/>
      <c r="C70" s="117"/>
      <c r="D70" s="118"/>
      <c r="E70" s="119"/>
      <c r="F70" s="118"/>
      <c r="G70" s="119"/>
      <c r="H70" s="118"/>
      <c r="I70" s="119"/>
      <c r="J70" s="118"/>
      <c r="K70" s="119"/>
      <c r="L70" s="118"/>
      <c r="M70" s="119"/>
      <c r="N70" s="118"/>
      <c r="O70" s="119"/>
      <c r="P70" s="118"/>
      <c r="Q70" s="119"/>
      <c r="R70" s="118"/>
      <c r="S70" s="119"/>
      <c r="T70" s="118"/>
      <c r="U70" s="119"/>
      <c r="V70" s="118"/>
      <c r="W70" s="119"/>
      <c r="X70" s="120"/>
      <c r="Y70" s="121"/>
      <c r="Z70" s="120"/>
      <c r="AA70" s="121"/>
      <c r="AB70" s="120"/>
      <c r="AC70" s="121"/>
      <c r="AD70" s="120"/>
      <c r="AE70" s="121"/>
      <c r="AF70" s="120"/>
      <c r="AG70" s="121"/>
      <c r="AH70" s="120"/>
      <c r="AI70" s="121"/>
      <c r="AJ70" s="120"/>
      <c r="AK70" s="121"/>
      <c r="AL70" s="120"/>
      <c r="AM70" s="121"/>
      <c r="AN70" s="120"/>
      <c r="AO70" s="121"/>
      <c r="AP70" s="120"/>
      <c r="AQ70" s="121"/>
      <c r="AR70" s="120"/>
      <c r="AS70" s="121"/>
      <c r="AT70" s="120"/>
      <c r="AU70" s="121"/>
      <c r="AV70" s="120"/>
      <c r="AW70" s="121"/>
      <c r="AX70" s="120"/>
      <c r="AY70" s="122"/>
      <c r="AZ70" s="123"/>
      <c r="BA70" s="124"/>
      <c r="BB70" s="123"/>
      <c r="BC70" s="124"/>
      <c r="BD70" s="123"/>
      <c r="BE70" s="124"/>
      <c r="BF70" s="123"/>
      <c r="BG70" s="124"/>
      <c r="BH70" s="123"/>
      <c r="BI70" s="124"/>
      <c r="BJ70" s="123"/>
      <c r="BK70" s="124"/>
      <c r="BL70" s="123"/>
      <c r="BM70" s="124"/>
      <c r="BN70" s="123"/>
      <c r="BO70" s="124"/>
      <c r="BP70" s="123"/>
      <c r="BQ70" s="124"/>
      <c r="BR70" s="44">
        <f t="shared" si="5"/>
        <v>0</v>
      </c>
      <c r="BS70" s="45">
        <f t="shared" si="6"/>
        <v>0</v>
      </c>
      <c r="BT70" s="125"/>
      <c r="BU70" s="125"/>
      <c r="BV70" s="47">
        <f t="shared" ref="BV70" si="7">IF(BR70=0, "", BR70/BT70)</f>
      </c>
      <c r="BW70" s="48">
        <f t="shared" ref="BW70" si="8">IF(BR70=0, "", BR70/BS70)</f>
      </c>
      <c r="BX70" s="49">
        <f t="shared" ref="BX70" si="9">IF(BR70=0, "", BR70/BU70)</f>
      </c>
    </row>
    <row r="71" ht="16.5" customHeight="1" spans="2:76" x14ac:dyDescent="0.25">
      <c r="B71" s="51" t="s">
        <v>19</v>
      </c>
      <c r="C71" s="52"/>
      <c r="D71" s="53">
        <f>SUM(D4:D70)</f>
        <v>0</v>
      </c>
      <c r="E71" s="54">
        <f t="shared" ref="E71" si="10">SUM(E4:E70)</f>
        <v>0</v>
      </c>
      <c r="F71" s="53">
        <f>SUM(F4:F70)</f>
        <v>0</v>
      </c>
      <c r="G71" s="54">
        <f t="shared" ref="G71" si="11">SUM(G4:G70)</f>
        <v>0</v>
      </c>
      <c r="H71" s="53">
        <f>SUM(H4:H70)</f>
        <v>0</v>
      </c>
      <c r="I71" s="54">
        <f t="shared" ref="I71" si="12">SUM(I4:I70)</f>
        <v>0</v>
      </c>
      <c r="J71" s="53">
        <f>SUM(J4:J70)</f>
        <v>0</v>
      </c>
      <c r="K71" s="54">
        <f t="shared" ref="K71" si="13">SUM(K4:K70)</f>
        <v>0</v>
      </c>
      <c r="L71" s="53">
        <f>SUM(L4:L70)</f>
        <v>0</v>
      </c>
      <c r="M71" s="54">
        <f t="shared" ref="M71" si="14">SUM(M4:M70)</f>
        <v>0</v>
      </c>
      <c r="N71" s="53">
        <f>SUM(N4:N70)</f>
        <v>0</v>
      </c>
      <c r="O71" s="54">
        <f t="shared" ref="O71" si="15">SUM(O4:O70)</f>
        <v>0</v>
      </c>
      <c r="P71" s="53">
        <f>SUM(P4:P70)</f>
        <v>0</v>
      </c>
      <c r="Q71" s="54">
        <f t="shared" ref="Q71" si="16">SUM(Q4:Q70)</f>
        <v>0</v>
      </c>
      <c r="R71" s="53">
        <f>SUM(R4:R70)</f>
        <v>0</v>
      </c>
      <c r="S71" s="54">
        <f t="shared" ref="S71" si="17">SUM(S4:S70)</f>
        <v>0</v>
      </c>
      <c r="T71" s="53">
        <f>SUM(T4:T70)</f>
        <v>0</v>
      </c>
      <c r="U71" s="54">
        <f>SUM(U4:U70)</f>
        <v>0</v>
      </c>
      <c r="V71" s="53">
        <f>SUM(V4:V70)</f>
        <v>0</v>
      </c>
      <c r="W71" s="54">
        <f t="shared" ref="W71" si="18">SUM(W4:W70)</f>
        <v>0</v>
      </c>
      <c r="X71" s="56">
        <f>SUM(X4:X70)</f>
        <v>0</v>
      </c>
      <c r="Y71" s="57">
        <f t="shared" ref="Y71" si="19">SUM(Y4:Y70)</f>
        <v>0</v>
      </c>
      <c r="Z71" s="56">
        <f>SUM(Z4:Z70)</f>
        <v>0</v>
      </c>
      <c r="AA71" s="57">
        <f t="shared" ref="AA71" si="20">SUM(AA4:AA70)</f>
        <v>0</v>
      </c>
      <c r="AB71" s="56">
        <f>SUM(AB4:AB70)</f>
        <v>0</v>
      </c>
      <c r="AC71" s="57">
        <f t="shared" ref="AC71" si="21">SUM(AC4:AC70)</f>
        <v>0</v>
      </c>
      <c r="AD71" s="56">
        <f>SUM(AD4:AD70)</f>
        <v>0</v>
      </c>
      <c r="AE71" s="57">
        <f t="shared" ref="AE71" si="22">SUM(AE4:AE70)</f>
        <v>0</v>
      </c>
      <c r="AF71" s="56">
        <f>SUM(AF4:AF70)</f>
        <v>0</v>
      </c>
      <c r="AG71" s="57">
        <f t="shared" ref="AG71" si="23">SUM(AG4:AG70)</f>
        <v>0</v>
      </c>
      <c r="AH71" s="56">
        <f>SUM(AH4:AH70)</f>
        <v>0</v>
      </c>
      <c r="AI71" s="57">
        <f t="shared" ref="AI71" si="24">SUM(AI4:AI70)</f>
        <v>0</v>
      </c>
      <c r="AJ71" s="56">
        <f>SUM(AJ4:AJ70)</f>
        <v>0</v>
      </c>
      <c r="AK71" s="57">
        <f t="shared" ref="AK71" si="25">SUM(AK4:AK70)</f>
        <v>0</v>
      </c>
      <c r="AL71" s="56">
        <f>SUM(AL4:AL70)</f>
        <v>0</v>
      </c>
      <c r="AM71" s="57">
        <f t="shared" ref="AM71" si="26">SUM(AM4:AM70)</f>
        <v>0</v>
      </c>
      <c r="AN71" s="56">
        <f>SUM(AN4:AN70)</f>
        <v>0</v>
      </c>
      <c r="AO71" s="57">
        <f t="shared" ref="AO71" si="27">SUM(AO4:AO70)</f>
        <v>0</v>
      </c>
      <c r="AP71" s="56">
        <f>SUM(AP4:AP70)</f>
        <v>0</v>
      </c>
      <c r="AQ71" s="57">
        <f t="shared" ref="AQ71" si="28">SUM(AQ4:AQ70)</f>
        <v>0</v>
      </c>
      <c r="AR71" s="56">
        <f>SUM(AR4:AR70)</f>
        <v>0</v>
      </c>
      <c r="AS71" s="57">
        <f t="shared" ref="AS71" si="29">SUM(AS4:AS70)</f>
        <v>0</v>
      </c>
      <c r="AT71" s="56">
        <f>SUM(AT4:AT70)</f>
        <v>0</v>
      </c>
      <c r="AU71" s="57">
        <f t="shared" ref="AU71" si="30">SUM(AU4:AU70)</f>
        <v>0</v>
      </c>
      <c r="AV71" s="56">
        <f>SUM(AV4:AV70)</f>
        <v>0</v>
      </c>
      <c r="AW71" s="57">
        <f t="shared" ref="AW71" si="31">SUM(AW4:AW70)</f>
        <v>0</v>
      </c>
      <c r="AX71" s="56">
        <f>SUM(AX4:AX70)</f>
        <v>0</v>
      </c>
      <c r="AY71" s="57">
        <f>SUM(AY4:AY70)</f>
        <v>0</v>
      </c>
      <c r="AZ71" s="59">
        <f>SUM(AZ4:AZ70)</f>
        <v>0</v>
      </c>
      <c r="BA71" s="60">
        <f t="shared" ref="BA71" si="32">SUM(BA4:BA70)</f>
        <v>0</v>
      </c>
      <c r="BB71" s="59">
        <f>SUM(BB4:BB70)</f>
        <v>0</v>
      </c>
      <c r="BC71" s="60">
        <f t="shared" ref="BC71" si="33">SUM(BC4:BC70)</f>
        <v>0</v>
      </c>
      <c r="BD71" s="59">
        <f>SUM(BD4:BD70)</f>
        <v>0</v>
      </c>
      <c r="BE71" s="60">
        <f t="shared" ref="BE71" si="34">SUM(BE4:BE70)</f>
        <v>0</v>
      </c>
      <c r="BF71" s="59">
        <f>SUM(BF4:BF70)</f>
        <v>0</v>
      </c>
      <c r="BG71" s="60">
        <f t="shared" ref="BG71" si="35">SUM(BG4:BG70)</f>
        <v>0</v>
      </c>
      <c r="BH71" s="59">
        <f>SUM(BH4:BH70)</f>
        <v>0</v>
      </c>
      <c r="BI71" s="60">
        <f t="shared" ref="BI71" si="36">SUM(BI4:BI70)</f>
        <v>0</v>
      </c>
      <c r="BJ71" s="59">
        <f>SUM(BJ4:BJ70)</f>
        <v>0</v>
      </c>
      <c r="BK71" s="60">
        <f t="shared" ref="BK71" si="37">SUM(BK4:BK70)</f>
        <v>0</v>
      </c>
      <c r="BL71" s="59">
        <f>SUM(BL4:BL70)</f>
        <v>0</v>
      </c>
      <c r="BM71" s="60">
        <f t="shared" ref="BM71" si="38">SUM(BM4:BM70)</f>
        <v>0</v>
      </c>
      <c r="BN71" s="59">
        <f>SUM(BN4:BN70)</f>
        <v>0</v>
      </c>
      <c r="BO71" s="60">
        <f t="shared" ref="BO71" si="39">SUM(BO4:BO70)</f>
        <v>0</v>
      </c>
      <c r="BP71" s="59">
        <f>SUM(BP4:BP70)</f>
        <v>0</v>
      </c>
      <c r="BQ71" s="60">
        <f t="shared" ref="BQ71" si="40">SUM(BQ4:BQ70)</f>
        <v>0</v>
      </c>
      <c r="BR71" s="139">
        <f t="shared" ref="BR71:BU71" si="41">SUM(BR4:BR70)</f>
        <v>0</v>
      </c>
      <c r="BS71" s="62">
        <f t="shared" si="41"/>
        <v>0</v>
      </c>
      <c r="BT71" s="156">
        <f t="shared" si="41"/>
        <v>0</v>
      </c>
      <c r="BU71" s="157">
        <f t="shared" si="41"/>
        <v>0</v>
      </c>
      <c r="BV71" s="158" t="e">
        <f t="shared" ref="BV71" si="42">BR71/BT71</f>
        <v>#DIV/0!</v>
      </c>
      <c r="BW71" s="159" t="e">
        <f t="shared" ref="BW71" si="43">BR71/BS71</f>
        <v>#DIV/0!</v>
      </c>
      <c r="BX71" s="159" t="e">
        <f t="shared" ref="BX71" si="44">BR71/BU71</f>
        <v>#DIV/0!</v>
      </c>
    </row>
    <row r="74" ht="25.2" customHeight="1" spans="1:9" x14ac:dyDescent="0.25">
      <c r="A74" s="66"/>
      <c r="B74" s="67" t="s">
        <v>20</v>
      </c>
      <c r="C74" s="67" t="s">
        <v>21</v>
      </c>
      <c r="D74" s="68" t="s">
        <v>22</v>
      </c>
      <c r="E74" s="69" t="s">
        <v>23</v>
      </c>
      <c r="F74" s="70" t="s">
        <v>11</v>
      </c>
      <c r="G74" s="69" t="s">
        <v>13</v>
      </c>
      <c r="H74" s="70" t="s">
        <v>14</v>
      </c>
      <c r="I74" s="111"/>
    </row>
    <row r="75" ht="13.2" customHeight="1" spans="1:9" x14ac:dyDescent="0.25">
      <c r="A75" s="71" t="s">
        <v>25</v>
      </c>
      <c r="B75" s="65">
        <f>COUNTIF(B4:B70,"*RCL*")</f>
        <v>0</v>
      </c>
      <c r="C75" s="3" t="s">
        <v>26</v>
      </c>
      <c r="D75" s="72">
        <f>SUMIF($B$4:$B$70,"RCL",BR4:BR70)</f>
        <v>0</v>
      </c>
      <c r="E75" s="73">
        <f>SUMIF($B$4:$B$70,"RCL",BS4:BS70)</f>
        <v>0</v>
      </c>
      <c r="F75" s="72">
        <f>SUMIF($B$4:$B$70,"RCL",BT4:BT70)</f>
        <v>0</v>
      </c>
      <c r="G75" s="74">
        <f>IF(D75=0, "", D75/F75)</f>
      </c>
      <c r="H75" s="75">
        <f>IF(D75=0, "",D75/E75)</f>
      </c>
      <c r="I75" s="112">
        <f>IF(D75=0, "",D75/B75)</f>
      </c>
    </row>
    <row r="76" ht="13.2" customHeight="1" spans="1:9" x14ac:dyDescent="0.25">
      <c r="A76" s="71" t="s">
        <v>27</v>
      </c>
      <c r="B76" s="65">
        <f>COUNTIF(B4:B70,"*NCL*")</f>
        <v>0</v>
      </c>
      <c r="C76" s="3" t="s">
        <v>28</v>
      </c>
      <c r="D76" s="77">
        <f>SUMIF($B$4:$B$70,"NCL",BR4:BR70)</f>
        <v>0</v>
      </c>
      <c r="E76" s="78">
        <f>SUMIF($B$4:$B$70,"NCL",BS4:BS70)</f>
        <v>0</v>
      </c>
      <c r="F76" s="77">
        <f>SUMIF($B$4:$B$70,"NCL",BT4:BT70)</f>
        <v>0</v>
      </c>
      <c r="G76" s="79">
        <f t="shared" ref="G76:G81" si="45">IF(D76=0, "", D76/F76)</f>
      </c>
      <c r="H76" s="80">
        <f t="shared" ref="H76:H81" si="46">IF(D76=0, "",D76/E76)</f>
      </c>
      <c r="I76" s="112"/>
    </row>
    <row r="77" ht="13.2" customHeight="1" spans="1:9" x14ac:dyDescent="0.25">
      <c r="A77" s="71" t="s">
        <v>29</v>
      </c>
      <c r="B77" s="65">
        <f>COUNTIF(B4:B70,"*DCL*")</f>
        <v>0</v>
      </c>
      <c r="C77" s="3" t="s">
        <v>30</v>
      </c>
      <c r="D77" s="77">
        <f>SUMIF($B$4:$B$70,"DCL",BR4:BR70)</f>
        <v>0</v>
      </c>
      <c r="E77" s="78">
        <f>SUMIF($B$4:$B$70,"DCL",BS4:BS70)</f>
        <v>0</v>
      </c>
      <c r="F77" s="77">
        <f>SUMIF($B$4:$B$70,"DCL",BT4:BT70)</f>
        <v>0</v>
      </c>
      <c r="G77" s="79">
        <f t="shared" si="45"/>
      </c>
      <c r="H77" s="80">
        <f t="shared" si="46"/>
      </c>
      <c r="I77" s="112"/>
    </row>
    <row r="78" ht="13.2" customHeight="1" spans="1:9" x14ac:dyDescent="0.25">
      <c r="A78" s="71" t="s">
        <v>31</v>
      </c>
      <c r="B78" s="65">
        <f>COUNTIF(B4:B70,"*CEL*")</f>
        <v>0</v>
      </c>
      <c r="C78" s="3" t="s">
        <v>32</v>
      </c>
      <c r="D78" s="77">
        <f>SUMIF($B$4:$B$70,"CEL",BR4:BR70)</f>
        <v>0</v>
      </c>
      <c r="E78" s="78">
        <f>SUMIF($B$4:$B$70,"CEL",BS4:BS70)</f>
        <v>0</v>
      </c>
      <c r="F78" s="77">
        <f>SUMIF($B$4:$B$70,"CEL",BT4:BT70)</f>
        <v>0</v>
      </c>
      <c r="G78" s="79">
        <f t="shared" si="45"/>
      </c>
      <c r="H78" s="80">
        <f t="shared" si="46"/>
      </c>
      <c r="I78" s="112"/>
    </row>
    <row r="79" ht="13.2" customHeight="1" spans="1:9" x14ac:dyDescent="0.25">
      <c r="A79" s="71" t="s">
        <v>33</v>
      </c>
      <c r="B79" s="65">
        <f>COUNTIF(B4:B70,"*CCL*")</f>
        <v>0</v>
      </c>
      <c r="C79" s="3" t="s">
        <v>17</v>
      </c>
      <c r="D79" s="77">
        <f>SUMIF($B$4:$B$70,"CCL",BR4:BR70)</f>
        <v>0</v>
      </c>
      <c r="E79" s="78">
        <f>SUMIF($B$4:$B$70,"CCL",BS4:BS70)</f>
        <v>0</v>
      </c>
      <c r="F79" s="77">
        <f>SUMIF($B$4:$B$70,"CCL",BT4:BT70)</f>
        <v>0</v>
      </c>
      <c r="G79" s="79">
        <f t="shared" si="45"/>
      </c>
      <c r="H79" s="80">
        <f t="shared" si="46"/>
      </c>
      <c r="I79" s="112"/>
    </row>
    <row r="80" ht="13.2" customHeight="1" spans="1:9" x14ac:dyDescent="0.25">
      <c r="A80" s="71" t="s">
        <v>34</v>
      </c>
      <c r="B80" s="65">
        <f>COUNTIF(B4:B70,"*PCL*")</f>
        <v>0</v>
      </c>
      <c r="C80" s="3" t="s">
        <v>35</v>
      </c>
      <c r="D80" s="77">
        <f>SUMIF($B$4:$B$70,"PCL",BR4:BR70)</f>
        <v>0</v>
      </c>
      <c r="E80" s="78">
        <f>SUMIF($B$4:$B$70,"PCL",BS4:BS70)</f>
        <v>0</v>
      </c>
      <c r="F80" s="77">
        <f>SUMIF($B$4:$B$70,"PCL",BT4:BT70)</f>
        <v>0</v>
      </c>
      <c r="G80" s="79">
        <f t="shared" si="45"/>
      </c>
      <c r="H80" s="80">
        <f t="shared" si="46"/>
      </c>
      <c r="I80" s="112"/>
    </row>
    <row r="81" ht="13.2" customHeight="1" spans="1:9" x14ac:dyDescent="0.25">
      <c r="A81" s="71" t="s">
        <v>36</v>
      </c>
      <c r="B81" s="65">
        <f>COUNTIF(B4:B70,"*HAL*")</f>
        <v>0</v>
      </c>
      <c r="C81" s="3" t="s">
        <v>37</v>
      </c>
      <c r="D81" s="77">
        <f>SUMIF($B$4:$B$70,"HAL",BR4:BR70)</f>
        <v>0</v>
      </c>
      <c r="E81" s="78">
        <f>SUMIF($B$4:$B$70,"HAL",BS4:BS70)</f>
        <v>0</v>
      </c>
      <c r="F81" s="77">
        <f>SUMIF($B$4:$B$70,"HAL",BT4:BT70)</f>
        <v>0</v>
      </c>
      <c r="G81" s="79">
        <f t="shared" si="45"/>
      </c>
      <c r="H81" s="80">
        <f t="shared" si="46"/>
      </c>
      <c r="I81" s="112"/>
    </row>
    <row r="82" ht="13.2" customHeight="1" spans="1:9" x14ac:dyDescent="0.25">
      <c r="A82" s="71" t="s">
        <v>38</v>
      </c>
      <c r="B82" s="65">
        <f>COUNTIF(B4:B70,"*Silver*")</f>
        <v>0</v>
      </c>
      <c r="C82" s="3" t="s">
        <v>39</v>
      </c>
      <c r="D82" s="77">
        <f>SUMIF($B$4:$B$70,"Silver",BR4:BR70)</f>
        <v>0</v>
      </c>
      <c r="E82" s="78">
        <f>SUMIF($B$4:$B$70,"Silver",BS4:BS70)</f>
        <v>0</v>
      </c>
      <c r="F82" s="77">
        <f>SUMIF($B$4:$B$70,"Silver",BT4:BT70)</f>
        <v>0</v>
      </c>
      <c r="G82" s="79">
        <f>IF(D82=0, "", D82/F82)</f>
      </c>
      <c r="H82" s="80">
        <f>IF(D82=0, "",D82/E82)</f>
      </c>
      <c r="I82" s="112"/>
    </row>
    <row r="83" ht="13.2" customHeight="1" spans="1:9" x14ac:dyDescent="0.25">
      <c r="A83" s="71" t="s">
        <v>40</v>
      </c>
      <c r="B83" s="65">
        <f>COUNTIF(B4:B70,"*Viking*")</f>
        <v>0</v>
      </c>
      <c r="C83" s="3" t="s">
        <v>40</v>
      </c>
      <c r="D83" s="77">
        <f>SUMIF($B$4:$B$70,"Viking",BR4:BR70)</f>
        <v>0</v>
      </c>
      <c r="E83" s="78">
        <f>SUMIF($B$4:$B$70,"Viking",BS4:BS70)</f>
        <v>0</v>
      </c>
      <c r="F83" s="77">
        <f>SUMIF($B$4:$B$70,"Viking",BT4:BT70)</f>
        <v>0</v>
      </c>
      <c r="G83" s="79">
        <f t="shared" ref="G83:G91" si="47">IF(D83=0, "", D83/F83)</f>
      </c>
      <c r="H83" s="80">
        <f t="shared" ref="H83:H91" si="48">IF(D83=0, "",D83/E83)</f>
      </c>
      <c r="I83" s="112"/>
    </row>
    <row r="84" ht="13.2" customHeight="1" spans="1:9" x14ac:dyDescent="0.25">
      <c r="A84" s="71" t="s">
        <v>41</v>
      </c>
      <c r="B84" s="65">
        <f>COUNTIF(B4:B70,"*Azamara*")</f>
        <v>0</v>
      </c>
      <c r="C84" s="3" t="s">
        <v>41</v>
      </c>
      <c r="D84" s="77">
        <f>SUMIF($B$4:$B$70,"Azamara",BR4:BR70)</f>
        <v>0</v>
      </c>
      <c r="E84" s="78">
        <f>SUMIF($B$4:$B$70,"Azamara",BS4:BS70)</f>
        <v>0</v>
      </c>
      <c r="F84" s="77">
        <f>SUMIF($B$4:$B$70,"Azamara",BT4:BT70)</f>
        <v>0</v>
      </c>
      <c r="G84" s="79">
        <f t="shared" si="47"/>
      </c>
      <c r="H84" s="80">
        <f t="shared" si="48"/>
      </c>
      <c r="I84" s="112"/>
    </row>
    <row r="85" ht="13.2" customHeight="1" spans="1:9" x14ac:dyDescent="0.25">
      <c r="A85" s="71" t="s">
        <v>42</v>
      </c>
      <c r="B85" s="65">
        <f>COUNTIF(B4:B70,"*TUI*")</f>
        <v>0</v>
      </c>
      <c r="C85" s="3" t="s">
        <v>42</v>
      </c>
      <c r="D85" s="77">
        <f>SUMIF($B$4:$B$70,"TUI",BR4:BR70)</f>
        <v>0</v>
      </c>
      <c r="E85" s="78">
        <f>SUMIF($B$4:$B$70,"TUI",BS4:BS70)</f>
        <v>0</v>
      </c>
      <c r="F85" s="77">
        <f>SUMIF($B$4:$B$70,"TUI",BT4:BT70)</f>
        <v>0</v>
      </c>
      <c r="G85" s="79">
        <f t="shared" si="47"/>
      </c>
      <c r="H85" s="80">
        <f t="shared" si="48"/>
      </c>
      <c r="I85" s="112"/>
    </row>
    <row r="86" ht="13.2" customHeight="1" spans="1:9" x14ac:dyDescent="0.25">
      <c r="A86" s="71" t="s">
        <v>43</v>
      </c>
      <c r="B86" s="65">
        <f>COUNTIF(B4:B70,"*Marella*")</f>
        <v>0</v>
      </c>
      <c r="C86" s="3" t="s">
        <v>43</v>
      </c>
      <c r="D86" s="77">
        <f>SUMIF($B$4:$B$70,"Marella",BR4:BR70)</f>
        <v>0</v>
      </c>
      <c r="E86" s="78">
        <f>SUMIF($B$4:$B$70,"Marella",BS4:BS70)</f>
        <v>0</v>
      </c>
      <c r="F86" s="77">
        <f>SUMIF($B$4:$B$70,"Marella",BT4:BT70)</f>
        <v>0</v>
      </c>
      <c r="G86" s="79">
        <f t="shared" si="47"/>
      </c>
      <c r="H86" s="80">
        <f t="shared" si="48"/>
      </c>
      <c r="I86" s="112"/>
    </row>
    <row r="87" ht="13.2" customHeight="1" spans="1:9" x14ac:dyDescent="0.25">
      <c r="A87" s="71" t="s">
        <v>44</v>
      </c>
      <c r="B87" s="65">
        <f>COUNTIF(B4:B70,"*MSC*")</f>
        <v>0</v>
      </c>
      <c r="C87" s="3" t="s">
        <v>44</v>
      </c>
      <c r="D87" s="77">
        <f>SUMIF($B$4:$B$70,"MSC",BR4:BR70)</f>
        <v>0</v>
      </c>
      <c r="E87" s="78">
        <f>SUMIF($B$4:$B$70,"MSC",BS4:BS70)</f>
        <v>0</v>
      </c>
      <c r="F87" s="77">
        <f>SUMIF($B$4:$B$70,"MSC",BT4:BT70)</f>
        <v>0</v>
      </c>
      <c r="G87" s="79">
        <f t="shared" si="47"/>
      </c>
      <c r="H87" s="80">
        <f t="shared" si="48"/>
      </c>
      <c r="I87" s="112"/>
    </row>
    <row r="88" ht="13.2" customHeight="1" spans="1:9" x14ac:dyDescent="0.25">
      <c r="A88" s="71" t="s">
        <v>45</v>
      </c>
      <c r="B88" s="65">
        <f>COUNTIF(B4:B70,"*Regent*")</f>
        <v>0</v>
      </c>
      <c r="C88" s="3" t="s">
        <v>45</v>
      </c>
      <c r="D88" s="77">
        <f>SUMIF($B$4:$B$70,"Regent",BR4:BR70)</f>
        <v>0</v>
      </c>
      <c r="E88" s="78">
        <f>SUMIF($B$4:$B$70,"Regent",BS4:BS70)</f>
        <v>0</v>
      </c>
      <c r="F88" s="77">
        <f>SUMIF($B$4:$B$70,"Regent",BT4:BT70)</f>
        <v>0</v>
      </c>
      <c r="G88" s="79">
        <f t="shared" si="47"/>
      </c>
      <c r="H88" s="80">
        <f t="shared" si="48"/>
      </c>
      <c r="I88" s="112"/>
    </row>
    <row r="89" ht="13.2" customHeight="1" spans="1:9" x14ac:dyDescent="0.25">
      <c r="A89" s="71" t="s">
        <v>46</v>
      </c>
      <c r="B89" s="65">
        <f>COUNTIF(B5:B71,"*Windstar*")</f>
        <v>0</v>
      </c>
      <c r="C89" s="3" t="s">
        <v>46</v>
      </c>
      <c r="D89" s="77">
        <f>SUMIF($B$4:$B$70,"Windstar",BR4:BR70)</f>
        <v>0</v>
      </c>
      <c r="E89" s="78">
        <f>SUMIF($B$4:$B$70,"Windstar",BS4:BS70)</f>
        <v>0</v>
      </c>
      <c r="F89" s="77">
        <f>SUMIF($B$4:$B$70,"Windstar",BT4:BT70)</f>
        <v>0</v>
      </c>
      <c r="G89" s="79">
        <f t="shared" si="47"/>
      </c>
      <c r="H89" s="80">
        <f t="shared" si="48"/>
      </c>
      <c r="I89" s="112"/>
    </row>
    <row r="90" ht="13.2" customHeight="1" spans="1:9" x14ac:dyDescent="0.25">
      <c r="A90" s="71" t="s">
        <v>47</v>
      </c>
      <c r="B90" s="65">
        <f>COUNTIF(B6:B72,"*Explora*")</f>
        <v>0</v>
      </c>
      <c r="C90" s="3" t="s">
        <v>47</v>
      </c>
      <c r="D90" s="77">
        <f>SUMIF($B$4:$B$70,"Explora",BR4:BR70)</f>
        <v>0</v>
      </c>
      <c r="E90" s="78">
        <f>SUMIF($B$4:$B$70,"Explora",BS4:BS70)</f>
        <v>0</v>
      </c>
      <c r="F90" s="77">
        <f>SUMIF($B$4:$B$70,"Explora",BT4:BT70)</f>
        <v>0</v>
      </c>
      <c r="G90" s="79">
        <f t="shared" si="47"/>
      </c>
      <c r="H90" s="80">
        <f t="shared" si="48"/>
      </c>
      <c r="I90" s="112"/>
    </row>
    <row r="91" ht="13.2" customHeight="1" spans="1:9" x14ac:dyDescent="0.25">
      <c r="A91" s="81" t="s">
        <v>48</v>
      </c>
      <c r="B91" s="82">
        <f>COUNTIF(B7:B73,"*Cunard*")</f>
        <v>0</v>
      </c>
      <c r="C91" s="83" t="s">
        <v>48</v>
      </c>
      <c r="D91" s="84">
        <f>SUMIF($B$4:$B$70,"Cunard",BR4:BR70)</f>
        <v>0</v>
      </c>
      <c r="E91" s="85">
        <f>SUMIF($B$4:$B$70,"Cunard",BS4:BS70)</f>
        <v>0</v>
      </c>
      <c r="F91" s="84">
        <f>SUMIF($B$4:$B$70,"Cunard",BT4:BT70)</f>
        <v>0</v>
      </c>
      <c r="G91" s="86">
        <f t="shared" si="47"/>
      </c>
      <c r="H91" s="87">
        <f t="shared" si="48"/>
      </c>
      <c r="I91" s="113"/>
    </row>
    <row r="94" ht="25.2" customHeight="1" spans="1:9" x14ac:dyDescent="0.25">
      <c r="A94" s="66"/>
      <c r="B94" s="67" t="s">
        <v>20</v>
      </c>
      <c r="C94" s="90"/>
      <c r="D94" s="91" t="s">
        <v>22</v>
      </c>
      <c r="E94" s="69" t="s">
        <v>23</v>
      </c>
      <c r="F94" s="92" t="s">
        <v>11</v>
      </c>
      <c r="G94" s="69" t="s">
        <v>13</v>
      </c>
      <c r="H94" s="92" t="s">
        <v>14</v>
      </c>
      <c r="I94" s="114"/>
    </row>
    <row r="95" ht="13.2" customHeight="1" spans="1:9" x14ac:dyDescent="0.25">
      <c r="A95" s="115" t="s">
        <v>49</v>
      </c>
      <c r="B95" s="65">
        <f>COUNTIF(C4:C70,"*Vista*")</f>
        <v>0</v>
      </c>
      <c r="D95" s="94">
        <f>SUMIF($C$4:$C$70,"Vista",$BR$4:$BR$70)</f>
        <v>0</v>
      </c>
      <c r="E95" s="78">
        <f>SUMIF($C$4:$C$70,"Vista",$BS$4:$BS$70)</f>
        <v>0</v>
      </c>
      <c r="F95" s="95">
        <f>SUMIF($C$4:$C$70,"Vista",$BT$4:$BT$70)</f>
        <v>0</v>
      </c>
      <c r="G95" s="96">
        <f>IF(D95=0, "", D95/F95)</f>
      </c>
      <c r="H95" s="97">
        <f>IF(D95=0, "",D95/E95)</f>
      </c>
      <c r="I95" s="98">
        <f>IF(D95=0, "",D95/B95)</f>
      </c>
    </row>
    <row r="96" ht="13.2" customHeight="1" spans="1:9" x14ac:dyDescent="0.25">
      <c r="A96" s="115" t="s">
        <v>50</v>
      </c>
      <c r="B96" s="89">
        <f>COUNTIF(C4:C70,"*Conquest*")</f>
        <v>0</v>
      </c>
      <c r="D96" s="94">
        <f>SUMIF($C$4:$C$70,"Conquest",$BR$4:$BR$70)</f>
        <v>0</v>
      </c>
      <c r="E96" s="78">
        <f>SUMIF($C$4:$C$70,"Conquest",$BS$4:$BS$70)</f>
        <v>0</v>
      </c>
      <c r="F96" s="95">
        <f>SUMIF($C$4:$C$70,"Conquest",$BT$4:$BT$70)</f>
        <v>0</v>
      </c>
      <c r="G96" s="96">
        <f t="shared" ref="G96:G118" si="49">IF(D96=0, "", D96/F96)</f>
      </c>
      <c r="H96" s="97">
        <f t="shared" ref="H96:H118" si="50">IF(D96=0, "",D96/E96)</f>
      </c>
      <c r="I96" s="98">
        <f t="shared" ref="I96:I118" si="51">IF(D96=0, "",D96/B96)</f>
      </c>
    </row>
    <row r="97" ht="13.2" customHeight="1" spans="1:9" x14ac:dyDescent="0.25">
      <c r="A97" s="115" t="s">
        <v>51</v>
      </c>
      <c r="B97" s="89">
        <f>COUNTIF(C4:C70,"*Glory*")</f>
        <v>0</v>
      </c>
      <c r="D97" s="94">
        <f>SUMIF($C$4:$C$70,"Glory",$BR$4:$BR$70)</f>
        <v>0</v>
      </c>
      <c r="E97" s="78">
        <f>SUMIF($C$4:$C$70,"Glory",$BS$4:$BS$70)</f>
        <v>0</v>
      </c>
      <c r="F97" s="95">
        <f>SUMIF($C$4:$C$70,"Glory",$BT$4:$BT$70)</f>
        <v>0</v>
      </c>
      <c r="G97" s="96">
        <f t="shared" si="49"/>
      </c>
      <c r="H97" s="97">
        <f t="shared" si="50"/>
      </c>
      <c r="I97" s="98">
        <f t="shared" si="51"/>
      </c>
    </row>
    <row r="98" ht="13.2" customHeight="1" spans="1:9" x14ac:dyDescent="0.25">
      <c r="A98" s="115" t="s">
        <v>52</v>
      </c>
      <c r="B98" s="89">
        <f>COUNTIF(C4:C70,"*Liberty*")</f>
        <v>0</v>
      </c>
      <c r="D98" s="94">
        <f>SUMIF($C$4:$C$70,"Liberty",$BR$4:$BR$70)</f>
        <v>0</v>
      </c>
      <c r="E98" s="78">
        <f>SUMIF($C$4:$C$70,"Liberty",$BS$4:$BS$70)</f>
        <v>0</v>
      </c>
      <c r="F98" s="95">
        <f>SUMIF($C$4:$C$70,"Liberty",$BT$4:$BT$70)</f>
        <v>0</v>
      </c>
      <c r="G98" s="96">
        <f t="shared" si="49"/>
      </c>
      <c r="H98" s="97">
        <f t="shared" si="50"/>
      </c>
      <c r="I98" s="98">
        <f t="shared" si="51"/>
      </c>
    </row>
    <row r="99" ht="13.2" customHeight="1" spans="1:9" x14ac:dyDescent="0.25">
      <c r="A99" s="115" t="s">
        <v>53</v>
      </c>
      <c r="B99" s="89">
        <f>COUNTIF(C4:C70,"*Freedom*")</f>
        <v>0</v>
      </c>
      <c r="D99" s="94">
        <f>SUMIF($C$4:$C$70,"Freedom",$BR$4:$BR$70)</f>
        <v>0</v>
      </c>
      <c r="E99" s="78">
        <f>SUMIF($C$4:$C$70,"Freedom",$BS$4:$BS$70)</f>
        <v>0</v>
      </c>
      <c r="F99" s="95">
        <f>SUMIF($C$4:$C$70,"Freedom",$BT$4:$BT$70)</f>
        <v>0</v>
      </c>
      <c r="G99" s="96">
        <f t="shared" si="49"/>
      </c>
      <c r="H99" s="97">
        <f t="shared" si="50"/>
      </c>
      <c r="I99" s="98">
        <f t="shared" si="51"/>
      </c>
    </row>
    <row r="100" ht="13.2" customHeight="1" spans="1:9" x14ac:dyDescent="0.25">
      <c r="A100" s="115" t="s">
        <v>54</v>
      </c>
      <c r="B100" s="89">
        <f>COUNTIF(C4:C70,"*Elation*")</f>
        <v>0</v>
      </c>
      <c r="D100" s="94">
        <f>SUMIF($C$4:$C$70,"Elation",$BR$4:$BR$70)</f>
        <v>0</v>
      </c>
      <c r="E100" s="78">
        <f>SUMIF($C$4:$C$70,"Elation",$BS$4:$BS$70)</f>
        <v>0</v>
      </c>
      <c r="F100" s="95">
        <f>SUMIF($C$4:$C$70,"Elation",$BT$4:$BT$70)</f>
        <v>0</v>
      </c>
      <c r="G100" s="96">
        <f t="shared" si="49"/>
      </c>
      <c r="H100" s="97">
        <f t="shared" si="50"/>
      </c>
      <c r="I100" s="98">
        <f t="shared" si="51"/>
      </c>
    </row>
    <row r="101" ht="13.2" customHeight="1" spans="1:9" x14ac:dyDescent="0.25">
      <c r="A101" s="115" t="s">
        <v>55</v>
      </c>
      <c r="B101" s="89">
        <f>COUNTIF(C4:C70,"*Pride*")</f>
        <v>0</v>
      </c>
      <c r="D101" s="94">
        <f>SUMIF($C$4:$C$70,"Pride",$BR$4:$BR$70)</f>
        <v>0</v>
      </c>
      <c r="E101" s="78">
        <f>SUMIF($C$4:$C$70,"Pride",$BS$4:$BS$70)</f>
        <v>0</v>
      </c>
      <c r="F101" s="95">
        <f>SUMIF($C$4:$C$70,"Pride",$BT$4:$BT$70)</f>
        <v>0</v>
      </c>
      <c r="G101" s="96">
        <f t="shared" si="49"/>
      </c>
      <c r="H101" s="97">
        <f t="shared" si="50"/>
      </c>
      <c r="I101" s="98">
        <f t="shared" si="51"/>
      </c>
    </row>
    <row r="102" ht="13.2" customHeight="1" spans="1:9" x14ac:dyDescent="0.25">
      <c r="A102" s="115" t="s">
        <v>56</v>
      </c>
      <c r="B102" s="89">
        <f>COUNTIF(C4:C70,"*Mardi Gras*")</f>
        <v>0</v>
      </c>
      <c r="D102" s="94">
        <f>SUMIF($C$4:$C$70,"Mardi Gras",$BR$4:$BR$70)</f>
        <v>0</v>
      </c>
      <c r="E102" s="78">
        <f>SUMIF($C$4:$C$70,"Mardi Gras",$BS$4:$BS$70)</f>
        <v>0</v>
      </c>
      <c r="F102" s="95">
        <f>SUMIF($C$4:$C$70,"Mardi Gras",$BT$4:$BT$70)</f>
        <v>0</v>
      </c>
      <c r="G102" s="96">
        <f t="shared" si="49"/>
      </c>
      <c r="H102" s="97">
        <f t="shared" si="50"/>
      </c>
      <c r="I102" s="98">
        <f t="shared" si="51"/>
      </c>
    </row>
    <row r="103" ht="13.2" customHeight="1" spans="1:9" x14ac:dyDescent="0.25">
      <c r="A103" s="115" t="s">
        <v>57</v>
      </c>
      <c r="B103" s="89">
        <f>COUNTIF(C4:C70,"*Celebration*")</f>
        <v>0</v>
      </c>
      <c r="D103" s="94">
        <f>SUMIF($C$4:$C$70,"Celebration",$BR$4:$BR$70)</f>
        <v>0</v>
      </c>
      <c r="E103" s="78">
        <f>SUMIF($C$4:$C$70,"Celebration",$BS$4:$BS$70)</f>
        <v>0</v>
      </c>
      <c r="F103" s="95">
        <f>SUMIF($C$4:$C$70,"Celebration",$BT$4:$BT$70)</f>
        <v>0</v>
      </c>
      <c r="G103" s="96">
        <f t="shared" si="49"/>
      </c>
      <c r="H103" s="97">
        <f t="shared" si="50"/>
      </c>
      <c r="I103" s="98">
        <f t="shared" si="51"/>
      </c>
    </row>
    <row r="104" ht="13.2" customHeight="1" spans="1:9" x14ac:dyDescent="0.25">
      <c r="A104" s="115" t="s">
        <v>58</v>
      </c>
      <c r="B104" s="89">
        <f>COUNTIF(C4:C70,"*Horizon*")</f>
        <v>0</v>
      </c>
      <c r="D104" s="94">
        <f>SUMIF($C$4:$C$70,"Horizon",$BR$4:$BR$70)</f>
        <v>0</v>
      </c>
      <c r="E104" s="78">
        <f>SUMIF($C$4:$C$70,"Horizon",$BS$4:$BS$70)</f>
        <v>0</v>
      </c>
      <c r="F104" s="95">
        <f>SUMIF($C$4:$C$70,"Horizon",$BT$4:$BT$70)</f>
        <v>0</v>
      </c>
      <c r="G104" s="96">
        <f t="shared" si="49"/>
      </c>
      <c r="H104" s="97">
        <f t="shared" si="50"/>
      </c>
      <c r="I104" s="98">
        <f t="shared" si="51"/>
      </c>
    </row>
    <row r="105" ht="13.2" customHeight="1" spans="1:9" x14ac:dyDescent="0.25">
      <c r="A105" s="115" t="s">
        <v>59</v>
      </c>
      <c r="B105" s="89">
        <f>COUNTIF(C4:C70,"*Dream*")</f>
        <v>0</v>
      </c>
      <c r="D105" s="94">
        <f>SUMIF($C$4:$C$70,"Dream",$BR$4:$BR$70)</f>
        <v>0</v>
      </c>
      <c r="E105" s="78">
        <f>SUMIF($C$4:$C$70,"Dream",$BS$4:$BS$70)</f>
        <v>0</v>
      </c>
      <c r="F105" s="95">
        <f>SUMIF($C$4:$C$70,"Dream",$BT$4:$BT$70)</f>
        <v>0</v>
      </c>
      <c r="G105" s="96">
        <f t="shared" si="49"/>
      </c>
      <c r="H105" s="97">
        <f t="shared" si="50"/>
      </c>
      <c r="I105" s="98">
        <f t="shared" si="51"/>
      </c>
    </row>
    <row r="106" ht="13.2" customHeight="1" spans="1:9" x14ac:dyDescent="0.25">
      <c r="A106" s="115" t="s">
        <v>60</v>
      </c>
      <c r="B106" s="89">
        <f>COUNTIF(C4:C70,"*Sunrise*")</f>
        <v>0</v>
      </c>
      <c r="D106" s="94">
        <f>SUMIF($C$4:$C$70,"Sunrise",$BR$4:$BR$70)</f>
        <v>0</v>
      </c>
      <c r="E106" s="78">
        <f>SUMIF($C$4:$C$70,"Sunrise",$BS$4:$BS$70)</f>
        <v>0</v>
      </c>
      <c r="F106" s="95">
        <f>SUMIF($C$4:$C$70,"Sunrise",$BT$4:$BT$70)</f>
        <v>0</v>
      </c>
      <c r="G106" s="96">
        <f t="shared" si="49"/>
      </c>
      <c r="H106" s="97">
        <f t="shared" si="50"/>
      </c>
      <c r="I106" s="98">
        <f t="shared" si="51"/>
      </c>
    </row>
    <row r="107" ht="13.2" customHeight="1" spans="1:9" x14ac:dyDescent="0.25">
      <c r="A107" s="115" t="s">
        <v>61</v>
      </c>
      <c r="B107" s="89">
        <f>COUNTIF(C4:C70,"*Venezia*")</f>
        <v>0</v>
      </c>
      <c r="D107" s="94">
        <f>SUMIF($C$4:$C$70,"Venezia",$BR$4:$BR$70)</f>
        <v>0</v>
      </c>
      <c r="E107" s="78">
        <f>SUMIF($C$4:$C$70,"Venezia",$BS$4:$BS$70)</f>
        <v>0</v>
      </c>
      <c r="F107" s="95">
        <f>SUMIF($C$4:$C$70,"Venezia",$BT$4:$BT$70)</f>
        <v>0</v>
      </c>
      <c r="G107" s="96">
        <f t="shared" si="49"/>
      </c>
      <c r="H107" s="97">
        <f t="shared" si="50"/>
      </c>
      <c r="I107" s="98">
        <f t="shared" si="51"/>
      </c>
    </row>
    <row r="108" ht="13.2" customHeight="1" spans="1:9" x14ac:dyDescent="0.25">
      <c r="A108" s="115" t="s">
        <v>62</v>
      </c>
      <c r="B108" s="89">
        <f>COUNTIF(C4:C70,"*Magic*")</f>
        <v>0</v>
      </c>
      <c r="D108" s="94">
        <f>SUMIF($C$4:$C$70,"Magic",$BR$4:$BR$70)</f>
        <v>0</v>
      </c>
      <c r="E108" s="78">
        <f>SUMIF($C$4:$C$70,"Magic",$BS$4:$BS$70)</f>
        <v>0</v>
      </c>
      <c r="F108" s="95">
        <f>SUMIF($C$4:$C$70,"Magic",$BT$4:$BT$70)</f>
        <v>0</v>
      </c>
      <c r="G108" s="96">
        <f t="shared" si="49"/>
      </c>
      <c r="H108" s="97">
        <f t="shared" si="50"/>
      </c>
      <c r="I108" s="98">
        <f t="shared" si="51"/>
      </c>
    </row>
    <row r="109" ht="13.2" customHeight="1" spans="1:9" x14ac:dyDescent="0.25">
      <c r="A109" s="115" t="s">
        <v>63</v>
      </c>
      <c r="B109" s="89">
        <f>COUNTIF(C4:C70,"*Panorama*")</f>
        <v>0</v>
      </c>
      <c r="D109" s="94">
        <f>SUMIF($C$4:$C$70,"Panorama",$BR$4:$BR$70)</f>
        <v>0</v>
      </c>
      <c r="E109" s="78">
        <f>SUMIF($C$4:$C$70,"Panorama",$BS$4:$BS$70)</f>
        <v>0</v>
      </c>
      <c r="F109" s="95">
        <f>SUMIF($C$4:$C$70,"Panorama",$BT$4:$BT$70)</f>
        <v>0</v>
      </c>
      <c r="G109" s="96">
        <f t="shared" si="49"/>
      </c>
      <c r="H109" s="97">
        <f t="shared" si="50"/>
      </c>
      <c r="I109" s="98">
        <f t="shared" si="51"/>
      </c>
    </row>
    <row r="110" ht="13.2" customHeight="1" spans="1:9" x14ac:dyDescent="0.25">
      <c r="A110" s="115" t="s">
        <v>64</v>
      </c>
      <c r="B110" s="89">
        <f>COUNTIF(C4:C70,"*Sunshine*")</f>
        <v>0</v>
      </c>
      <c r="D110" s="94">
        <f>SUMIF($C$4:$C$70,"Sunshine",$BR$4:$BR$70)</f>
        <v>0</v>
      </c>
      <c r="E110" s="78">
        <f>SUMIF($C$4:$C$70,"Sunshine",$BS$4:$BS$70)</f>
        <v>0</v>
      </c>
      <c r="F110" s="95">
        <f>SUMIF($C$4:$C$70,"Sunshine",$BT$4:$BT$70)</f>
        <v>0</v>
      </c>
      <c r="G110" s="96">
        <f t="shared" si="49"/>
      </c>
      <c r="H110" s="97">
        <f t="shared" si="50"/>
      </c>
      <c r="I110" s="98">
        <f t="shared" si="51"/>
      </c>
    </row>
    <row r="111" ht="13.2" customHeight="1" spans="1:9" x14ac:dyDescent="0.25">
      <c r="A111" s="115" t="s">
        <v>65</v>
      </c>
      <c r="B111" s="89">
        <f>COUNTIF(C4:C70,"*Splendor*")</f>
        <v>0</v>
      </c>
      <c r="D111" s="94">
        <f>SUMIF($C$4:$C$70,"Splendor",$BR$4:$BR$70)</f>
        <v>0</v>
      </c>
      <c r="E111" s="78">
        <f>SUMIF($C$4:$C$70,"Splendor",$BS$4:$BS$70)</f>
        <v>0</v>
      </c>
      <c r="F111" s="95">
        <f>SUMIF($C$4:$C$70,"Splendor",$BT$4:$BT$70)</f>
        <v>0</v>
      </c>
      <c r="G111" s="96">
        <f t="shared" si="49"/>
      </c>
      <c r="H111" s="97">
        <f t="shared" si="50"/>
      </c>
      <c r="I111" s="98">
        <f t="shared" si="51"/>
      </c>
    </row>
    <row r="112" ht="13.2" customHeight="1" spans="1:9" x14ac:dyDescent="0.25">
      <c r="A112" s="115" t="s">
        <v>66</v>
      </c>
      <c r="B112" s="89">
        <f>COUNTIF(C4:C70,"*Legend*")</f>
        <v>0</v>
      </c>
      <c r="D112" s="94">
        <f>SUMIF($C$4:$C$70,"Legend",$BR$4:$BR$70)</f>
        <v>0</v>
      </c>
      <c r="E112" s="78">
        <f>SUMIF($C$4:$C$70,"Legend",$BS$4:$BS$70)</f>
        <v>0</v>
      </c>
      <c r="F112" s="95">
        <f>SUMIF($C$4:$C$70,"Legend",$BT$4:$BT$70)</f>
        <v>0</v>
      </c>
      <c r="G112" s="96">
        <f t="shared" si="49"/>
      </c>
      <c r="H112" s="97">
        <f t="shared" si="50"/>
      </c>
      <c r="I112" s="98">
        <f t="shared" si="51"/>
      </c>
    </row>
    <row r="113" ht="13.2" customHeight="1" spans="1:9" x14ac:dyDescent="0.25">
      <c r="A113" s="115" t="s">
        <v>67</v>
      </c>
      <c r="B113" s="89">
        <f>COUNTIF(C4:C70,"*Jubilee*")</f>
        <v>0</v>
      </c>
      <c r="D113" s="94">
        <f>SUMIF($C$4:$C$70,"Jubilee",$BR$4:$BR$70)</f>
        <v>0</v>
      </c>
      <c r="E113" s="78">
        <f>SUMIF($C$4:$C$70,"Jubilee",$BS$4:$BS$70)</f>
        <v>0</v>
      </c>
      <c r="F113" s="95">
        <f>SUMIF($C$4:$C$70,"Jubilee",$BT$4:$BT$70)</f>
        <v>0</v>
      </c>
      <c r="G113" s="96">
        <f t="shared" si="49"/>
      </c>
      <c r="H113" s="97">
        <f t="shared" si="50"/>
      </c>
      <c r="I113" s="98">
        <f t="shared" si="51"/>
      </c>
    </row>
    <row r="114" ht="13.2" customHeight="1" spans="1:9" x14ac:dyDescent="0.25">
      <c r="A114" s="115" t="s">
        <v>68</v>
      </c>
      <c r="B114" s="89">
        <f>COUNTIF(C4:C70,"*Miracle*")</f>
        <v>0</v>
      </c>
      <c r="D114" s="94">
        <f>SUMIF($C$4:$C$70,"Miracle",$BR$4:$BR$70)</f>
        <v>0</v>
      </c>
      <c r="E114" s="78">
        <f>SUMIF($C$4:$C$70,"Miracle",$BS$4:$BS$70)</f>
        <v>0</v>
      </c>
      <c r="F114" s="95">
        <f>SUMIF($C$4:$C$70,"Miracle",$BT$4:$BT$70)</f>
        <v>0</v>
      </c>
      <c r="G114" s="96">
        <f t="shared" si="49"/>
      </c>
      <c r="H114" s="97">
        <f t="shared" si="50"/>
      </c>
      <c r="I114" s="98">
        <f t="shared" si="51"/>
      </c>
    </row>
    <row r="115" ht="13.2" customHeight="1" spans="1:9" x14ac:dyDescent="0.25">
      <c r="A115" s="115" t="s">
        <v>69</v>
      </c>
      <c r="B115" s="89">
        <f>COUNTIF(C4:C70,"*Firenze*")</f>
        <v>0</v>
      </c>
      <c r="D115" s="94">
        <f>SUMIF($C$4:$C$70,"Firenze",$BR$4:$BR$70)</f>
        <v>0</v>
      </c>
      <c r="E115" s="78">
        <f>SUMIF($C$4:$C$70,"Firenze",$BS$4:$BS$70)</f>
        <v>0</v>
      </c>
      <c r="F115" s="95">
        <f>SUMIF($C$4:$C$70,"Firenze",$BT$4:$BT$70)</f>
        <v>0</v>
      </c>
      <c r="G115" s="96">
        <f t="shared" si="49"/>
      </c>
      <c r="H115" s="97">
        <f t="shared" si="50"/>
      </c>
      <c r="I115" s="98">
        <f t="shared" si="51"/>
      </c>
    </row>
    <row r="116" ht="13.2" customHeight="1" spans="1:9" x14ac:dyDescent="0.25">
      <c r="A116" s="115" t="s">
        <v>70</v>
      </c>
      <c r="B116" s="89">
        <f>COUNTIF(C4:C70,"*Luminosa*")</f>
        <v>0</v>
      </c>
      <c r="D116" s="94">
        <f>SUMIF($C$4:$C$70,"Luminosa",$BR$4:$BR$70)</f>
        <v>0</v>
      </c>
      <c r="E116" s="78">
        <f>SUMIF($C$4:$C$70,"Luminosa",$BS$4:$BS$70)</f>
        <v>0</v>
      </c>
      <c r="F116" s="95">
        <f>SUMIF($C$4:$C$70,"Luminosa",$BT$4:$BT$70)</f>
        <v>0</v>
      </c>
      <c r="G116" s="96">
        <f t="shared" si="49"/>
      </c>
      <c r="H116" s="97">
        <f t="shared" si="50"/>
      </c>
      <c r="I116" s="98">
        <f t="shared" si="51"/>
      </c>
    </row>
    <row r="117" ht="13.2" customHeight="1" spans="1:9" x14ac:dyDescent="0.25">
      <c r="A117" s="115" t="s">
        <v>71</v>
      </c>
      <c r="B117" s="89">
        <f>COUNTIF(C4:C70,"*Radiance*")</f>
        <v>0</v>
      </c>
      <c r="D117" s="94">
        <f>SUMIF($C$4:$C$70,"Radiance",$BR$4:$BR$70)</f>
        <v>0</v>
      </c>
      <c r="E117" s="78">
        <f>SUMIF($C$4:$C$70,"Radiance",$BS$4:$BS$70)</f>
        <v>0</v>
      </c>
      <c r="F117" s="95">
        <f>SUMIF($C$4:$C$70,"Radiance",$BT$4:$BT$70)</f>
        <v>0</v>
      </c>
      <c r="G117" s="96">
        <f t="shared" si="49"/>
      </c>
      <c r="H117" s="97">
        <f t="shared" si="50"/>
      </c>
      <c r="I117" s="98">
        <f t="shared" si="51"/>
      </c>
    </row>
    <row r="118" ht="13.2" customHeight="1" spans="1:9" x14ac:dyDescent="0.25">
      <c r="A118" s="81" t="s">
        <v>72</v>
      </c>
      <c r="B118" s="100">
        <f>COUNTIF(C4:C70,"*Sensation*")</f>
        <v>0</v>
      </c>
      <c r="C118" s="101"/>
      <c r="D118" s="102">
        <f>SUMIF($C$4:$C$70,"Sensation",$BR$4:$BR$70)</f>
        <v>0</v>
      </c>
      <c r="E118" s="85">
        <f>SUMIF($C$4:$C$70,"Sensation",$BS$4:$BS$70)</f>
        <v>0</v>
      </c>
      <c r="F118" s="103">
        <f>SUMIF($C$4:$C$70,"Sensation",$BT$4:$BT$70)</f>
        <v>0</v>
      </c>
      <c r="G118" s="104">
        <f t="shared" si="49"/>
      </c>
      <c r="H118" s="105">
        <f t="shared" si="50"/>
      </c>
      <c r="I118" s="106">
        <f t="shared" si="51"/>
      </c>
    </row>
  </sheetData>
  <mergeCells count="35"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BP2:BQ2"/>
    <mergeCell ref="BR2:BX2"/>
    <mergeCell ref="B71:C71"/>
  </mergeCells>
  <dataValidations count="4">
    <dataValidation type="list" allowBlank="1" showInputMessage="1" showErrorMessage="1" sqref="B10:B70">
      <formula1>"DCL, NCL, CCL, PCL, RCL, HAL, CEL, Azamara, TUI, MSC, Viking, Marella, Silver, Windstar, Explora, Cunard, Regent"</formula1>
    </dataValidation>
    <dataValidation type="list" allowBlank="1" showInputMessage="1" showErrorMessage="1" sqref="B4:B70">
      <formula1>"DCL, NCL, CCL, PCL, RCL, HAL, CEL, Azamara, TUI, MSC, Viking, Marella, Silver, Windstar, Explora, Cunard, Regent"</formula1>
    </dataValidation>
    <dataValidation type="list" allowBlank="1" showInputMessage="1" showErrorMessage="1" sqref="C10:C70">
      <formula1>$A$95:$A$118</formula1>
    </dataValidation>
    <dataValidation type="list" allowBlank="1" showInputMessage="1" showErrorMessage="1" sqref="C4:C70">
      <formula1>$A$95:$A$118</formula1>
    </dataValidation>
  </dataValidations>
  <pageMargins left="0.7" right="0.7" top="0.75" bottom="0.75" header="0.3" footer="0.3"/>
  <pageSetup paperSize="9" orientation="landscape" horizontalDpi="0" verticalDpi="0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18"/>
  <sheetViews>
    <sheetView workbookViewId="0" zoomScale="80" zoomScaleNormal="80">
      <pane xSplit="3" ySplit="3" topLeftCell="D74" activePane="bottomRight" state="frozen"/>
      <selection pane="bottomRight" activeCell="B29" sqref="B29"/>
    </sheetView>
  </sheetViews>
  <sheetFormatPr defaultRowHeight="12.6" outlineLevelRow="0" outlineLevelCol="0" x14ac:dyDescent="0.2" defaultColWidth="8.6328125" customHeight="1"/>
  <cols>
    <col min="1" max="1" width="20.6328125" style="1" customWidth="1"/>
    <col min="2" max="2" width="13.08984375" customWidth="1"/>
    <col min="3" max="3" width="19.90625" customWidth="1"/>
    <col min="4" max="8" width="10.08984375" style="2" customWidth="1"/>
    <col min="9" max="9" width="7.08984375" customWidth="1"/>
    <col min="10" max="10" width="7.36328125" customWidth="1"/>
    <col min="11" max="11" width="7.08984375" customWidth="1"/>
    <col min="12" max="12" width="7.36328125" customWidth="1"/>
    <col min="13" max="13" width="7.08984375" customWidth="1"/>
    <col min="14" max="14" width="7.36328125" customWidth="1"/>
    <col min="15" max="15" width="7.08984375" customWidth="1"/>
    <col min="16" max="16" width="7.36328125" customWidth="1"/>
    <col min="17" max="17" width="7.08984375" customWidth="1"/>
    <col min="18" max="18" width="7.36328125" customWidth="1"/>
    <col min="19" max="19" width="7.08984375" customWidth="1"/>
    <col min="20" max="20" width="7.36328125" customWidth="1"/>
    <col min="21" max="21" width="7.08984375" customWidth="1"/>
    <col min="22" max="22" width="7.36328125" customWidth="1"/>
    <col min="23" max="23" width="7.08984375" customWidth="1"/>
    <col min="24" max="24" width="7.36328125" hidden="1" customWidth="1"/>
    <col min="25" max="25" width="7.08984375" hidden="1" customWidth="1"/>
    <col min="26" max="26" width="7.36328125" hidden="1" customWidth="1"/>
    <col min="27" max="27" width="7.08984375" hidden="1" customWidth="1"/>
    <col min="28" max="28" width="7.36328125" hidden="1" customWidth="1"/>
    <col min="29" max="29" width="7.08984375" hidden="1" customWidth="1"/>
    <col min="30" max="30" width="7.36328125" hidden="1" customWidth="1"/>
    <col min="31" max="31" width="7.08984375" hidden="1" customWidth="1"/>
    <col min="32" max="32" width="7.36328125" hidden="1" customWidth="1"/>
    <col min="33" max="33" width="7.08984375" hidden="1" customWidth="1"/>
    <col min="34" max="34" width="7.36328125" hidden="1" customWidth="1"/>
    <col min="35" max="35" width="7.08984375" hidden="1" customWidth="1"/>
    <col min="36" max="36" width="7.36328125" hidden="1" customWidth="1"/>
    <col min="37" max="37" width="7.08984375" hidden="1" customWidth="1"/>
    <col min="38" max="38" width="7.36328125" hidden="1" customWidth="1"/>
    <col min="39" max="39" width="7.08984375" hidden="1" customWidth="1"/>
    <col min="40" max="40" width="7.36328125" hidden="1" customWidth="1"/>
    <col min="41" max="41" width="7.08984375" hidden="1" customWidth="1"/>
    <col min="42" max="42" width="7.36328125" hidden="1" customWidth="1"/>
    <col min="43" max="43" width="7.08984375" hidden="1" customWidth="1"/>
    <col min="44" max="44" width="7.36328125" hidden="1" customWidth="1"/>
    <col min="45" max="45" width="7.08984375" hidden="1" customWidth="1"/>
    <col min="46" max="46" width="7.36328125" hidden="1" customWidth="1"/>
    <col min="47" max="47" width="7.08984375" hidden="1" customWidth="1"/>
    <col min="48" max="48" width="7.36328125" hidden="1" customWidth="1"/>
    <col min="49" max="49" width="7.08984375" hidden="1" customWidth="1"/>
    <col min="50" max="50" width="7.36328125" hidden="1" customWidth="1"/>
    <col min="51" max="51" width="7.08984375" hidden="1" customWidth="1"/>
    <col min="52" max="52" width="7.36328125" hidden="1" customWidth="1"/>
    <col min="53" max="53" width="7.08984375" hidden="1" customWidth="1"/>
    <col min="54" max="54" width="7.36328125" hidden="1" customWidth="1"/>
    <col min="55" max="55" width="7.08984375" hidden="1" customWidth="1"/>
    <col min="56" max="56" width="7.36328125" hidden="1" customWidth="1"/>
    <col min="57" max="57" width="7.08984375" hidden="1" customWidth="1"/>
    <col min="58" max="58" width="7.36328125" hidden="1" customWidth="1"/>
    <col min="59" max="59" width="7.08984375" hidden="1" customWidth="1"/>
    <col min="60" max="60" width="7.36328125" hidden="1" customWidth="1"/>
    <col min="61" max="61" width="7.08984375" hidden="1" customWidth="1"/>
    <col min="62" max="62" width="7.36328125" hidden="1" customWidth="1"/>
    <col min="63" max="63" width="7.08984375" hidden="1" customWidth="1"/>
    <col min="64" max="64" width="7.36328125" hidden="1" customWidth="1"/>
    <col min="65" max="65" width="7.08984375" hidden="1" customWidth="1"/>
    <col min="66" max="66" width="7.36328125" hidden="1" customWidth="1"/>
    <col min="67" max="67" width="7.08984375" hidden="1" customWidth="1"/>
    <col min="68" max="68" width="7.36328125" hidden="1" customWidth="1"/>
    <col min="69" max="69" width="7.08984375" hidden="1" customWidth="1"/>
    <col min="70" max="70" width="10.6328125" style="3" customWidth="1"/>
    <col min="71" max="71" width="13" style="3" customWidth="1"/>
    <col min="72" max="72" width="11.6328125" customWidth="1"/>
    <col min="73" max="73" width="10.6328125" customWidth="1"/>
    <col min="74" max="74" width="9.36328125" customWidth="1"/>
    <col min="75" max="75" width="11.08984375" customWidth="1"/>
    <col min="76" max="76" width="10.08984375" customWidth="1"/>
    <col min="77" max="77" width="4.08984375" customWidth="1"/>
  </cols>
  <sheetData>
    <row r="1" ht="13.2" customHeight="1" x14ac:dyDescent="0.25"/>
    <row r="2" ht="13.5" customHeight="1" spans="1:76" s="4" customFormat="1" x14ac:dyDescent="0.25">
      <c r="A2" s="5" t="s">
        <v>0</v>
      </c>
      <c r="B2" s="6" t="s">
        <v>1</v>
      </c>
      <c r="C2" s="7" t="s">
        <v>2</v>
      </c>
      <c r="D2" s="8" t="s">
        <v>3</v>
      </c>
      <c r="E2" s="9"/>
      <c r="F2" s="8" t="s">
        <v>4</v>
      </c>
      <c r="G2" s="9"/>
      <c r="H2" s="8" t="s">
        <v>5</v>
      </c>
      <c r="I2" s="9"/>
      <c r="J2" s="8"/>
      <c r="K2" s="9"/>
      <c r="L2" s="8"/>
      <c r="M2" s="9"/>
      <c r="N2" s="8"/>
      <c r="O2" s="9"/>
      <c r="P2" s="8"/>
      <c r="Q2" s="9"/>
      <c r="R2" s="8"/>
      <c r="S2" s="9"/>
      <c r="T2" s="8"/>
      <c r="U2" s="9"/>
      <c r="V2" s="8"/>
      <c r="W2" s="9"/>
      <c r="X2" s="10"/>
      <c r="Y2" s="11"/>
      <c r="Z2" s="10"/>
      <c r="AA2" s="11"/>
      <c r="AB2" s="10"/>
      <c r="AC2" s="11"/>
      <c r="AD2" s="10"/>
      <c r="AE2" s="11"/>
      <c r="AF2" s="10"/>
      <c r="AG2" s="11"/>
      <c r="AH2" s="10"/>
      <c r="AI2" s="11"/>
      <c r="AJ2" s="10"/>
      <c r="AK2" s="11"/>
      <c r="AL2" s="10"/>
      <c r="AM2" s="11"/>
      <c r="AN2" s="10"/>
      <c r="AO2" s="11"/>
      <c r="AP2" s="10"/>
      <c r="AQ2" s="11"/>
      <c r="AR2" s="10"/>
      <c r="AS2" s="11"/>
      <c r="AT2" s="10"/>
      <c r="AU2" s="11"/>
      <c r="AV2" s="10"/>
      <c r="AW2" s="11"/>
      <c r="AX2" s="10"/>
      <c r="AY2" s="12"/>
      <c r="AZ2" s="13"/>
      <c r="BA2" s="14"/>
      <c r="BB2" s="13"/>
      <c r="BC2" s="14"/>
      <c r="BD2" s="13"/>
      <c r="BE2" s="14"/>
      <c r="BF2" s="13"/>
      <c r="BG2" s="14"/>
      <c r="BH2" s="13"/>
      <c r="BI2" s="14"/>
      <c r="BJ2" s="13"/>
      <c r="BK2" s="14"/>
      <c r="BL2" s="13"/>
      <c r="BM2" s="14"/>
      <c r="BN2" s="13"/>
      <c r="BO2" s="14"/>
      <c r="BP2" s="13"/>
      <c r="BQ2" s="14"/>
      <c r="BR2" s="10" t="s">
        <v>6</v>
      </c>
      <c r="BS2" s="12"/>
      <c r="BT2" s="12"/>
      <c r="BU2" s="12"/>
      <c r="BV2" s="12"/>
      <c r="BW2" s="12"/>
      <c r="BX2" s="11"/>
    </row>
    <row r="3" ht="24.75" customHeight="1" spans="1:76" s="15" customFormat="1" x14ac:dyDescent="0.25">
      <c r="A3" s="16"/>
      <c r="B3" s="17"/>
      <c r="C3" s="18"/>
      <c r="D3" s="19" t="s">
        <v>7</v>
      </c>
      <c r="E3" s="20" t="s">
        <v>8</v>
      </c>
      <c r="F3" s="19" t="s">
        <v>7</v>
      </c>
      <c r="G3" s="20" t="s">
        <v>8</v>
      </c>
      <c r="H3" s="19" t="s">
        <v>7</v>
      </c>
      <c r="I3" s="20" t="s">
        <v>8</v>
      </c>
      <c r="J3" s="19" t="s">
        <v>7</v>
      </c>
      <c r="K3" s="20" t="s">
        <v>8</v>
      </c>
      <c r="L3" s="19" t="s">
        <v>7</v>
      </c>
      <c r="M3" s="20" t="s">
        <v>8</v>
      </c>
      <c r="N3" s="19" t="s">
        <v>7</v>
      </c>
      <c r="O3" s="20" t="s">
        <v>8</v>
      </c>
      <c r="P3" s="19" t="s">
        <v>7</v>
      </c>
      <c r="Q3" s="20" t="s">
        <v>8</v>
      </c>
      <c r="R3" s="19" t="s">
        <v>7</v>
      </c>
      <c r="S3" s="20" t="s">
        <v>8</v>
      </c>
      <c r="T3" s="19" t="s">
        <v>7</v>
      </c>
      <c r="U3" s="20" t="s">
        <v>8</v>
      </c>
      <c r="V3" s="19" t="s">
        <v>7</v>
      </c>
      <c r="W3" s="20" t="s">
        <v>8</v>
      </c>
      <c r="X3" s="21" t="s">
        <v>7</v>
      </c>
      <c r="Y3" s="22" t="s">
        <v>8</v>
      </c>
      <c r="Z3" s="21" t="s">
        <v>7</v>
      </c>
      <c r="AA3" s="22" t="s">
        <v>8</v>
      </c>
      <c r="AB3" s="21" t="s">
        <v>7</v>
      </c>
      <c r="AC3" s="22" t="s">
        <v>8</v>
      </c>
      <c r="AD3" s="21" t="s">
        <v>7</v>
      </c>
      <c r="AE3" s="22" t="s">
        <v>8</v>
      </c>
      <c r="AF3" s="21" t="s">
        <v>7</v>
      </c>
      <c r="AG3" s="22" t="s">
        <v>8</v>
      </c>
      <c r="AH3" s="21" t="s">
        <v>7</v>
      </c>
      <c r="AI3" s="22" t="s">
        <v>8</v>
      </c>
      <c r="AJ3" s="21" t="s">
        <v>7</v>
      </c>
      <c r="AK3" s="22" t="s">
        <v>8</v>
      </c>
      <c r="AL3" s="21" t="s">
        <v>7</v>
      </c>
      <c r="AM3" s="22" t="s">
        <v>8</v>
      </c>
      <c r="AN3" s="21" t="s">
        <v>7</v>
      </c>
      <c r="AO3" s="22" t="s">
        <v>8</v>
      </c>
      <c r="AP3" s="21" t="s">
        <v>7</v>
      </c>
      <c r="AQ3" s="22" t="s">
        <v>8</v>
      </c>
      <c r="AR3" s="21" t="s">
        <v>7</v>
      </c>
      <c r="AS3" s="22" t="s">
        <v>8</v>
      </c>
      <c r="AT3" s="21" t="s">
        <v>7</v>
      </c>
      <c r="AU3" s="22" t="s">
        <v>8</v>
      </c>
      <c r="AV3" s="21" t="s">
        <v>7</v>
      </c>
      <c r="AW3" s="22" t="s">
        <v>8</v>
      </c>
      <c r="AX3" s="21" t="s">
        <v>7</v>
      </c>
      <c r="AY3" s="23" t="s">
        <v>8</v>
      </c>
      <c r="AZ3" s="24" t="s">
        <v>7</v>
      </c>
      <c r="BA3" s="25" t="s">
        <v>8</v>
      </c>
      <c r="BB3" s="24" t="s">
        <v>7</v>
      </c>
      <c r="BC3" s="25" t="s">
        <v>8</v>
      </c>
      <c r="BD3" s="24" t="s">
        <v>7</v>
      </c>
      <c r="BE3" s="25" t="s">
        <v>8</v>
      </c>
      <c r="BF3" s="24" t="s">
        <v>7</v>
      </c>
      <c r="BG3" s="25" t="s">
        <v>8</v>
      </c>
      <c r="BH3" s="24" t="s">
        <v>7</v>
      </c>
      <c r="BI3" s="25" t="s">
        <v>8</v>
      </c>
      <c r="BJ3" s="24" t="s">
        <v>7</v>
      </c>
      <c r="BK3" s="25" t="s">
        <v>8</v>
      </c>
      <c r="BL3" s="24" t="s">
        <v>7</v>
      </c>
      <c r="BM3" s="25" t="s">
        <v>8</v>
      </c>
      <c r="BN3" s="24" t="s">
        <v>7</v>
      </c>
      <c r="BO3" s="25" t="s">
        <v>8</v>
      </c>
      <c r="BP3" s="24" t="s">
        <v>7</v>
      </c>
      <c r="BQ3" s="25" t="s">
        <v>8</v>
      </c>
      <c r="BR3" s="26" t="s">
        <v>9</v>
      </c>
      <c r="BS3" s="27" t="s">
        <v>10</v>
      </c>
      <c r="BT3" s="28" t="s">
        <v>11</v>
      </c>
      <c r="BU3" s="28" t="s">
        <v>12</v>
      </c>
      <c r="BV3" s="29" t="s">
        <v>13</v>
      </c>
      <c r="BW3" s="30" t="s">
        <v>14</v>
      </c>
      <c r="BX3" s="31" t="s">
        <v>15</v>
      </c>
    </row>
    <row r="4" ht="13.8" customHeight="1" spans="1:76" x14ac:dyDescent="0.25">
      <c r="A4" s="107"/>
      <c r="B4" s="33"/>
      <c r="C4" s="34"/>
      <c r="D4" s="35"/>
      <c r="E4" s="36"/>
      <c r="F4" s="35"/>
      <c r="G4" s="36"/>
      <c r="H4" s="35"/>
      <c r="I4" s="36"/>
      <c r="J4" s="35"/>
      <c r="K4" s="36"/>
      <c r="L4" s="35"/>
      <c r="M4" s="36"/>
      <c r="N4" s="35"/>
      <c r="O4" s="36"/>
      <c r="P4" s="35"/>
      <c r="Q4" s="36"/>
      <c r="R4" s="35"/>
      <c r="S4" s="36"/>
      <c r="T4" s="35"/>
      <c r="U4" s="36"/>
      <c r="V4" s="35"/>
      <c r="W4" s="36"/>
      <c r="X4" s="38"/>
      <c r="Y4" s="39"/>
      <c r="Z4" s="38"/>
      <c r="AA4" s="39"/>
      <c r="AB4" s="38"/>
      <c r="AC4" s="39"/>
      <c r="AD4" s="38"/>
      <c r="AE4" s="39"/>
      <c r="AF4" s="38"/>
      <c r="AG4" s="39"/>
      <c r="AH4" s="38"/>
      <c r="AI4" s="39"/>
      <c r="AJ4" s="38"/>
      <c r="AK4" s="39"/>
      <c r="AL4" s="38"/>
      <c r="AM4" s="39"/>
      <c r="AN4" s="38"/>
      <c r="AO4" s="39"/>
      <c r="AP4" s="38"/>
      <c r="AQ4" s="39"/>
      <c r="AR4" s="38"/>
      <c r="AS4" s="39"/>
      <c r="AT4" s="38"/>
      <c r="AU4" s="39"/>
      <c r="AV4" s="38"/>
      <c r="AW4" s="39"/>
      <c r="AX4" s="38"/>
      <c r="AY4" s="41"/>
      <c r="AZ4" s="108"/>
      <c r="BA4" s="43"/>
      <c r="BB4" s="108"/>
      <c r="BC4" s="43"/>
      <c r="BD4" s="108"/>
      <c r="BE4" s="43"/>
      <c r="BF4" s="108"/>
      <c r="BG4" s="43"/>
      <c r="BH4" s="108"/>
      <c r="BI4" s="43"/>
      <c r="BJ4" s="108"/>
      <c r="BK4" s="43"/>
      <c r="BL4" s="108"/>
      <c r="BM4" s="43"/>
      <c r="BN4" s="108"/>
      <c r="BO4" s="43"/>
      <c r="BP4" s="108"/>
      <c r="BQ4" s="43"/>
      <c r="BR4" s="44">
        <f>D4+F4+H4+J4+L4+N4+V4+X4+Z4+AB4+AD4+AF4+AZ4+BB4+BD4+BF4+BH4+AH4+P4+R4+AJ4+BJ4+AL4+AN4+AP4+AR4+AT4+AX4+AV4+BL4+T4+BN4+BP4</f>
        <v>0</v>
      </c>
      <c r="BS4" s="45">
        <f>E4+G4+I4+K4+M4+O4+W4+Y4+AA4+AC4+AE4+AG4+BA4+BC4+BE4+BG4+BI4+AI4+Q4+S4+AK4+BK4+AM4+AO4+AQ4+AS4+AU4+AY4+AW4+BM4+U4+BO4+BQ4</f>
        <v>0</v>
      </c>
      <c r="BT4" s="46"/>
      <c r="BU4" s="46"/>
      <c r="BV4" s="47">
        <f>IF(BR4=0, "", BR4/BT4)</f>
      </c>
      <c r="BW4" s="48">
        <f>IF(BR4=0, "", BR4/BS4)</f>
      </c>
      <c r="BX4" s="49">
        <f>IF(BR4=0, "", BR4/BU4)</f>
      </c>
    </row>
    <row r="5" ht="13.8" customHeight="1" spans="1:76" x14ac:dyDescent="0.25">
      <c r="A5" s="107"/>
      <c r="B5" s="33"/>
      <c r="C5" s="34"/>
      <c r="D5" s="37"/>
      <c r="E5" s="36"/>
      <c r="F5" s="37"/>
      <c r="G5" s="36"/>
      <c r="H5" s="37"/>
      <c r="I5" s="36"/>
      <c r="J5" s="37"/>
      <c r="K5" s="36"/>
      <c r="L5" s="37"/>
      <c r="M5" s="36"/>
      <c r="N5" s="37"/>
      <c r="O5" s="36"/>
      <c r="P5" s="37"/>
      <c r="Q5" s="36"/>
      <c r="R5" s="37"/>
      <c r="S5" s="36"/>
      <c r="T5" s="37"/>
      <c r="U5" s="36"/>
      <c r="V5" s="37"/>
      <c r="W5" s="36"/>
      <c r="X5" s="40"/>
      <c r="Y5" s="39"/>
      <c r="Z5" s="40"/>
      <c r="AA5" s="39"/>
      <c r="AB5" s="40"/>
      <c r="AC5" s="39"/>
      <c r="AD5" s="40"/>
      <c r="AE5" s="39"/>
      <c r="AF5" s="40"/>
      <c r="AG5" s="39"/>
      <c r="AH5" s="40"/>
      <c r="AI5" s="39"/>
      <c r="AJ5" s="40"/>
      <c r="AK5" s="39"/>
      <c r="AL5" s="40"/>
      <c r="AM5" s="39"/>
      <c r="AN5" s="40"/>
      <c r="AO5" s="39"/>
      <c r="AP5" s="40"/>
      <c r="AQ5" s="39"/>
      <c r="AR5" s="40"/>
      <c r="AS5" s="39"/>
      <c r="AT5" s="40"/>
      <c r="AU5" s="39"/>
      <c r="AV5" s="40"/>
      <c r="AW5" s="39"/>
      <c r="AX5" s="40"/>
      <c r="AY5" s="41"/>
      <c r="AZ5" s="42"/>
      <c r="BA5" s="43"/>
      <c r="BB5" s="42"/>
      <c r="BC5" s="43"/>
      <c r="BD5" s="42"/>
      <c r="BE5" s="43"/>
      <c r="BF5" s="42"/>
      <c r="BG5" s="43"/>
      <c r="BH5" s="42"/>
      <c r="BI5" s="43"/>
      <c r="BJ5" s="42"/>
      <c r="BK5" s="43"/>
      <c r="BL5" s="42"/>
      <c r="BM5" s="43"/>
      <c r="BN5" s="42"/>
      <c r="BO5" s="43"/>
      <c r="BP5" s="42"/>
      <c r="BQ5" s="43"/>
      <c r="BR5" s="44">
        <f t="shared" ref="BR5:BR68" si="0">D5+F5+H5+J5+L5+N5+V5+X5+Z5+AB5+AD5+AF5+AZ5+BB5+BD5+BF5+BH5+AH5+P5+R5+AJ5+BJ5+AL5+AN5+AP5+AR5+AT5+AX5+AV5+BL5+T5+BN5+BP5</f>
        <v>0</v>
      </c>
      <c r="BS5" s="45">
        <f t="shared" ref="BS5:BS68" si="1">E5+G5+I5+K5+M5+O5+W5+Y5+AA5+AC5+AE5+AG5+BA5+BC5+BE5+BG5+BI5+AI5+Q5+S5+AK5+BK5+AM5+AO5+AQ5+AS5+AU5+AY5+AW5+BM5+U5+BO5+BQ5</f>
        <v>0</v>
      </c>
      <c r="BT5" s="46"/>
      <c r="BU5" s="46"/>
      <c r="BV5" s="47">
        <f>IF(BR5=0, "", BR5/BT5)</f>
      </c>
      <c r="BW5" s="48">
        <f>IF(BR5=0, "", BR5/BS5)</f>
      </c>
      <c r="BX5" s="49">
        <f>IF(BR5=0, "", BR5/BU5)</f>
      </c>
    </row>
    <row r="6" ht="13.8" customHeight="1" spans="1:76" x14ac:dyDescent="0.25">
      <c r="A6" s="107"/>
      <c r="B6" s="33"/>
      <c r="C6" s="34"/>
      <c r="D6" s="37"/>
      <c r="E6" s="36"/>
      <c r="F6" s="37"/>
      <c r="G6" s="36"/>
      <c r="H6" s="37"/>
      <c r="I6" s="36"/>
      <c r="J6" s="37"/>
      <c r="K6" s="36"/>
      <c r="L6" s="37"/>
      <c r="M6" s="36"/>
      <c r="N6" s="37"/>
      <c r="O6" s="36"/>
      <c r="P6" s="37"/>
      <c r="Q6" s="36"/>
      <c r="R6" s="37"/>
      <c r="S6" s="36"/>
      <c r="T6" s="37"/>
      <c r="U6" s="36"/>
      <c r="V6" s="37"/>
      <c r="W6" s="36"/>
      <c r="X6" s="40"/>
      <c r="Y6" s="39"/>
      <c r="Z6" s="40"/>
      <c r="AA6" s="39"/>
      <c r="AB6" s="40"/>
      <c r="AC6" s="39"/>
      <c r="AD6" s="40"/>
      <c r="AE6" s="39"/>
      <c r="AF6" s="40"/>
      <c r="AG6" s="39"/>
      <c r="AH6" s="40"/>
      <c r="AI6" s="39"/>
      <c r="AJ6" s="40"/>
      <c r="AK6" s="39"/>
      <c r="AL6" s="40"/>
      <c r="AM6" s="39"/>
      <c r="AN6" s="40"/>
      <c r="AO6" s="39"/>
      <c r="AP6" s="40"/>
      <c r="AQ6" s="39"/>
      <c r="AR6" s="40"/>
      <c r="AS6" s="39"/>
      <c r="AT6" s="40"/>
      <c r="AU6" s="39"/>
      <c r="AV6" s="40"/>
      <c r="AW6" s="39"/>
      <c r="AX6" s="40"/>
      <c r="AY6" s="41"/>
      <c r="AZ6" s="42"/>
      <c r="BA6" s="43"/>
      <c r="BB6" s="42"/>
      <c r="BC6" s="43"/>
      <c r="BD6" s="42"/>
      <c r="BE6" s="43"/>
      <c r="BF6" s="42"/>
      <c r="BG6" s="43"/>
      <c r="BH6" s="42"/>
      <c r="BI6" s="43"/>
      <c r="BJ6" s="42"/>
      <c r="BK6" s="43"/>
      <c r="BL6" s="42"/>
      <c r="BM6" s="43"/>
      <c r="BN6" s="42"/>
      <c r="BO6" s="43"/>
      <c r="BP6" s="42"/>
      <c r="BQ6" s="43"/>
      <c r="BR6" s="44">
        <f t="shared" si="0"/>
        <v>0</v>
      </c>
      <c r="BS6" s="45">
        <f t="shared" si="1"/>
        <v>0</v>
      </c>
      <c r="BT6" s="46"/>
      <c r="BU6" s="46"/>
      <c r="BV6" s="47">
        <f>IF(BR6=0, "", BR6/BT6)</f>
      </c>
      <c r="BW6" s="48">
        <f t="shared" ref="BW6:BW69" si="2">IF(BR6=0, "", BR6/BS6)</f>
      </c>
      <c r="BX6" s="49">
        <f t="shared" ref="BX6:BX69" si="3">IF(BR6=0, "", BR6/BU6)</f>
      </c>
    </row>
    <row r="7" ht="13.8" customHeight="1" spans="1:76" x14ac:dyDescent="0.25">
      <c r="A7" s="107"/>
      <c r="B7" s="33"/>
      <c r="C7" s="34"/>
      <c r="D7" s="37"/>
      <c r="E7" s="36"/>
      <c r="F7" s="37"/>
      <c r="G7" s="36"/>
      <c r="H7" s="37"/>
      <c r="I7" s="36"/>
      <c r="J7" s="37"/>
      <c r="K7" s="36"/>
      <c r="L7" s="37"/>
      <c r="M7" s="36"/>
      <c r="N7" s="37"/>
      <c r="O7" s="36"/>
      <c r="P7" s="37"/>
      <c r="Q7" s="36"/>
      <c r="R7" s="37"/>
      <c r="S7" s="36"/>
      <c r="T7" s="37"/>
      <c r="U7" s="36"/>
      <c r="V7" s="37"/>
      <c r="W7" s="36"/>
      <c r="X7" s="40"/>
      <c r="Y7" s="39"/>
      <c r="Z7" s="40"/>
      <c r="AA7" s="39"/>
      <c r="AB7" s="40"/>
      <c r="AC7" s="39"/>
      <c r="AD7" s="40"/>
      <c r="AE7" s="39"/>
      <c r="AF7" s="40"/>
      <c r="AG7" s="39"/>
      <c r="AH7" s="40"/>
      <c r="AI7" s="39"/>
      <c r="AJ7" s="40"/>
      <c r="AK7" s="39"/>
      <c r="AL7" s="40"/>
      <c r="AM7" s="39"/>
      <c r="AN7" s="40"/>
      <c r="AO7" s="39"/>
      <c r="AP7" s="40"/>
      <c r="AQ7" s="39"/>
      <c r="AR7" s="40"/>
      <c r="AS7" s="39"/>
      <c r="AT7" s="40"/>
      <c r="AU7" s="39"/>
      <c r="AV7" s="40"/>
      <c r="AW7" s="39"/>
      <c r="AX7" s="40"/>
      <c r="AY7" s="41"/>
      <c r="AZ7" s="42"/>
      <c r="BA7" s="43"/>
      <c r="BB7" s="42"/>
      <c r="BC7" s="43"/>
      <c r="BD7" s="42"/>
      <c r="BE7" s="43"/>
      <c r="BF7" s="42"/>
      <c r="BG7" s="43"/>
      <c r="BH7" s="42"/>
      <c r="BI7" s="43"/>
      <c r="BJ7" s="42"/>
      <c r="BK7" s="43"/>
      <c r="BL7" s="42"/>
      <c r="BM7" s="43"/>
      <c r="BN7" s="42"/>
      <c r="BO7" s="43"/>
      <c r="BP7" s="42"/>
      <c r="BQ7" s="43"/>
      <c r="BR7" s="44">
        <f t="shared" si="0"/>
        <v>0</v>
      </c>
      <c r="BS7" s="45">
        <f t="shared" si="1"/>
        <v>0</v>
      </c>
      <c r="BT7" s="46"/>
      <c r="BU7" s="46"/>
      <c r="BV7" s="47">
        <f t="shared" ref="BV7:BV69" si="4">IF(BR7=0, "", BR7/BT7)</f>
      </c>
      <c r="BW7" s="48">
        <f t="shared" si="2"/>
      </c>
      <c r="BX7" s="49">
        <f t="shared" si="3"/>
      </c>
    </row>
    <row r="8" ht="13.8" customHeight="1" spans="1:76" x14ac:dyDescent="0.25">
      <c r="A8" s="107"/>
      <c r="B8" s="33"/>
      <c r="C8" s="34"/>
      <c r="D8" s="37"/>
      <c r="E8" s="36"/>
      <c r="F8" s="37"/>
      <c r="G8" s="36"/>
      <c r="H8" s="37"/>
      <c r="I8" s="36"/>
      <c r="J8" s="37"/>
      <c r="K8" s="36"/>
      <c r="L8" s="37"/>
      <c r="M8" s="36"/>
      <c r="N8" s="37"/>
      <c r="O8" s="36"/>
      <c r="P8" s="37"/>
      <c r="Q8" s="36"/>
      <c r="R8" s="37"/>
      <c r="S8" s="36"/>
      <c r="T8" s="37"/>
      <c r="U8" s="36"/>
      <c r="V8" s="37"/>
      <c r="W8" s="36"/>
      <c r="X8" s="40"/>
      <c r="Y8" s="39"/>
      <c r="Z8" s="40"/>
      <c r="AA8" s="39"/>
      <c r="AB8" s="40"/>
      <c r="AC8" s="39"/>
      <c r="AD8" s="40"/>
      <c r="AE8" s="39"/>
      <c r="AF8" s="40"/>
      <c r="AG8" s="39"/>
      <c r="AH8" s="40"/>
      <c r="AI8" s="39"/>
      <c r="AJ8" s="40"/>
      <c r="AK8" s="39"/>
      <c r="AL8" s="40"/>
      <c r="AM8" s="39"/>
      <c r="AN8" s="40"/>
      <c r="AO8" s="39"/>
      <c r="AP8" s="40"/>
      <c r="AQ8" s="39"/>
      <c r="AR8" s="40"/>
      <c r="AS8" s="39"/>
      <c r="AT8" s="40"/>
      <c r="AU8" s="39"/>
      <c r="AV8" s="40"/>
      <c r="AW8" s="39"/>
      <c r="AX8" s="40"/>
      <c r="AY8" s="41"/>
      <c r="AZ8" s="42"/>
      <c r="BA8" s="43"/>
      <c r="BB8" s="42"/>
      <c r="BC8" s="43"/>
      <c r="BD8" s="42"/>
      <c r="BE8" s="43"/>
      <c r="BF8" s="42"/>
      <c r="BG8" s="43"/>
      <c r="BH8" s="42"/>
      <c r="BI8" s="43"/>
      <c r="BJ8" s="42"/>
      <c r="BK8" s="43"/>
      <c r="BL8" s="42"/>
      <c r="BM8" s="43"/>
      <c r="BN8" s="42"/>
      <c r="BO8" s="43"/>
      <c r="BP8" s="42"/>
      <c r="BQ8" s="43"/>
      <c r="BR8" s="44">
        <f t="shared" si="0"/>
        <v>0</v>
      </c>
      <c r="BS8" s="45">
        <f t="shared" si="1"/>
        <v>0</v>
      </c>
      <c r="BT8" s="46"/>
      <c r="BU8" s="46"/>
      <c r="BV8" s="47">
        <f t="shared" si="4"/>
      </c>
      <c r="BW8" s="48">
        <f t="shared" si="2"/>
      </c>
      <c r="BX8" s="49">
        <f t="shared" si="3"/>
      </c>
    </row>
    <row r="9" ht="13.8" customHeight="1" spans="1:76" x14ac:dyDescent="0.25">
      <c r="A9" s="107"/>
      <c r="B9" s="33"/>
      <c r="C9" s="34"/>
      <c r="D9" s="37"/>
      <c r="E9" s="36"/>
      <c r="F9" s="37"/>
      <c r="G9" s="36"/>
      <c r="H9" s="37"/>
      <c r="I9" s="36"/>
      <c r="J9" s="37"/>
      <c r="K9" s="36"/>
      <c r="L9" s="37"/>
      <c r="M9" s="36"/>
      <c r="N9" s="37"/>
      <c r="O9" s="36"/>
      <c r="P9" s="37"/>
      <c r="Q9" s="36"/>
      <c r="R9" s="37"/>
      <c r="S9" s="36"/>
      <c r="T9" s="37"/>
      <c r="U9" s="36"/>
      <c r="V9" s="37"/>
      <c r="W9" s="36"/>
      <c r="X9" s="40"/>
      <c r="Y9" s="39"/>
      <c r="Z9" s="40"/>
      <c r="AA9" s="39"/>
      <c r="AB9" s="40"/>
      <c r="AC9" s="39"/>
      <c r="AD9" s="40"/>
      <c r="AE9" s="39"/>
      <c r="AF9" s="40"/>
      <c r="AG9" s="39"/>
      <c r="AH9" s="40"/>
      <c r="AI9" s="39"/>
      <c r="AJ9" s="40"/>
      <c r="AK9" s="39"/>
      <c r="AL9" s="40"/>
      <c r="AM9" s="39"/>
      <c r="AN9" s="40"/>
      <c r="AO9" s="39"/>
      <c r="AP9" s="40"/>
      <c r="AQ9" s="39"/>
      <c r="AR9" s="40"/>
      <c r="AS9" s="39"/>
      <c r="AT9" s="40"/>
      <c r="AU9" s="39"/>
      <c r="AV9" s="40"/>
      <c r="AW9" s="39"/>
      <c r="AX9" s="40"/>
      <c r="AY9" s="41"/>
      <c r="AZ9" s="42"/>
      <c r="BA9" s="43"/>
      <c r="BB9" s="42"/>
      <c r="BC9" s="43"/>
      <c r="BD9" s="42"/>
      <c r="BE9" s="43"/>
      <c r="BF9" s="42"/>
      <c r="BG9" s="43"/>
      <c r="BH9" s="42"/>
      <c r="BI9" s="43"/>
      <c r="BJ9" s="42"/>
      <c r="BK9" s="43"/>
      <c r="BL9" s="42"/>
      <c r="BM9" s="43"/>
      <c r="BN9" s="42"/>
      <c r="BO9" s="43"/>
      <c r="BP9" s="42"/>
      <c r="BQ9" s="43"/>
      <c r="BR9" s="44">
        <f t="shared" si="0"/>
        <v>0</v>
      </c>
      <c r="BS9" s="45">
        <f t="shared" si="1"/>
        <v>0</v>
      </c>
      <c r="BT9" s="46"/>
      <c r="BU9" s="46"/>
      <c r="BV9" s="47">
        <f t="shared" si="4"/>
      </c>
      <c r="BW9" s="48">
        <f t="shared" si="2"/>
      </c>
      <c r="BX9" s="49">
        <f t="shared" si="3"/>
      </c>
    </row>
    <row r="10" ht="13.8" customHeight="1" spans="1:76" x14ac:dyDescent="0.25">
      <c r="A10" s="107"/>
      <c r="B10" s="33"/>
      <c r="C10" s="34"/>
      <c r="D10" s="37"/>
      <c r="E10" s="36"/>
      <c r="F10" s="37"/>
      <c r="G10" s="36"/>
      <c r="H10" s="37"/>
      <c r="I10" s="36"/>
      <c r="J10" s="37"/>
      <c r="K10" s="36"/>
      <c r="L10" s="37"/>
      <c r="M10" s="36"/>
      <c r="N10" s="37"/>
      <c r="O10" s="36"/>
      <c r="P10" s="37"/>
      <c r="Q10" s="36"/>
      <c r="R10" s="37"/>
      <c r="S10" s="36"/>
      <c r="T10" s="37"/>
      <c r="U10" s="36"/>
      <c r="V10" s="37"/>
      <c r="W10" s="36"/>
      <c r="X10" s="40"/>
      <c r="Y10" s="39"/>
      <c r="Z10" s="40"/>
      <c r="AA10" s="39"/>
      <c r="AB10" s="40"/>
      <c r="AC10" s="39"/>
      <c r="AD10" s="40"/>
      <c r="AE10" s="39"/>
      <c r="AF10" s="40"/>
      <c r="AG10" s="39"/>
      <c r="AH10" s="40"/>
      <c r="AI10" s="39"/>
      <c r="AJ10" s="40"/>
      <c r="AK10" s="39"/>
      <c r="AL10" s="40"/>
      <c r="AM10" s="39"/>
      <c r="AN10" s="40"/>
      <c r="AO10" s="39"/>
      <c r="AP10" s="40"/>
      <c r="AQ10" s="39"/>
      <c r="AR10" s="40"/>
      <c r="AS10" s="39"/>
      <c r="AT10" s="40"/>
      <c r="AU10" s="39"/>
      <c r="AV10" s="40"/>
      <c r="AW10" s="39"/>
      <c r="AX10" s="40"/>
      <c r="AY10" s="41"/>
      <c r="AZ10" s="42"/>
      <c r="BA10" s="43"/>
      <c r="BB10" s="42"/>
      <c r="BC10" s="43"/>
      <c r="BD10" s="42"/>
      <c r="BE10" s="43"/>
      <c r="BF10" s="42"/>
      <c r="BG10" s="43"/>
      <c r="BH10" s="42"/>
      <c r="BI10" s="43"/>
      <c r="BJ10" s="42"/>
      <c r="BK10" s="43"/>
      <c r="BL10" s="42"/>
      <c r="BM10" s="43"/>
      <c r="BN10" s="42"/>
      <c r="BO10" s="43"/>
      <c r="BP10" s="42"/>
      <c r="BQ10" s="43"/>
      <c r="BR10" s="44">
        <f t="shared" si="0"/>
        <v>0</v>
      </c>
      <c r="BS10" s="45">
        <f t="shared" si="1"/>
        <v>0</v>
      </c>
      <c r="BT10" s="46"/>
      <c r="BU10" s="46"/>
      <c r="BV10" s="47">
        <f t="shared" si="4"/>
      </c>
      <c r="BW10" s="48">
        <f t="shared" si="2"/>
      </c>
      <c r="BX10" s="49">
        <f t="shared" si="3"/>
      </c>
    </row>
    <row r="11" ht="13.8" customHeight="1" spans="1:76" x14ac:dyDescent="0.25">
      <c r="A11" s="107"/>
      <c r="B11" s="33"/>
      <c r="C11" s="34"/>
      <c r="D11" s="37"/>
      <c r="E11" s="36"/>
      <c r="F11" s="37"/>
      <c r="G11" s="36"/>
      <c r="H11" s="37"/>
      <c r="I11" s="36"/>
      <c r="J11" s="37"/>
      <c r="K11" s="36"/>
      <c r="L11" s="37"/>
      <c r="M11" s="36"/>
      <c r="N11" s="37"/>
      <c r="O11" s="36"/>
      <c r="P11" s="37"/>
      <c r="Q11" s="36"/>
      <c r="R11" s="37"/>
      <c r="S11" s="36"/>
      <c r="T11" s="37"/>
      <c r="U11" s="36"/>
      <c r="V11" s="37"/>
      <c r="W11" s="36"/>
      <c r="X11" s="40"/>
      <c r="Y11" s="39"/>
      <c r="Z11" s="40"/>
      <c r="AA11" s="39"/>
      <c r="AB11" s="40"/>
      <c r="AC11" s="39"/>
      <c r="AD11" s="40"/>
      <c r="AE11" s="39"/>
      <c r="AF11" s="40"/>
      <c r="AG11" s="39"/>
      <c r="AH11" s="40"/>
      <c r="AI11" s="39"/>
      <c r="AJ11" s="40"/>
      <c r="AK11" s="39"/>
      <c r="AL11" s="40"/>
      <c r="AM11" s="39"/>
      <c r="AN11" s="40"/>
      <c r="AO11" s="39"/>
      <c r="AP11" s="40"/>
      <c r="AQ11" s="39"/>
      <c r="AR11" s="40"/>
      <c r="AS11" s="39"/>
      <c r="AT11" s="40"/>
      <c r="AU11" s="39"/>
      <c r="AV11" s="40"/>
      <c r="AW11" s="39"/>
      <c r="AX11" s="40"/>
      <c r="AY11" s="41"/>
      <c r="AZ11" s="42"/>
      <c r="BA11" s="43"/>
      <c r="BB11" s="42"/>
      <c r="BC11" s="43"/>
      <c r="BD11" s="42"/>
      <c r="BE11" s="43"/>
      <c r="BF11" s="42"/>
      <c r="BG11" s="43"/>
      <c r="BH11" s="42"/>
      <c r="BI11" s="43"/>
      <c r="BJ11" s="42"/>
      <c r="BK11" s="43"/>
      <c r="BL11" s="42"/>
      <c r="BM11" s="43"/>
      <c r="BN11" s="42"/>
      <c r="BO11" s="43"/>
      <c r="BP11" s="42"/>
      <c r="BQ11" s="43"/>
      <c r="BR11" s="44">
        <f t="shared" si="0"/>
        <v>0</v>
      </c>
      <c r="BS11" s="45">
        <f t="shared" si="1"/>
        <v>0</v>
      </c>
      <c r="BT11" s="46"/>
      <c r="BU11" s="46"/>
      <c r="BV11" s="47">
        <f t="shared" si="4"/>
      </c>
      <c r="BW11" s="48">
        <f t="shared" si="2"/>
      </c>
      <c r="BX11" s="49">
        <f t="shared" si="3"/>
      </c>
    </row>
    <row r="12" ht="13.8" customHeight="1" spans="1:76" x14ac:dyDescent="0.25">
      <c r="A12" s="107"/>
      <c r="B12" s="33"/>
      <c r="C12" s="34"/>
      <c r="D12" s="37"/>
      <c r="E12" s="36"/>
      <c r="F12" s="37"/>
      <c r="G12" s="36"/>
      <c r="H12" s="37"/>
      <c r="I12" s="36"/>
      <c r="J12" s="37"/>
      <c r="K12" s="36"/>
      <c r="L12" s="37"/>
      <c r="M12" s="36"/>
      <c r="N12" s="37"/>
      <c r="O12" s="36"/>
      <c r="P12" s="37"/>
      <c r="Q12" s="36"/>
      <c r="R12" s="37"/>
      <c r="S12" s="36"/>
      <c r="T12" s="37"/>
      <c r="U12" s="36"/>
      <c r="V12" s="37"/>
      <c r="W12" s="36"/>
      <c r="X12" s="40"/>
      <c r="Y12" s="39"/>
      <c r="Z12" s="40"/>
      <c r="AA12" s="39"/>
      <c r="AB12" s="40"/>
      <c r="AC12" s="39"/>
      <c r="AD12" s="40"/>
      <c r="AE12" s="39"/>
      <c r="AF12" s="40"/>
      <c r="AG12" s="39"/>
      <c r="AH12" s="40"/>
      <c r="AI12" s="39"/>
      <c r="AJ12" s="40"/>
      <c r="AK12" s="39"/>
      <c r="AL12" s="40"/>
      <c r="AM12" s="39"/>
      <c r="AN12" s="40"/>
      <c r="AO12" s="39"/>
      <c r="AP12" s="40"/>
      <c r="AQ12" s="39"/>
      <c r="AR12" s="40"/>
      <c r="AS12" s="39"/>
      <c r="AT12" s="40"/>
      <c r="AU12" s="39"/>
      <c r="AV12" s="40"/>
      <c r="AW12" s="39"/>
      <c r="AX12" s="40"/>
      <c r="AY12" s="41"/>
      <c r="AZ12" s="42"/>
      <c r="BA12" s="43"/>
      <c r="BB12" s="42"/>
      <c r="BC12" s="43"/>
      <c r="BD12" s="42"/>
      <c r="BE12" s="43"/>
      <c r="BF12" s="42"/>
      <c r="BG12" s="43"/>
      <c r="BH12" s="42"/>
      <c r="BI12" s="43"/>
      <c r="BJ12" s="42"/>
      <c r="BK12" s="43"/>
      <c r="BL12" s="42"/>
      <c r="BM12" s="43"/>
      <c r="BN12" s="42"/>
      <c r="BO12" s="43"/>
      <c r="BP12" s="42"/>
      <c r="BQ12" s="43"/>
      <c r="BR12" s="44">
        <f t="shared" si="0"/>
        <v>0</v>
      </c>
      <c r="BS12" s="45">
        <f t="shared" si="1"/>
        <v>0</v>
      </c>
      <c r="BT12" s="46"/>
      <c r="BU12" s="46"/>
      <c r="BV12" s="47">
        <f t="shared" si="4"/>
      </c>
      <c r="BW12" s="48">
        <f t="shared" si="2"/>
      </c>
      <c r="BX12" s="49">
        <f t="shared" si="3"/>
      </c>
    </row>
    <row r="13" ht="13.8" customHeight="1" spans="1:76" x14ac:dyDescent="0.25">
      <c r="A13" s="107"/>
      <c r="B13" s="33"/>
      <c r="C13" s="34"/>
      <c r="D13" s="37"/>
      <c r="E13" s="36"/>
      <c r="F13" s="37"/>
      <c r="G13" s="36"/>
      <c r="H13" s="37"/>
      <c r="I13" s="36"/>
      <c r="J13" s="37"/>
      <c r="K13" s="36"/>
      <c r="L13" s="37"/>
      <c r="M13" s="36"/>
      <c r="N13" s="37"/>
      <c r="O13" s="36"/>
      <c r="P13" s="37"/>
      <c r="Q13" s="36"/>
      <c r="R13" s="37"/>
      <c r="S13" s="36"/>
      <c r="T13" s="37"/>
      <c r="U13" s="36"/>
      <c r="V13" s="37"/>
      <c r="W13" s="36"/>
      <c r="X13" s="40"/>
      <c r="Y13" s="39"/>
      <c r="Z13" s="40"/>
      <c r="AA13" s="39"/>
      <c r="AB13" s="40"/>
      <c r="AC13" s="39"/>
      <c r="AD13" s="40"/>
      <c r="AE13" s="39"/>
      <c r="AF13" s="40"/>
      <c r="AG13" s="39"/>
      <c r="AH13" s="40"/>
      <c r="AI13" s="39"/>
      <c r="AJ13" s="40"/>
      <c r="AK13" s="39"/>
      <c r="AL13" s="40"/>
      <c r="AM13" s="39"/>
      <c r="AN13" s="40"/>
      <c r="AO13" s="39"/>
      <c r="AP13" s="40"/>
      <c r="AQ13" s="39"/>
      <c r="AR13" s="40"/>
      <c r="AS13" s="39"/>
      <c r="AT13" s="40"/>
      <c r="AU13" s="39"/>
      <c r="AV13" s="40"/>
      <c r="AW13" s="39"/>
      <c r="AX13" s="40"/>
      <c r="AY13" s="41"/>
      <c r="AZ13" s="42"/>
      <c r="BA13" s="43"/>
      <c r="BB13" s="42"/>
      <c r="BC13" s="43"/>
      <c r="BD13" s="42"/>
      <c r="BE13" s="43"/>
      <c r="BF13" s="42"/>
      <c r="BG13" s="43"/>
      <c r="BH13" s="42"/>
      <c r="BI13" s="43"/>
      <c r="BJ13" s="42"/>
      <c r="BK13" s="43"/>
      <c r="BL13" s="42"/>
      <c r="BM13" s="43"/>
      <c r="BN13" s="42"/>
      <c r="BO13" s="43"/>
      <c r="BP13" s="42"/>
      <c r="BQ13" s="43"/>
      <c r="BR13" s="44">
        <f t="shared" si="0"/>
        <v>0</v>
      </c>
      <c r="BS13" s="45">
        <f t="shared" si="1"/>
        <v>0</v>
      </c>
      <c r="BT13" s="46"/>
      <c r="BU13" s="46"/>
      <c r="BV13" s="47">
        <f t="shared" si="4"/>
      </c>
      <c r="BW13" s="48">
        <f t="shared" si="2"/>
      </c>
      <c r="BX13" s="49">
        <f t="shared" si="3"/>
      </c>
    </row>
    <row r="14" ht="13.8" customHeight="1" spans="1:76" x14ac:dyDescent="0.25">
      <c r="A14" s="107"/>
      <c r="B14" s="33"/>
      <c r="C14" s="34"/>
      <c r="D14" s="37"/>
      <c r="E14" s="36"/>
      <c r="F14" s="37"/>
      <c r="G14" s="36"/>
      <c r="H14" s="37"/>
      <c r="I14" s="36"/>
      <c r="J14" s="37"/>
      <c r="K14" s="36"/>
      <c r="L14" s="37"/>
      <c r="M14" s="36"/>
      <c r="N14" s="37"/>
      <c r="O14" s="36"/>
      <c r="P14" s="37"/>
      <c r="Q14" s="36"/>
      <c r="R14" s="37"/>
      <c r="S14" s="36"/>
      <c r="T14" s="37"/>
      <c r="U14" s="36"/>
      <c r="V14" s="37"/>
      <c r="W14" s="36"/>
      <c r="X14" s="40"/>
      <c r="Y14" s="39"/>
      <c r="Z14" s="40"/>
      <c r="AA14" s="39"/>
      <c r="AB14" s="40"/>
      <c r="AC14" s="39"/>
      <c r="AD14" s="40"/>
      <c r="AE14" s="39"/>
      <c r="AF14" s="40"/>
      <c r="AG14" s="39"/>
      <c r="AH14" s="40"/>
      <c r="AI14" s="39"/>
      <c r="AJ14" s="40"/>
      <c r="AK14" s="39"/>
      <c r="AL14" s="40"/>
      <c r="AM14" s="39"/>
      <c r="AN14" s="40"/>
      <c r="AO14" s="39"/>
      <c r="AP14" s="40"/>
      <c r="AQ14" s="39"/>
      <c r="AR14" s="40"/>
      <c r="AS14" s="39"/>
      <c r="AT14" s="40"/>
      <c r="AU14" s="39"/>
      <c r="AV14" s="40"/>
      <c r="AW14" s="39"/>
      <c r="AX14" s="40"/>
      <c r="AY14" s="41"/>
      <c r="AZ14" s="42"/>
      <c r="BA14" s="43"/>
      <c r="BB14" s="42"/>
      <c r="BC14" s="43"/>
      <c r="BD14" s="42"/>
      <c r="BE14" s="43"/>
      <c r="BF14" s="42"/>
      <c r="BG14" s="43"/>
      <c r="BH14" s="42"/>
      <c r="BI14" s="43"/>
      <c r="BJ14" s="42"/>
      <c r="BK14" s="43"/>
      <c r="BL14" s="42"/>
      <c r="BM14" s="43"/>
      <c r="BN14" s="42"/>
      <c r="BO14" s="43"/>
      <c r="BP14" s="42"/>
      <c r="BQ14" s="43"/>
      <c r="BR14" s="44">
        <f t="shared" si="0"/>
        <v>0</v>
      </c>
      <c r="BS14" s="45">
        <f t="shared" si="1"/>
        <v>0</v>
      </c>
      <c r="BT14" s="46"/>
      <c r="BU14" s="46"/>
      <c r="BV14" s="47">
        <f t="shared" si="4"/>
      </c>
      <c r="BW14" s="48">
        <f t="shared" si="2"/>
      </c>
      <c r="BX14" s="49">
        <f t="shared" si="3"/>
      </c>
    </row>
    <row r="15" ht="13.8" customHeight="1" spans="1:76" x14ac:dyDescent="0.25">
      <c r="A15" s="107"/>
      <c r="B15" s="33"/>
      <c r="C15" s="34"/>
      <c r="D15" s="37"/>
      <c r="E15" s="36"/>
      <c r="F15" s="37"/>
      <c r="G15" s="36"/>
      <c r="H15" s="37"/>
      <c r="I15" s="36"/>
      <c r="J15" s="37"/>
      <c r="K15" s="36"/>
      <c r="L15" s="37"/>
      <c r="M15" s="36"/>
      <c r="N15" s="37"/>
      <c r="O15" s="36"/>
      <c r="P15" s="37"/>
      <c r="Q15" s="36"/>
      <c r="R15" s="37"/>
      <c r="S15" s="36"/>
      <c r="T15" s="37"/>
      <c r="U15" s="36"/>
      <c r="V15" s="37"/>
      <c r="W15" s="36"/>
      <c r="X15" s="40"/>
      <c r="Y15" s="39"/>
      <c r="Z15" s="40"/>
      <c r="AA15" s="39"/>
      <c r="AB15" s="40"/>
      <c r="AC15" s="39"/>
      <c r="AD15" s="40"/>
      <c r="AE15" s="39"/>
      <c r="AF15" s="40"/>
      <c r="AG15" s="39"/>
      <c r="AH15" s="40"/>
      <c r="AI15" s="39"/>
      <c r="AJ15" s="40"/>
      <c r="AK15" s="39"/>
      <c r="AL15" s="40"/>
      <c r="AM15" s="39"/>
      <c r="AN15" s="40"/>
      <c r="AO15" s="39"/>
      <c r="AP15" s="40"/>
      <c r="AQ15" s="39"/>
      <c r="AR15" s="40"/>
      <c r="AS15" s="39"/>
      <c r="AT15" s="40"/>
      <c r="AU15" s="39"/>
      <c r="AV15" s="40"/>
      <c r="AW15" s="39"/>
      <c r="AX15" s="40"/>
      <c r="AY15" s="41"/>
      <c r="AZ15" s="42"/>
      <c r="BA15" s="43"/>
      <c r="BB15" s="42"/>
      <c r="BC15" s="43"/>
      <c r="BD15" s="42"/>
      <c r="BE15" s="43"/>
      <c r="BF15" s="42"/>
      <c r="BG15" s="43"/>
      <c r="BH15" s="42"/>
      <c r="BI15" s="43"/>
      <c r="BJ15" s="42"/>
      <c r="BK15" s="43"/>
      <c r="BL15" s="42"/>
      <c r="BM15" s="43"/>
      <c r="BN15" s="42"/>
      <c r="BO15" s="43"/>
      <c r="BP15" s="42"/>
      <c r="BQ15" s="43"/>
      <c r="BR15" s="44">
        <f t="shared" si="0"/>
        <v>0</v>
      </c>
      <c r="BS15" s="45">
        <f t="shared" si="1"/>
        <v>0</v>
      </c>
      <c r="BT15" s="46"/>
      <c r="BU15" s="46"/>
      <c r="BV15" s="47">
        <f t="shared" si="4"/>
      </c>
      <c r="BW15" s="48">
        <f t="shared" si="2"/>
      </c>
      <c r="BX15" s="49">
        <f t="shared" si="3"/>
      </c>
    </row>
    <row r="16" ht="13.8" customHeight="1" spans="1:76" x14ac:dyDescent="0.25">
      <c r="A16" s="107"/>
      <c r="B16" s="33"/>
      <c r="C16" s="34"/>
      <c r="D16" s="37"/>
      <c r="E16" s="36"/>
      <c r="F16" s="37"/>
      <c r="G16" s="36"/>
      <c r="H16" s="37"/>
      <c r="I16" s="36"/>
      <c r="J16" s="37"/>
      <c r="K16" s="36"/>
      <c r="L16" s="37"/>
      <c r="M16" s="36"/>
      <c r="N16" s="37"/>
      <c r="O16" s="36"/>
      <c r="P16" s="37"/>
      <c r="Q16" s="36"/>
      <c r="R16" s="37"/>
      <c r="S16" s="36"/>
      <c r="T16" s="37"/>
      <c r="U16" s="36"/>
      <c r="V16" s="37"/>
      <c r="W16" s="36"/>
      <c r="X16" s="40"/>
      <c r="Y16" s="39"/>
      <c r="Z16" s="40"/>
      <c r="AA16" s="39"/>
      <c r="AB16" s="40"/>
      <c r="AC16" s="39"/>
      <c r="AD16" s="40"/>
      <c r="AE16" s="39"/>
      <c r="AF16" s="40"/>
      <c r="AG16" s="39"/>
      <c r="AH16" s="40"/>
      <c r="AI16" s="39"/>
      <c r="AJ16" s="40"/>
      <c r="AK16" s="39"/>
      <c r="AL16" s="40"/>
      <c r="AM16" s="39"/>
      <c r="AN16" s="40"/>
      <c r="AO16" s="39"/>
      <c r="AP16" s="40"/>
      <c r="AQ16" s="39"/>
      <c r="AR16" s="40"/>
      <c r="AS16" s="39"/>
      <c r="AT16" s="40"/>
      <c r="AU16" s="39"/>
      <c r="AV16" s="40"/>
      <c r="AW16" s="39"/>
      <c r="AX16" s="40"/>
      <c r="AY16" s="41"/>
      <c r="AZ16" s="42"/>
      <c r="BA16" s="43"/>
      <c r="BB16" s="42"/>
      <c r="BC16" s="43"/>
      <c r="BD16" s="42"/>
      <c r="BE16" s="43"/>
      <c r="BF16" s="42"/>
      <c r="BG16" s="43"/>
      <c r="BH16" s="42"/>
      <c r="BI16" s="43"/>
      <c r="BJ16" s="42"/>
      <c r="BK16" s="43"/>
      <c r="BL16" s="42"/>
      <c r="BM16" s="43"/>
      <c r="BN16" s="42"/>
      <c r="BO16" s="43"/>
      <c r="BP16" s="42"/>
      <c r="BQ16" s="43"/>
      <c r="BR16" s="44">
        <f t="shared" si="0"/>
        <v>0</v>
      </c>
      <c r="BS16" s="45">
        <f t="shared" si="1"/>
        <v>0</v>
      </c>
      <c r="BT16" s="46"/>
      <c r="BU16" s="46"/>
      <c r="BV16" s="47">
        <f t="shared" si="4"/>
      </c>
      <c r="BW16" s="48">
        <f t="shared" si="2"/>
      </c>
      <c r="BX16" s="49">
        <f t="shared" si="3"/>
      </c>
    </row>
    <row r="17" ht="13.8" customHeight="1" spans="1:76" x14ac:dyDescent="0.25">
      <c r="A17" s="107"/>
      <c r="B17" s="33"/>
      <c r="C17" s="34"/>
      <c r="D17" s="37"/>
      <c r="E17" s="36"/>
      <c r="F17" s="37"/>
      <c r="G17" s="36"/>
      <c r="H17" s="37"/>
      <c r="I17" s="36"/>
      <c r="J17" s="37"/>
      <c r="K17" s="36"/>
      <c r="L17" s="37"/>
      <c r="M17" s="36"/>
      <c r="N17" s="37"/>
      <c r="O17" s="36"/>
      <c r="P17" s="37"/>
      <c r="Q17" s="36"/>
      <c r="R17" s="37"/>
      <c r="S17" s="36"/>
      <c r="T17" s="37"/>
      <c r="U17" s="36"/>
      <c r="V17" s="37"/>
      <c r="W17" s="36"/>
      <c r="X17" s="40"/>
      <c r="Y17" s="39"/>
      <c r="Z17" s="40"/>
      <c r="AA17" s="39"/>
      <c r="AB17" s="40"/>
      <c r="AC17" s="39"/>
      <c r="AD17" s="40"/>
      <c r="AE17" s="39"/>
      <c r="AF17" s="40"/>
      <c r="AG17" s="39"/>
      <c r="AH17" s="40"/>
      <c r="AI17" s="39"/>
      <c r="AJ17" s="40"/>
      <c r="AK17" s="39"/>
      <c r="AL17" s="40"/>
      <c r="AM17" s="39"/>
      <c r="AN17" s="40"/>
      <c r="AO17" s="39"/>
      <c r="AP17" s="40"/>
      <c r="AQ17" s="39"/>
      <c r="AR17" s="40"/>
      <c r="AS17" s="39"/>
      <c r="AT17" s="40"/>
      <c r="AU17" s="39"/>
      <c r="AV17" s="40"/>
      <c r="AW17" s="39"/>
      <c r="AX17" s="40"/>
      <c r="AY17" s="41"/>
      <c r="AZ17" s="42"/>
      <c r="BA17" s="43"/>
      <c r="BB17" s="42"/>
      <c r="BC17" s="43"/>
      <c r="BD17" s="42"/>
      <c r="BE17" s="43"/>
      <c r="BF17" s="42"/>
      <c r="BG17" s="43"/>
      <c r="BH17" s="42"/>
      <c r="BI17" s="43"/>
      <c r="BJ17" s="42"/>
      <c r="BK17" s="43"/>
      <c r="BL17" s="42"/>
      <c r="BM17" s="43"/>
      <c r="BN17" s="42"/>
      <c r="BO17" s="43"/>
      <c r="BP17" s="42"/>
      <c r="BQ17" s="43"/>
      <c r="BR17" s="44">
        <f t="shared" si="0"/>
        <v>0</v>
      </c>
      <c r="BS17" s="45">
        <f t="shared" si="1"/>
        <v>0</v>
      </c>
      <c r="BT17" s="46"/>
      <c r="BU17" s="46"/>
      <c r="BV17" s="47">
        <f t="shared" si="4"/>
      </c>
      <c r="BW17" s="48">
        <f t="shared" si="2"/>
      </c>
      <c r="BX17" s="49">
        <f t="shared" si="3"/>
      </c>
    </row>
    <row r="18" ht="13.8" customHeight="1" spans="1:76" x14ac:dyDescent="0.25">
      <c r="A18" s="107"/>
      <c r="B18" s="33"/>
      <c r="C18" s="34"/>
      <c r="D18" s="37"/>
      <c r="E18" s="36"/>
      <c r="F18" s="37"/>
      <c r="G18" s="36"/>
      <c r="H18" s="37"/>
      <c r="I18" s="36"/>
      <c r="J18" s="37"/>
      <c r="K18" s="36"/>
      <c r="L18" s="37"/>
      <c r="M18" s="36"/>
      <c r="N18" s="37"/>
      <c r="O18" s="36"/>
      <c r="P18" s="37"/>
      <c r="Q18" s="36"/>
      <c r="R18" s="37"/>
      <c r="S18" s="36"/>
      <c r="T18" s="37"/>
      <c r="U18" s="36"/>
      <c r="V18" s="37"/>
      <c r="W18" s="36"/>
      <c r="X18" s="40"/>
      <c r="Y18" s="39"/>
      <c r="Z18" s="40"/>
      <c r="AA18" s="39"/>
      <c r="AB18" s="40"/>
      <c r="AC18" s="39"/>
      <c r="AD18" s="40"/>
      <c r="AE18" s="39"/>
      <c r="AF18" s="40"/>
      <c r="AG18" s="39"/>
      <c r="AH18" s="40"/>
      <c r="AI18" s="39"/>
      <c r="AJ18" s="40"/>
      <c r="AK18" s="39"/>
      <c r="AL18" s="40"/>
      <c r="AM18" s="39"/>
      <c r="AN18" s="40"/>
      <c r="AO18" s="39"/>
      <c r="AP18" s="40"/>
      <c r="AQ18" s="39"/>
      <c r="AR18" s="40"/>
      <c r="AS18" s="39"/>
      <c r="AT18" s="40"/>
      <c r="AU18" s="39"/>
      <c r="AV18" s="40"/>
      <c r="AW18" s="39"/>
      <c r="AX18" s="40"/>
      <c r="AY18" s="41"/>
      <c r="AZ18" s="42"/>
      <c r="BA18" s="43"/>
      <c r="BB18" s="42"/>
      <c r="BC18" s="43"/>
      <c r="BD18" s="42"/>
      <c r="BE18" s="43"/>
      <c r="BF18" s="42"/>
      <c r="BG18" s="43"/>
      <c r="BH18" s="42"/>
      <c r="BI18" s="43"/>
      <c r="BJ18" s="42"/>
      <c r="BK18" s="43"/>
      <c r="BL18" s="42"/>
      <c r="BM18" s="43"/>
      <c r="BN18" s="42"/>
      <c r="BO18" s="43"/>
      <c r="BP18" s="42"/>
      <c r="BQ18" s="43"/>
      <c r="BR18" s="44">
        <f t="shared" si="0"/>
        <v>0</v>
      </c>
      <c r="BS18" s="45">
        <f t="shared" si="1"/>
        <v>0</v>
      </c>
      <c r="BT18" s="46"/>
      <c r="BU18" s="46"/>
      <c r="BV18" s="47">
        <f t="shared" si="4"/>
      </c>
      <c r="BW18" s="48">
        <f t="shared" si="2"/>
      </c>
      <c r="BX18" s="49">
        <f t="shared" si="3"/>
      </c>
    </row>
    <row r="19" ht="13.8" customHeight="1" spans="1:76" x14ac:dyDescent="0.25">
      <c r="A19" s="107"/>
      <c r="B19" s="33"/>
      <c r="C19" s="34"/>
      <c r="D19" s="37"/>
      <c r="E19" s="36"/>
      <c r="F19" s="37"/>
      <c r="G19" s="36"/>
      <c r="H19" s="37"/>
      <c r="I19" s="36"/>
      <c r="J19" s="37"/>
      <c r="K19" s="36"/>
      <c r="L19" s="37"/>
      <c r="M19" s="36"/>
      <c r="N19" s="37"/>
      <c r="O19" s="36"/>
      <c r="P19" s="37"/>
      <c r="Q19" s="36"/>
      <c r="R19" s="37"/>
      <c r="S19" s="36"/>
      <c r="T19" s="37"/>
      <c r="U19" s="36"/>
      <c r="V19" s="37"/>
      <c r="W19" s="36"/>
      <c r="X19" s="40"/>
      <c r="Y19" s="39"/>
      <c r="Z19" s="40"/>
      <c r="AA19" s="39"/>
      <c r="AB19" s="40"/>
      <c r="AC19" s="39"/>
      <c r="AD19" s="40"/>
      <c r="AE19" s="39"/>
      <c r="AF19" s="40"/>
      <c r="AG19" s="39"/>
      <c r="AH19" s="40"/>
      <c r="AI19" s="39"/>
      <c r="AJ19" s="40"/>
      <c r="AK19" s="39"/>
      <c r="AL19" s="40"/>
      <c r="AM19" s="39"/>
      <c r="AN19" s="40"/>
      <c r="AO19" s="39"/>
      <c r="AP19" s="40"/>
      <c r="AQ19" s="39"/>
      <c r="AR19" s="40"/>
      <c r="AS19" s="39"/>
      <c r="AT19" s="40"/>
      <c r="AU19" s="39"/>
      <c r="AV19" s="40"/>
      <c r="AW19" s="39"/>
      <c r="AX19" s="40"/>
      <c r="AY19" s="41"/>
      <c r="AZ19" s="42"/>
      <c r="BA19" s="43"/>
      <c r="BB19" s="42"/>
      <c r="BC19" s="43"/>
      <c r="BD19" s="42"/>
      <c r="BE19" s="43"/>
      <c r="BF19" s="42"/>
      <c r="BG19" s="43"/>
      <c r="BH19" s="42"/>
      <c r="BI19" s="43"/>
      <c r="BJ19" s="42"/>
      <c r="BK19" s="43"/>
      <c r="BL19" s="42"/>
      <c r="BM19" s="43"/>
      <c r="BN19" s="42"/>
      <c r="BO19" s="43"/>
      <c r="BP19" s="42"/>
      <c r="BQ19" s="43"/>
      <c r="BR19" s="44">
        <f t="shared" si="0"/>
        <v>0</v>
      </c>
      <c r="BS19" s="45">
        <f t="shared" si="1"/>
        <v>0</v>
      </c>
      <c r="BT19" s="46"/>
      <c r="BU19" s="46"/>
      <c r="BV19" s="47">
        <f t="shared" si="4"/>
      </c>
      <c r="BW19" s="48">
        <f t="shared" si="2"/>
      </c>
      <c r="BX19" s="49">
        <f t="shared" si="3"/>
      </c>
    </row>
    <row r="20" ht="13.8" customHeight="1" spans="1:76" x14ac:dyDescent="0.25">
      <c r="A20" s="107"/>
      <c r="B20" s="33"/>
      <c r="C20" s="34"/>
      <c r="D20" s="37"/>
      <c r="E20" s="36"/>
      <c r="F20" s="37"/>
      <c r="G20" s="36"/>
      <c r="H20" s="37"/>
      <c r="I20" s="36"/>
      <c r="J20" s="37"/>
      <c r="K20" s="36"/>
      <c r="L20" s="37"/>
      <c r="M20" s="36"/>
      <c r="N20" s="37"/>
      <c r="O20" s="36"/>
      <c r="P20" s="37"/>
      <c r="Q20" s="36"/>
      <c r="R20" s="37"/>
      <c r="S20" s="36"/>
      <c r="T20" s="37"/>
      <c r="U20" s="36"/>
      <c r="V20" s="37"/>
      <c r="W20" s="36"/>
      <c r="X20" s="40"/>
      <c r="Y20" s="39"/>
      <c r="Z20" s="40"/>
      <c r="AA20" s="39"/>
      <c r="AB20" s="40"/>
      <c r="AC20" s="39"/>
      <c r="AD20" s="40"/>
      <c r="AE20" s="39"/>
      <c r="AF20" s="40"/>
      <c r="AG20" s="39"/>
      <c r="AH20" s="40"/>
      <c r="AI20" s="39"/>
      <c r="AJ20" s="40"/>
      <c r="AK20" s="39"/>
      <c r="AL20" s="40"/>
      <c r="AM20" s="39"/>
      <c r="AN20" s="40"/>
      <c r="AO20" s="39"/>
      <c r="AP20" s="40"/>
      <c r="AQ20" s="39"/>
      <c r="AR20" s="40"/>
      <c r="AS20" s="39"/>
      <c r="AT20" s="40"/>
      <c r="AU20" s="39"/>
      <c r="AV20" s="40"/>
      <c r="AW20" s="39"/>
      <c r="AX20" s="40"/>
      <c r="AY20" s="41"/>
      <c r="AZ20" s="42"/>
      <c r="BA20" s="43"/>
      <c r="BB20" s="42"/>
      <c r="BC20" s="43"/>
      <c r="BD20" s="42"/>
      <c r="BE20" s="43"/>
      <c r="BF20" s="42"/>
      <c r="BG20" s="43"/>
      <c r="BH20" s="42"/>
      <c r="BI20" s="43"/>
      <c r="BJ20" s="42"/>
      <c r="BK20" s="43"/>
      <c r="BL20" s="42"/>
      <c r="BM20" s="43"/>
      <c r="BN20" s="42"/>
      <c r="BO20" s="43"/>
      <c r="BP20" s="42"/>
      <c r="BQ20" s="43"/>
      <c r="BR20" s="44">
        <f t="shared" si="0"/>
        <v>0</v>
      </c>
      <c r="BS20" s="45">
        <f t="shared" si="1"/>
        <v>0</v>
      </c>
      <c r="BT20" s="46"/>
      <c r="BU20" s="46"/>
      <c r="BV20" s="47">
        <f t="shared" si="4"/>
      </c>
      <c r="BW20" s="48">
        <f t="shared" si="2"/>
      </c>
      <c r="BX20" s="49">
        <f t="shared" si="3"/>
      </c>
    </row>
    <row r="21" ht="13.8" customHeight="1" spans="1:76" x14ac:dyDescent="0.25">
      <c r="A21" s="107"/>
      <c r="B21" s="33"/>
      <c r="C21" s="34"/>
      <c r="D21" s="37"/>
      <c r="E21" s="36"/>
      <c r="F21" s="37"/>
      <c r="G21" s="36"/>
      <c r="H21" s="37"/>
      <c r="I21" s="36"/>
      <c r="J21" s="37"/>
      <c r="K21" s="36"/>
      <c r="L21" s="37"/>
      <c r="M21" s="36"/>
      <c r="N21" s="37"/>
      <c r="O21" s="36"/>
      <c r="P21" s="37"/>
      <c r="Q21" s="36"/>
      <c r="R21" s="37"/>
      <c r="S21" s="36"/>
      <c r="T21" s="37"/>
      <c r="U21" s="36"/>
      <c r="V21" s="37"/>
      <c r="W21" s="36"/>
      <c r="X21" s="40"/>
      <c r="Y21" s="39"/>
      <c r="Z21" s="40"/>
      <c r="AA21" s="39"/>
      <c r="AB21" s="40"/>
      <c r="AC21" s="39"/>
      <c r="AD21" s="40"/>
      <c r="AE21" s="39"/>
      <c r="AF21" s="40"/>
      <c r="AG21" s="39"/>
      <c r="AH21" s="40"/>
      <c r="AI21" s="39"/>
      <c r="AJ21" s="40"/>
      <c r="AK21" s="39"/>
      <c r="AL21" s="40"/>
      <c r="AM21" s="39"/>
      <c r="AN21" s="40"/>
      <c r="AO21" s="39"/>
      <c r="AP21" s="40"/>
      <c r="AQ21" s="39"/>
      <c r="AR21" s="40"/>
      <c r="AS21" s="39"/>
      <c r="AT21" s="40"/>
      <c r="AU21" s="39"/>
      <c r="AV21" s="40"/>
      <c r="AW21" s="39"/>
      <c r="AX21" s="40"/>
      <c r="AY21" s="41"/>
      <c r="AZ21" s="42"/>
      <c r="BA21" s="43"/>
      <c r="BB21" s="42"/>
      <c r="BC21" s="43"/>
      <c r="BD21" s="42"/>
      <c r="BE21" s="43"/>
      <c r="BF21" s="42"/>
      <c r="BG21" s="43"/>
      <c r="BH21" s="42"/>
      <c r="BI21" s="43"/>
      <c r="BJ21" s="42"/>
      <c r="BK21" s="43"/>
      <c r="BL21" s="42"/>
      <c r="BM21" s="43"/>
      <c r="BN21" s="42"/>
      <c r="BO21" s="43"/>
      <c r="BP21" s="42"/>
      <c r="BQ21" s="43"/>
      <c r="BR21" s="44">
        <f t="shared" si="0"/>
        <v>0</v>
      </c>
      <c r="BS21" s="45">
        <f t="shared" si="1"/>
        <v>0</v>
      </c>
      <c r="BT21" s="46"/>
      <c r="BU21" s="46"/>
      <c r="BV21" s="47">
        <f t="shared" si="4"/>
      </c>
      <c r="BW21" s="48">
        <f t="shared" si="2"/>
      </c>
      <c r="BX21" s="49">
        <f t="shared" si="3"/>
      </c>
    </row>
    <row r="22" ht="13.8" customHeight="1" spans="1:76" x14ac:dyDescent="0.25">
      <c r="A22" s="107"/>
      <c r="B22" s="33"/>
      <c r="C22" s="34"/>
      <c r="D22" s="37"/>
      <c r="E22" s="36"/>
      <c r="F22" s="37"/>
      <c r="G22" s="36"/>
      <c r="H22" s="37"/>
      <c r="I22" s="36"/>
      <c r="J22" s="37"/>
      <c r="K22" s="36"/>
      <c r="L22" s="37"/>
      <c r="M22" s="36"/>
      <c r="N22" s="37"/>
      <c r="O22" s="36"/>
      <c r="P22" s="37"/>
      <c r="Q22" s="36"/>
      <c r="R22" s="37"/>
      <c r="S22" s="36"/>
      <c r="T22" s="37"/>
      <c r="U22" s="36"/>
      <c r="V22" s="37"/>
      <c r="W22" s="36"/>
      <c r="X22" s="40"/>
      <c r="Y22" s="39"/>
      <c r="Z22" s="40"/>
      <c r="AA22" s="39"/>
      <c r="AB22" s="40"/>
      <c r="AC22" s="39"/>
      <c r="AD22" s="40"/>
      <c r="AE22" s="39"/>
      <c r="AF22" s="40"/>
      <c r="AG22" s="39"/>
      <c r="AH22" s="40"/>
      <c r="AI22" s="39"/>
      <c r="AJ22" s="40"/>
      <c r="AK22" s="39"/>
      <c r="AL22" s="40"/>
      <c r="AM22" s="39"/>
      <c r="AN22" s="40"/>
      <c r="AO22" s="39"/>
      <c r="AP22" s="40"/>
      <c r="AQ22" s="39"/>
      <c r="AR22" s="40"/>
      <c r="AS22" s="39"/>
      <c r="AT22" s="40"/>
      <c r="AU22" s="39"/>
      <c r="AV22" s="40"/>
      <c r="AW22" s="39"/>
      <c r="AX22" s="40"/>
      <c r="AY22" s="41"/>
      <c r="AZ22" s="42"/>
      <c r="BA22" s="43"/>
      <c r="BB22" s="42"/>
      <c r="BC22" s="43"/>
      <c r="BD22" s="42"/>
      <c r="BE22" s="43"/>
      <c r="BF22" s="42"/>
      <c r="BG22" s="43"/>
      <c r="BH22" s="42"/>
      <c r="BI22" s="43"/>
      <c r="BJ22" s="42"/>
      <c r="BK22" s="43"/>
      <c r="BL22" s="42"/>
      <c r="BM22" s="43"/>
      <c r="BN22" s="42"/>
      <c r="BO22" s="43"/>
      <c r="BP22" s="42"/>
      <c r="BQ22" s="43"/>
      <c r="BR22" s="44">
        <f t="shared" si="0"/>
        <v>0</v>
      </c>
      <c r="BS22" s="45">
        <f t="shared" si="1"/>
        <v>0</v>
      </c>
      <c r="BT22" s="46"/>
      <c r="BU22" s="46"/>
      <c r="BV22" s="47">
        <f t="shared" si="4"/>
      </c>
      <c r="BW22" s="48">
        <f t="shared" si="2"/>
      </c>
      <c r="BX22" s="49">
        <f t="shared" si="3"/>
      </c>
    </row>
    <row r="23" ht="13.8" customHeight="1" spans="1:76" x14ac:dyDescent="0.25">
      <c r="A23" s="107"/>
      <c r="B23" s="33"/>
      <c r="C23" s="34"/>
      <c r="D23" s="37"/>
      <c r="E23" s="36"/>
      <c r="F23" s="37"/>
      <c r="G23" s="36"/>
      <c r="H23" s="37"/>
      <c r="I23" s="36"/>
      <c r="J23" s="37"/>
      <c r="K23" s="36"/>
      <c r="L23" s="37"/>
      <c r="M23" s="36"/>
      <c r="N23" s="37"/>
      <c r="O23" s="36"/>
      <c r="P23" s="37"/>
      <c r="Q23" s="36"/>
      <c r="R23" s="37"/>
      <c r="S23" s="36"/>
      <c r="T23" s="37"/>
      <c r="U23" s="36"/>
      <c r="V23" s="37"/>
      <c r="W23" s="36"/>
      <c r="X23" s="40"/>
      <c r="Y23" s="39"/>
      <c r="Z23" s="40"/>
      <c r="AA23" s="39"/>
      <c r="AB23" s="40"/>
      <c r="AC23" s="39"/>
      <c r="AD23" s="40"/>
      <c r="AE23" s="39"/>
      <c r="AF23" s="40"/>
      <c r="AG23" s="39"/>
      <c r="AH23" s="40"/>
      <c r="AI23" s="39"/>
      <c r="AJ23" s="40"/>
      <c r="AK23" s="39"/>
      <c r="AL23" s="40"/>
      <c r="AM23" s="39"/>
      <c r="AN23" s="40"/>
      <c r="AO23" s="39"/>
      <c r="AP23" s="40"/>
      <c r="AQ23" s="39"/>
      <c r="AR23" s="40"/>
      <c r="AS23" s="39"/>
      <c r="AT23" s="40"/>
      <c r="AU23" s="39"/>
      <c r="AV23" s="40"/>
      <c r="AW23" s="39"/>
      <c r="AX23" s="40"/>
      <c r="AY23" s="41"/>
      <c r="AZ23" s="42"/>
      <c r="BA23" s="43"/>
      <c r="BB23" s="42"/>
      <c r="BC23" s="43"/>
      <c r="BD23" s="42"/>
      <c r="BE23" s="43"/>
      <c r="BF23" s="42"/>
      <c r="BG23" s="43"/>
      <c r="BH23" s="42"/>
      <c r="BI23" s="43"/>
      <c r="BJ23" s="42"/>
      <c r="BK23" s="43"/>
      <c r="BL23" s="42"/>
      <c r="BM23" s="43"/>
      <c r="BN23" s="42"/>
      <c r="BO23" s="43"/>
      <c r="BP23" s="42"/>
      <c r="BQ23" s="43"/>
      <c r="BR23" s="44">
        <f t="shared" si="0"/>
        <v>0</v>
      </c>
      <c r="BS23" s="45">
        <f t="shared" si="1"/>
        <v>0</v>
      </c>
      <c r="BT23" s="46"/>
      <c r="BU23" s="46"/>
      <c r="BV23" s="47">
        <f t="shared" si="4"/>
      </c>
      <c r="BW23" s="48">
        <f t="shared" si="2"/>
      </c>
      <c r="BX23" s="49">
        <f t="shared" si="3"/>
      </c>
    </row>
    <row r="24" ht="13.8" customHeight="1" spans="1:76" x14ac:dyDescent="0.25">
      <c r="A24" s="107"/>
      <c r="B24" s="33"/>
      <c r="C24" s="34"/>
      <c r="D24" s="37"/>
      <c r="E24" s="36"/>
      <c r="F24" s="37"/>
      <c r="G24" s="36"/>
      <c r="H24" s="37"/>
      <c r="I24" s="36"/>
      <c r="J24" s="37"/>
      <c r="K24" s="36"/>
      <c r="L24" s="37"/>
      <c r="M24" s="36"/>
      <c r="N24" s="37"/>
      <c r="O24" s="36"/>
      <c r="P24" s="37"/>
      <c r="Q24" s="36"/>
      <c r="R24" s="37"/>
      <c r="S24" s="36"/>
      <c r="T24" s="37"/>
      <c r="U24" s="36"/>
      <c r="V24" s="37"/>
      <c r="W24" s="36"/>
      <c r="X24" s="40"/>
      <c r="Y24" s="39"/>
      <c r="Z24" s="40"/>
      <c r="AA24" s="39"/>
      <c r="AB24" s="40"/>
      <c r="AC24" s="39"/>
      <c r="AD24" s="40"/>
      <c r="AE24" s="39"/>
      <c r="AF24" s="40"/>
      <c r="AG24" s="39"/>
      <c r="AH24" s="40"/>
      <c r="AI24" s="39"/>
      <c r="AJ24" s="40"/>
      <c r="AK24" s="39"/>
      <c r="AL24" s="40"/>
      <c r="AM24" s="39"/>
      <c r="AN24" s="40"/>
      <c r="AO24" s="39"/>
      <c r="AP24" s="40"/>
      <c r="AQ24" s="39"/>
      <c r="AR24" s="40"/>
      <c r="AS24" s="39"/>
      <c r="AT24" s="40"/>
      <c r="AU24" s="39"/>
      <c r="AV24" s="40"/>
      <c r="AW24" s="39"/>
      <c r="AX24" s="40"/>
      <c r="AY24" s="41"/>
      <c r="AZ24" s="42"/>
      <c r="BA24" s="43"/>
      <c r="BB24" s="42"/>
      <c r="BC24" s="43"/>
      <c r="BD24" s="42"/>
      <c r="BE24" s="43"/>
      <c r="BF24" s="42"/>
      <c r="BG24" s="43"/>
      <c r="BH24" s="42"/>
      <c r="BI24" s="43"/>
      <c r="BJ24" s="42"/>
      <c r="BK24" s="43"/>
      <c r="BL24" s="42"/>
      <c r="BM24" s="43"/>
      <c r="BN24" s="42"/>
      <c r="BO24" s="43"/>
      <c r="BP24" s="42"/>
      <c r="BQ24" s="43"/>
      <c r="BR24" s="44">
        <f t="shared" si="0"/>
        <v>0</v>
      </c>
      <c r="BS24" s="45">
        <f t="shared" si="1"/>
        <v>0</v>
      </c>
      <c r="BT24" s="46"/>
      <c r="BU24" s="46"/>
      <c r="BV24" s="47">
        <f t="shared" si="4"/>
      </c>
      <c r="BW24" s="48">
        <f t="shared" si="2"/>
      </c>
      <c r="BX24" s="49">
        <f t="shared" si="3"/>
      </c>
    </row>
    <row r="25" ht="13.8" customHeight="1" spans="1:76" x14ac:dyDescent="0.25">
      <c r="A25" s="107"/>
      <c r="B25" s="33"/>
      <c r="C25" s="34"/>
      <c r="D25" s="37"/>
      <c r="E25" s="36"/>
      <c r="F25" s="37"/>
      <c r="G25" s="36"/>
      <c r="H25" s="37"/>
      <c r="I25" s="36"/>
      <c r="J25" s="37"/>
      <c r="K25" s="36"/>
      <c r="L25" s="37"/>
      <c r="M25" s="36"/>
      <c r="N25" s="37"/>
      <c r="O25" s="36"/>
      <c r="P25" s="37"/>
      <c r="Q25" s="36"/>
      <c r="R25" s="37"/>
      <c r="S25" s="36"/>
      <c r="T25" s="37"/>
      <c r="U25" s="36"/>
      <c r="V25" s="37"/>
      <c r="W25" s="36"/>
      <c r="X25" s="40"/>
      <c r="Y25" s="39"/>
      <c r="Z25" s="40"/>
      <c r="AA25" s="39"/>
      <c r="AB25" s="40"/>
      <c r="AC25" s="39"/>
      <c r="AD25" s="40"/>
      <c r="AE25" s="39"/>
      <c r="AF25" s="40"/>
      <c r="AG25" s="39"/>
      <c r="AH25" s="40"/>
      <c r="AI25" s="39"/>
      <c r="AJ25" s="40"/>
      <c r="AK25" s="39"/>
      <c r="AL25" s="40"/>
      <c r="AM25" s="39"/>
      <c r="AN25" s="40"/>
      <c r="AO25" s="39"/>
      <c r="AP25" s="40"/>
      <c r="AQ25" s="39"/>
      <c r="AR25" s="40"/>
      <c r="AS25" s="39"/>
      <c r="AT25" s="40"/>
      <c r="AU25" s="39"/>
      <c r="AV25" s="40"/>
      <c r="AW25" s="39"/>
      <c r="AX25" s="40"/>
      <c r="AY25" s="41"/>
      <c r="AZ25" s="42"/>
      <c r="BA25" s="43"/>
      <c r="BB25" s="42"/>
      <c r="BC25" s="43"/>
      <c r="BD25" s="42"/>
      <c r="BE25" s="43"/>
      <c r="BF25" s="42"/>
      <c r="BG25" s="43"/>
      <c r="BH25" s="42"/>
      <c r="BI25" s="43"/>
      <c r="BJ25" s="42"/>
      <c r="BK25" s="43"/>
      <c r="BL25" s="42"/>
      <c r="BM25" s="43"/>
      <c r="BN25" s="42"/>
      <c r="BO25" s="43"/>
      <c r="BP25" s="42"/>
      <c r="BQ25" s="43"/>
      <c r="BR25" s="44">
        <f t="shared" si="0"/>
        <v>0</v>
      </c>
      <c r="BS25" s="45">
        <f t="shared" si="1"/>
        <v>0</v>
      </c>
      <c r="BT25" s="46"/>
      <c r="BU25" s="46"/>
      <c r="BV25" s="47">
        <f t="shared" si="4"/>
      </c>
      <c r="BW25" s="48">
        <f t="shared" si="2"/>
      </c>
      <c r="BX25" s="49">
        <f t="shared" si="3"/>
      </c>
    </row>
    <row r="26" ht="13.8" customHeight="1" spans="1:76" x14ac:dyDescent="0.25">
      <c r="A26" s="107"/>
      <c r="B26" s="33"/>
      <c r="C26" s="34"/>
      <c r="D26" s="37"/>
      <c r="E26" s="36"/>
      <c r="F26" s="37"/>
      <c r="G26" s="36"/>
      <c r="H26" s="37"/>
      <c r="I26" s="36"/>
      <c r="J26" s="37"/>
      <c r="K26" s="36"/>
      <c r="L26" s="37"/>
      <c r="M26" s="36"/>
      <c r="N26" s="37"/>
      <c r="O26" s="36"/>
      <c r="P26" s="37"/>
      <c r="Q26" s="36"/>
      <c r="R26" s="37"/>
      <c r="S26" s="36"/>
      <c r="T26" s="37"/>
      <c r="U26" s="36"/>
      <c r="V26" s="37"/>
      <c r="W26" s="36"/>
      <c r="X26" s="40"/>
      <c r="Y26" s="39"/>
      <c r="Z26" s="40"/>
      <c r="AA26" s="39"/>
      <c r="AB26" s="40"/>
      <c r="AC26" s="39"/>
      <c r="AD26" s="40"/>
      <c r="AE26" s="39"/>
      <c r="AF26" s="40"/>
      <c r="AG26" s="39"/>
      <c r="AH26" s="40"/>
      <c r="AI26" s="39"/>
      <c r="AJ26" s="40"/>
      <c r="AK26" s="39"/>
      <c r="AL26" s="40"/>
      <c r="AM26" s="39"/>
      <c r="AN26" s="40"/>
      <c r="AO26" s="39"/>
      <c r="AP26" s="40"/>
      <c r="AQ26" s="39"/>
      <c r="AR26" s="40"/>
      <c r="AS26" s="39"/>
      <c r="AT26" s="40"/>
      <c r="AU26" s="39"/>
      <c r="AV26" s="40"/>
      <c r="AW26" s="39"/>
      <c r="AX26" s="40"/>
      <c r="AY26" s="41"/>
      <c r="AZ26" s="42"/>
      <c r="BA26" s="43"/>
      <c r="BB26" s="42"/>
      <c r="BC26" s="43"/>
      <c r="BD26" s="42"/>
      <c r="BE26" s="43"/>
      <c r="BF26" s="42"/>
      <c r="BG26" s="43"/>
      <c r="BH26" s="42"/>
      <c r="BI26" s="43"/>
      <c r="BJ26" s="42"/>
      <c r="BK26" s="43"/>
      <c r="BL26" s="42"/>
      <c r="BM26" s="43"/>
      <c r="BN26" s="42"/>
      <c r="BO26" s="43"/>
      <c r="BP26" s="42"/>
      <c r="BQ26" s="43"/>
      <c r="BR26" s="44">
        <f t="shared" si="0"/>
        <v>0</v>
      </c>
      <c r="BS26" s="45">
        <f t="shared" si="1"/>
        <v>0</v>
      </c>
      <c r="BT26" s="46"/>
      <c r="BU26" s="46"/>
      <c r="BV26" s="47">
        <f t="shared" si="4"/>
      </c>
      <c r="BW26" s="48">
        <f t="shared" si="2"/>
      </c>
      <c r="BX26" s="49">
        <f t="shared" si="3"/>
      </c>
    </row>
    <row r="27" ht="13.8" customHeight="1" spans="1:76" x14ac:dyDescent="0.25">
      <c r="A27" s="107"/>
      <c r="B27" s="33"/>
      <c r="C27" s="34"/>
      <c r="D27" s="37"/>
      <c r="E27" s="36"/>
      <c r="F27" s="37"/>
      <c r="G27" s="36"/>
      <c r="H27" s="37"/>
      <c r="I27" s="36"/>
      <c r="J27" s="37"/>
      <c r="K27" s="36"/>
      <c r="L27" s="37"/>
      <c r="M27" s="36"/>
      <c r="N27" s="37"/>
      <c r="O27" s="36"/>
      <c r="P27" s="37"/>
      <c r="Q27" s="36"/>
      <c r="R27" s="37"/>
      <c r="S27" s="36"/>
      <c r="T27" s="37"/>
      <c r="U27" s="36"/>
      <c r="V27" s="37"/>
      <c r="W27" s="36"/>
      <c r="X27" s="40"/>
      <c r="Y27" s="39"/>
      <c r="Z27" s="40"/>
      <c r="AA27" s="39"/>
      <c r="AB27" s="40"/>
      <c r="AC27" s="39"/>
      <c r="AD27" s="40"/>
      <c r="AE27" s="39"/>
      <c r="AF27" s="40"/>
      <c r="AG27" s="39"/>
      <c r="AH27" s="40"/>
      <c r="AI27" s="39"/>
      <c r="AJ27" s="40"/>
      <c r="AK27" s="39"/>
      <c r="AL27" s="40"/>
      <c r="AM27" s="39"/>
      <c r="AN27" s="40"/>
      <c r="AO27" s="39"/>
      <c r="AP27" s="40"/>
      <c r="AQ27" s="39"/>
      <c r="AR27" s="40"/>
      <c r="AS27" s="39"/>
      <c r="AT27" s="40"/>
      <c r="AU27" s="39"/>
      <c r="AV27" s="40"/>
      <c r="AW27" s="39"/>
      <c r="AX27" s="40"/>
      <c r="AY27" s="41"/>
      <c r="AZ27" s="42"/>
      <c r="BA27" s="43"/>
      <c r="BB27" s="42"/>
      <c r="BC27" s="43"/>
      <c r="BD27" s="42"/>
      <c r="BE27" s="43"/>
      <c r="BF27" s="42"/>
      <c r="BG27" s="43"/>
      <c r="BH27" s="42"/>
      <c r="BI27" s="43"/>
      <c r="BJ27" s="42"/>
      <c r="BK27" s="43"/>
      <c r="BL27" s="42"/>
      <c r="BM27" s="43"/>
      <c r="BN27" s="42"/>
      <c r="BO27" s="43"/>
      <c r="BP27" s="42"/>
      <c r="BQ27" s="43"/>
      <c r="BR27" s="44">
        <f t="shared" si="0"/>
        <v>0</v>
      </c>
      <c r="BS27" s="45">
        <f t="shared" si="1"/>
        <v>0</v>
      </c>
      <c r="BT27" s="46"/>
      <c r="BU27" s="46"/>
      <c r="BV27" s="47">
        <f t="shared" si="4"/>
      </c>
      <c r="BW27" s="48">
        <f t="shared" si="2"/>
      </c>
      <c r="BX27" s="49">
        <f t="shared" si="3"/>
      </c>
    </row>
    <row r="28" ht="13.8" customHeight="1" spans="1:76" x14ac:dyDescent="0.25">
      <c r="A28" s="107"/>
      <c r="B28" s="33"/>
      <c r="C28" s="34"/>
      <c r="D28" s="37"/>
      <c r="E28" s="36"/>
      <c r="F28" s="37"/>
      <c r="G28" s="36"/>
      <c r="H28" s="37"/>
      <c r="I28" s="36"/>
      <c r="J28" s="37"/>
      <c r="K28" s="36"/>
      <c r="L28" s="37"/>
      <c r="M28" s="36"/>
      <c r="N28" s="37"/>
      <c r="O28" s="36"/>
      <c r="P28" s="37"/>
      <c r="Q28" s="36"/>
      <c r="R28" s="37"/>
      <c r="S28" s="36"/>
      <c r="T28" s="37"/>
      <c r="U28" s="36"/>
      <c r="V28" s="37"/>
      <c r="W28" s="36"/>
      <c r="X28" s="40"/>
      <c r="Y28" s="39"/>
      <c r="Z28" s="40"/>
      <c r="AA28" s="39"/>
      <c r="AB28" s="40"/>
      <c r="AC28" s="39"/>
      <c r="AD28" s="40"/>
      <c r="AE28" s="39"/>
      <c r="AF28" s="40"/>
      <c r="AG28" s="39"/>
      <c r="AH28" s="40"/>
      <c r="AI28" s="39"/>
      <c r="AJ28" s="40"/>
      <c r="AK28" s="39"/>
      <c r="AL28" s="40"/>
      <c r="AM28" s="39"/>
      <c r="AN28" s="40"/>
      <c r="AO28" s="39"/>
      <c r="AP28" s="40"/>
      <c r="AQ28" s="39"/>
      <c r="AR28" s="40"/>
      <c r="AS28" s="39"/>
      <c r="AT28" s="40"/>
      <c r="AU28" s="39"/>
      <c r="AV28" s="40"/>
      <c r="AW28" s="39"/>
      <c r="AX28" s="40"/>
      <c r="AY28" s="41"/>
      <c r="AZ28" s="42"/>
      <c r="BA28" s="43"/>
      <c r="BB28" s="42"/>
      <c r="BC28" s="43"/>
      <c r="BD28" s="42"/>
      <c r="BE28" s="43"/>
      <c r="BF28" s="42"/>
      <c r="BG28" s="43"/>
      <c r="BH28" s="42"/>
      <c r="BI28" s="43"/>
      <c r="BJ28" s="42"/>
      <c r="BK28" s="43"/>
      <c r="BL28" s="42"/>
      <c r="BM28" s="43"/>
      <c r="BN28" s="42"/>
      <c r="BO28" s="43"/>
      <c r="BP28" s="42"/>
      <c r="BQ28" s="43"/>
      <c r="BR28" s="44">
        <f t="shared" si="0"/>
        <v>0</v>
      </c>
      <c r="BS28" s="45">
        <f t="shared" si="1"/>
        <v>0</v>
      </c>
      <c r="BT28" s="46"/>
      <c r="BU28" s="46"/>
      <c r="BV28" s="47">
        <f t="shared" si="4"/>
      </c>
      <c r="BW28" s="48">
        <f t="shared" si="2"/>
      </c>
      <c r="BX28" s="49">
        <f t="shared" si="3"/>
      </c>
    </row>
    <row r="29" ht="13.8" customHeight="1" spans="1:76" x14ac:dyDescent="0.25">
      <c r="A29" s="107"/>
      <c r="B29" s="33"/>
      <c r="C29" s="34"/>
      <c r="D29" s="37"/>
      <c r="E29" s="36"/>
      <c r="F29" s="37"/>
      <c r="G29" s="36"/>
      <c r="H29" s="37"/>
      <c r="I29" s="36"/>
      <c r="J29" s="37"/>
      <c r="K29" s="36"/>
      <c r="L29" s="37"/>
      <c r="M29" s="36"/>
      <c r="N29" s="37"/>
      <c r="O29" s="36"/>
      <c r="P29" s="37"/>
      <c r="Q29" s="36"/>
      <c r="R29" s="37"/>
      <c r="S29" s="36"/>
      <c r="T29" s="37"/>
      <c r="U29" s="36"/>
      <c r="V29" s="37"/>
      <c r="W29" s="36"/>
      <c r="X29" s="40"/>
      <c r="Y29" s="39"/>
      <c r="Z29" s="40"/>
      <c r="AA29" s="39"/>
      <c r="AB29" s="40"/>
      <c r="AC29" s="39"/>
      <c r="AD29" s="40"/>
      <c r="AE29" s="39"/>
      <c r="AF29" s="40"/>
      <c r="AG29" s="39"/>
      <c r="AH29" s="40"/>
      <c r="AI29" s="39"/>
      <c r="AJ29" s="40"/>
      <c r="AK29" s="39"/>
      <c r="AL29" s="40"/>
      <c r="AM29" s="39"/>
      <c r="AN29" s="40"/>
      <c r="AO29" s="39"/>
      <c r="AP29" s="40"/>
      <c r="AQ29" s="39"/>
      <c r="AR29" s="40"/>
      <c r="AS29" s="39"/>
      <c r="AT29" s="40"/>
      <c r="AU29" s="39"/>
      <c r="AV29" s="40"/>
      <c r="AW29" s="39"/>
      <c r="AX29" s="40"/>
      <c r="AY29" s="41"/>
      <c r="AZ29" s="42"/>
      <c r="BA29" s="43"/>
      <c r="BB29" s="42"/>
      <c r="BC29" s="43"/>
      <c r="BD29" s="42"/>
      <c r="BE29" s="43"/>
      <c r="BF29" s="42"/>
      <c r="BG29" s="43"/>
      <c r="BH29" s="42"/>
      <c r="BI29" s="43"/>
      <c r="BJ29" s="42"/>
      <c r="BK29" s="43"/>
      <c r="BL29" s="42"/>
      <c r="BM29" s="43"/>
      <c r="BN29" s="42"/>
      <c r="BO29" s="43"/>
      <c r="BP29" s="42"/>
      <c r="BQ29" s="43"/>
      <c r="BR29" s="44">
        <f t="shared" si="0"/>
        <v>0</v>
      </c>
      <c r="BS29" s="45">
        <f t="shared" si="1"/>
        <v>0</v>
      </c>
      <c r="BT29" s="46"/>
      <c r="BU29" s="46"/>
      <c r="BV29" s="47">
        <f t="shared" si="4"/>
      </c>
      <c r="BW29" s="48">
        <f t="shared" si="2"/>
      </c>
      <c r="BX29" s="49">
        <f t="shared" si="3"/>
      </c>
    </row>
    <row r="30" ht="13.8" customHeight="1" spans="1:76" x14ac:dyDescent="0.25">
      <c r="A30" s="107"/>
      <c r="B30" s="33"/>
      <c r="C30" s="34"/>
      <c r="D30" s="37"/>
      <c r="E30" s="36"/>
      <c r="F30" s="37"/>
      <c r="G30" s="36"/>
      <c r="H30" s="37"/>
      <c r="I30" s="36"/>
      <c r="J30" s="37"/>
      <c r="K30" s="36"/>
      <c r="L30" s="37"/>
      <c r="M30" s="36"/>
      <c r="N30" s="37"/>
      <c r="O30" s="36"/>
      <c r="P30" s="37"/>
      <c r="Q30" s="36"/>
      <c r="R30" s="37"/>
      <c r="S30" s="36"/>
      <c r="T30" s="37"/>
      <c r="U30" s="36"/>
      <c r="V30" s="37"/>
      <c r="W30" s="36"/>
      <c r="X30" s="40"/>
      <c r="Y30" s="39"/>
      <c r="Z30" s="40"/>
      <c r="AA30" s="39"/>
      <c r="AB30" s="40"/>
      <c r="AC30" s="39"/>
      <c r="AD30" s="40"/>
      <c r="AE30" s="39"/>
      <c r="AF30" s="40"/>
      <c r="AG30" s="39"/>
      <c r="AH30" s="40"/>
      <c r="AI30" s="39"/>
      <c r="AJ30" s="40"/>
      <c r="AK30" s="39"/>
      <c r="AL30" s="40"/>
      <c r="AM30" s="39"/>
      <c r="AN30" s="40"/>
      <c r="AO30" s="39"/>
      <c r="AP30" s="40"/>
      <c r="AQ30" s="39"/>
      <c r="AR30" s="40"/>
      <c r="AS30" s="39"/>
      <c r="AT30" s="40"/>
      <c r="AU30" s="39"/>
      <c r="AV30" s="40"/>
      <c r="AW30" s="39"/>
      <c r="AX30" s="40"/>
      <c r="AY30" s="41"/>
      <c r="AZ30" s="42"/>
      <c r="BA30" s="43"/>
      <c r="BB30" s="42"/>
      <c r="BC30" s="43"/>
      <c r="BD30" s="42"/>
      <c r="BE30" s="43"/>
      <c r="BF30" s="42"/>
      <c r="BG30" s="43"/>
      <c r="BH30" s="42"/>
      <c r="BI30" s="43"/>
      <c r="BJ30" s="42"/>
      <c r="BK30" s="43"/>
      <c r="BL30" s="42"/>
      <c r="BM30" s="43"/>
      <c r="BN30" s="42"/>
      <c r="BO30" s="43"/>
      <c r="BP30" s="42"/>
      <c r="BQ30" s="43"/>
      <c r="BR30" s="44">
        <f t="shared" si="0"/>
        <v>0</v>
      </c>
      <c r="BS30" s="45">
        <f t="shared" si="1"/>
        <v>0</v>
      </c>
      <c r="BT30" s="46"/>
      <c r="BU30" s="46"/>
      <c r="BV30" s="47">
        <f t="shared" si="4"/>
      </c>
      <c r="BW30" s="48">
        <f t="shared" si="2"/>
      </c>
      <c r="BX30" s="49">
        <f t="shared" si="3"/>
      </c>
    </row>
    <row r="31" ht="13.8" customHeight="1" spans="1:76" x14ac:dyDescent="0.25">
      <c r="A31" s="107"/>
      <c r="B31" s="33"/>
      <c r="C31" s="34"/>
      <c r="D31" s="37"/>
      <c r="E31" s="36"/>
      <c r="F31" s="37"/>
      <c r="G31" s="36"/>
      <c r="H31" s="37"/>
      <c r="I31" s="36"/>
      <c r="J31" s="37"/>
      <c r="K31" s="36"/>
      <c r="L31" s="37"/>
      <c r="M31" s="36"/>
      <c r="N31" s="37"/>
      <c r="O31" s="36"/>
      <c r="P31" s="37"/>
      <c r="Q31" s="36"/>
      <c r="R31" s="37"/>
      <c r="S31" s="36"/>
      <c r="T31" s="37"/>
      <c r="U31" s="36"/>
      <c r="V31" s="37"/>
      <c r="W31" s="36"/>
      <c r="X31" s="40"/>
      <c r="Y31" s="39"/>
      <c r="Z31" s="40"/>
      <c r="AA31" s="39"/>
      <c r="AB31" s="40"/>
      <c r="AC31" s="39"/>
      <c r="AD31" s="40"/>
      <c r="AE31" s="39"/>
      <c r="AF31" s="40"/>
      <c r="AG31" s="39"/>
      <c r="AH31" s="40"/>
      <c r="AI31" s="39"/>
      <c r="AJ31" s="40"/>
      <c r="AK31" s="39"/>
      <c r="AL31" s="40"/>
      <c r="AM31" s="39"/>
      <c r="AN31" s="40"/>
      <c r="AO31" s="39"/>
      <c r="AP31" s="40"/>
      <c r="AQ31" s="39"/>
      <c r="AR31" s="40"/>
      <c r="AS31" s="39"/>
      <c r="AT31" s="40"/>
      <c r="AU31" s="39"/>
      <c r="AV31" s="40"/>
      <c r="AW31" s="39"/>
      <c r="AX31" s="40"/>
      <c r="AY31" s="41"/>
      <c r="AZ31" s="42"/>
      <c r="BA31" s="43"/>
      <c r="BB31" s="42"/>
      <c r="BC31" s="43"/>
      <c r="BD31" s="42"/>
      <c r="BE31" s="43"/>
      <c r="BF31" s="42"/>
      <c r="BG31" s="43"/>
      <c r="BH31" s="42"/>
      <c r="BI31" s="43"/>
      <c r="BJ31" s="42"/>
      <c r="BK31" s="43"/>
      <c r="BL31" s="42"/>
      <c r="BM31" s="43"/>
      <c r="BN31" s="42"/>
      <c r="BO31" s="43"/>
      <c r="BP31" s="42"/>
      <c r="BQ31" s="43"/>
      <c r="BR31" s="44">
        <f t="shared" si="0"/>
        <v>0</v>
      </c>
      <c r="BS31" s="45">
        <f t="shared" si="1"/>
        <v>0</v>
      </c>
      <c r="BT31" s="46"/>
      <c r="BU31" s="46"/>
      <c r="BV31" s="47">
        <f t="shared" si="4"/>
      </c>
      <c r="BW31" s="48">
        <f t="shared" si="2"/>
      </c>
      <c r="BX31" s="49">
        <f t="shared" si="3"/>
      </c>
    </row>
    <row r="32" ht="13.8" customHeight="1" spans="1:76" x14ac:dyDescent="0.25">
      <c r="A32" s="107"/>
      <c r="B32" s="33"/>
      <c r="C32" s="34"/>
      <c r="D32" s="37"/>
      <c r="E32" s="36"/>
      <c r="F32" s="37"/>
      <c r="G32" s="36"/>
      <c r="H32" s="37"/>
      <c r="I32" s="36"/>
      <c r="J32" s="37"/>
      <c r="K32" s="36"/>
      <c r="L32" s="37"/>
      <c r="M32" s="36"/>
      <c r="N32" s="37"/>
      <c r="O32" s="36"/>
      <c r="P32" s="37"/>
      <c r="Q32" s="36"/>
      <c r="R32" s="37"/>
      <c r="S32" s="36"/>
      <c r="T32" s="37"/>
      <c r="U32" s="36"/>
      <c r="V32" s="37"/>
      <c r="W32" s="36"/>
      <c r="X32" s="40"/>
      <c r="Y32" s="39"/>
      <c r="Z32" s="40"/>
      <c r="AA32" s="39"/>
      <c r="AB32" s="40"/>
      <c r="AC32" s="39"/>
      <c r="AD32" s="40"/>
      <c r="AE32" s="39"/>
      <c r="AF32" s="40"/>
      <c r="AG32" s="39"/>
      <c r="AH32" s="40"/>
      <c r="AI32" s="39"/>
      <c r="AJ32" s="40"/>
      <c r="AK32" s="39"/>
      <c r="AL32" s="40"/>
      <c r="AM32" s="39"/>
      <c r="AN32" s="40"/>
      <c r="AO32" s="39"/>
      <c r="AP32" s="40"/>
      <c r="AQ32" s="39"/>
      <c r="AR32" s="40"/>
      <c r="AS32" s="39"/>
      <c r="AT32" s="40"/>
      <c r="AU32" s="39"/>
      <c r="AV32" s="40"/>
      <c r="AW32" s="39"/>
      <c r="AX32" s="40"/>
      <c r="AY32" s="41"/>
      <c r="AZ32" s="42"/>
      <c r="BA32" s="43"/>
      <c r="BB32" s="42"/>
      <c r="BC32" s="43"/>
      <c r="BD32" s="42"/>
      <c r="BE32" s="43"/>
      <c r="BF32" s="42"/>
      <c r="BG32" s="43"/>
      <c r="BH32" s="42"/>
      <c r="BI32" s="43"/>
      <c r="BJ32" s="42"/>
      <c r="BK32" s="43"/>
      <c r="BL32" s="42"/>
      <c r="BM32" s="43"/>
      <c r="BN32" s="42"/>
      <c r="BO32" s="43"/>
      <c r="BP32" s="42"/>
      <c r="BQ32" s="43"/>
      <c r="BR32" s="44">
        <f t="shared" si="0"/>
        <v>0</v>
      </c>
      <c r="BS32" s="45">
        <f t="shared" si="1"/>
        <v>0</v>
      </c>
      <c r="BT32" s="46"/>
      <c r="BU32" s="46"/>
      <c r="BV32" s="47">
        <f t="shared" si="4"/>
      </c>
      <c r="BW32" s="48">
        <f t="shared" si="2"/>
      </c>
      <c r="BX32" s="49">
        <f t="shared" si="3"/>
      </c>
    </row>
    <row r="33" ht="13.8" customHeight="1" spans="1:76" x14ac:dyDescent="0.25">
      <c r="A33" s="107"/>
      <c r="B33" s="33"/>
      <c r="C33" s="34"/>
      <c r="D33" s="37"/>
      <c r="E33" s="36"/>
      <c r="F33" s="37"/>
      <c r="G33" s="36"/>
      <c r="H33" s="37"/>
      <c r="I33" s="36"/>
      <c r="J33" s="37"/>
      <c r="K33" s="36"/>
      <c r="L33" s="37"/>
      <c r="M33" s="36"/>
      <c r="N33" s="37"/>
      <c r="O33" s="36"/>
      <c r="P33" s="37"/>
      <c r="Q33" s="36"/>
      <c r="R33" s="37"/>
      <c r="S33" s="36"/>
      <c r="T33" s="37"/>
      <c r="U33" s="36"/>
      <c r="V33" s="37"/>
      <c r="W33" s="36"/>
      <c r="X33" s="40"/>
      <c r="Y33" s="39"/>
      <c r="Z33" s="40"/>
      <c r="AA33" s="39"/>
      <c r="AB33" s="40"/>
      <c r="AC33" s="39"/>
      <c r="AD33" s="40"/>
      <c r="AE33" s="39"/>
      <c r="AF33" s="40"/>
      <c r="AG33" s="39"/>
      <c r="AH33" s="40"/>
      <c r="AI33" s="39"/>
      <c r="AJ33" s="40"/>
      <c r="AK33" s="39"/>
      <c r="AL33" s="40"/>
      <c r="AM33" s="39"/>
      <c r="AN33" s="40"/>
      <c r="AO33" s="39"/>
      <c r="AP33" s="40"/>
      <c r="AQ33" s="39"/>
      <c r="AR33" s="40"/>
      <c r="AS33" s="39"/>
      <c r="AT33" s="40"/>
      <c r="AU33" s="39"/>
      <c r="AV33" s="40"/>
      <c r="AW33" s="39"/>
      <c r="AX33" s="40"/>
      <c r="AY33" s="41"/>
      <c r="AZ33" s="42"/>
      <c r="BA33" s="43"/>
      <c r="BB33" s="42"/>
      <c r="BC33" s="43"/>
      <c r="BD33" s="42"/>
      <c r="BE33" s="43"/>
      <c r="BF33" s="42"/>
      <c r="BG33" s="43"/>
      <c r="BH33" s="42"/>
      <c r="BI33" s="43"/>
      <c r="BJ33" s="42"/>
      <c r="BK33" s="43"/>
      <c r="BL33" s="42"/>
      <c r="BM33" s="43"/>
      <c r="BN33" s="42"/>
      <c r="BO33" s="43"/>
      <c r="BP33" s="42"/>
      <c r="BQ33" s="43"/>
      <c r="BR33" s="44">
        <f t="shared" si="0"/>
        <v>0</v>
      </c>
      <c r="BS33" s="45">
        <f t="shared" si="1"/>
        <v>0</v>
      </c>
      <c r="BT33" s="46"/>
      <c r="BU33" s="46"/>
      <c r="BV33" s="47">
        <f t="shared" si="4"/>
      </c>
      <c r="BW33" s="48">
        <f t="shared" si="2"/>
      </c>
      <c r="BX33" s="49">
        <f t="shared" si="3"/>
      </c>
    </row>
    <row r="34" ht="13.8" customHeight="1" spans="1:76" x14ac:dyDescent="0.25">
      <c r="A34" s="107"/>
      <c r="B34" s="33"/>
      <c r="C34" s="34"/>
      <c r="D34" s="37"/>
      <c r="E34" s="36"/>
      <c r="F34" s="37"/>
      <c r="G34" s="36"/>
      <c r="H34" s="37"/>
      <c r="I34" s="36"/>
      <c r="J34" s="37"/>
      <c r="K34" s="36"/>
      <c r="L34" s="37"/>
      <c r="M34" s="36"/>
      <c r="N34" s="37"/>
      <c r="O34" s="36"/>
      <c r="P34" s="37"/>
      <c r="Q34" s="36"/>
      <c r="R34" s="37"/>
      <c r="S34" s="36"/>
      <c r="T34" s="37"/>
      <c r="U34" s="36"/>
      <c r="V34" s="37"/>
      <c r="W34" s="36"/>
      <c r="X34" s="40"/>
      <c r="Y34" s="39"/>
      <c r="Z34" s="40"/>
      <c r="AA34" s="39"/>
      <c r="AB34" s="40"/>
      <c r="AC34" s="39"/>
      <c r="AD34" s="40"/>
      <c r="AE34" s="39"/>
      <c r="AF34" s="40"/>
      <c r="AG34" s="39"/>
      <c r="AH34" s="40"/>
      <c r="AI34" s="39"/>
      <c r="AJ34" s="40"/>
      <c r="AK34" s="39"/>
      <c r="AL34" s="40"/>
      <c r="AM34" s="39"/>
      <c r="AN34" s="40"/>
      <c r="AO34" s="39"/>
      <c r="AP34" s="40"/>
      <c r="AQ34" s="39"/>
      <c r="AR34" s="40"/>
      <c r="AS34" s="39"/>
      <c r="AT34" s="40"/>
      <c r="AU34" s="39"/>
      <c r="AV34" s="40"/>
      <c r="AW34" s="39"/>
      <c r="AX34" s="40"/>
      <c r="AY34" s="41"/>
      <c r="AZ34" s="42"/>
      <c r="BA34" s="43"/>
      <c r="BB34" s="42"/>
      <c r="BC34" s="43"/>
      <c r="BD34" s="42"/>
      <c r="BE34" s="43"/>
      <c r="BF34" s="42"/>
      <c r="BG34" s="43"/>
      <c r="BH34" s="42"/>
      <c r="BI34" s="43"/>
      <c r="BJ34" s="42"/>
      <c r="BK34" s="43"/>
      <c r="BL34" s="42"/>
      <c r="BM34" s="43"/>
      <c r="BN34" s="42"/>
      <c r="BO34" s="43"/>
      <c r="BP34" s="42"/>
      <c r="BQ34" s="43"/>
      <c r="BR34" s="44">
        <f t="shared" si="0"/>
        <v>0</v>
      </c>
      <c r="BS34" s="45">
        <f t="shared" si="1"/>
        <v>0</v>
      </c>
      <c r="BT34" s="46"/>
      <c r="BU34" s="46"/>
      <c r="BV34" s="47">
        <f t="shared" si="4"/>
      </c>
      <c r="BW34" s="48">
        <f t="shared" si="2"/>
      </c>
      <c r="BX34" s="49">
        <f t="shared" si="3"/>
      </c>
    </row>
    <row r="35" ht="13.8" customHeight="1" spans="1:76" x14ac:dyDescent="0.25">
      <c r="A35" s="107"/>
      <c r="B35" s="33"/>
      <c r="C35" s="34"/>
      <c r="D35" s="37"/>
      <c r="E35" s="36"/>
      <c r="F35" s="37"/>
      <c r="G35" s="36"/>
      <c r="H35" s="37"/>
      <c r="I35" s="36"/>
      <c r="J35" s="37"/>
      <c r="K35" s="36"/>
      <c r="L35" s="37"/>
      <c r="M35" s="36"/>
      <c r="N35" s="37"/>
      <c r="O35" s="36"/>
      <c r="P35" s="37"/>
      <c r="Q35" s="36"/>
      <c r="R35" s="37"/>
      <c r="S35" s="36"/>
      <c r="T35" s="37"/>
      <c r="U35" s="36"/>
      <c r="V35" s="37"/>
      <c r="W35" s="36"/>
      <c r="X35" s="40"/>
      <c r="Y35" s="39"/>
      <c r="Z35" s="40"/>
      <c r="AA35" s="39"/>
      <c r="AB35" s="40"/>
      <c r="AC35" s="39"/>
      <c r="AD35" s="40"/>
      <c r="AE35" s="39"/>
      <c r="AF35" s="40"/>
      <c r="AG35" s="39"/>
      <c r="AH35" s="40"/>
      <c r="AI35" s="39"/>
      <c r="AJ35" s="40"/>
      <c r="AK35" s="39"/>
      <c r="AL35" s="40"/>
      <c r="AM35" s="39"/>
      <c r="AN35" s="40"/>
      <c r="AO35" s="39"/>
      <c r="AP35" s="40"/>
      <c r="AQ35" s="39"/>
      <c r="AR35" s="40"/>
      <c r="AS35" s="39"/>
      <c r="AT35" s="40"/>
      <c r="AU35" s="39"/>
      <c r="AV35" s="40"/>
      <c r="AW35" s="39"/>
      <c r="AX35" s="40"/>
      <c r="AY35" s="41"/>
      <c r="AZ35" s="42"/>
      <c r="BA35" s="43"/>
      <c r="BB35" s="42"/>
      <c r="BC35" s="43"/>
      <c r="BD35" s="42"/>
      <c r="BE35" s="43"/>
      <c r="BF35" s="42"/>
      <c r="BG35" s="43"/>
      <c r="BH35" s="42"/>
      <c r="BI35" s="43"/>
      <c r="BJ35" s="42"/>
      <c r="BK35" s="43"/>
      <c r="BL35" s="42"/>
      <c r="BM35" s="43"/>
      <c r="BN35" s="42"/>
      <c r="BO35" s="43"/>
      <c r="BP35" s="42"/>
      <c r="BQ35" s="43"/>
      <c r="BR35" s="44">
        <f t="shared" si="0"/>
        <v>0</v>
      </c>
      <c r="BS35" s="45">
        <f t="shared" si="1"/>
        <v>0</v>
      </c>
      <c r="BT35" s="46"/>
      <c r="BU35" s="46"/>
      <c r="BV35" s="47">
        <f t="shared" si="4"/>
      </c>
      <c r="BW35" s="48">
        <f t="shared" si="2"/>
      </c>
      <c r="BX35" s="49">
        <f t="shared" si="3"/>
      </c>
    </row>
    <row r="36" ht="13.8" customHeight="1" spans="1:76" x14ac:dyDescent="0.25">
      <c r="A36" s="107"/>
      <c r="B36" s="33"/>
      <c r="C36" s="34"/>
      <c r="D36" s="37"/>
      <c r="E36" s="36"/>
      <c r="F36" s="37"/>
      <c r="G36" s="36"/>
      <c r="H36" s="37"/>
      <c r="I36" s="36"/>
      <c r="J36" s="37"/>
      <c r="K36" s="36"/>
      <c r="L36" s="37"/>
      <c r="M36" s="36"/>
      <c r="N36" s="37"/>
      <c r="O36" s="36"/>
      <c r="P36" s="37"/>
      <c r="Q36" s="36"/>
      <c r="R36" s="37"/>
      <c r="S36" s="36"/>
      <c r="T36" s="37"/>
      <c r="U36" s="36"/>
      <c r="V36" s="37"/>
      <c r="W36" s="36"/>
      <c r="X36" s="40"/>
      <c r="Y36" s="39"/>
      <c r="Z36" s="40"/>
      <c r="AA36" s="39"/>
      <c r="AB36" s="40"/>
      <c r="AC36" s="39"/>
      <c r="AD36" s="40"/>
      <c r="AE36" s="39"/>
      <c r="AF36" s="40"/>
      <c r="AG36" s="39"/>
      <c r="AH36" s="40"/>
      <c r="AI36" s="39"/>
      <c r="AJ36" s="40"/>
      <c r="AK36" s="39"/>
      <c r="AL36" s="40"/>
      <c r="AM36" s="39"/>
      <c r="AN36" s="40"/>
      <c r="AO36" s="39"/>
      <c r="AP36" s="40"/>
      <c r="AQ36" s="39"/>
      <c r="AR36" s="40"/>
      <c r="AS36" s="39"/>
      <c r="AT36" s="40"/>
      <c r="AU36" s="39"/>
      <c r="AV36" s="40"/>
      <c r="AW36" s="39"/>
      <c r="AX36" s="40"/>
      <c r="AY36" s="41"/>
      <c r="AZ36" s="42"/>
      <c r="BA36" s="43"/>
      <c r="BB36" s="42"/>
      <c r="BC36" s="43"/>
      <c r="BD36" s="42"/>
      <c r="BE36" s="43"/>
      <c r="BF36" s="42"/>
      <c r="BG36" s="43"/>
      <c r="BH36" s="42"/>
      <c r="BI36" s="43"/>
      <c r="BJ36" s="42"/>
      <c r="BK36" s="43"/>
      <c r="BL36" s="42"/>
      <c r="BM36" s="43"/>
      <c r="BN36" s="42"/>
      <c r="BO36" s="43"/>
      <c r="BP36" s="42"/>
      <c r="BQ36" s="43"/>
      <c r="BR36" s="44">
        <f t="shared" si="0"/>
        <v>0</v>
      </c>
      <c r="BS36" s="45">
        <f t="shared" si="1"/>
        <v>0</v>
      </c>
      <c r="BT36" s="46"/>
      <c r="BU36" s="46"/>
      <c r="BV36" s="47">
        <f t="shared" si="4"/>
      </c>
      <c r="BW36" s="48">
        <f t="shared" si="2"/>
      </c>
      <c r="BX36" s="49">
        <f t="shared" si="3"/>
      </c>
    </row>
    <row r="37" ht="13.8" customHeight="1" spans="1:76" x14ac:dyDescent="0.25">
      <c r="A37" s="107"/>
      <c r="B37" s="33"/>
      <c r="C37" s="34"/>
      <c r="D37" s="37"/>
      <c r="E37" s="36"/>
      <c r="F37" s="37"/>
      <c r="G37" s="36"/>
      <c r="H37" s="37"/>
      <c r="I37" s="36"/>
      <c r="J37" s="37"/>
      <c r="K37" s="36"/>
      <c r="L37" s="37"/>
      <c r="M37" s="36"/>
      <c r="N37" s="37"/>
      <c r="O37" s="36"/>
      <c r="P37" s="37"/>
      <c r="Q37" s="36"/>
      <c r="R37" s="37"/>
      <c r="S37" s="36"/>
      <c r="T37" s="37"/>
      <c r="U37" s="36"/>
      <c r="V37" s="37"/>
      <c r="W37" s="36"/>
      <c r="X37" s="40"/>
      <c r="Y37" s="39"/>
      <c r="Z37" s="40"/>
      <c r="AA37" s="39"/>
      <c r="AB37" s="40"/>
      <c r="AC37" s="39"/>
      <c r="AD37" s="40"/>
      <c r="AE37" s="39"/>
      <c r="AF37" s="40"/>
      <c r="AG37" s="39"/>
      <c r="AH37" s="40"/>
      <c r="AI37" s="39"/>
      <c r="AJ37" s="40"/>
      <c r="AK37" s="39"/>
      <c r="AL37" s="40"/>
      <c r="AM37" s="39"/>
      <c r="AN37" s="40"/>
      <c r="AO37" s="39"/>
      <c r="AP37" s="40"/>
      <c r="AQ37" s="39"/>
      <c r="AR37" s="40"/>
      <c r="AS37" s="39"/>
      <c r="AT37" s="40"/>
      <c r="AU37" s="39"/>
      <c r="AV37" s="40"/>
      <c r="AW37" s="39"/>
      <c r="AX37" s="40"/>
      <c r="AY37" s="41"/>
      <c r="AZ37" s="42"/>
      <c r="BA37" s="43"/>
      <c r="BB37" s="42"/>
      <c r="BC37" s="43"/>
      <c r="BD37" s="42"/>
      <c r="BE37" s="43"/>
      <c r="BF37" s="42"/>
      <c r="BG37" s="43"/>
      <c r="BH37" s="42"/>
      <c r="BI37" s="43"/>
      <c r="BJ37" s="42"/>
      <c r="BK37" s="43"/>
      <c r="BL37" s="42"/>
      <c r="BM37" s="43"/>
      <c r="BN37" s="42"/>
      <c r="BO37" s="43"/>
      <c r="BP37" s="42"/>
      <c r="BQ37" s="43"/>
      <c r="BR37" s="44">
        <f t="shared" si="0"/>
        <v>0</v>
      </c>
      <c r="BS37" s="45">
        <f t="shared" si="1"/>
        <v>0</v>
      </c>
      <c r="BT37" s="46"/>
      <c r="BU37" s="46"/>
      <c r="BV37" s="47">
        <f t="shared" si="4"/>
      </c>
      <c r="BW37" s="48">
        <f t="shared" si="2"/>
      </c>
      <c r="BX37" s="49">
        <f t="shared" si="3"/>
      </c>
    </row>
    <row r="38" ht="13.8" customHeight="1" spans="1:76" x14ac:dyDescent="0.25">
      <c r="A38" s="107"/>
      <c r="B38" s="33"/>
      <c r="C38" s="34"/>
      <c r="D38" s="37"/>
      <c r="E38" s="36"/>
      <c r="F38" s="37"/>
      <c r="G38" s="36"/>
      <c r="H38" s="37"/>
      <c r="I38" s="36"/>
      <c r="J38" s="37"/>
      <c r="K38" s="36"/>
      <c r="L38" s="37"/>
      <c r="M38" s="36"/>
      <c r="N38" s="37"/>
      <c r="O38" s="36"/>
      <c r="P38" s="37"/>
      <c r="Q38" s="36"/>
      <c r="R38" s="37"/>
      <c r="S38" s="36"/>
      <c r="T38" s="37"/>
      <c r="U38" s="36"/>
      <c r="V38" s="37"/>
      <c r="W38" s="36"/>
      <c r="X38" s="40"/>
      <c r="Y38" s="39"/>
      <c r="Z38" s="40"/>
      <c r="AA38" s="39"/>
      <c r="AB38" s="40"/>
      <c r="AC38" s="39"/>
      <c r="AD38" s="40"/>
      <c r="AE38" s="39"/>
      <c r="AF38" s="40"/>
      <c r="AG38" s="39"/>
      <c r="AH38" s="40"/>
      <c r="AI38" s="39"/>
      <c r="AJ38" s="40"/>
      <c r="AK38" s="39"/>
      <c r="AL38" s="40"/>
      <c r="AM38" s="39"/>
      <c r="AN38" s="40"/>
      <c r="AO38" s="39"/>
      <c r="AP38" s="40"/>
      <c r="AQ38" s="39"/>
      <c r="AR38" s="40"/>
      <c r="AS38" s="39"/>
      <c r="AT38" s="40"/>
      <c r="AU38" s="39"/>
      <c r="AV38" s="40"/>
      <c r="AW38" s="39"/>
      <c r="AX38" s="40"/>
      <c r="AY38" s="41"/>
      <c r="AZ38" s="42"/>
      <c r="BA38" s="43"/>
      <c r="BB38" s="42"/>
      <c r="BC38" s="43"/>
      <c r="BD38" s="42"/>
      <c r="BE38" s="43"/>
      <c r="BF38" s="42"/>
      <c r="BG38" s="43"/>
      <c r="BH38" s="42"/>
      <c r="BI38" s="43"/>
      <c r="BJ38" s="42"/>
      <c r="BK38" s="43"/>
      <c r="BL38" s="42"/>
      <c r="BM38" s="43"/>
      <c r="BN38" s="42"/>
      <c r="BO38" s="43"/>
      <c r="BP38" s="42"/>
      <c r="BQ38" s="43"/>
      <c r="BR38" s="44">
        <f t="shared" si="0"/>
        <v>0</v>
      </c>
      <c r="BS38" s="45">
        <f t="shared" si="1"/>
        <v>0</v>
      </c>
      <c r="BT38" s="46"/>
      <c r="BU38" s="46"/>
      <c r="BV38" s="47">
        <f t="shared" si="4"/>
      </c>
      <c r="BW38" s="48">
        <f t="shared" si="2"/>
      </c>
      <c r="BX38" s="49">
        <f t="shared" si="3"/>
      </c>
    </row>
    <row r="39" ht="13.8" customHeight="1" spans="1:76" x14ac:dyDescent="0.25">
      <c r="A39" s="107"/>
      <c r="B39" s="33"/>
      <c r="C39" s="34"/>
      <c r="D39" s="37"/>
      <c r="E39" s="36"/>
      <c r="F39" s="37"/>
      <c r="G39" s="36"/>
      <c r="H39" s="37"/>
      <c r="I39" s="36"/>
      <c r="J39" s="37"/>
      <c r="K39" s="36"/>
      <c r="L39" s="37"/>
      <c r="M39" s="36"/>
      <c r="N39" s="37"/>
      <c r="O39" s="36"/>
      <c r="P39" s="37"/>
      <c r="Q39" s="36"/>
      <c r="R39" s="37"/>
      <c r="S39" s="36"/>
      <c r="T39" s="37"/>
      <c r="U39" s="36"/>
      <c r="V39" s="37"/>
      <c r="W39" s="36"/>
      <c r="X39" s="40"/>
      <c r="Y39" s="39"/>
      <c r="Z39" s="40"/>
      <c r="AA39" s="39"/>
      <c r="AB39" s="40"/>
      <c r="AC39" s="39"/>
      <c r="AD39" s="40"/>
      <c r="AE39" s="39"/>
      <c r="AF39" s="40"/>
      <c r="AG39" s="39"/>
      <c r="AH39" s="40"/>
      <c r="AI39" s="39"/>
      <c r="AJ39" s="40"/>
      <c r="AK39" s="39"/>
      <c r="AL39" s="40"/>
      <c r="AM39" s="39"/>
      <c r="AN39" s="40"/>
      <c r="AO39" s="39"/>
      <c r="AP39" s="40"/>
      <c r="AQ39" s="39"/>
      <c r="AR39" s="40"/>
      <c r="AS39" s="39"/>
      <c r="AT39" s="40"/>
      <c r="AU39" s="39"/>
      <c r="AV39" s="40"/>
      <c r="AW39" s="39"/>
      <c r="AX39" s="40"/>
      <c r="AY39" s="41"/>
      <c r="AZ39" s="42"/>
      <c r="BA39" s="43"/>
      <c r="BB39" s="42"/>
      <c r="BC39" s="43"/>
      <c r="BD39" s="42"/>
      <c r="BE39" s="43"/>
      <c r="BF39" s="42"/>
      <c r="BG39" s="43"/>
      <c r="BH39" s="42"/>
      <c r="BI39" s="43"/>
      <c r="BJ39" s="42"/>
      <c r="BK39" s="43"/>
      <c r="BL39" s="42"/>
      <c r="BM39" s="43"/>
      <c r="BN39" s="42"/>
      <c r="BO39" s="43"/>
      <c r="BP39" s="42"/>
      <c r="BQ39" s="43"/>
      <c r="BR39" s="44">
        <f t="shared" si="0"/>
        <v>0</v>
      </c>
      <c r="BS39" s="45">
        <f t="shared" si="1"/>
        <v>0</v>
      </c>
      <c r="BT39" s="46"/>
      <c r="BU39" s="46"/>
      <c r="BV39" s="47">
        <f t="shared" si="4"/>
      </c>
      <c r="BW39" s="48">
        <f t="shared" si="2"/>
      </c>
      <c r="BX39" s="49">
        <f t="shared" si="3"/>
      </c>
    </row>
    <row r="40" ht="13.8" customHeight="1" spans="1:76" x14ac:dyDescent="0.25">
      <c r="A40" s="107"/>
      <c r="B40" s="33"/>
      <c r="C40" s="34"/>
      <c r="D40" s="37"/>
      <c r="E40" s="36"/>
      <c r="F40" s="37"/>
      <c r="G40" s="36"/>
      <c r="H40" s="37"/>
      <c r="I40" s="36"/>
      <c r="J40" s="37"/>
      <c r="K40" s="36"/>
      <c r="L40" s="37"/>
      <c r="M40" s="36"/>
      <c r="N40" s="37"/>
      <c r="O40" s="36"/>
      <c r="P40" s="37"/>
      <c r="Q40" s="36"/>
      <c r="R40" s="37"/>
      <c r="S40" s="36"/>
      <c r="T40" s="37"/>
      <c r="U40" s="36"/>
      <c r="V40" s="37"/>
      <c r="W40" s="36"/>
      <c r="X40" s="40"/>
      <c r="Y40" s="39"/>
      <c r="Z40" s="40"/>
      <c r="AA40" s="39"/>
      <c r="AB40" s="40"/>
      <c r="AC40" s="39"/>
      <c r="AD40" s="40"/>
      <c r="AE40" s="39"/>
      <c r="AF40" s="40"/>
      <c r="AG40" s="39"/>
      <c r="AH40" s="40"/>
      <c r="AI40" s="39"/>
      <c r="AJ40" s="40"/>
      <c r="AK40" s="39"/>
      <c r="AL40" s="40"/>
      <c r="AM40" s="39"/>
      <c r="AN40" s="40"/>
      <c r="AO40" s="39"/>
      <c r="AP40" s="40"/>
      <c r="AQ40" s="39"/>
      <c r="AR40" s="40"/>
      <c r="AS40" s="39"/>
      <c r="AT40" s="40"/>
      <c r="AU40" s="39"/>
      <c r="AV40" s="40"/>
      <c r="AW40" s="39"/>
      <c r="AX40" s="40"/>
      <c r="AY40" s="41"/>
      <c r="AZ40" s="42"/>
      <c r="BA40" s="43"/>
      <c r="BB40" s="42"/>
      <c r="BC40" s="43"/>
      <c r="BD40" s="42"/>
      <c r="BE40" s="43"/>
      <c r="BF40" s="42"/>
      <c r="BG40" s="43"/>
      <c r="BH40" s="42"/>
      <c r="BI40" s="43"/>
      <c r="BJ40" s="42"/>
      <c r="BK40" s="43"/>
      <c r="BL40" s="42"/>
      <c r="BM40" s="43"/>
      <c r="BN40" s="42"/>
      <c r="BO40" s="43"/>
      <c r="BP40" s="42"/>
      <c r="BQ40" s="43"/>
      <c r="BR40" s="44">
        <f t="shared" si="0"/>
        <v>0</v>
      </c>
      <c r="BS40" s="45">
        <f t="shared" si="1"/>
        <v>0</v>
      </c>
      <c r="BT40" s="46"/>
      <c r="BU40" s="46"/>
      <c r="BV40" s="47">
        <f t="shared" si="4"/>
      </c>
      <c r="BW40" s="48">
        <f t="shared" si="2"/>
      </c>
      <c r="BX40" s="49">
        <f t="shared" si="3"/>
      </c>
    </row>
    <row r="41" ht="13.8" customHeight="1" spans="1:76" x14ac:dyDescent="0.25">
      <c r="A41" s="107"/>
      <c r="B41" s="33"/>
      <c r="C41" s="34"/>
      <c r="D41" s="37"/>
      <c r="E41" s="36"/>
      <c r="F41" s="37"/>
      <c r="G41" s="36"/>
      <c r="H41" s="37"/>
      <c r="I41" s="36"/>
      <c r="J41" s="37"/>
      <c r="K41" s="36"/>
      <c r="L41" s="37"/>
      <c r="M41" s="36"/>
      <c r="N41" s="37"/>
      <c r="O41" s="36"/>
      <c r="P41" s="37"/>
      <c r="Q41" s="36"/>
      <c r="R41" s="37"/>
      <c r="S41" s="36"/>
      <c r="T41" s="37"/>
      <c r="U41" s="36"/>
      <c r="V41" s="37"/>
      <c r="W41" s="36"/>
      <c r="X41" s="40"/>
      <c r="Y41" s="39"/>
      <c r="Z41" s="40"/>
      <c r="AA41" s="39"/>
      <c r="AB41" s="40"/>
      <c r="AC41" s="39"/>
      <c r="AD41" s="40"/>
      <c r="AE41" s="39"/>
      <c r="AF41" s="40"/>
      <c r="AG41" s="39"/>
      <c r="AH41" s="40"/>
      <c r="AI41" s="39"/>
      <c r="AJ41" s="40"/>
      <c r="AK41" s="39"/>
      <c r="AL41" s="40"/>
      <c r="AM41" s="39"/>
      <c r="AN41" s="40"/>
      <c r="AO41" s="39"/>
      <c r="AP41" s="40"/>
      <c r="AQ41" s="39"/>
      <c r="AR41" s="40"/>
      <c r="AS41" s="39"/>
      <c r="AT41" s="40"/>
      <c r="AU41" s="39"/>
      <c r="AV41" s="40"/>
      <c r="AW41" s="39"/>
      <c r="AX41" s="40"/>
      <c r="AY41" s="41"/>
      <c r="AZ41" s="42"/>
      <c r="BA41" s="43"/>
      <c r="BB41" s="42"/>
      <c r="BC41" s="43"/>
      <c r="BD41" s="42"/>
      <c r="BE41" s="43"/>
      <c r="BF41" s="42"/>
      <c r="BG41" s="43"/>
      <c r="BH41" s="42"/>
      <c r="BI41" s="43"/>
      <c r="BJ41" s="42"/>
      <c r="BK41" s="43"/>
      <c r="BL41" s="42"/>
      <c r="BM41" s="43"/>
      <c r="BN41" s="42"/>
      <c r="BO41" s="43"/>
      <c r="BP41" s="42"/>
      <c r="BQ41" s="43"/>
      <c r="BR41" s="44">
        <f t="shared" si="0"/>
        <v>0</v>
      </c>
      <c r="BS41" s="45">
        <f t="shared" si="1"/>
        <v>0</v>
      </c>
      <c r="BT41" s="46"/>
      <c r="BU41" s="46"/>
      <c r="BV41" s="47">
        <f t="shared" si="4"/>
      </c>
      <c r="BW41" s="48">
        <f t="shared" si="2"/>
      </c>
      <c r="BX41" s="49">
        <f t="shared" si="3"/>
      </c>
    </row>
    <row r="42" ht="13.8" customHeight="1" spans="1:76" x14ac:dyDescent="0.25">
      <c r="A42" s="107"/>
      <c r="B42" s="33"/>
      <c r="C42" s="34"/>
      <c r="D42" s="37"/>
      <c r="E42" s="36"/>
      <c r="F42" s="37"/>
      <c r="G42" s="36"/>
      <c r="H42" s="37"/>
      <c r="I42" s="36"/>
      <c r="J42" s="37"/>
      <c r="K42" s="36"/>
      <c r="L42" s="37"/>
      <c r="M42" s="36"/>
      <c r="N42" s="37"/>
      <c r="O42" s="36"/>
      <c r="P42" s="37"/>
      <c r="Q42" s="36"/>
      <c r="R42" s="37"/>
      <c r="S42" s="36"/>
      <c r="T42" s="37"/>
      <c r="U42" s="36"/>
      <c r="V42" s="37"/>
      <c r="W42" s="36"/>
      <c r="X42" s="40"/>
      <c r="Y42" s="39"/>
      <c r="Z42" s="40"/>
      <c r="AA42" s="39"/>
      <c r="AB42" s="40"/>
      <c r="AC42" s="39"/>
      <c r="AD42" s="40"/>
      <c r="AE42" s="39"/>
      <c r="AF42" s="40"/>
      <c r="AG42" s="39"/>
      <c r="AH42" s="40"/>
      <c r="AI42" s="39"/>
      <c r="AJ42" s="40"/>
      <c r="AK42" s="39"/>
      <c r="AL42" s="40"/>
      <c r="AM42" s="39"/>
      <c r="AN42" s="40"/>
      <c r="AO42" s="39"/>
      <c r="AP42" s="40"/>
      <c r="AQ42" s="39"/>
      <c r="AR42" s="40"/>
      <c r="AS42" s="39"/>
      <c r="AT42" s="40"/>
      <c r="AU42" s="39"/>
      <c r="AV42" s="40"/>
      <c r="AW42" s="39"/>
      <c r="AX42" s="40"/>
      <c r="AY42" s="41"/>
      <c r="AZ42" s="42"/>
      <c r="BA42" s="43"/>
      <c r="BB42" s="42"/>
      <c r="BC42" s="43"/>
      <c r="BD42" s="42"/>
      <c r="BE42" s="43"/>
      <c r="BF42" s="42"/>
      <c r="BG42" s="43"/>
      <c r="BH42" s="42"/>
      <c r="BI42" s="43"/>
      <c r="BJ42" s="42"/>
      <c r="BK42" s="43"/>
      <c r="BL42" s="42"/>
      <c r="BM42" s="43"/>
      <c r="BN42" s="42"/>
      <c r="BO42" s="43"/>
      <c r="BP42" s="42"/>
      <c r="BQ42" s="43"/>
      <c r="BR42" s="44">
        <f t="shared" si="0"/>
        <v>0</v>
      </c>
      <c r="BS42" s="45">
        <f t="shared" si="1"/>
        <v>0</v>
      </c>
      <c r="BT42" s="46"/>
      <c r="BU42" s="46"/>
      <c r="BV42" s="47">
        <f t="shared" si="4"/>
      </c>
      <c r="BW42" s="48">
        <f t="shared" si="2"/>
      </c>
      <c r="BX42" s="49">
        <f t="shared" si="3"/>
      </c>
    </row>
    <row r="43" ht="13.8" customHeight="1" spans="1:76" x14ac:dyDescent="0.25">
      <c r="A43" s="107"/>
      <c r="B43" s="33"/>
      <c r="C43" s="34"/>
      <c r="D43" s="37"/>
      <c r="E43" s="36"/>
      <c r="F43" s="37"/>
      <c r="G43" s="36"/>
      <c r="H43" s="37"/>
      <c r="I43" s="36"/>
      <c r="J43" s="37"/>
      <c r="K43" s="36"/>
      <c r="L43" s="37"/>
      <c r="M43" s="36"/>
      <c r="N43" s="37"/>
      <c r="O43" s="36"/>
      <c r="P43" s="37"/>
      <c r="Q43" s="36"/>
      <c r="R43" s="37"/>
      <c r="S43" s="36"/>
      <c r="T43" s="37"/>
      <c r="U43" s="36"/>
      <c r="V43" s="37"/>
      <c r="W43" s="36"/>
      <c r="X43" s="40"/>
      <c r="Y43" s="39"/>
      <c r="Z43" s="40"/>
      <c r="AA43" s="39"/>
      <c r="AB43" s="40"/>
      <c r="AC43" s="39"/>
      <c r="AD43" s="40"/>
      <c r="AE43" s="39"/>
      <c r="AF43" s="40"/>
      <c r="AG43" s="39"/>
      <c r="AH43" s="40"/>
      <c r="AI43" s="39"/>
      <c r="AJ43" s="40"/>
      <c r="AK43" s="39"/>
      <c r="AL43" s="40"/>
      <c r="AM43" s="39"/>
      <c r="AN43" s="40"/>
      <c r="AO43" s="39"/>
      <c r="AP43" s="40"/>
      <c r="AQ43" s="39"/>
      <c r="AR43" s="40"/>
      <c r="AS43" s="39"/>
      <c r="AT43" s="40"/>
      <c r="AU43" s="39"/>
      <c r="AV43" s="40"/>
      <c r="AW43" s="39"/>
      <c r="AX43" s="40"/>
      <c r="AY43" s="41"/>
      <c r="AZ43" s="42"/>
      <c r="BA43" s="43"/>
      <c r="BB43" s="42"/>
      <c r="BC43" s="43"/>
      <c r="BD43" s="42"/>
      <c r="BE43" s="43"/>
      <c r="BF43" s="42"/>
      <c r="BG43" s="43"/>
      <c r="BH43" s="42"/>
      <c r="BI43" s="43"/>
      <c r="BJ43" s="42"/>
      <c r="BK43" s="43"/>
      <c r="BL43" s="42"/>
      <c r="BM43" s="43"/>
      <c r="BN43" s="42"/>
      <c r="BO43" s="43"/>
      <c r="BP43" s="42"/>
      <c r="BQ43" s="43"/>
      <c r="BR43" s="44">
        <f t="shared" si="0"/>
        <v>0</v>
      </c>
      <c r="BS43" s="45">
        <f t="shared" si="1"/>
        <v>0</v>
      </c>
      <c r="BT43" s="46"/>
      <c r="BU43" s="46"/>
      <c r="BV43" s="47">
        <f t="shared" si="4"/>
      </c>
      <c r="BW43" s="48">
        <f t="shared" si="2"/>
      </c>
      <c r="BX43" s="49">
        <f t="shared" si="3"/>
      </c>
    </row>
    <row r="44" ht="13.8" customHeight="1" spans="1:76" x14ac:dyDescent="0.25">
      <c r="A44" s="107"/>
      <c r="B44" s="33"/>
      <c r="C44" s="34"/>
      <c r="D44" s="37"/>
      <c r="E44" s="36"/>
      <c r="F44" s="37"/>
      <c r="G44" s="36"/>
      <c r="H44" s="37"/>
      <c r="I44" s="36"/>
      <c r="J44" s="37"/>
      <c r="K44" s="36"/>
      <c r="L44" s="37"/>
      <c r="M44" s="36"/>
      <c r="N44" s="37"/>
      <c r="O44" s="36"/>
      <c r="P44" s="37"/>
      <c r="Q44" s="36"/>
      <c r="R44" s="37"/>
      <c r="S44" s="36"/>
      <c r="T44" s="37"/>
      <c r="U44" s="36"/>
      <c r="V44" s="37"/>
      <c r="W44" s="36"/>
      <c r="X44" s="40"/>
      <c r="Y44" s="39"/>
      <c r="Z44" s="40"/>
      <c r="AA44" s="39"/>
      <c r="AB44" s="40"/>
      <c r="AC44" s="39"/>
      <c r="AD44" s="40"/>
      <c r="AE44" s="39"/>
      <c r="AF44" s="40"/>
      <c r="AG44" s="39"/>
      <c r="AH44" s="40"/>
      <c r="AI44" s="39"/>
      <c r="AJ44" s="40"/>
      <c r="AK44" s="39"/>
      <c r="AL44" s="40"/>
      <c r="AM44" s="39"/>
      <c r="AN44" s="40"/>
      <c r="AO44" s="39"/>
      <c r="AP44" s="40"/>
      <c r="AQ44" s="39"/>
      <c r="AR44" s="40"/>
      <c r="AS44" s="39"/>
      <c r="AT44" s="40"/>
      <c r="AU44" s="39"/>
      <c r="AV44" s="40"/>
      <c r="AW44" s="39"/>
      <c r="AX44" s="40"/>
      <c r="AY44" s="41"/>
      <c r="AZ44" s="42"/>
      <c r="BA44" s="43"/>
      <c r="BB44" s="42"/>
      <c r="BC44" s="43"/>
      <c r="BD44" s="42"/>
      <c r="BE44" s="43"/>
      <c r="BF44" s="42"/>
      <c r="BG44" s="43"/>
      <c r="BH44" s="42"/>
      <c r="BI44" s="43"/>
      <c r="BJ44" s="42"/>
      <c r="BK44" s="43"/>
      <c r="BL44" s="42"/>
      <c r="BM44" s="43"/>
      <c r="BN44" s="42"/>
      <c r="BO44" s="43"/>
      <c r="BP44" s="42"/>
      <c r="BQ44" s="43"/>
      <c r="BR44" s="44">
        <f t="shared" si="0"/>
        <v>0</v>
      </c>
      <c r="BS44" s="45">
        <f t="shared" si="1"/>
        <v>0</v>
      </c>
      <c r="BT44" s="46"/>
      <c r="BU44" s="46"/>
      <c r="BV44" s="47">
        <f t="shared" si="4"/>
      </c>
      <c r="BW44" s="48">
        <f t="shared" si="2"/>
      </c>
      <c r="BX44" s="49">
        <f t="shared" si="3"/>
      </c>
    </row>
    <row r="45" ht="13.8" customHeight="1" spans="1:76" x14ac:dyDescent="0.25">
      <c r="A45" s="107"/>
      <c r="B45" s="33"/>
      <c r="C45" s="34"/>
      <c r="D45" s="37"/>
      <c r="E45" s="36"/>
      <c r="F45" s="37"/>
      <c r="G45" s="36"/>
      <c r="H45" s="37"/>
      <c r="I45" s="36"/>
      <c r="J45" s="37"/>
      <c r="K45" s="36"/>
      <c r="L45" s="37"/>
      <c r="M45" s="36"/>
      <c r="N45" s="37"/>
      <c r="O45" s="36"/>
      <c r="P45" s="37"/>
      <c r="Q45" s="36"/>
      <c r="R45" s="37"/>
      <c r="S45" s="36"/>
      <c r="T45" s="37"/>
      <c r="U45" s="36"/>
      <c r="V45" s="37"/>
      <c r="W45" s="36"/>
      <c r="X45" s="40"/>
      <c r="Y45" s="39"/>
      <c r="Z45" s="40"/>
      <c r="AA45" s="39"/>
      <c r="AB45" s="40"/>
      <c r="AC45" s="39"/>
      <c r="AD45" s="40"/>
      <c r="AE45" s="39"/>
      <c r="AF45" s="40"/>
      <c r="AG45" s="39"/>
      <c r="AH45" s="40"/>
      <c r="AI45" s="39"/>
      <c r="AJ45" s="40"/>
      <c r="AK45" s="39"/>
      <c r="AL45" s="40"/>
      <c r="AM45" s="39"/>
      <c r="AN45" s="40"/>
      <c r="AO45" s="39"/>
      <c r="AP45" s="40"/>
      <c r="AQ45" s="39"/>
      <c r="AR45" s="40"/>
      <c r="AS45" s="39"/>
      <c r="AT45" s="40"/>
      <c r="AU45" s="39"/>
      <c r="AV45" s="40"/>
      <c r="AW45" s="39"/>
      <c r="AX45" s="40"/>
      <c r="AY45" s="41"/>
      <c r="AZ45" s="42"/>
      <c r="BA45" s="43"/>
      <c r="BB45" s="42"/>
      <c r="BC45" s="43"/>
      <c r="BD45" s="42"/>
      <c r="BE45" s="43"/>
      <c r="BF45" s="42"/>
      <c r="BG45" s="43"/>
      <c r="BH45" s="42"/>
      <c r="BI45" s="43"/>
      <c r="BJ45" s="42"/>
      <c r="BK45" s="43"/>
      <c r="BL45" s="42"/>
      <c r="BM45" s="43"/>
      <c r="BN45" s="42"/>
      <c r="BO45" s="43"/>
      <c r="BP45" s="42"/>
      <c r="BQ45" s="43"/>
      <c r="BR45" s="44">
        <f t="shared" si="0"/>
        <v>0</v>
      </c>
      <c r="BS45" s="45">
        <f t="shared" si="1"/>
        <v>0</v>
      </c>
      <c r="BT45" s="46"/>
      <c r="BU45" s="46"/>
      <c r="BV45" s="47">
        <f t="shared" si="4"/>
      </c>
      <c r="BW45" s="48">
        <f t="shared" si="2"/>
      </c>
      <c r="BX45" s="49">
        <f t="shared" si="3"/>
      </c>
    </row>
    <row r="46" ht="13.8" customHeight="1" spans="1:76" x14ac:dyDescent="0.25">
      <c r="A46" s="107"/>
      <c r="B46" s="33"/>
      <c r="C46" s="34"/>
      <c r="D46" s="37"/>
      <c r="E46" s="36"/>
      <c r="F46" s="37"/>
      <c r="G46" s="36"/>
      <c r="H46" s="37"/>
      <c r="I46" s="36"/>
      <c r="J46" s="37"/>
      <c r="K46" s="36"/>
      <c r="L46" s="37"/>
      <c r="M46" s="36"/>
      <c r="N46" s="37"/>
      <c r="O46" s="36"/>
      <c r="P46" s="37"/>
      <c r="Q46" s="36"/>
      <c r="R46" s="37"/>
      <c r="S46" s="36"/>
      <c r="T46" s="37"/>
      <c r="U46" s="36"/>
      <c r="V46" s="37"/>
      <c r="W46" s="36"/>
      <c r="X46" s="40"/>
      <c r="Y46" s="39"/>
      <c r="Z46" s="40"/>
      <c r="AA46" s="39"/>
      <c r="AB46" s="40"/>
      <c r="AC46" s="39"/>
      <c r="AD46" s="40"/>
      <c r="AE46" s="39"/>
      <c r="AF46" s="40"/>
      <c r="AG46" s="39"/>
      <c r="AH46" s="40"/>
      <c r="AI46" s="39"/>
      <c r="AJ46" s="40"/>
      <c r="AK46" s="39"/>
      <c r="AL46" s="40"/>
      <c r="AM46" s="39"/>
      <c r="AN46" s="40"/>
      <c r="AO46" s="39"/>
      <c r="AP46" s="40"/>
      <c r="AQ46" s="39"/>
      <c r="AR46" s="40"/>
      <c r="AS46" s="39"/>
      <c r="AT46" s="40"/>
      <c r="AU46" s="39"/>
      <c r="AV46" s="40"/>
      <c r="AW46" s="39"/>
      <c r="AX46" s="40"/>
      <c r="AY46" s="41"/>
      <c r="AZ46" s="42"/>
      <c r="BA46" s="43"/>
      <c r="BB46" s="42"/>
      <c r="BC46" s="43"/>
      <c r="BD46" s="42"/>
      <c r="BE46" s="43"/>
      <c r="BF46" s="42"/>
      <c r="BG46" s="43"/>
      <c r="BH46" s="42"/>
      <c r="BI46" s="43"/>
      <c r="BJ46" s="42"/>
      <c r="BK46" s="43"/>
      <c r="BL46" s="42"/>
      <c r="BM46" s="43"/>
      <c r="BN46" s="42"/>
      <c r="BO46" s="43"/>
      <c r="BP46" s="42"/>
      <c r="BQ46" s="43"/>
      <c r="BR46" s="44">
        <f t="shared" si="0"/>
        <v>0</v>
      </c>
      <c r="BS46" s="45">
        <f t="shared" si="1"/>
        <v>0</v>
      </c>
      <c r="BT46" s="46"/>
      <c r="BU46" s="46"/>
      <c r="BV46" s="47">
        <f t="shared" si="4"/>
      </c>
      <c r="BW46" s="48">
        <f t="shared" si="2"/>
      </c>
      <c r="BX46" s="49">
        <f t="shared" si="3"/>
      </c>
    </row>
    <row r="47" ht="13.8" customHeight="1" spans="1:76" x14ac:dyDescent="0.25">
      <c r="A47" s="107"/>
      <c r="B47" s="33"/>
      <c r="C47" s="34"/>
      <c r="D47" s="37"/>
      <c r="E47" s="36"/>
      <c r="F47" s="37"/>
      <c r="G47" s="36"/>
      <c r="H47" s="37"/>
      <c r="I47" s="36"/>
      <c r="J47" s="37"/>
      <c r="K47" s="36"/>
      <c r="L47" s="37"/>
      <c r="M47" s="36"/>
      <c r="N47" s="37"/>
      <c r="O47" s="36"/>
      <c r="P47" s="37"/>
      <c r="Q47" s="36"/>
      <c r="R47" s="37"/>
      <c r="S47" s="36"/>
      <c r="T47" s="37"/>
      <c r="U47" s="36"/>
      <c r="V47" s="37"/>
      <c r="W47" s="36"/>
      <c r="X47" s="40"/>
      <c r="Y47" s="39"/>
      <c r="Z47" s="40"/>
      <c r="AA47" s="39"/>
      <c r="AB47" s="40"/>
      <c r="AC47" s="39"/>
      <c r="AD47" s="40"/>
      <c r="AE47" s="39"/>
      <c r="AF47" s="40"/>
      <c r="AG47" s="39"/>
      <c r="AH47" s="40"/>
      <c r="AI47" s="39"/>
      <c r="AJ47" s="40"/>
      <c r="AK47" s="39"/>
      <c r="AL47" s="40"/>
      <c r="AM47" s="39"/>
      <c r="AN47" s="40"/>
      <c r="AO47" s="39"/>
      <c r="AP47" s="40"/>
      <c r="AQ47" s="39"/>
      <c r="AR47" s="40"/>
      <c r="AS47" s="39"/>
      <c r="AT47" s="40"/>
      <c r="AU47" s="39"/>
      <c r="AV47" s="40"/>
      <c r="AW47" s="39"/>
      <c r="AX47" s="40"/>
      <c r="AY47" s="41"/>
      <c r="AZ47" s="42"/>
      <c r="BA47" s="43"/>
      <c r="BB47" s="42"/>
      <c r="BC47" s="43"/>
      <c r="BD47" s="42"/>
      <c r="BE47" s="43"/>
      <c r="BF47" s="42"/>
      <c r="BG47" s="43"/>
      <c r="BH47" s="42"/>
      <c r="BI47" s="43"/>
      <c r="BJ47" s="42"/>
      <c r="BK47" s="43"/>
      <c r="BL47" s="42"/>
      <c r="BM47" s="43"/>
      <c r="BN47" s="42"/>
      <c r="BO47" s="43"/>
      <c r="BP47" s="42"/>
      <c r="BQ47" s="43"/>
      <c r="BR47" s="44">
        <f t="shared" si="0"/>
        <v>0</v>
      </c>
      <c r="BS47" s="45">
        <f t="shared" si="1"/>
        <v>0</v>
      </c>
      <c r="BT47" s="46"/>
      <c r="BU47" s="46"/>
      <c r="BV47" s="47">
        <f t="shared" si="4"/>
      </c>
      <c r="BW47" s="48">
        <f t="shared" si="2"/>
      </c>
      <c r="BX47" s="49">
        <f t="shared" si="3"/>
      </c>
    </row>
    <row r="48" ht="13.8" customHeight="1" spans="1:76" x14ac:dyDescent="0.25">
      <c r="A48" s="107"/>
      <c r="B48" s="33"/>
      <c r="C48" s="34"/>
      <c r="D48" s="37"/>
      <c r="E48" s="36"/>
      <c r="F48" s="37"/>
      <c r="G48" s="36"/>
      <c r="H48" s="37"/>
      <c r="I48" s="36"/>
      <c r="J48" s="37"/>
      <c r="K48" s="36"/>
      <c r="L48" s="37"/>
      <c r="M48" s="36"/>
      <c r="N48" s="37"/>
      <c r="O48" s="36"/>
      <c r="P48" s="37"/>
      <c r="Q48" s="36"/>
      <c r="R48" s="37"/>
      <c r="S48" s="36"/>
      <c r="T48" s="37"/>
      <c r="U48" s="36"/>
      <c r="V48" s="37"/>
      <c r="W48" s="36"/>
      <c r="X48" s="40"/>
      <c r="Y48" s="39"/>
      <c r="Z48" s="40"/>
      <c r="AA48" s="39"/>
      <c r="AB48" s="40"/>
      <c r="AC48" s="39"/>
      <c r="AD48" s="40"/>
      <c r="AE48" s="39"/>
      <c r="AF48" s="40"/>
      <c r="AG48" s="39"/>
      <c r="AH48" s="40"/>
      <c r="AI48" s="39"/>
      <c r="AJ48" s="40"/>
      <c r="AK48" s="39"/>
      <c r="AL48" s="40"/>
      <c r="AM48" s="39"/>
      <c r="AN48" s="40"/>
      <c r="AO48" s="39"/>
      <c r="AP48" s="40"/>
      <c r="AQ48" s="39"/>
      <c r="AR48" s="40"/>
      <c r="AS48" s="39"/>
      <c r="AT48" s="40"/>
      <c r="AU48" s="39"/>
      <c r="AV48" s="40"/>
      <c r="AW48" s="39"/>
      <c r="AX48" s="40"/>
      <c r="AY48" s="41"/>
      <c r="AZ48" s="42"/>
      <c r="BA48" s="43"/>
      <c r="BB48" s="42"/>
      <c r="BC48" s="43"/>
      <c r="BD48" s="42"/>
      <c r="BE48" s="43"/>
      <c r="BF48" s="42"/>
      <c r="BG48" s="43"/>
      <c r="BH48" s="42"/>
      <c r="BI48" s="43"/>
      <c r="BJ48" s="42"/>
      <c r="BK48" s="43"/>
      <c r="BL48" s="42"/>
      <c r="BM48" s="43"/>
      <c r="BN48" s="42"/>
      <c r="BO48" s="43"/>
      <c r="BP48" s="42"/>
      <c r="BQ48" s="43"/>
      <c r="BR48" s="44">
        <f t="shared" si="0"/>
        <v>0</v>
      </c>
      <c r="BS48" s="45">
        <f t="shared" si="1"/>
        <v>0</v>
      </c>
      <c r="BT48" s="46"/>
      <c r="BU48" s="46"/>
      <c r="BV48" s="47">
        <f t="shared" si="4"/>
      </c>
      <c r="BW48" s="48">
        <f t="shared" si="2"/>
      </c>
      <c r="BX48" s="49">
        <f t="shared" si="3"/>
      </c>
    </row>
    <row r="49" ht="13.8" customHeight="1" spans="1:76" x14ac:dyDescent="0.25">
      <c r="A49" s="107"/>
      <c r="B49" s="33"/>
      <c r="C49" s="34"/>
      <c r="D49" s="37"/>
      <c r="E49" s="36"/>
      <c r="F49" s="37"/>
      <c r="G49" s="36"/>
      <c r="H49" s="37"/>
      <c r="I49" s="36"/>
      <c r="J49" s="37"/>
      <c r="K49" s="36"/>
      <c r="L49" s="37"/>
      <c r="M49" s="36"/>
      <c r="N49" s="37"/>
      <c r="O49" s="36"/>
      <c r="P49" s="37"/>
      <c r="Q49" s="36"/>
      <c r="R49" s="37"/>
      <c r="S49" s="36"/>
      <c r="T49" s="37"/>
      <c r="U49" s="36"/>
      <c r="V49" s="37"/>
      <c r="W49" s="36"/>
      <c r="X49" s="40"/>
      <c r="Y49" s="39"/>
      <c r="Z49" s="40"/>
      <c r="AA49" s="39"/>
      <c r="AB49" s="40"/>
      <c r="AC49" s="39"/>
      <c r="AD49" s="40"/>
      <c r="AE49" s="39"/>
      <c r="AF49" s="40"/>
      <c r="AG49" s="39"/>
      <c r="AH49" s="40"/>
      <c r="AI49" s="39"/>
      <c r="AJ49" s="40"/>
      <c r="AK49" s="39"/>
      <c r="AL49" s="40"/>
      <c r="AM49" s="39"/>
      <c r="AN49" s="40"/>
      <c r="AO49" s="39"/>
      <c r="AP49" s="40"/>
      <c r="AQ49" s="39"/>
      <c r="AR49" s="40"/>
      <c r="AS49" s="39"/>
      <c r="AT49" s="40"/>
      <c r="AU49" s="39"/>
      <c r="AV49" s="40"/>
      <c r="AW49" s="39"/>
      <c r="AX49" s="40"/>
      <c r="AY49" s="41"/>
      <c r="AZ49" s="42"/>
      <c r="BA49" s="43"/>
      <c r="BB49" s="42"/>
      <c r="BC49" s="43"/>
      <c r="BD49" s="42"/>
      <c r="BE49" s="43"/>
      <c r="BF49" s="42"/>
      <c r="BG49" s="43"/>
      <c r="BH49" s="42"/>
      <c r="BI49" s="43"/>
      <c r="BJ49" s="42"/>
      <c r="BK49" s="43"/>
      <c r="BL49" s="42"/>
      <c r="BM49" s="43"/>
      <c r="BN49" s="42"/>
      <c r="BO49" s="43"/>
      <c r="BP49" s="42"/>
      <c r="BQ49" s="43"/>
      <c r="BR49" s="44">
        <f t="shared" si="0"/>
        <v>0</v>
      </c>
      <c r="BS49" s="45">
        <f t="shared" si="1"/>
        <v>0</v>
      </c>
      <c r="BT49" s="46"/>
      <c r="BU49" s="46"/>
      <c r="BV49" s="47">
        <f t="shared" si="4"/>
      </c>
      <c r="BW49" s="48">
        <f t="shared" si="2"/>
      </c>
      <c r="BX49" s="49">
        <f t="shared" si="3"/>
      </c>
    </row>
    <row r="50" ht="13.8" customHeight="1" spans="1:76" x14ac:dyDescent="0.25">
      <c r="A50" s="107"/>
      <c r="B50" s="33"/>
      <c r="C50" s="34"/>
      <c r="D50" s="37"/>
      <c r="E50" s="36"/>
      <c r="F50" s="37"/>
      <c r="G50" s="36"/>
      <c r="H50" s="37"/>
      <c r="I50" s="36"/>
      <c r="J50" s="37"/>
      <c r="K50" s="36"/>
      <c r="L50" s="37"/>
      <c r="M50" s="36"/>
      <c r="N50" s="37"/>
      <c r="O50" s="36"/>
      <c r="P50" s="37"/>
      <c r="Q50" s="36"/>
      <c r="R50" s="37"/>
      <c r="S50" s="36"/>
      <c r="T50" s="37"/>
      <c r="U50" s="36"/>
      <c r="V50" s="37"/>
      <c r="W50" s="36"/>
      <c r="X50" s="40"/>
      <c r="Y50" s="39"/>
      <c r="Z50" s="40"/>
      <c r="AA50" s="39"/>
      <c r="AB50" s="40"/>
      <c r="AC50" s="39"/>
      <c r="AD50" s="40"/>
      <c r="AE50" s="39"/>
      <c r="AF50" s="40"/>
      <c r="AG50" s="39"/>
      <c r="AH50" s="40"/>
      <c r="AI50" s="39"/>
      <c r="AJ50" s="40"/>
      <c r="AK50" s="39"/>
      <c r="AL50" s="40"/>
      <c r="AM50" s="39"/>
      <c r="AN50" s="40"/>
      <c r="AO50" s="39"/>
      <c r="AP50" s="40"/>
      <c r="AQ50" s="39"/>
      <c r="AR50" s="40"/>
      <c r="AS50" s="39"/>
      <c r="AT50" s="40"/>
      <c r="AU50" s="39"/>
      <c r="AV50" s="40"/>
      <c r="AW50" s="39"/>
      <c r="AX50" s="40"/>
      <c r="AY50" s="41"/>
      <c r="AZ50" s="42"/>
      <c r="BA50" s="43"/>
      <c r="BB50" s="42"/>
      <c r="BC50" s="43"/>
      <c r="BD50" s="42"/>
      <c r="BE50" s="43"/>
      <c r="BF50" s="42"/>
      <c r="BG50" s="43"/>
      <c r="BH50" s="42"/>
      <c r="BI50" s="43"/>
      <c r="BJ50" s="42"/>
      <c r="BK50" s="43"/>
      <c r="BL50" s="42"/>
      <c r="BM50" s="43"/>
      <c r="BN50" s="42"/>
      <c r="BO50" s="43"/>
      <c r="BP50" s="42"/>
      <c r="BQ50" s="43"/>
      <c r="BR50" s="44">
        <f t="shared" si="0"/>
        <v>0</v>
      </c>
      <c r="BS50" s="45">
        <f t="shared" si="1"/>
        <v>0</v>
      </c>
      <c r="BT50" s="46"/>
      <c r="BU50" s="46"/>
      <c r="BV50" s="47">
        <f t="shared" si="4"/>
      </c>
      <c r="BW50" s="48">
        <f t="shared" si="2"/>
      </c>
      <c r="BX50" s="49">
        <f t="shared" si="3"/>
      </c>
    </row>
    <row r="51" ht="13.8" customHeight="1" spans="1:76" x14ac:dyDescent="0.25">
      <c r="A51" s="107"/>
      <c r="B51" s="33"/>
      <c r="C51" s="34"/>
      <c r="D51" s="37"/>
      <c r="E51" s="36"/>
      <c r="F51" s="37"/>
      <c r="G51" s="36"/>
      <c r="H51" s="37"/>
      <c r="I51" s="36"/>
      <c r="J51" s="37"/>
      <c r="K51" s="36"/>
      <c r="L51" s="37"/>
      <c r="M51" s="36"/>
      <c r="N51" s="37"/>
      <c r="O51" s="36"/>
      <c r="P51" s="37"/>
      <c r="Q51" s="36"/>
      <c r="R51" s="37"/>
      <c r="S51" s="36"/>
      <c r="T51" s="37"/>
      <c r="U51" s="36"/>
      <c r="V51" s="37"/>
      <c r="W51" s="36"/>
      <c r="X51" s="40"/>
      <c r="Y51" s="39"/>
      <c r="Z51" s="40"/>
      <c r="AA51" s="39"/>
      <c r="AB51" s="40"/>
      <c r="AC51" s="39"/>
      <c r="AD51" s="40"/>
      <c r="AE51" s="39"/>
      <c r="AF51" s="40"/>
      <c r="AG51" s="39"/>
      <c r="AH51" s="40"/>
      <c r="AI51" s="39"/>
      <c r="AJ51" s="40"/>
      <c r="AK51" s="39"/>
      <c r="AL51" s="40"/>
      <c r="AM51" s="39"/>
      <c r="AN51" s="40"/>
      <c r="AO51" s="39"/>
      <c r="AP51" s="40"/>
      <c r="AQ51" s="39"/>
      <c r="AR51" s="40"/>
      <c r="AS51" s="39"/>
      <c r="AT51" s="40"/>
      <c r="AU51" s="39"/>
      <c r="AV51" s="40"/>
      <c r="AW51" s="39"/>
      <c r="AX51" s="40"/>
      <c r="AY51" s="41"/>
      <c r="AZ51" s="42"/>
      <c r="BA51" s="43"/>
      <c r="BB51" s="42"/>
      <c r="BC51" s="43"/>
      <c r="BD51" s="42"/>
      <c r="BE51" s="43"/>
      <c r="BF51" s="42"/>
      <c r="BG51" s="43"/>
      <c r="BH51" s="42"/>
      <c r="BI51" s="43"/>
      <c r="BJ51" s="42"/>
      <c r="BK51" s="43"/>
      <c r="BL51" s="42"/>
      <c r="BM51" s="43"/>
      <c r="BN51" s="42"/>
      <c r="BO51" s="43"/>
      <c r="BP51" s="42"/>
      <c r="BQ51" s="43"/>
      <c r="BR51" s="44">
        <f t="shared" si="0"/>
        <v>0</v>
      </c>
      <c r="BS51" s="45">
        <f t="shared" si="1"/>
        <v>0</v>
      </c>
      <c r="BT51" s="46"/>
      <c r="BU51" s="46"/>
      <c r="BV51" s="47">
        <f t="shared" si="4"/>
      </c>
      <c r="BW51" s="48">
        <f t="shared" si="2"/>
      </c>
      <c r="BX51" s="49">
        <f t="shared" si="3"/>
      </c>
    </row>
    <row r="52" ht="13.8" customHeight="1" spans="1:76" x14ac:dyDescent="0.25">
      <c r="A52" s="107"/>
      <c r="B52" s="33"/>
      <c r="C52" s="34"/>
      <c r="D52" s="37"/>
      <c r="E52" s="36"/>
      <c r="F52" s="37"/>
      <c r="G52" s="36"/>
      <c r="H52" s="37"/>
      <c r="I52" s="36"/>
      <c r="J52" s="37"/>
      <c r="K52" s="36"/>
      <c r="L52" s="37"/>
      <c r="M52" s="36"/>
      <c r="N52" s="37"/>
      <c r="O52" s="36"/>
      <c r="P52" s="37"/>
      <c r="Q52" s="36"/>
      <c r="R52" s="37"/>
      <c r="S52" s="36"/>
      <c r="T52" s="37"/>
      <c r="U52" s="36"/>
      <c r="V52" s="37"/>
      <c r="W52" s="36"/>
      <c r="X52" s="40"/>
      <c r="Y52" s="39"/>
      <c r="Z52" s="40"/>
      <c r="AA52" s="39"/>
      <c r="AB52" s="40"/>
      <c r="AC52" s="39"/>
      <c r="AD52" s="40"/>
      <c r="AE52" s="39"/>
      <c r="AF52" s="40"/>
      <c r="AG52" s="39"/>
      <c r="AH52" s="40"/>
      <c r="AI52" s="39"/>
      <c r="AJ52" s="40"/>
      <c r="AK52" s="39"/>
      <c r="AL52" s="40"/>
      <c r="AM52" s="39"/>
      <c r="AN52" s="40"/>
      <c r="AO52" s="39"/>
      <c r="AP52" s="40"/>
      <c r="AQ52" s="39"/>
      <c r="AR52" s="40"/>
      <c r="AS52" s="39"/>
      <c r="AT52" s="40"/>
      <c r="AU52" s="39"/>
      <c r="AV52" s="40"/>
      <c r="AW52" s="39"/>
      <c r="AX52" s="40"/>
      <c r="AY52" s="41"/>
      <c r="AZ52" s="42"/>
      <c r="BA52" s="43"/>
      <c r="BB52" s="42"/>
      <c r="BC52" s="43"/>
      <c r="BD52" s="42"/>
      <c r="BE52" s="43"/>
      <c r="BF52" s="42"/>
      <c r="BG52" s="43"/>
      <c r="BH52" s="42"/>
      <c r="BI52" s="43"/>
      <c r="BJ52" s="42"/>
      <c r="BK52" s="43"/>
      <c r="BL52" s="42"/>
      <c r="BM52" s="43"/>
      <c r="BN52" s="42"/>
      <c r="BO52" s="43"/>
      <c r="BP52" s="42"/>
      <c r="BQ52" s="43"/>
      <c r="BR52" s="44">
        <f t="shared" si="0"/>
        <v>0</v>
      </c>
      <c r="BS52" s="45">
        <f t="shared" si="1"/>
        <v>0</v>
      </c>
      <c r="BT52" s="46"/>
      <c r="BU52" s="46"/>
      <c r="BV52" s="47">
        <f t="shared" si="4"/>
      </c>
      <c r="BW52" s="48">
        <f t="shared" si="2"/>
      </c>
      <c r="BX52" s="49">
        <f t="shared" si="3"/>
      </c>
    </row>
    <row r="53" ht="13.8" customHeight="1" spans="1:76" x14ac:dyDescent="0.25">
      <c r="A53" s="107"/>
      <c r="B53" s="33"/>
      <c r="C53" s="34"/>
      <c r="D53" s="37"/>
      <c r="E53" s="36"/>
      <c r="F53" s="37"/>
      <c r="G53" s="36"/>
      <c r="H53" s="37"/>
      <c r="I53" s="36"/>
      <c r="J53" s="37"/>
      <c r="K53" s="36"/>
      <c r="L53" s="37"/>
      <c r="M53" s="36"/>
      <c r="N53" s="37"/>
      <c r="O53" s="36"/>
      <c r="P53" s="37"/>
      <c r="Q53" s="36"/>
      <c r="R53" s="37"/>
      <c r="S53" s="36"/>
      <c r="T53" s="37"/>
      <c r="U53" s="36"/>
      <c r="V53" s="37"/>
      <c r="W53" s="36"/>
      <c r="X53" s="40"/>
      <c r="Y53" s="39"/>
      <c r="Z53" s="40"/>
      <c r="AA53" s="39"/>
      <c r="AB53" s="40"/>
      <c r="AC53" s="39"/>
      <c r="AD53" s="40"/>
      <c r="AE53" s="39"/>
      <c r="AF53" s="40"/>
      <c r="AG53" s="39"/>
      <c r="AH53" s="40"/>
      <c r="AI53" s="39"/>
      <c r="AJ53" s="40"/>
      <c r="AK53" s="39"/>
      <c r="AL53" s="40"/>
      <c r="AM53" s="39"/>
      <c r="AN53" s="40"/>
      <c r="AO53" s="39"/>
      <c r="AP53" s="40"/>
      <c r="AQ53" s="39"/>
      <c r="AR53" s="40"/>
      <c r="AS53" s="39"/>
      <c r="AT53" s="40"/>
      <c r="AU53" s="39"/>
      <c r="AV53" s="40"/>
      <c r="AW53" s="39"/>
      <c r="AX53" s="40"/>
      <c r="AY53" s="41"/>
      <c r="AZ53" s="42"/>
      <c r="BA53" s="43"/>
      <c r="BB53" s="42"/>
      <c r="BC53" s="43"/>
      <c r="BD53" s="42"/>
      <c r="BE53" s="43"/>
      <c r="BF53" s="42"/>
      <c r="BG53" s="43"/>
      <c r="BH53" s="42"/>
      <c r="BI53" s="43"/>
      <c r="BJ53" s="42"/>
      <c r="BK53" s="43"/>
      <c r="BL53" s="42"/>
      <c r="BM53" s="43"/>
      <c r="BN53" s="42"/>
      <c r="BO53" s="43"/>
      <c r="BP53" s="42"/>
      <c r="BQ53" s="43"/>
      <c r="BR53" s="44">
        <f t="shared" si="0"/>
        <v>0</v>
      </c>
      <c r="BS53" s="45">
        <f>E53+G53+I53+K53+M53+O53+W53+Y53+AA53+AC53+AE53+AG53+BA53+BC53+BE53+BG53+BI53+AI53+Q53+S53+AK53+BK53+AM53+AO53+AQ53+AS53+AU53+AY53+AW53+BM53+U53+BO53+BQ53</f>
        <v>0</v>
      </c>
      <c r="BT53" s="46"/>
      <c r="BU53" s="46"/>
      <c r="BV53" s="47">
        <f t="shared" si="4"/>
      </c>
      <c r="BW53" s="48">
        <f t="shared" si="2"/>
      </c>
      <c r="BX53" s="49">
        <f t="shared" si="3"/>
      </c>
    </row>
    <row r="54" ht="13.8" customHeight="1" spans="1:76" x14ac:dyDescent="0.25">
      <c r="A54" s="107"/>
      <c r="B54" s="33"/>
      <c r="C54" s="34"/>
      <c r="D54" s="37"/>
      <c r="E54" s="36"/>
      <c r="F54" s="37"/>
      <c r="G54" s="36"/>
      <c r="H54" s="37"/>
      <c r="I54" s="36"/>
      <c r="J54" s="37"/>
      <c r="K54" s="36"/>
      <c r="L54" s="37"/>
      <c r="M54" s="36"/>
      <c r="N54" s="37"/>
      <c r="O54" s="36"/>
      <c r="P54" s="37"/>
      <c r="Q54" s="36"/>
      <c r="R54" s="37"/>
      <c r="S54" s="36"/>
      <c r="T54" s="37"/>
      <c r="U54" s="36"/>
      <c r="V54" s="37"/>
      <c r="W54" s="36"/>
      <c r="X54" s="40"/>
      <c r="Y54" s="39"/>
      <c r="Z54" s="40"/>
      <c r="AA54" s="39"/>
      <c r="AB54" s="40"/>
      <c r="AC54" s="39"/>
      <c r="AD54" s="40"/>
      <c r="AE54" s="39"/>
      <c r="AF54" s="40"/>
      <c r="AG54" s="39"/>
      <c r="AH54" s="40"/>
      <c r="AI54" s="39"/>
      <c r="AJ54" s="40"/>
      <c r="AK54" s="39"/>
      <c r="AL54" s="40"/>
      <c r="AM54" s="39"/>
      <c r="AN54" s="40"/>
      <c r="AO54" s="39"/>
      <c r="AP54" s="40"/>
      <c r="AQ54" s="39"/>
      <c r="AR54" s="40"/>
      <c r="AS54" s="39"/>
      <c r="AT54" s="40"/>
      <c r="AU54" s="39"/>
      <c r="AV54" s="40"/>
      <c r="AW54" s="39"/>
      <c r="AX54" s="40"/>
      <c r="AY54" s="41"/>
      <c r="AZ54" s="42"/>
      <c r="BA54" s="43"/>
      <c r="BB54" s="42"/>
      <c r="BC54" s="43"/>
      <c r="BD54" s="42"/>
      <c r="BE54" s="43"/>
      <c r="BF54" s="42"/>
      <c r="BG54" s="43"/>
      <c r="BH54" s="42"/>
      <c r="BI54" s="43"/>
      <c r="BJ54" s="42"/>
      <c r="BK54" s="43"/>
      <c r="BL54" s="42"/>
      <c r="BM54" s="43"/>
      <c r="BN54" s="42"/>
      <c r="BO54" s="43"/>
      <c r="BP54" s="42"/>
      <c r="BQ54" s="43"/>
      <c r="BR54" s="44">
        <f t="shared" si="0"/>
        <v>0</v>
      </c>
      <c r="BS54" s="45">
        <f t="shared" si="1"/>
        <v>0</v>
      </c>
      <c r="BT54" s="46"/>
      <c r="BU54" s="46"/>
      <c r="BV54" s="47">
        <f t="shared" si="4"/>
      </c>
      <c r="BW54" s="48">
        <f t="shared" si="2"/>
      </c>
      <c r="BX54" s="49">
        <f t="shared" si="3"/>
      </c>
    </row>
    <row r="55" ht="13.8" customHeight="1" spans="1:76" x14ac:dyDescent="0.25">
      <c r="A55" s="107"/>
      <c r="B55" s="33"/>
      <c r="C55" s="34"/>
      <c r="D55" s="37"/>
      <c r="E55" s="36"/>
      <c r="F55" s="37"/>
      <c r="G55" s="36"/>
      <c r="H55" s="37"/>
      <c r="I55" s="36"/>
      <c r="J55" s="37"/>
      <c r="K55" s="36"/>
      <c r="L55" s="37"/>
      <c r="M55" s="36"/>
      <c r="N55" s="37"/>
      <c r="O55" s="36"/>
      <c r="P55" s="37"/>
      <c r="Q55" s="36"/>
      <c r="R55" s="37"/>
      <c r="S55" s="36"/>
      <c r="T55" s="37"/>
      <c r="U55" s="36"/>
      <c r="V55" s="37"/>
      <c r="W55" s="36"/>
      <c r="X55" s="40"/>
      <c r="Y55" s="39"/>
      <c r="Z55" s="40"/>
      <c r="AA55" s="39"/>
      <c r="AB55" s="40"/>
      <c r="AC55" s="39"/>
      <c r="AD55" s="40"/>
      <c r="AE55" s="39"/>
      <c r="AF55" s="40"/>
      <c r="AG55" s="39"/>
      <c r="AH55" s="40"/>
      <c r="AI55" s="39"/>
      <c r="AJ55" s="40"/>
      <c r="AK55" s="39"/>
      <c r="AL55" s="40"/>
      <c r="AM55" s="39"/>
      <c r="AN55" s="40"/>
      <c r="AO55" s="39"/>
      <c r="AP55" s="40"/>
      <c r="AQ55" s="39"/>
      <c r="AR55" s="40"/>
      <c r="AS55" s="39"/>
      <c r="AT55" s="40"/>
      <c r="AU55" s="39"/>
      <c r="AV55" s="40"/>
      <c r="AW55" s="39"/>
      <c r="AX55" s="40"/>
      <c r="AY55" s="41"/>
      <c r="AZ55" s="42"/>
      <c r="BA55" s="43"/>
      <c r="BB55" s="42"/>
      <c r="BC55" s="43"/>
      <c r="BD55" s="42"/>
      <c r="BE55" s="43"/>
      <c r="BF55" s="42"/>
      <c r="BG55" s="43"/>
      <c r="BH55" s="42"/>
      <c r="BI55" s="43"/>
      <c r="BJ55" s="42"/>
      <c r="BK55" s="43"/>
      <c r="BL55" s="42"/>
      <c r="BM55" s="43"/>
      <c r="BN55" s="42"/>
      <c r="BO55" s="43"/>
      <c r="BP55" s="42"/>
      <c r="BQ55" s="43"/>
      <c r="BR55" s="44">
        <f t="shared" si="0"/>
        <v>0</v>
      </c>
      <c r="BS55" s="45">
        <f t="shared" si="1"/>
        <v>0</v>
      </c>
      <c r="BT55" s="46"/>
      <c r="BU55" s="46"/>
      <c r="BV55" s="47">
        <f t="shared" si="4"/>
      </c>
      <c r="BW55" s="48">
        <f t="shared" si="2"/>
      </c>
      <c r="BX55" s="49">
        <f t="shared" si="3"/>
      </c>
    </row>
    <row r="56" ht="13.8" customHeight="1" spans="1:76" x14ac:dyDescent="0.25">
      <c r="A56" s="107"/>
      <c r="B56" s="33"/>
      <c r="C56" s="34"/>
      <c r="D56" s="37"/>
      <c r="E56" s="36"/>
      <c r="F56" s="37"/>
      <c r="G56" s="36"/>
      <c r="H56" s="37"/>
      <c r="I56" s="36"/>
      <c r="J56" s="37"/>
      <c r="K56" s="36"/>
      <c r="L56" s="37"/>
      <c r="M56" s="36"/>
      <c r="N56" s="37"/>
      <c r="O56" s="36"/>
      <c r="P56" s="37"/>
      <c r="Q56" s="36"/>
      <c r="R56" s="37"/>
      <c r="S56" s="36"/>
      <c r="T56" s="37"/>
      <c r="U56" s="36"/>
      <c r="V56" s="37"/>
      <c r="W56" s="36"/>
      <c r="X56" s="40"/>
      <c r="Y56" s="39"/>
      <c r="Z56" s="40"/>
      <c r="AA56" s="39"/>
      <c r="AB56" s="40"/>
      <c r="AC56" s="39"/>
      <c r="AD56" s="40"/>
      <c r="AE56" s="39"/>
      <c r="AF56" s="40"/>
      <c r="AG56" s="39"/>
      <c r="AH56" s="40"/>
      <c r="AI56" s="39"/>
      <c r="AJ56" s="40"/>
      <c r="AK56" s="39"/>
      <c r="AL56" s="40"/>
      <c r="AM56" s="39"/>
      <c r="AN56" s="40"/>
      <c r="AO56" s="39"/>
      <c r="AP56" s="40"/>
      <c r="AQ56" s="39"/>
      <c r="AR56" s="40"/>
      <c r="AS56" s="39"/>
      <c r="AT56" s="40"/>
      <c r="AU56" s="39"/>
      <c r="AV56" s="40"/>
      <c r="AW56" s="39"/>
      <c r="AX56" s="40"/>
      <c r="AY56" s="41"/>
      <c r="AZ56" s="42"/>
      <c r="BA56" s="43"/>
      <c r="BB56" s="42"/>
      <c r="BC56" s="43"/>
      <c r="BD56" s="42"/>
      <c r="BE56" s="43"/>
      <c r="BF56" s="42"/>
      <c r="BG56" s="43"/>
      <c r="BH56" s="42"/>
      <c r="BI56" s="43"/>
      <c r="BJ56" s="42"/>
      <c r="BK56" s="43"/>
      <c r="BL56" s="42"/>
      <c r="BM56" s="43"/>
      <c r="BN56" s="42"/>
      <c r="BO56" s="43"/>
      <c r="BP56" s="42"/>
      <c r="BQ56" s="43"/>
      <c r="BR56" s="44">
        <f t="shared" si="0"/>
        <v>0</v>
      </c>
      <c r="BS56" s="45">
        <f t="shared" si="1"/>
        <v>0</v>
      </c>
      <c r="BT56" s="46"/>
      <c r="BU56" s="46"/>
      <c r="BV56" s="47">
        <f t="shared" si="4"/>
      </c>
      <c r="BW56" s="48">
        <f t="shared" si="2"/>
      </c>
      <c r="BX56" s="49">
        <f t="shared" si="3"/>
      </c>
    </row>
    <row r="57" ht="13.8" customHeight="1" spans="1:76" x14ac:dyDescent="0.25">
      <c r="A57" s="107"/>
      <c r="B57" s="33"/>
      <c r="C57" s="34"/>
      <c r="D57" s="37"/>
      <c r="E57" s="36"/>
      <c r="F57" s="37"/>
      <c r="G57" s="36"/>
      <c r="H57" s="37"/>
      <c r="I57" s="36"/>
      <c r="J57" s="37"/>
      <c r="K57" s="36"/>
      <c r="L57" s="37"/>
      <c r="M57" s="36"/>
      <c r="N57" s="37"/>
      <c r="O57" s="36"/>
      <c r="P57" s="37"/>
      <c r="Q57" s="36"/>
      <c r="R57" s="37"/>
      <c r="S57" s="36"/>
      <c r="T57" s="37"/>
      <c r="U57" s="36"/>
      <c r="V57" s="37"/>
      <c r="W57" s="36"/>
      <c r="X57" s="40"/>
      <c r="Y57" s="39"/>
      <c r="Z57" s="40"/>
      <c r="AA57" s="39"/>
      <c r="AB57" s="40"/>
      <c r="AC57" s="39"/>
      <c r="AD57" s="40"/>
      <c r="AE57" s="39"/>
      <c r="AF57" s="40"/>
      <c r="AG57" s="39"/>
      <c r="AH57" s="40"/>
      <c r="AI57" s="39"/>
      <c r="AJ57" s="40"/>
      <c r="AK57" s="39"/>
      <c r="AL57" s="40"/>
      <c r="AM57" s="39"/>
      <c r="AN57" s="40"/>
      <c r="AO57" s="39"/>
      <c r="AP57" s="40"/>
      <c r="AQ57" s="39"/>
      <c r="AR57" s="40"/>
      <c r="AS57" s="39"/>
      <c r="AT57" s="40"/>
      <c r="AU57" s="39"/>
      <c r="AV57" s="40"/>
      <c r="AW57" s="39"/>
      <c r="AX57" s="40"/>
      <c r="AY57" s="41"/>
      <c r="AZ57" s="42"/>
      <c r="BA57" s="43"/>
      <c r="BB57" s="42"/>
      <c r="BC57" s="43"/>
      <c r="BD57" s="42"/>
      <c r="BE57" s="43"/>
      <c r="BF57" s="42"/>
      <c r="BG57" s="43"/>
      <c r="BH57" s="42"/>
      <c r="BI57" s="43"/>
      <c r="BJ57" s="42"/>
      <c r="BK57" s="43"/>
      <c r="BL57" s="42"/>
      <c r="BM57" s="43"/>
      <c r="BN57" s="42"/>
      <c r="BO57" s="43"/>
      <c r="BP57" s="42"/>
      <c r="BQ57" s="43"/>
      <c r="BR57" s="44">
        <f t="shared" si="0"/>
        <v>0</v>
      </c>
      <c r="BS57" s="45">
        <f t="shared" si="1"/>
        <v>0</v>
      </c>
      <c r="BT57" s="46"/>
      <c r="BU57" s="46"/>
      <c r="BV57" s="47">
        <f t="shared" si="4"/>
      </c>
      <c r="BW57" s="48">
        <f t="shared" si="2"/>
      </c>
      <c r="BX57" s="49">
        <f t="shared" si="3"/>
      </c>
    </row>
    <row r="58" ht="13.8" customHeight="1" spans="1:76" x14ac:dyDescent="0.25">
      <c r="A58" s="107"/>
      <c r="B58" s="33"/>
      <c r="C58" s="34"/>
      <c r="D58" s="37"/>
      <c r="E58" s="36"/>
      <c r="F58" s="37"/>
      <c r="G58" s="36"/>
      <c r="H58" s="37"/>
      <c r="I58" s="36"/>
      <c r="J58" s="37"/>
      <c r="K58" s="36"/>
      <c r="L58" s="37"/>
      <c r="M58" s="36"/>
      <c r="N58" s="37"/>
      <c r="O58" s="36"/>
      <c r="P58" s="37"/>
      <c r="Q58" s="36"/>
      <c r="R58" s="37"/>
      <c r="S58" s="36"/>
      <c r="T58" s="37"/>
      <c r="U58" s="36"/>
      <c r="V58" s="37"/>
      <c r="W58" s="36"/>
      <c r="X58" s="40"/>
      <c r="Y58" s="39"/>
      <c r="Z58" s="40"/>
      <c r="AA58" s="39"/>
      <c r="AB58" s="40"/>
      <c r="AC58" s="39"/>
      <c r="AD58" s="40"/>
      <c r="AE58" s="39"/>
      <c r="AF58" s="40"/>
      <c r="AG58" s="39"/>
      <c r="AH58" s="40"/>
      <c r="AI58" s="39"/>
      <c r="AJ58" s="40"/>
      <c r="AK58" s="39"/>
      <c r="AL58" s="40"/>
      <c r="AM58" s="39"/>
      <c r="AN58" s="40"/>
      <c r="AO58" s="39"/>
      <c r="AP58" s="40"/>
      <c r="AQ58" s="39"/>
      <c r="AR58" s="40"/>
      <c r="AS58" s="39"/>
      <c r="AT58" s="40"/>
      <c r="AU58" s="39"/>
      <c r="AV58" s="40"/>
      <c r="AW58" s="39"/>
      <c r="AX58" s="40"/>
      <c r="AY58" s="41"/>
      <c r="AZ58" s="42"/>
      <c r="BA58" s="43"/>
      <c r="BB58" s="42"/>
      <c r="BC58" s="43"/>
      <c r="BD58" s="42"/>
      <c r="BE58" s="43"/>
      <c r="BF58" s="42"/>
      <c r="BG58" s="43"/>
      <c r="BH58" s="42"/>
      <c r="BI58" s="43"/>
      <c r="BJ58" s="42"/>
      <c r="BK58" s="43"/>
      <c r="BL58" s="42"/>
      <c r="BM58" s="43"/>
      <c r="BN58" s="42"/>
      <c r="BO58" s="43"/>
      <c r="BP58" s="42"/>
      <c r="BQ58" s="43"/>
      <c r="BR58" s="44">
        <f t="shared" si="0"/>
        <v>0</v>
      </c>
      <c r="BS58" s="45">
        <f t="shared" si="1"/>
        <v>0</v>
      </c>
      <c r="BT58" s="46"/>
      <c r="BU58" s="46"/>
      <c r="BV58" s="47">
        <f t="shared" si="4"/>
      </c>
      <c r="BW58" s="48">
        <f t="shared" si="2"/>
      </c>
      <c r="BX58" s="49">
        <f t="shared" si="3"/>
      </c>
    </row>
    <row r="59" ht="13.8" customHeight="1" spans="1:76" x14ac:dyDescent="0.25">
      <c r="A59" s="107"/>
      <c r="B59" s="33"/>
      <c r="C59" s="34"/>
      <c r="D59" s="37"/>
      <c r="E59" s="36"/>
      <c r="F59" s="37"/>
      <c r="G59" s="36"/>
      <c r="H59" s="37"/>
      <c r="I59" s="36"/>
      <c r="J59" s="37"/>
      <c r="K59" s="36"/>
      <c r="L59" s="37"/>
      <c r="M59" s="36"/>
      <c r="N59" s="37"/>
      <c r="O59" s="36"/>
      <c r="P59" s="37"/>
      <c r="Q59" s="36"/>
      <c r="R59" s="37"/>
      <c r="S59" s="36"/>
      <c r="T59" s="37"/>
      <c r="U59" s="36"/>
      <c r="V59" s="37"/>
      <c r="W59" s="36"/>
      <c r="X59" s="40"/>
      <c r="Y59" s="39"/>
      <c r="Z59" s="40"/>
      <c r="AA59" s="39"/>
      <c r="AB59" s="40"/>
      <c r="AC59" s="39"/>
      <c r="AD59" s="40"/>
      <c r="AE59" s="39"/>
      <c r="AF59" s="40"/>
      <c r="AG59" s="39"/>
      <c r="AH59" s="40"/>
      <c r="AI59" s="39"/>
      <c r="AJ59" s="40"/>
      <c r="AK59" s="39"/>
      <c r="AL59" s="40"/>
      <c r="AM59" s="39"/>
      <c r="AN59" s="40"/>
      <c r="AO59" s="39"/>
      <c r="AP59" s="40"/>
      <c r="AQ59" s="39"/>
      <c r="AR59" s="40"/>
      <c r="AS59" s="39"/>
      <c r="AT59" s="40"/>
      <c r="AU59" s="39"/>
      <c r="AV59" s="40"/>
      <c r="AW59" s="39"/>
      <c r="AX59" s="40"/>
      <c r="AY59" s="41"/>
      <c r="AZ59" s="42"/>
      <c r="BA59" s="43"/>
      <c r="BB59" s="42"/>
      <c r="BC59" s="43"/>
      <c r="BD59" s="42"/>
      <c r="BE59" s="43"/>
      <c r="BF59" s="42"/>
      <c r="BG59" s="43"/>
      <c r="BH59" s="42"/>
      <c r="BI59" s="43"/>
      <c r="BJ59" s="42"/>
      <c r="BK59" s="43"/>
      <c r="BL59" s="42"/>
      <c r="BM59" s="43"/>
      <c r="BN59" s="42"/>
      <c r="BO59" s="43"/>
      <c r="BP59" s="42"/>
      <c r="BQ59" s="43"/>
      <c r="BR59" s="44">
        <f t="shared" si="0"/>
        <v>0</v>
      </c>
      <c r="BS59" s="45">
        <f t="shared" si="1"/>
        <v>0</v>
      </c>
      <c r="BT59" s="46"/>
      <c r="BU59" s="46"/>
      <c r="BV59" s="47">
        <f t="shared" si="4"/>
      </c>
      <c r="BW59" s="48">
        <f t="shared" si="2"/>
      </c>
      <c r="BX59" s="49">
        <f t="shared" si="3"/>
      </c>
    </row>
    <row r="60" ht="13.8" customHeight="1" spans="1:76" x14ac:dyDescent="0.25">
      <c r="A60" s="107"/>
      <c r="B60" s="33"/>
      <c r="C60" s="34"/>
      <c r="D60" s="37"/>
      <c r="E60" s="36"/>
      <c r="F60" s="37"/>
      <c r="G60" s="36"/>
      <c r="H60" s="37"/>
      <c r="I60" s="36"/>
      <c r="J60" s="37"/>
      <c r="K60" s="36"/>
      <c r="L60" s="37"/>
      <c r="M60" s="36"/>
      <c r="N60" s="37"/>
      <c r="O60" s="36"/>
      <c r="P60" s="37"/>
      <c r="Q60" s="36"/>
      <c r="R60" s="37"/>
      <c r="S60" s="36"/>
      <c r="T60" s="37"/>
      <c r="U60" s="36"/>
      <c r="V60" s="37"/>
      <c r="W60" s="36"/>
      <c r="X60" s="40"/>
      <c r="Y60" s="39"/>
      <c r="Z60" s="40"/>
      <c r="AA60" s="39"/>
      <c r="AB60" s="40"/>
      <c r="AC60" s="39"/>
      <c r="AD60" s="40"/>
      <c r="AE60" s="39"/>
      <c r="AF60" s="40"/>
      <c r="AG60" s="39"/>
      <c r="AH60" s="40"/>
      <c r="AI60" s="39"/>
      <c r="AJ60" s="40"/>
      <c r="AK60" s="39"/>
      <c r="AL60" s="40"/>
      <c r="AM60" s="39"/>
      <c r="AN60" s="40"/>
      <c r="AO60" s="39"/>
      <c r="AP60" s="40"/>
      <c r="AQ60" s="39"/>
      <c r="AR60" s="40"/>
      <c r="AS60" s="39"/>
      <c r="AT60" s="40"/>
      <c r="AU60" s="39"/>
      <c r="AV60" s="40"/>
      <c r="AW60" s="39"/>
      <c r="AX60" s="40"/>
      <c r="AY60" s="41"/>
      <c r="AZ60" s="42"/>
      <c r="BA60" s="43"/>
      <c r="BB60" s="42"/>
      <c r="BC60" s="43"/>
      <c r="BD60" s="42"/>
      <c r="BE60" s="43"/>
      <c r="BF60" s="42"/>
      <c r="BG60" s="43"/>
      <c r="BH60" s="42"/>
      <c r="BI60" s="43"/>
      <c r="BJ60" s="42"/>
      <c r="BK60" s="43"/>
      <c r="BL60" s="42"/>
      <c r="BM60" s="43"/>
      <c r="BN60" s="42"/>
      <c r="BO60" s="43"/>
      <c r="BP60" s="42"/>
      <c r="BQ60" s="43"/>
      <c r="BR60" s="44">
        <f t="shared" si="0"/>
        <v>0</v>
      </c>
      <c r="BS60" s="45">
        <f t="shared" si="1"/>
        <v>0</v>
      </c>
      <c r="BT60" s="46"/>
      <c r="BU60" s="46"/>
      <c r="BV60" s="47">
        <f t="shared" si="4"/>
      </c>
      <c r="BW60" s="48">
        <f t="shared" si="2"/>
      </c>
      <c r="BX60" s="49">
        <f t="shared" si="3"/>
      </c>
    </row>
    <row r="61" ht="13.8" customHeight="1" spans="1:76" x14ac:dyDescent="0.25">
      <c r="A61" s="107"/>
      <c r="B61" s="33"/>
      <c r="C61" s="34"/>
      <c r="D61" s="37"/>
      <c r="E61" s="36"/>
      <c r="F61" s="37"/>
      <c r="G61" s="36"/>
      <c r="H61" s="37"/>
      <c r="I61" s="36"/>
      <c r="J61" s="37"/>
      <c r="K61" s="36"/>
      <c r="L61" s="37"/>
      <c r="M61" s="36"/>
      <c r="N61" s="37"/>
      <c r="O61" s="36"/>
      <c r="P61" s="37"/>
      <c r="Q61" s="36"/>
      <c r="R61" s="37"/>
      <c r="S61" s="36"/>
      <c r="T61" s="37"/>
      <c r="U61" s="36"/>
      <c r="V61" s="37"/>
      <c r="W61" s="36"/>
      <c r="X61" s="40"/>
      <c r="Y61" s="39"/>
      <c r="Z61" s="40"/>
      <c r="AA61" s="39"/>
      <c r="AB61" s="40"/>
      <c r="AC61" s="39"/>
      <c r="AD61" s="40"/>
      <c r="AE61" s="39"/>
      <c r="AF61" s="40"/>
      <c r="AG61" s="39"/>
      <c r="AH61" s="40"/>
      <c r="AI61" s="39"/>
      <c r="AJ61" s="40"/>
      <c r="AK61" s="39"/>
      <c r="AL61" s="40"/>
      <c r="AM61" s="39"/>
      <c r="AN61" s="40"/>
      <c r="AO61" s="39"/>
      <c r="AP61" s="40"/>
      <c r="AQ61" s="39"/>
      <c r="AR61" s="40"/>
      <c r="AS61" s="39"/>
      <c r="AT61" s="40"/>
      <c r="AU61" s="39"/>
      <c r="AV61" s="40"/>
      <c r="AW61" s="39"/>
      <c r="AX61" s="40"/>
      <c r="AY61" s="41"/>
      <c r="AZ61" s="42"/>
      <c r="BA61" s="43"/>
      <c r="BB61" s="42"/>
      <c r="BC61" s="43"/>
      <c r="BD61" s="42"/>
      <c r="BE61" s="43"/>
      <c r="BF61" s="42"/>
      <c r="BG61" s="43"/>
      <c r="BH61" s="42"/>
      <c r="BI61" s="43"/>
      <c r="BJ61" s="42"/>
      <c r="BK61" s="43"/>
      <c r="BL61" s="42"/>
      <c r="BM61" s="43"/>
      <c r="BN61" s="42"/>
      <c r="BO61" s="43"/>
      <c r="BP61" s="42"/>
      <c r="BQ61" s="43"/>
      <c r="BR61" s="44">
        <f t="shared" si="0"/>
        <v>0</v>
      </c>
      <c r="BS61" s="45">
        <f t="shared" si="1"/>
        <v>0</v>
      </c>
      <c r="BT61" s="46"/>
      <c r="BU61" s="46"/>
      <c r="BV61" s="47">
        <f t="shared" si="4"/>
      </c>
      <c r="BW61" s="48">
        <f t="shared" si="2"/>
      </c>
      <c r="BX61" s="49">
        <f t="shared" si="3"/>
      </c>
    </row>
    <row r="62" ht="13.8" customHeight="1" spans="1:76" x14ac:dyDescent="0.25">
      <c r="A62" s="107"/>
      <c r="B62" s="33"/>
      <c r="C62" s="34"/>
      <c r="D62" s="37"/>
      <c r="E62" s="36"/>
      <c r="F62" s="37"/>
      <c r="G62" s="36"/>
      <c r="H62" s="37"/>
      <c r="I62" s="36"/>
      <c r="J62" s="37"/>
      <c r="K62" s="36"/>
      <c r="L62" s="37"/>
      <c r="M62" s="36"/>
      <c r="N62" s="37"/>
      <c r="O62" s="36"/>
      <c r="P62" s="37"/>
      <c r="Q62" s="36"/>
      <c r="R62" s="37"/>
      <c r="S62" s="36"/>
      <c r="T62" s="37"/>
      <c r="U62" s="36"/>
      <c r="V62" s="37"/>
      <c r="W62" s="36"/>
      <c r="X62" s="40"/>
      <c r="Y62" s="39"/>
      <c r="Z62" s="40"/>
      <c r="AA62" s="39"/>
      <c r="AB62" s="40"/>
      <c r="AC62" s="39"/>
      <c r="AD62" s="40"/>
      <c r="AE62" s="39"/>
      <c r="AF62" s="40"/>
      <c r="AG62" s="39"/>
      <c r="AH62" s="40"/>
      <c r="AI62" s="39"/>
      <c r="AJ62" s="40"/>
      <c r="AK62" s="39"/>
      <c r="AL62" s="40"/>
      <c r="AM62" s="39"/>
      <c r="AN62" s="40"/>
      <c r="AO62" s="39"/>
      <c r="AP62" s="40"/>
      <c r="AQ62" s="39"/>
      <c r="AR62" s="40"/>
      <c r="AS62" s="39"/>
      <c r="AT62" s="40"/>
      <c r="AU62" s="39"/>
      <c r="AV62" s="40"/>
      <c r="AW62" s="39"/>
      <c r="AX62" s="40"/>
      <c r="AY62" s="41"/>
      <c r="AZ62" s="42"/>
      <c r="BA62" s="43"/>
      <c r="BB62" s="42"/>
      <c r="BC62" s="43"/>
      <c r="BD62" s="42"/>
      <c r="BE62" s="43"/>
      <c r="BF62" s="42"/>
      <c r="BG62" s="43"/>
      <c r="BH62" s="42"/>
      <c r="BI62" s="43"/>
      <c r="BJ62" s="42"/>
      <c r="BK62" s="43"/>
      <c r="BL62" s="42"/>
      <c r="BM62" s="43"/>
      <c r="BN62" s="42"/>
      <c r="BO62" s="43"/>
      <c r="BP62" s="42"/>
      <c r="BQ62" s="43"/>
      <c r="BR62" s="44">
        <f t="shared" si="0"/>
        <v>0</v>
      </c>
      <c r="BS62" s="45">
        <f t="shared" si="1"/>
        <v>0</v>
      </c>
      <c r="BT62" s="46"/>
      <c r="BU62" s="46"/>
      <c r="BV62" s="47">
        <f t="shared" si="4"/>
      </c>
      <c r="BW62" s="48">
        <f t="shared" si="2"/>
      </c>
      <c r="BX62" s="49">
        <f t="shared" si="3"/>
      </c>
    </row>
    <row r="63" ht="13.8" customHeight="1" spans="1:76" x14ac:dyDescent="0.25">
      <c r="A63" s="107"/>
      <c r="B63" s="33"/>
      <c r="C63" s="34"/>
      <c r="D63" s="37"/>
      <c r="E63" s="36"/>
      <c r="F63" s="37"/>
      <c r="G63" s="36"/>
      <c r="H63" s="37"/>
      <c r="I63" s="36"/>
      <c r="J63" s="37"/>
      <c r="K63" s="36"/>
      <c r="L63" s="37"/>
      <c r="M63" s="36"/>
      <c r="N63" s="37"/>
      <c r="O63" s="36"/>
      <c r="P63" s="37"/>
      <c r="Q63" s="36"/>
      <c r="R63" s="37"/>
      <c r="S63" s="36"/>
      <c r="T63" s="37"/>
      <c r="U63" s="36"/>
      <c r="V63" s="37"/>
      <c r="W63" s="36"/>
      <c r="X63" s="40"/>
      <c r="Y63" s="39"/>
      <c r="Z63" s="40"/>
      <c r="AA63" s="39"/>
      <c r="AB63" s="40"/>
      <c r="AC63" s="39"/>
      <c r="AD63" s="40"/>
      <c r="AE63" s="39"/>
      <c r="AF63" s="40"/>
      <c r="AG63" s="39"/>
      <c r="AH63" s="40"/>
      <c r="AI63" s="39"/>
      <c r="AJ63" s="40"/>
      <c r="AK63" s="39"/>
      <c r="AL63" s="40"/>
      <c r="AM63" s="39"/>
      <c r="AN63" s="40"/>
      <c r="AO63" s="39"/>
      <c r="AP63" s="40"/>
      <c r="AQ63" s="39"/>
      <c r="AR63" s="40"/>
      <c r="AS63" s="39"/>
      <c r="AT63" s="40"/>
      <c r="AU63" s="39"/>
      <c r="AV63" s="40"/>
      <c r="AW63" s="39"/>
      <c r="AX63" s="40"/>
      <c r="AY63" s="41"/>
      <c r="AZ63" s="42"/>
      <c r="BA63" s="43"/>
      <c r="BB63" s="42"/>
      <c r="BC63" s="43"/>
      <c r="BD63" s="42"/>
      <c r="BE63" s="43"/>
      <c r="BF63" s="42"/>
      <c r="BG63" s="43"/>
      <c r="BH63" s="42"/>
      <c r="BI63" s="43"/>
      <c r="BJ63" s="42"/>
      <c r="BK63" s="43"/>
      <c r="BL63" s="42"/>
      <c r="BM63" s="43"/>
      <c r="BN63" s="42"/>
      <c r="BO63" s="43"/>
      <c r="BP63" s="42"/>
      <c r="BQ63" s="43"/>
      <c r="BR63" s="44">
        <f t="shared" si="0"/>
        <v>0</v>
      </c>
      <c r="BS63" s="45">
        <f t="shared" si="1"/>
        <v>0</v>
      </c>
      <c r="BT63" s="46"/>
      <c r="BU63" s="46"/>
      <c r="BV63" s="47">
        <f t="shared" si="4"/>
      </c>
      <c r="BW63" s="48">
        <f t="shared" si="2"/>
      </c>
      <c r="BX63" s="49">
        <f t="shared" si="3"/>
      </c>
    </row>
    <row r="64" ht="13.8" customHeight="1" spans="1:76" x14ac:dyDescent="0.25">
      <c r="A64" s="107"/>
      <c r="B64" s="33"/>
      <c r="C64" s="34"/>
      <c r="D64" s="37"/>
      <c r="E64" s="36"/>
      <c r="F64" s="37"/>
      <c r="G64" s="36"/>
      <c r="H64" s="37"/>
      <c r="I64" s="36"/>
      <c r="J64" s="37"/>
      <c r="K64" s="36"/>
      <c r="L64" s="37"/>
      <c r="M64" s="36"/>
      <c r="N64" s="37"/>
      <c r="O64" s="36"/>
      <c r="P64" s="37"/>
      <c r="Q64" s="36"/>
      <c r="R64" s="37"/>
      <c r="S64" s="36"/>
      <c r="T64" s="37"/>
      <c r="U64" s="36"/>
      <c r="V64" s="37"/>
      <c r="W64" s="36"/>
      <c r="X64" s="40"/>
      <c r="Y64" s="39"/>
      <c r="Z64" s="40"/>
      <c r="AA64" s="39"/>
      <c r="AB64" s="40"/>
      <c r="AC64" s="39"/>
      <c r="AD64" s="40"/>
      <c r="AE64" s="39"/>
      <c r="AF64" s="40"/>
      <c r="AG64" s="39"/>
      <c r="AH64" s="40"/>
      <c r="AI64" s="39"/>
      <c r="AJ64" s="40"/>
      <c r="AK64" s="39"/>
      <c r="AL64" s="40"/>
      <c r="AM64" s="39"/>
      <c r="AN64" s="40"/>
      <c r="AO64" s="39"/>
      <c r="AP64" s="40"/>
      <c r="AQ64" s="39"/>
      <c r="AR64" s="40"/>
      <c r="AS64" s="39"/>
      <c r="AT64" s="40"/>
      <c r="AU64" s="39"/>
      <c r="AV64" s="40"/>
      <c r="AW64" s="39"/>
      <c r="AX64" s="40"/>
      <c r="AY64" s="41"/>
      <c r="AZ64" s="42"/>
      <c r="BA64" s="43"/>
      <c r="BB64" s="42"/>
      <c r="BC64" s="43"/>
      <c r="BD64" s="42"/>
      <c r="BE64" s="43"/>
      <c r="BF64" s="42"/>
      <c r="BG64" s="43"/>
      <c r="BH64" s="42"/>
      <c r="BI64" s="43"/>
      <c r="BJ64" s="42"/>
      <c r="BK64" s="43"/>
      <c r="BL64" s="42"/>
      <c r="BM64" s="43"/>
      <c r="BN64" s="42"/>
      <c r="BO64" s="43"/>
      <c r="BP64" s="42"/>
      <c r="BQ64" s="43"/>
      <c r="BR64" s="44">
        <f t="shared" si="0"/>
        <v>0</v>
      </c>
      <c r="BS64" s="45">
        <f t="shared" si="1"/>
        <v>0</v>
      </c>
      <c r="BT64" s="46"/>
      <c r="BU64" s="46"/>
      <c r="BV64" s="47">
        <f t="shared" si="4"/>
      </c>
      <c r="BW64" s="48">
        <f t="shared" si="2"/>
      </c>
      <c r="BX64" s="49">
        <f t="shared" si="3"/>
      </c>
    </row>
    <row r="65" ht="13.8" customHeight="1" spans="1:76" x14ac:dyDescent="0.25">
      <c r="A65" s="107"/>
      <c r="B65" s="33"/>
      <c r="C65" s="34"/>
      <c r="D65" s="37"/>
      <c r="E65" s="36"/>
      <c r="F65" s="37"/>
      <c r="G65" s="36"/>
      <c r="H65" s="37"/>
      <c r="I65" s="36"/>
      <c r="J65" s="37"/>
      <c r="K65" s="36"/>
      <c r="L65" s="37"/>
      <c r="M65" s="36"/>
      <c r="N65" s="37"/>
      <c r="O65" s="36"/>
      <c r="P65" s="37"/>
      <c r="Q65" s="36"/>
      <c r="R65" s="37"/>
      <c r="S65" s="36"/>
      <c r="T65" s="37"/>
      <c r="U65" s="36"/>
      <c r="V65" s="37"/>
      <c r="W65" s="36"/>
      <c r="X65" s="40"/>
      <c r="Y65" s="39"/>
      <c r="Z65" s="40"/>
      <c r="AA65" s="39"/>
      <c r="AB65" s="40"/>
      <c r="AC65" s="39"/>
      <c r="AD65" s="40"/>
      <c r="AE65" s="39"/>
      <c r="AF65" s="40"/>
      <c r="AG65" s="39"/>
      <c r="AH65" s="40"/>
      <c r="AI65" s="39"/>
      <c r="AJ65" s="40"/>
      <c r="AK65" s="39"/>
      <c r="AL65" s="40"/>
      <c r="AM65" s="39"/>
      <c r="AN65" s="40"/>
      <c r="AO65" s="39"/>
      <c r="AP65" s="40"/>
      <c r="AQ65" s="39"/>
      <c r="AR65" s="40"/>
      <c r="AS65" s="39"/>
      <c r="AT65" s="40"/>
      <c r="AU65" s="39"/>
      <c r="AV65" s="40"/>
      <c r="AW65" s="39"/>
      <c r="AX65" s="40"/>
      <c r="AY65" s="41"/>
      <c r="AZ65" s="42"/>
      <c r="BA65" s="43"/>
      <c r="BB65" s="42"/>
      <c r="BC65" s="43"/>
      <c r="BD65" s="42"/>
      <c r="BE65" s="43"/>
      <c r="BF65" s="42"/>
      <c r="BG65" s="43"/>
      <c r="BH65" s="42"/>
      <c r="BI65" s="43"/>
      <c r="BJ65" s="42"/>
      <c r="BK65" s="43"/>
      <c r="BL65" s="42"/>
      <c r="BM65" s="43"/>
      <c r="BN65" s="42"/>
      <c r="BO65" s="43"/>
      <c r="BP65" s="42"/>
      <c r="BQ65" s="43"/>
      <c r="BR65" s="44">
        <f t="shared" si="0"/>
        <v>0</v>
      </c>
      <c r="BS65" s="45">
        <f t="shared" si="1"/>
        <v>0</v>
      </c>
      <c r="BT65" s="46"/>
      <c r="BU65" s="46"/>
      <c r="BV65" s="47">
        <f t="shared" si="4"/>
      </c>
      <c r="BW65" s="48">
        <f t="shared" si="2"/>
      </c>
      <c r="BX65" s="49">
        <f t="shared" si="3"/>
      </c>
    </row>
    <row r="66" ht="13.8" customHeight="1" spans="1:76" x14ac:dyDescent="0.25">
      <c r="A66" s="107"/>
      <c r="B66" s="33"/>
      <c r="C66" s="34"/>
      <c r="D66" s="37"/>
      <c r="E66" s="36"/>
      <c r="F66" s="37"/>
      <c r="G66" s="36"/>
      <c r="H66" s="37"/>
      <c r="I66" s="36"/>
      <c r="J66" s="37"/>
      <c r="K66" s="36"/>
      <c r="L66" s="37"/>
      <c r="M66" s="36"/>
      <c r="N66" s="37"/>
      <c r="O66" s="36"/>
      <c r="P66" s="37"/>
      <c r="Q66" s="36"/>
      <c r="R66" s="37"/>
      <c r="S66" s="36"/>
      <c r="T66" s="37"/>
      <c r="U66" s="36"/>
      <c r="V66" s="37"/>
      <c r="W66" s="36"/>
      <c r="X66" s="40"/>
      <c r="Y66" s="39"/>
      <c r="Z66" s="40"/>
      <c r="AA66" s="39"/>
      <c r="AB66" s="40"/>
      <c r="AC66" s="39"/>
      <c r="AD66" s="40"/>
      <c r="AE66" s="39"/>
      <c r="AF66" s="40"/>
      <c r="AG66" s="39"/>
      <c r="AH66" s="40"/>
      <c r="AI66" s="39"/>
      <c r="AJ66" s="40"/>
      <c r="AK66" s="39"/>
      <c r="AL66" s="40"/>
      <c r="AM66" s="39"/>
      <c r="AN66" s="40"/>
      <c r="AO66" s="39"/>
      <c r="AP66" s="40"/>
      <c r="AQ66" s="39"/>
      <c r="AR66" s="40"/>
      <c r="AS66" s="39"/>
      <c r="AT66" s="40"/>
      <c r="AU66" s="39"/>
      <c r="AV66" s="40"/>
      <c r="AW66" s="39"/>
      <c r="AX66" s="40"/>
      <c r="AY66" s="41"/>
      <c r="AZ66" s="42"/>
      <c r="BA66" s="43"/>
      <c r="BB66" s="42"/>
      <c r="BC66" s="43"/>
      <c r="BD66" s="42"/>
      <c r="BE66" s="43"/>
      <c r="BF66" s="42"/>
      <c r="BG66" s="43"/>
      <c r="BH66" s="42"/>
      <c r="BI66" s="43"/>
      <c r="BJ66" s="42"/>
      <c r="BK66" s="43"/>
      <c r="BL66" s="42"/>
      <c r="BM66" s="43"/>
      <c r="BN66" s="42"/>
      <c r="BO66" s="43"/>
      <c r="BP66" s="42"/>
      <c r="BQ66" s="43"/>
      <c r="BR66" s="44">
        <f t="shared" si="0"/>
        <v>0</v>
      </c>
      <c r="BS66" s="45">
        <f t="shared" si="1"/>
        <v>0</v>
      </c>
      <c r="BT66" s="46"/>
      <c r="BU66" s="46"/>
      <c r="BV66" s="47">
        <f t="shared" si="4"/>
      </c>
      <c r="BW66" s="48">
        <f t="shared" si="2"/>
      </c>
      <c r="BX66" s="49">
        <f t="shared" si="3"/>
      </c>
    </row>
    <row r="67" ht="13.8" customHeight="1" spans="1:76" x14ac:dyDescent="0.25">
      <c r="A67" s="107"/>
      <c r="B67" s="33"/>
      <c r="C67" s="34"/>
      <c r="D67" s="37"/>
      <c r="E67" s="36"/>
      <c r="F67" s="37"/>
      <c r="G67" s="36"/>
      <c r="H67" s="37"/>
      <c r="I67" s="36"/>
      <c r="J67" s="37"/>
      <c r="K67" s="36"/>
      <c r="L67" s="37"/>
      <c r="M67" s="36"/>
      <c r="N67" s="37"/>
      <c r="O67" s="36"/>
      <c r="P67" s="37"/>
      <c r="Q67" s="36"/>
      <c r="R67" s="37"/>
      <c r="S67" s="36"/>
      <c r="T67" s="37"/>
      <c r="U67" s="36"/>
      <c r="V67" s="37"/>
      <c r="W67" s="36"/>
      <c r="X67" s="40"/>
      <c r="Y67" s="39"/>
      <c r="Z67" s="40"/>
      <c r="AA67" s="39"/>
      <c r="AB67" s="40"/>
      <c r="AC67" s="39"/>
      <c r="AD67" s="40"/>
      <c r="AE67" s="39"/>
      <c r="AF67" s="40"/>
      <c r="AG67" s="39"/>
      <c r="AH67" s="40"/>
      <c r="AI67" s="39"/>
      <c r="AJ67" s="40"/>
      <c r="AK67" s="39"/>
      <c r="AL67" s="40"/>
      <c r="AM67" s="39"/>
      <c r="AN67" s="40"/>
      <c r="AO67" s="39"/>
      <c r="AP67" s="40"/>
      <c r="AQ67" s="39"/>
      <c r="AR67" s="40"/>
      <c r="AS67" s="39"/>
      <c r="AT67" s="40"/>
      <c r="AU67" s="39"/>
      <c r="AV67" s="40"/>
      <c r="AW67" s="39"/>
      <c r="AX67" s="40"/>
      <c r="AY67" s="41"/>
      <c r="AZ67" s="42"/>
      <c r="BA67" s="43"/>
      <c r="BB67" s="42"/>
      <c r="BC67" s="43"/>
      <c r="BD67" s="42"/>
      <c r="BE67" s="43"/>
      <c r="BF67" s="42"/>
      <c r="BG67" s="43"/>
      <c r="BH67" s="42"/>
      <c r="BI67" s="43"/>
      <c r="BJ67" s="42"/>
      <c r="BK67" s="43"/>
      <c r="BL67" s="42"/>
      <c r="BM67" s="43"/>
      <c r="BN67" s="42"/>
      <c r="BO67" s="43"/>
      <c r="BP67" s="42"/>
      <c r="BQ67" s="43"/>
      <c r="BR67" s="44">
        <f t="shared" si="0"/>
        <v>0</v>
      </c>
      <c r="BS67" s="45">
        <f t="shared" si="1"/>
        <v>0</v>
      </c>
      <c r="BT67" s="46"/>
      <c r="BU67" s="46"/>
      <c r="BV67" s="47">
        <f t="shared" si="4"/>
      </c>
      <c r="BW67" s="48">
        <f t="shared" si="2"/>
      </c>
      <c r="BX67" s="49">
        <f t="shared" si="3"/>
      </c>
    </row>
    <row r="68" ht="13.8" customHeight="1" spans="1:76" x14ac:dyDescent="0.25">
      <c r="A68" s="107"/>
      <c r="B68" s="33"/>
      <c r="C68" s="34"/>
      <c r="D68" s="37"/>
      <c r="E68" s="36"/>
      <c r="F68" s="37"/>
      <c r="G68" s="36"/>
      <c r="H68" s="37"/>
      <c r="I68" s="36"/>
      <c r="J68" s="37"/>
      <c r="K68" s="36"/>
      <c r="L68" s="37"/>
      <c r="M68" s="36"/>
      <c r="N68" s="37"/>
      <c r="O68" s="36"/>
      <c r="P68" s="37"/>
      <c r="Q68" s="36"/>
      <c r="R68" s="37"/>
      <c r="S68" s="36"/>
      <c r="T68" s="37"/>
      <c r="U68" s="36"/>
      <c r="V68" s="37"/>
      <c r="W68" s="36"/>
      <c r="X68" s="40"/>
      <c r="Y68" s="39"/>
      <c r="Z68" s="40"/>
      <c r="AA68" s="39"/>
      <c r="AB68" s="40"/>
      <c r="AC68" s="39"/>
      <c r="AD68" s="40"/>
      <c r="AE68" s="39"/>
      <c r="AF68" s="40"/>
      <c r="AG68" s="39"/>
      <c r="AH68" s="40"/>
      <c r="AI68" s="39"/>
      <c r="AJ68" s="40"/>
      <c r="AK68" s="39"/>
      <c r="AL68" s="40"/>
      <c r="AM68" s="39"/>
      <c r="AN68" s="40"/>
      <c r="AO68" s="39"/>
      <c r="AP68" s="40"/>
      <c r="AQ68" s="39"/>
      <c r="AR68" s="40"/>
      <c r="AS68" s="39"/>
      <c r="AT68" s="40"/>
      <c r="AU68" s="39"/>
      <c r="AV68" s="40"/>
      <c r="AW68" s="39"/>
      <c r="AX68" s="40"/>
      <c r="AY68" s="41"/>
      <c r="AZ68" s="42"/>
      <c r="BA68" s="43"/>
      <c r="BB68" s="42"/>
      <c r="BC68" s="43"/>
      <c r="BD68" s="42"/>
      <c r="BE68" s="43"/>
      <c r="BF68" s="42"/>
      <c r="BG68" s="43"/>
      <c r="BH68" s="42"/>
      <c r="BI68" s="43"/>
      <c r="BJ68" s="42"/>
      <c r="BK68" s="43"/>
      <c r="BL68" s="42"/>
      <c r="BM68" s="43"/>
      <c r="BN68" s="42"/>
      <c r="BO68" s="43"/>
      <c r="BP68" s="42"/>
      <c r="BQ68" s="43"/>
      <c r="BR68" s="44">
        <f t="shared" si="0"/>
        <v>0</v>
      </c>
      <c r="BS68" s="45">
        <f t="shared" si="1"/>
        <v>0</v>
      </c>
      <c r="BT68" s="46"/>
      <c r="BU68" s="46"/>
      <c r="BV68" s="47">
        <f t="shared" si="4"/>
      </c>
      <c r="BW68" s="48">
        <f t="shared" si="2"/>
      </c>
      <c r="BX68" s="49">
        <f t="shared" si="3"/>
      </c>
    </row>
    <row r="69" ht="13.8" customHeight="1" spans="1:76" x14ac:dyDescent="0.25">
      <c r="A69" s="107"/>
      <c r="B69" s="33"/>
      <c r="C69" s="34"/>
      <c r="D69" s="37"/>
      <c r="E69" s="36"/>
      <c r="F69" s="37"/>
      <c r="G69" s="36"/>
      <c r="H69" s="37"/>
      <c r="I69" s="36"/>
      <c r="J69" s="37"/>
      <c r="K69" s="36"/>
      <c r="L69" s="37"/>
      <c r="M69" s="36"/>
      <c r="N69" s="37"/>
      <c r="O69" s="36"/>
      <c r="P69" s="37"/>
      <c r="Q69" s="36"/>
      <c r="R69" s="37"/>
      <c r="S69" s="36"/>
      <c r="T69" s="37"/>
      <c r="U69" s="36"/>
      <c r="V69" s="37"/>
      <c r="W69" s="36"/>
      <c r="X69" s="40"/>
      <c r="Y69" s="39"/>
      <c r="Z69" s="40"/>
      <c r="AA69" s="39"/>
      <c r="AB69" s="40"/>
      <c r="AC69" s="39"/>
      <c r="AD69" s="40"/>
      <c r="AE69" s="39"/>
      <c r="AF69" s="40"/>
      <c r="AG69" s="39"/>
      <c r="AH69" s="40"/>
      <c r="AI69" s="39"/>
      <c r="AJ69" s="40"/>
      <c r="AK69" s="39"/>
      <c r="AL69" s="40"/>
      <c r="AM69" s="39"/>
      <c r="AN69" s="40"/>
      <c r="AO69" s="39"/>
      <c r="AP69" s="40"/>
      <c r="AQ69" s="39"/>
      <c r="AR69" s="40"/>
      <c r="AS69" s="39"/>
      <c r="AT69" s="40"/>
      <c r="AU69" s="39"/>
      <c r="AV69" s="40"/>
      <c r="AW69" s="39"/>
      <c r="AX69" s="40"/>
      <c r="AY69" s="41"/>
      <c r="AZ69" s="42"/>
      <c r="BA69" s="43"/>
      <c r="BB69" s="42"/>
      <c r="BC69" s="43"/>
      <c r="BD69" s="42"/>
      <c r="BE69" s="43"/>
      <c r="BF69" s="42"/>
      <c r="BG69" s="43"/>
      <c r="BH69" s="42"/>
      <c r="BI69" s="43"/>
      <c r="BJ69" s="42"/>
      <c r="BK69" s="43"/>
      <c r="BL69" s="42"/>
      <c r="BM69" s="43"/>
      <c r="BN69" s="42"/>
      <c r="BO69" s="43"/>
      <c r="BP69" s="42"/>
      <c r="BQ69" s="43"/>
      <c r="BR69" s="44">
        <f t="shared" ref="BR69:BR70" si="5">D69+F69+H69+J69+L69+N69+V69+X69+Z69+AB69+AD69+AF69+AZ69+BB69+BD69+BF69+BH69+AH69+P69+R69+AJ69+BJ69+AL69+AN69+AP69+AR69+AT69+AX69+AV69+BL69+T69+BN69+BP69</f>
        <v>0</v>
      </c>
      <c r="BS69" s="45">
        <f t="shared" ref="BS69:BS70" si="6">E69+G69+I69+K69+M69+O69+W69+Y69+AA69+AC69+AE69+AG69+BA69+BC69+BE69+BG69+BI69+AI69+Q69+S69+AK69+BK69+AM69+AO69+AQ69+AS69+AU69+AY69+AW69+BM69+U69+BO69+BQ69</f>
        <v>0</v>
      </c>
      <c r="BT69" s="46"/>
      <c r="BU69" s="46"/>
      <c r="BV69" s="47">
        <f t="shared" si="4"/>
      </c>
      <c r="BW69" s="48">
        <f t="shared" si="2"/>
      </c>
      <c r="BX69" s="49">
        <f t="shared" si="3"/>
      </c>
    </row>
    <row r="70" ht="14.4" customHeight="1" spans="1:76" x14ac:dyDescent="0.25">
      <c r="A70" s="107"/>
      <c r="B70" s="116"/>
      <c r="C70" s="117"/>
      <c r="D70" s="118"/>
      <c r="E70" s="119"/>
      <c r="F70" s="118"/>
      <c r="G70" s="119"/>
      <c r="H70" s="118"/>
      <c r="I70" s="119"/>
      <c r="J70" s="118"/>
      <c r="K70" s="119"/>
      <c r="L70" s="118"/>
      <c r="M70" s="119"/>
      <c r="N70" s="118"/>
      <c r="O70" s="119"/>
      <c r="P70" s="118"/>
      <c r="Q70" s="119"/>
      <c r="R70" s="118"/>
      <c r="S70" s="119"/>
      <c r="T70" s="118"/>
      <c r="U70" s="119"/>
      <c r="V70" s="118"/>
      <c r="W70" s="119"/>
      <c r="X70" s="120"/>
      <c r="Y70" s="121"/>
      <c r="Z70" s="120"/>
      <c r="AA70" s="121"/>
      <c r="AB70" s="120"/>
      <c r="AC70" s="121"/>
      <c r="AD70" s="120"/>
      <c r="AE70" s="121"/>
      <c r="AF70" s="120"/>
      <c r="AG70" s="121"/>
      <c r="AH70" s="120"/>
      <c r="AI70" s="121"/>
      <c r="AJ70" s="120"/>
      <c r="AK70" s="121"/>
      <c r="AL70" s="120"/>
      <c r="AM70" s="121"/>
      <c r="AN70" s="120"/>
      <c r="AO70" s="121"/>
      <c r="AP70" s="120"/>
      <c r="AQ70" s="121"/>
      <c r="AR70" s="120"/>
      <c r="AS70" s="121"/>
      <c r="AT70" s="120"/>
      <c r="AU70" s="121"/>
      <c r="AV70" s="120"/>
      <c r="AW70" s="121"/>
      <c r="AX70" s="120"/>
      <c r="AY70" s="122"/>
      <c r="AZ70" s="123"/>
      <c r="BA70" s="124"/>
      <c r="BB70" s="123"/>
      <c r="BC70" s="124"/>
      <c r="BD70" s="123"/>
      <c r="BE70" s="124"/>
      <c r="BF70" s="123"/>
      <c r="BG70" s="124"/>
      <c r="BH70" s="123"/>
      <c r="BI70" s="124"/>
      <c r="BJ70" s="123"/>
      <c r="BK70" s="124"/>
      <c r="BL70" s="123"/>
      <c r="BM70" s="124"/>
      <c r="BN70" s="123"/>
      <c r="BO70" s="124"/>
      <c r="BP70" s="123"/>
      <c r="BQ70" s="124"/>
      <c r="BR70" s="44">
        <f t="shared" si="5"/>
        <v>0</v>
      </c>
      <c r="BS70" s="45">
        <f t="shared" si="6"/>
        <v>0</v>
      </c>
      <c r="BT70" s="125"/>
      <c r="BU70" s="125"/>
      <c r="BV70" s="47">
        <f t="shared" ref="BV70" si="7">IF(BR70=0, "", BR70/BT70)</f>
      </c>
      <c r="BW70" s="48">
        <f t="shared" ref="BW70" si="8">IF(BR70=0, "", BR70/BS70)</f>
      </c>
      <c r="BX70" s="49">
        <f t="shared" ref="BX70" si="9">IF(BR70=0, "", BR70/BU70)</f>
      </c>
    </row>
    <row r="71" ht="16.5" customHeight="1" spans="2:76" x14ac:dyDescent="0.25">
      <c r="B71" s="51" t="s">
        <v>19</v>
      </c>
      <c r="C71" s="52"/>
      <c r="D71" s="53">
        <f>SUM(D4:D70)</f>
        <v>0</v>
      </c>
      <c r="E71" s="54">
        <f t="shared" ref="E71" si="10">SUM(E4:E70)</f>
        <v>0</v>
      </c>
      <c r="F71" s="53">
        <f>SUM(F4:F70)</f>
        <v>0</v>
      </c>
      <c r="G71" s="54">
        <f t="shared" ref="G71" si="11">SUM(G4:G70)</f>
        <v>0</v>
      </c>
      <c r="H71" s="53">
        <f>SUM(H4:H70)</f>
        <v>0</v>
      </c>
      <c r="I71" s="54">
        <f t="shared" ref="I71" si="12">SUM(I4:I70)</f>
        <v>0</v>
      </c>
      <c r="J71" s="53">
        <f>SUM(J4:J70)</f>
        <v>0</v>
      </c>
      <c r="K71" s="54">
        <f t="shared" ref="K71" si="13">SUM(K4:K70)</f>
        <v>0</v>
      </c>
      <c r="L71" s="53">
        <f>SUM(L4:L70)</f>
        <v>0</v>
      </c>
      <c r="M71" s="54">
        <f t="shared" ref="M71" si="14">SUM(M4:M70)</f>
        <v>0</v>
      </c>
      <c r="N71" s="53">
        <f>SUM(N4:N70)</f>
        <v>0</v>
      </c>
      <c r="O71" s="54">
        <f t="shared" ref="O71" si="15">SUM(O4:O70)</f>
        <v>0</v>
      </c>
      <c r="P71" s="53">
        <f>SUM(P4:P70)</f>
        <v>0</v>
      </c>
      <c r="Q71" s="54">
        <f t="shared" ref="Q71" si="16">SUM(Q4:Q70)</f>
        <v>0</v>
      </c>
      <c r="R71" s="53">
        <f>SUM(R4:R70)</f>
        <v>0</v>
      </c>
      <c r="S71" s="54">
        <f t="shared" ref="S71" si="17">SUM(S4:S70)</f>
        <v>0</v>
      </c>
      <c r="T71" s="53">
        <f>SUM(T4:T70)</f>
        <v>0</v>
      </c>
      <c r="U71" s="54">
        <f>SUM(U4:U70)</f>
        <v>0</v>
      </c>
      <c r="V71" s="53">
        <f>SUM(V4:V70)</f>
        <v>0</v>
      </c>
      <c r="W71" s="54">
        <f t="shared" ref="W71" si="18">SUM(W4:W70)</f>
        <v>0</v>
      </c>
      <c r="X71" s="56">
        <f>SUM(X4:X70)</f>
        <v>0</v>
      </c>
      <c r="Y71" s="57">
        <f t="shared" ref="Y71" si="19">SUM(Y4:Y70)</f>
        <v>0</v>
      </c>
      <c r="Z71" s="56">
        <f>SUM(Z4:Z70)</f>
        <v>0</v>
      </c>
      <c r="AA71" s="57">
        <f t="shared" ref="AA71" si="20">SUM(AA4:AA70)</f>
        <v>0</v>
      </c>
      <c r="AB71" s="56">
        <f>SUM(AB4:AB70)</f>
        <v>0</v>
      </c>
      <c r="AC71" s="57">
        <f t="shared" ref="AC71" si="21">SUM(AC4:AC70)</f>
        <v>0</v>
      </c>
      <c r="AD71" s="56">
        <f>SUM(AD4:AD70)</f>
        <v>0</v>
      </c>
      <c r="AE71" s="57">
        <f t="shared" ref="AE71" si="22">SUM(AE4:AE70)</f>
        <v>0</v>
      </c>
      <c r="AF71" s="56">
        <f>SUM(AF4:AF70)</f>
        <v>0</v>
      </c>
      <c r="AG71" s="57">
        <f t="shared" ref="AG71" si="23">SUM(AG4:AG70)</f>
        <v>0</v>
      </c>
      <c r="AH71" s="56">
        <f>SUM(AH4:AH70)</f>
        <v>0</v>
      </c>
      <c r="AI71" s="57">
        <f t="shared" ref="AI71" si="24">SUM(AI4:AI70)</f>
        <v>0</v>
      </c>
      <c r="AJ71" s="56">
        <f>SUM(AJ4:AJ70)</f>
        <v>0</v>
      </c>
      <c r="AK71" s="57">
        <f t="shared" ref="AK71" si="25">SUM(AK4:AK70)</f>
        <v>0</v>
      </c>
      <c r="AL71" s="56">
        <f>SUM(AL4:AL70)</f>
        <v>0</v>
      </c>
      <c r="AM71" s="57">
        <f t="shared" ref="AM71" si="26">SUM(AM4:AM70)</f>
        <v>0</v>
      </c>
      <c r="AN71" s="56">
        <f>SUM(AN4:AN70)</f>
        <v>0</v>
      </c>
      <c r="AO71" s="57">
        <f t="shared" ref="AO71" si="27">SUM(AO4:AO70)</f>
        <v>0</v>
      </c>
      <c r="AP71" s="56">
        <f>SUM(AP4:AP70)</f>
        <v>0</v>
      </c>
      <c r="AQ71" s="57">
        <f t="shared" ref="AQ71" si="28">SUM(AQ4:AQ70)</f>
        <v>0</v>
      </c>
      <c r="AR71" s="56">
        <f>SUM(AR4:AR70)</f>
        <v>0</v>
      </c>
      <c r="AS71" s="57">
        <f t="shared" ref="AS71" si="29">SUM(AS4:AS70)</f>
        <v>0</v>
      </c>
      <c r="AT71" s="56">
        <f>SUM(AT4:AT70)</f>
        <v>0</v>
      </c>
      <c r="AU71" s="57">
        <f t="shared" ref="AU71" si="30">SUM(AU4:AU70)</f>
        <v>0</v>
      </c>
      <c r="AV71" s="56">
        <f>SUM(AV4:AV70)</f>
        <v>0</v>
      </c>
      <c r="AW71" s="57">
        <f t="shared" ref="AW71" si="31">SUM(AW4:AW70)</f>
        <v>0</v>
      </c>
      <c r="AX71" s="56">
        <f>SUM(AX4:AX70)</f>
        <v>0</v>
      </c>
      <c r="AY71" s="57">
        <f>SUM(AY4:AY70)</f>
        <v>0</v>
      </c>
      <c r="AZ71" s="59">
        <f>SUM(AZ4:AZ70)</f>
        <v>0</v>
      </c>
      <c r="BA71" s="60">
        <f t="shared" ref="BA71" si="32">SUM(BA4:BA70)</f>
        <v>0</v>
      </c>
      <c r="BB71" s="59">
        <f>SUM(BB4:BB70)</f>
        <v>0</v>
      </c>
      <c r="BC71" s="60">
        <f t="shared" ref="BC71" si="33">SUM(BC4:BC70)</f>
        <v>0</v>
      </c>
      <c r="BD71" s="59">
        <f>SUM(BD4:BD70)</f>
        <v>0</v>
      </c>
      <c r="BE71" s="60">
        <f t="shared" ref="BE71" si="34">SUM(BE4:BE70)</f>
        <v>0</v>
      </c>
      <c r="BF71" s="59">
        <f>SUM(BF4:BF70)</f>
        <v>0</v>
      </c>
      <c r="BG71" s="60">
        <f t="shared" ref="BG71" si="35">SUM(BG4:BG70)</f>
        <v>0</v>
      </c>
      <c r="BH71" s="59">
        <f>SUM(BH4:BH70)</f>
        <v>0</v>
      </c>
      <c r="BI71" s="60">
        <f t="shared" ref="BI71" si="36">SUM(BI4:BI70)</f>
        <v>0</v>
      </c>
      <c r="BJ71" s="59">
        <f>SUM(BJ4:BJ70)</f>
        <v>0</v>
      </c>
      <c r="BK71" s="60">
        <f t="shared" ref="BK71" si="37">SUM(BK4:BK70)</f>
        <v>0</v>
      </c>
      <c r="BL71" s="59">
        <f>SUM(BL4:BL70)</f>
        <v>0</v>
      </c>
      <c r="BM71" s="60">
        <f t="shared" ref="BM71" si="38">SUM(BM4:BM70)</f>
        <v>0</v>
      </c>
      <c r="BN71" s="59">
        <f>SUM(BN4:BN70)</f>
        <v>0</v>
      </c>
      <c r="BO71" s="60">
        <f t="shared" ref="BO71" si="39">SUM(BO4:BO70)</f>
        <v>0</v>
      </c>
      <c r="BP71" s="59">
        <f>SUM(BP4:BP70)</f>
        <v>0</v>
      </c>
      <c r="BQ71" s="60">
        <f t="shared" ref="BQ71" si="40">SUM(BQ4:BQ70)</f>
        <v>0</v>
      </c>
      <c r="BR71" s="139">
        <f t="shared" ref="BR71:BU71" si="41">SUM(BR4:BR70)</f>
        <v>0</v>
      </c>
      <c r="BS71" s="62">
        <f t="shared" si="41"/>
        <v>0</v>
      </c>
      <c r="BT71" s="156">
        <f t="shared" si="41"/>
        <v>0</v>
      </c>
      <c r="BU71" s="157">
        <f t="shared" si="41"/>
        <v>0</v>
      </c>
      <c r="BV71" s="158" t="e">
        <f t="shared" ref="BV71" si="42">BR71/BT71</f>
        <v>#DIV/0!</v>
      </c>
      <c r="BW71" s="159" t="e">
        <f t="shared" ref="BW71" si="43">BR71/BS71</f>
        <v>#DIV/0!</v>
      </c>
      <c r="BX71" s="159" t="e">
        <f t="shared" ref="BX71" si="44">BR71/BU71</f>
        <v>#DIV/0!</v>
      </c>
    </row>
    <row r="74" ht="25.2" customHeight="1" spans="1:9" x14ac:dyDescent="0.25">
      <c r="A74" s="66"/>
      <c r="B74" s="67" t="s">
        <v>20</v>
      </c>
      <c r="C74" s="67" t="s">
        <v>21</v>
      </c>
      <c r="D74" s="68" t="s">
        <v>22</v>
      </c>
      <c r="E74" s="69" t="s">
        <v>23</v>
      </c>
      <c r="F74" s="70" t="s">
        <v>11</v>
      </c>
      <c r="G74" s="69" t="s">
        <v>13</v>
      </c>
      <c r="H74" s="70" t="s">
        <v>14</v>
      </c>
      <c r="I74" s="111"/>
    </row>
    <row r="75" ht="13.2" customHeight="1" spans="1:9" x14ac:dyDescent="0.25">
      <c r="A75" s="71" t="s">
        <v>25</v>
      </c>
      <c r="B75" s="65">
        <f>COUNTIF(B4:B70,"*RCL*")</f>
        <v>0</v>
      </c>
      <c r="C75" s="3" t="s">
        <v>26</v>
      </c>
      <c r="D75" s="72">
        <f>SUMIF($B$4:$B$70,"RCL",BR4:BR70)</f>
        <v>0</v>
      </c>
      <c r="E75" s="73">
        <f>SUMIF($B$4:$B$70,"RCL",BS4:BS70)</f>
        <v>0</v>
      </c>
      <c r="F75" s="72">
        <f>SUMIF($B$4:$B$70,"RCL",BT4:BT70)</f>
        <v>0</v>
      </c>
      <c r="G75" s="74">
        <f>IF(D75=0, "", D75/F75)</f>
      </c>
      <c r="H75" s="75">
        <f>IF(D75=0, "",D75/E75)</f>
      </c>
      <c r="I75" s="112">
        <f>IF(D75=0, "",D75/B75)</f>
      </c>
    </row>
    <row r="76" ht="13.2" customHeight="1" spans="1:9" x14ac:dyDescent="0.25">
      <c r="A76" s="71" t="s">
        <v>27</v>
      </c>
      <c r="B76" s="65">
        <f>COUNTIF(B4:B70,"*NCL*")</f>
        <v>0</v>
      </c>
      <c r="C76" s="3" t="s">
        <v>28</v>
      </c>
      <c r="D76" s="77">
        <f>SUMIF($B$4:$B$70,"NCL",BR4:BR70)</f>
        <v>0</v>
      </c>
      <c r="E76" s="78">
        <f>SUMIF($B$4:$B$70,"NCL",BS4:BS70)</f>
        <v>0</v>
      </c>
      <c r="F76" s="77">
        <f>SUMIF($B$4:$B$70,"NCL",BT4:BT70)</f>
        <v>0</v>
      </c>
      <c r="G76" s="79">
        <f t="shared" ref="G76:G81" si="45">IF(D76=0, "", D76/F76)</f>
      </c>
      <c r="H76" s="80">
        <f t="shared" ref="H76:H81" si="46">IF(D76=0, "",D76/E76)</f>
      </c>
      <c r="I76" s="112"/>
    </row>
    <row r="77" ht="13.2" customHeight="1" spans="1:9" x14ac:dyDescent="0.25">
      <c r="A77" s="71" t="s">
        <v>29</v>
      </c>
      <c r="B77" s="65">
        <f>COUNTIF(B4:B70,"*DCL*")</f>
        <v>0</v>
      </c>
      <c r="C77" s="3" t="s">
        <v>30</v>
      </c>
      <c r="D77" s="77">
        <f>SUMIF($B$4:$B$70,"DCL",BR4:BR70)</f>
        <v>0</v>
      </c>
      <c r="E77" s="78">
        <f>SUMIF($B$4:$B$70,"DCL",BS4:BS70)</f>
        <v>0</v>
      </c>
      <c r="F77" s="77">
        <f>SUMIF($B$4:$B$70,"DCL",BT4:BT70)</f>
        <v>0</v>
      </c>
      <c r="G77" s="79">
        <f t="shared" si="45"/>
      </c>
      <c r="H77" s="80">
        <f t="shared" si="46"/>
      </c>
      <c r="I77" s="112"/>
    </row>
    <row r="78" ht="13.2" customHeight="1" spans="1:9" x14ac:dyDescent="0.25">
      <c r="A78" s="71" t="s">
        <v>31</v>
      </c>
      <c r="B78" s="65">
        <f>COUNTIF(B4:B70,"*CEL*")</f>
        <v>0</v>
      </c>
      <c r="C78" s="3" t="s">
        <v>32</v>
      </c>
      <c r="D78" s="77">
        <f>SUMIF($B$4:$B$70,"CEL",BR4:BR70)</f>
        <v>0</v>
      </c>
      <c r="E78" s="78">
        <f>SUMIF($B$4:$B$70,"CEL",BS4:BS70)</f>
        <v>0</v>
      </c>
      <c r="F78" s="77">
        <f>SUMIF($B$4:$B$70,"CEL",BT4:BT70)</f>
        <v>0</v>
      </c>
      <c r="G78" s="79">
        <f t="shared" si="45"/>
      </c>
      <c r="H78" s="80">
        <f t="shared" si="46"/>
      </c>
      <c r="I78" s="112"/>
    </row>
    <row r="79" ht="13.2" customHeight="1" spans="1:9" x14ac:dyDescent="0.25">
      <c r="A79" s="71" t="s">
        <v>33</v>
      </c>
      <c r="B79" s="65">
        <f>COUNTIF(B4:B70,"*CCL*")</f>
        <v>0</v>
      </c>
      <c r="C79" s="3" t="s">
        <v>17</v>
      </c>
      <c r="D79" s="77">
        <f>SUMIF($B$4:$B$70,"CCL",BR4:BR70)</f>
        <v>0</v>
      </c>
      <c r="E79" s="78">
        <f>SUMIF($B$4:$B$70,"CCL",BS4:BS70)</f>
        <v>0</v>
      </c>
      <c r="F79" s="77">
        <f>SUMIF($B$4:$B$70,"CCL",BT4:BT70)</f>
        <v>0</v>
      </c>
      <c r="G79" s="79">
        <f t="shared" si="45"/>
      </c>
      <c r="H79" s="80">
        <f t="shared" si="46"/>
      </c>
      <c r="I79" s="112"/>
    </row>
    <row r="80" ht="13.2" customHeight="1" spans="1:9" x14ac:dyDescent="0.25">
      <c r="A80" s="71" t="s">
        <v>34</v>
      </c>
      <c r="B80" s="65">
        <f>COUNTIF(B4:B70,"*PCL*")</f>
        <v>0</v>
      </c>
      <c r="C80" s="3" t="s">
        <v>35</v>
      </c>
      <c r="D80" s="77">
        <f>SUMIF($B$4:$B$70,"PCL",BR4:BR70)</f>
        <v>0</v>
      </c>
      <c r="E80" s="78">
        <f>SUMIF($B$4:$B$70,"PCL",BS4:BS70)</f>
        <v>0</v>
      </c>
      <c r="F80" s="77">
        <f>SUMIF($B$4:$B$70,"PCL",BT4:BT70)</f>
        <v>0</v>
      </c>
      <c r="G80" s="79">
        <f t="shared" si="45"/>
      </c>
      <c r="H80" s="80">
        <f t="shared" si="46"/>
      </c>
      <c r="I80" s="112"/>
    </row>
    <row r="81" ht="13.2" customHeight="1" spans="1:9" x14ac:dyDescent="0.25">
      <c r="A81" s="71" t="s">
        <v>36</v>
      </c>
      <c r="B81" s="65">
        <f>COUNTIF(B4:B70,"*HAL*")</f>
        <v>0</v>
      </c>
      <c r="C81" s="3" t="s">
        <v>37</v>
      </c>
      <c r="D81" s="77">
        <f>SUMIF($B$4:$B$70,"HAL",BR4:BR70)</f>
        <v>0</v>
      </c>
      <c r="E81" s="78">
        <f>SUMIF($B$4:$B$70,"HAL",BS4:BS70)</f>
        <v>0</v>
      </c>
      <c r="F81" s="77">
        <f>SUMIF($B$4:$B$70,"HAL",BT4:BT70)</f>
        <v>0</v>
      </c>
      <c r="G81" s="79">
        <f t="shared" si="45"/>
      </c>
      <c r="H81" s="80">
        <f t="shared" si="46"/>
      </c>
      <c r="I81" s="112"/>
    </row>
    <row r="82" ht="13.2" customHeight="1" spans="1:9" x14ac:dyDescent="0.25">
      <c r="A82" s="71" t="s">
        <v>38</v>
      </c>
      <c r="B82" s="65">
        <f>COUNTIF(B4:B70,"*Silver*")</f>
        <v>0</v>
      </c>
      <c r="C82" s="3" t="s">
        <v>39</v>
      </c>
      <c r="D82" s="77">
        <f>SUMIF($B$4:$B$70,"Silver",BR4:BR70)</f>
        <v>0</v>
      </c>
      <c r="E82" s="78">
        <f>SUMIF($B$4:$B$70,"Silver",BS4:BS70)</f>
        <v>0</v>
      </c>
      <c r="F82" s="77">
        <f>SUMIF($B$4:$B$70,"Silver",BT4:BT70)</f>
        <v>0</v>
      </c>
      <c r="G82" s="79">
        <f>IF(D82=0, "", D82/F82)</f>
      </c>
      <c r="H82" s="80">
        <f>IF(D82=0, "",D82/E82)</f>
      </c>
      <c r="I82" s="112"/>
    </row>
    <row r="83" ht="13.2" customHeight="1" spans="1:9" x14ac:dyDescent="0.25">
      <c r="A83" s="71" t="s">
        <v>40</v>
      </c>
      <c r="B83" s="65">
        <f>COUNTIF(B4:B70,"*Viking*")</f>
        <v>0</v>
      </c>
      <c r="C83" s="3" t="s">
        <v>40</v>
      </c>
      <c r="D83" s="77">
        <f>SUMIF($B$4:$B$70,"Viking",BR4:BR70)</f>
        <v>0</v>
      </c>
      <c r="E83" s="78">
        <f>SUMIF($B$4:$B$70,"Viking",BS4:BS70)</f>
        <v>0</v>
      </c>
      <c r="F83" s="77">
        <f>SUMIF($B$4:$B$70,"Viking",BT4:BT70)</f>
        <v>0</v>
      </c>
      <c r="G83" s="79">
        <f t="shared" ref="G83:G91" si="47">IF(D83=0, "", D83/F83)</f>
      </c>
      <c r="H83" s="80">
        <f t="shared" ref="H83:H91" si="48">IF(D83=0, "",D83/E83)</f>
      </c>
      <c r="I83" s="112"/>
    </row>
    <row r="84" ht="13.2" customHeight="1" spans="1:9" x14ac:dyDescent="0.25">
      <c r="A84" s="71" t="s">
        <v>41</v>
      </c>
      <c r="B84" s="65">
        <f>COUNTIF(B4:B70,"*Azamara*")</f>
        <v>0</v>
      </c>
      <c r="C84" s="3" t="s">
        <v>41</v>
      </c>
      <c r="D84" s="77">
        <f>SUMIF($B$4:$B$70,"Azamara",BR4:BR70)</f>
        <v>0</v>
      </c>
      <c r="E84" s="78">
        <f>SUMIF($B$4:$B$70,"Azamara",BS4:BS70)</f>
        <v>0</v>
      </c>
      <c r="F84" s="77">
        <f>SUMIF($B$4:$B$70,"Azamara",BT4:BT70)</f>
        <v>0</v>
      </c>
      <c r="G84" s="79">
        <f t="shared" si="47"/>
      </c>
      <c r="H84" s="80">
        <f t="shared" si="48"/>
      </c>
      <c r="I84" s="112"/>
    </row>
    <row r="85" ht="13.2" customHeight="1" spans="1:9" x14ac:dyDescent="0.25">
      <c r="A85" s="71" t="s">
        <v>42</v>
      </c>
      <c r="B85" s="65">
        <f>COUNTIF(B4:B70,"*TUI*")</f>
        <v>0</v>
      </c>
      <c r="C85" s="3" t="s">
        <v>42</v>
      </c>
      <c r="D85" s="77">
        <f>SUMIF($B$4:$B$70,"TUI",BR4:BR70)</f>
        <v>0</v>
      </c>
      <c r="E85" s="78">
        <f>SUMIF($B$4:$B$70,"TUI",BS4:BS70)</f>
        <v>0</v>
      </c>
      <c r="F85" s="77">
        <f>SUMIF($B$4:$B$70,"TUI",BT4:BT70)</f>
        <v>0</v>
      </c>
      <c r="G85" s="79">
        <f t="shared" si="47"/>
      </c>
      <c r="H85" s="80">
        <f t="shared" si="48"/>
      </c>
      <c r="I85" s="112"/>
    </row>
    <row r="86" ht="13.2" customHeight="1" spans="1:9" x14ac:dyDescent="0.25">
      <c r="A86" s="71" t="s">
        <v>43</v>
      </c>
      <c r="B86" s="65">
        <f>COUNTIF(B4:B70,"*Marella*")</f>
        <v>0</v>
      </c>
      <c r="C86" s="3" t="s">
        <v>43</v>
      </c>
      <c r="D86" s="77">
        <f>SUMIF($B$4:$B$70,"Marella",BR4:BR70)</f>
        <v>0</v>
      </c>
      <c r="E86" s="78">
        <f>SUMIF($B$4:$B$70,"Marella",BS4:BS70)</f>
        <v>0</v>
      </c>
      <c r="F86" s="77">
        <f>SUMIF($B$4:$B$70,"Marella",BT4:BT70)</f>
        <v>0</v>
      </c>
      <c r="G86" s="79">
        <f t="shared" si="47"/>
      </c>
      <c r="H86" s="80">
        <f t="shared" si="48"/>
      </c>
      <c r="I86" s="112"/>
    </row>
    <row r="87" ht="13.2" customHeight="1" spans="1:9" x14ac:dyDescent="0.25">
      <c r="A87" s="71" t="s">
        <v>44</v>
      </c>
      <c r="B87" s="65">
        <f>COUNTIF(B4:B70,"*MSC*")</f>
        <v>0</v>
      </c>
      <c r="C87" s="3" t="s">
        <v>44</v>
      </c>
      <c r="D87" s="77">
        <f>SUMIF($B$4:$B$70,"MSC",BR4:BR70)</f>
        <v>0</v>
      </c>
      <c r="E87" s="78">
        <f>SUMIF($B$4:$B$70,"MSC",BS4:BS70)</f>
        <v>0</v>
      </c>
      <c r="F87" s="77">
        <f>SUMIF($B$4:$B$70,"MSC",BT4:BT70)</f>
        <v>0</v>
      </c>
      <c r="G87" s="79">
        <f t="shared" si="47"/>
      </c>
      <c r="H87" s="80">
        <f t="shared" si="48"/>
      </c>
      <c r="I87" s="112"/>
    </row>
    <row r="88" ht="13.2" customHeight="1" spans="1:9" x14ac:dyDescent="0.25">
      <c r="A88" s="71" t="s">
        <v>45</v>
      </c>
      <c r="B88" s="65">
        <f>COUNTIF(B4:B70,"*Regent*")</f>
        <v>0</v>
      </c>
      <c r="C88" s="3" t="s">
        <v>45</v>
      </c>
      <c r="D88" s="77">
        <f>SUMIF($B$4:$B$70,"Regent",BR4:BR70)</f>
        <v>0</v>
      </c>
      <c r="E88" s="78">
        <f>SUMIF($B$4:$B$70,"Regent",BS4:BS70)</f>
        <v>0</v>
      </c>
      <c r="F88" s="77">
        <f>SUMIF($B$4:$B$70,"Regent",BT4:BT70)</f>
        <v>0</v>
      </c>
      <c r="G88" s="79">
        <f t="shared" si="47"/>
      </c>
      <c r="H88" s="80">
        <f t="shared" si="48"/>
      </c>
      <c r="I88" s="112"/>
    </row>
    <row r="89" ht="13.2" customHeight="1" spans="1:9" x14ac:dyDescent="0.25">
      <c r="A89" s="71" t="s">
        <v>46</v>
      </c>
      <c r="B89" s="65">
        <f>COUNTIF(B5:B71,"*Windstar*")</f>
        <v>0</v>
      </c>
      <c r="C89" s="3" t="s">
        <v>46</v>
      </c>
      <c r="D89" s="77">
        <f>SUMIF($B$4:$B$70,"Windstar",BR4:BR70)</f>
        <v>0</v>
      </c>
      <c r="E89" s="78">
        <f>SUMIF($B$4:$B$70,"Windstar",BS4:BS70)</f>
        <v>0</v>
      </c>
      <c r="F89" s="77">
        <f>SUMIF($B$4:$B$70,"Windstar",BT4:BT70)</f>
        <v>0</v>
      </c>
      <c r="G89" s="79">
        <f t="shared" si="47"/>
      </c>
      <c r="H89" s="80">
        <f t="shared" si="48"/>
      </c>
      <c r="I89" s="112"/>
    </row>
    <row r="90" ht="13.2" customHeight="1" spans="1:9" x14ac:dyDescent="0.25">
      <c r="A90" s="71" t="s">
        <v>47</v>
      </c>
      <c r="B90" s="65">
        <f>COUNTIF(B6:B72,"*Explora*")</f>
        <v>0</v>
      </c>
      <c r="C90" s="3" t="s">
        <v>47</v>
      </c>
      <c r="D90" s="77">
        <f>SUMIF($B$4:$B$70,"Explora",BR4:BR70)</f>
        <v>0</v>
      </c>
      <c r="E90" s="78">
        <f>SUMIF($B$4:$B$70,"Explora",BS4:BS70)</f>
        <v>0</v>
      </c>
      <c r="F90" s="77">
        <f>SUMIF($B$4:$B$70,"Explora",BT4:BT70)</f>
        <v>0</v>
      </c>
      <c r="G90" s="79">
        <f t="shared" si="47"/>
      </c>
      <c r="H90" s="80">
        <f t="shared" si="48"/>
      </c>
      <c r="I90" s="112"/>
    </row>
    <row r="91" ht="13.2" customHeight="1" spans="1:9" x14ac:dyDescent="0.25">
      <c r="A91" s="81" t="s">
        <v>48</v>
      </c>
      <c r="B91" s="82">
        <f>COUNTIF(B7:B73,"*Cunard*")</f>
        <v>0</v>
      </c>
      <c r="C91" s="83" t="s">
        <v>48</v>
      </c>
      <c r="D91" s="84">
        <f>SUMIF($B$4:$B$70,"Cunard",BR4:BR70)</f>
        <v>0</v>
      </c>
      <c r="E91" s="85">
        <f>SUMIF($B$4:$B$70,"Cunard",BS4:BS70)</f>
        <v>0</v>
      </c>
      <c r="F91" s="84">
        <f>SUMIF($B$4:$B$70,"Cunard",BT4:BT70)</f>
        <v>0</v>
      </c>
      <c r="G91" s="86">
        <f t="shared" si="47"/>
      </c>
      <c r="H91" s="87">
        <f t="shared" si="48"/>
      </c>
      <c r="I91" s="113"/>
    </row>
    <row r="94" ht="25.2" customHeight="1" spans="1:9" x14ac:dyDescent="0.25">
      <c r="A94" s="66"/>
      <c r="B94" s="67" t="s">
        <v>20</v>
      </c>
      <c r="C94" s="90"/>
      <c r="D94" s="91" t="s">
        <v>22</v>
      </c>
      <c r="E94" s="69" t="s">
        <v>23</v>
      </c>
      <c r="F94" s="92" t="s">
        <v>11</v>
      </c>
      <c r="G94" s="69" t="s">
        <v>13</v>
      </c>
      <c r="H94" s="92" t="s">
        <v>14</v>
      </c>
      <c r="I94" s="114"/>
    </row>
    <row r="95" ht="13.2" customHeight="1" spans="1:9" x14ac:dyDescent="0.25">
      <c r="A95" s="115" t="s">
        <v>49</v>
      </c>
      <c r="B95" s="65">
        <f>COUNTIF(C4:C70,"*Vista*")</f>
        <v>0</v>
      </c>
      <c r="D95" s="94">
        <f>SUMIF($C$4:$C$70,"Vista",$BR$4:$BR$70)</f>
        <v>0</v>
      </c>
      <c r="E95" s="78">
        <f>SUMIF($C$4:$C$70,"Vista",$BS$4:$BS$70)</f>
        <v>0</v>
      </c>
      <c r="F95" s="95">
        <f>SUMIF($C$4:$C$70,"Vista",$BT$4:$BT$70)</f>
        <v>0</v>
      </c>
      <c r="G95" s="96">
        <f>IF(D95=0, "", D95/F95)</f>
      </c>
      <c r="H95" s="97">
        <f>IF(D95=0, "",D95/E95)</f>
      </c>
      <c r="I95" s="98">
        <f>IF(D95=0, "",D95/B95)</f>
      </c>
    </row>
    <row r="96" ht="13.2" customHeight="1" spans="1:9" x14ac:dyDescent="0.25">
      <c r="A96" s="115" t="s">
        <v>50</v>
      </c>
      <c r="B96" s="89">
        <f>COUNTIF(C4:C70,"*Conquest*")</f>
        <v>0</v>
      </c>
      <c r="D96" s="94">
        <f>SUMIF($C$4:$C$70,"Conquest",$BR$4:$BR$70)</f>
        <v>0</v>
      </c>
      <c r="E96" s="78">
        <f>SUMIF($C$4:$C$70,"Conquest",$BS$4:$BS$70)</f>
        <v>0</v>
      </c>
      <c r="F96" s="95">
        <f>SUMIF($C$4:$C$70,"Conquest",$BT$4:$BT$70)</f>
        <v>0</v>
      </c>
      <c r="G96" s="96">
        <f t="shared" ref="G96:G118" si="49">IF(D96=0, "", D96/F96)</f>
      </c>
      <c r="H96" s="97">
        <f t="shared" ref="H96:H118" si="50">IF(D96=0, "",D96/E96)</f>
      </c>
      <c r="I96" s="98">
        <f t="shared" ref="I96:I118" si="51">IF(D96=0, "",D96/B96)</f>
      </c>
    </row>
    <row r="97" ht="13.2" customHeight="1" spans="1:9" x14ac:dyDescent="0.25">
      <c r="A97" s="115" t="s">
        <v>51</v>
      </c>
      <c r="B97" s="89">
        <f>COUNTIF(C4:C70,"*Glory*")</f>
        <v>0</v>
      </c>
      <c r="D97" s="94">
        <f>SUMIF($C$4:$C$70,"Glory",$BR$4:$BR$70)</f>
        <v>0</v>
      </c>
      <c r="E97" s="78">
        <f>SUMIF($C$4:$C$70,"Glory",$BS$4:$BS$70)</f>
        <v>0</v>
      </c>
      <c r="F97" s="95">
        <f>SUMIF($C$4:$C$70,"Glory",$BT$4:$BT$70)</f>
        <v>0</v>
      </c>
      <c r="G97" s="96">
        <f t="shared" si="49"/>
      </c>
      <c r="H97" s="97">
        <f t="shared" si="50"/>
      </c>
      <c r="I97" s="98">
        <f t="shared" si="51"/>
      </c>
    </row>
    <row r="98" ht="13.2" customHeight="1" spans="1:9" x14ac:dyDescent="0.25">
      <c r="A98" s="115" t="s">
        <v>52</v>
      </c>
      <c r="B98" s="89">
        <f>COUNTIF(C4:C70,"*Liberty*")</f>
        <v>0</v>
      </c>
      <c r="D98" s="94">
        <f>SUMIF($C$4:$C$70,"Liberty",$BR$4:$BR$70)</f>
        <v>0</v>
      </c>
      <c r="E98" s="78">
        <f>SUMIF($C$4:$C$70,"Liberty",$BS$4:$BS$70)</f>
        <v>0</v>
      </c>
      <c r="F98" s="95">
        <f>SUMIF($C$4:$C$70,"Liberty",$BT$4:$BT$70)</f>
        <v>0</v>
      </c>
      <c r="G98" s="96">
        <f t="shared" si="49"/>
      </c>
      <c r="H98" s="97">
        <f t="shared" si="50"/>
      </c>
      <c r="I98" s="98">
        <f t="shared" si="51"/>
      </c>
    </row>
    <row r="99" ht="13.2" customHeight="1" spans="1:9" x14ac:dyDescent="0.25">
      <c r="A99" s="115" t="s">
        <v>53</v>
      </c>
      <c r="B99" s="89">
        <f>COUNTIF(C4:C70,"*Freedom*")</f>
        <v>0</v>
      </c>
      <c r="D99" s="94">
        <f>SUMIF($C$4:$C$70,"Freedom",$BR$4:$BR$70)</f>
        <v>0</v>
      </c>
      <c r="E99" s="78">
        <f>SUMIF($C$4:$C$70,"Freedom",$BS$4:$BS$70)</f>
        <v>0</v>
      </c>
      <c r="F99" s="95">
        <f>SUMIF($C$4:$C$70,"Freedom",$BT$4:$BT$70)</f>
        <v>0</v>
      </c>
      <c r="G99" s="96">
        <f t="shared" si="49"/>
      </c>
      <c r="H99" s="97">
        <f t="shared" si="50"/>
      </c>
      <c r="I99" s="98">
        <f t="shared" si="51"/>
      </c>
    </row>
    <row r="100" ht="13.2" customHeight="1" spans="1:9" x14ac:dyDescent="0.25">
      <c r="A100" s="115" t="s">
        <v>54</v>
      </c>
      <c r="B100" s="89">
        <f>COUNTIF(C4:C70,"*Elation*")</f>
        <v>0</v>
      </c>
      <c r="D100" s="94">
        <f>SUMIF($C$4:$C$70,"Elation",$BR$4:$BR$70)</f>
        <v>0</v>
      </c>
      <c r="E100" s="78">
        <f>SUMIF($C$4:$C$70,"Elation",$BS$4:$BS$70)</f>
        <v>0</v>
      </c>
      <c r="F100" s="95">
        <f>SUMIF($C$4:$C$70,"Elation",$BT$4:$BT$70)</f>
        <v>0</v>
      </c>
      <c r="G100" s="96">
        <f t="shared" si="49"/>
      </c>
      <c r="H100" s="97">
        <f t="shared" si="50"/>
      </c>
      <c r="I100" s="98">
        <f t="shared" si="51"/>
      </c>
    </row>
    <row r="101" ht="13.2" customHeight="1" spans="1:9" x14ac:dyDescent="0.25">
      <c r="A101" s="115" t="s">
        <v>55</v>
      </c>
      <c r="B101" s="89">
        <f>COUNTIF(C4:C70,"*Pride*")</f>
        <v>0</v>
      </c>
      <c r="D101" s="94">
        <f>SUMIF($C$4:$C$70,"Pride",$BR$4:$BR$70)</f>
        <v>0</v>
      </c>
      <c r="E101" s="78">
        <f>SUMIF($C$4:$C$70,"Pride",$BS$4:$BS$70)</f>
        <v>0</v>
      </c>
      <c r="F101" s="95">
        <f>SUMIF($C$4:$C$70,"Pride",$BT$4:$BT$70)</f>
        <v>0</v>
      </c>
      <c r="G101" s="96">
        <f t="shared" si="49"/>
      </c>
      <c r="H101" s="97">
        <f t="shared" si="50"/>
      </c>
      <c r="I101" s="98">
        <f t="shared" si="51"/>
      </c>
    </row>
    <row r="102" ht="13.2" customHeight="1" spans="1:9" x14ac:dyDescent="0.25">
      <c r="A102" s="115" t="s">
        <v>56</v>
      </c>
      <c r="B102" s="89">
        <f>COUNTIF(C4:C70,"*Mardi Gras*")</f>
        <v>0</v>
      </c>
      <c r="D102" s="94">
        <f>SUMIF($C$4:$C$70,"Mardi Gras",$BR$4:$BR$70)</f>
        <v>0</v>
      </c>
      <c r="E102" s="78">
        <f>SUMIF($C$4:$C$70,"Mardi Gras",$BS$4:$BS$70)</f>
        <v>0</v>
      </c>
      <c r="F102" s="95">
        <f>SUMIF($C$4:$C$70,"Mardi Gras",$BT$4:$BT$70)</f>
        <v>0</v>
      </c>
      <c r="G102" s="96">
        <f t="shared" si="49"/>
      </c>
      <c r="H102" s="97">
        <f t="shared" si="50"/>
      </c>
      <c r="I102" s="98">
        <f t="shared" si="51"/>
      </c>
    </row>
    <row r="103" ht="13.2" customHeight="1" spans="1:9" x14ac:dyDescent="0.25">
      <c r="A103" s="115" t="s">
        <v>57</v>
      </c>
      <c r="B103" s="89">
        <f>COUNTIF(C4:C70,"*Celebration*")</f>
        <v>0</v>
      </c>
      <c r="D103" s="94">
        <f>SUMIF($C$4:$C$70,"Celebration",$BR$4:$BR$70)</f>
        <v>0</v>
      </c>
      <c r="E103" s="78">
        <f>SUMIF($C$4:$C$70,"Celebration",$BS$4:$BS$70)</f>
        <v>0</v>
      </c>
      <c r="F103" s="95">
        <f>SUMIF($C$4:$C$70,"Celebration",$BT$4:$BT$70)</f>
        <v>0</v>
      </c>
      <c r="G103" s="96">
        <f t="shared" si="49"/>
      </c>
      <c r="H103" s="97">
        <f t="shared" si="50"/>
      </c>
      <c r="I103" s="98">
        <f t="shared" si="51"/>
      </c>
    </row>
    <row r="104" ht="13.2" customHeight="1" spans="1:9" x14ac:dyDescent="0.25">
      <c r="A104" s="115" t="s">
        <v>58</v>
      </c>
      <c r="B104" s="89">
        <f>COUNTIF(C4:C70,"*Horizon*")</f>
        <v>0</v>
      </c>
      <c r="D104" s="94">
        <f>SUMIF($C$4:$C$70,"Horizon",$BR$4:$BR$70)</f>
        <v>0</v>
      </c>
      <c r="E104" s="78">
        <f>SUMIF($C$4:$C$70,"Horizon",$BS$4:$BS$70)</f>
        <v>0</v>
      </c>
      <c r="F104" s="95">
        <f>SUMIF($C$4:$C$70,"Horizon",$BT$4:$BT$70)</f>
        <v>0</v>
      </c>
      <c r="G104" s="96">
        <f t="shared" si="49"/>
      </c>
      <c r="H104" s="97">
        <f t="shared" si="50"/>
      </c>
      <c r="I104" s="98">
        <f t="shared" si="51"/>
      </c>
    </row>
    <row r="105" ht="13.2" customHeight="1" spans="1:9" x14ac:dyDescent="0.25">
      <c r="A105" s="115" t="s">
        <v>59</v>
      </c>
      <c r="B105" s="89">
        <f>COUNTIF(C4:C70,"*Dream*")</f>
        <v>0</v>
      </c>
      <c r="D105" s="94">
        <f>SUMIF($C$4:$C$70,"Dream",$BR$4:$BR$70)</f>
        <v>0</v>
      </c>
      <c r="E105" s="78">
        <f>SUMIF($C$4:$C$70,"Dream",$BS$4:$BS$70)</f>
        <v>0</v>
      </c>
      <c r="F105" s="95">
        <f>SUMIF($C$4:$C$70,"Dream",$BT$4:$BT$70)</f>
        <v>0</v>
      </c>
      <c r="G105" s="96">
        <f t="shared" si="49"/>
      </c>
      <c r="H105" s="97">
        <f t="shared" si="50"/>
      </c>
      <c r="I105" s="98">
        <f t="shared" si="51"/>
      </c>
    </row>
    <row r="106" ht="13.2" customHeight="1" spans="1:9" x14ac:dyDescent="0.25">
      <c r="A106" s="115" t="s">
        <v>60</v>
      </c>
      <c r="B106" s="89">
        <f>COUNTIF(C4:C70,"*Sunrise*")</f>
        <v>0</v>
      </c>
      <c r="D106" s="94">
        <f>SUMIF($C$4:$C$70,"Sunrise",$BR$4:$BR$70)</f>
        <v>0</v>
      </c>
      <c r="E106" s="78">
        <f>SUMIF($C$4:$C$70,"Sunrise",$BS$4:$BS$70)</f>
        <v>0</v>
      </c>
      <c r="F106" s="95">
        <f>SUMIF($C$4:$C$70,"Sunrise",$BT$4:$BT$70)</f>
        <v>0</v>
      </c>
      <c r="G106" s="96">
        <f t="shared" si="49"/>
      </c>
      <c r="H106" s="97">
        <f t="shared" si="50"/>
      </c>
      <c r="I106" s="98">
        <f t="shared" si="51"/>
      </c>
    </row>
    <row r="107" ht="13.2" customHeight="1" spans="1:9" x14ac:dyDescent="0.25">
      <c r="A107" s="115" t="s">
        <v>61</v>
      </c>
      <c r="B107" s="89">
        <f>COUNTIF(C4:C70,"*Venezia*")</f>
        <v>0</v>
      </c>
      <c r="D107" s="94">
        <f>SUMIF($C$4:$C$70,"Venezia",$BR$4:$BR$70)</f>
        <v>0</v>
      </c>
      <c r="E107" s="78">
        <f>SUMIF($C$4:$C$70,"Venezia",$BS$4:$BS$70)</f>
        <v>0</v>
      </c>
      <c r="F107" s="95">
        <f>SUMIF($C$4:$C$70,"Venezia",$BT$4:$BT$70)</f>
        <v>0</v>
      </c>
      <c r="G107" s="96">
        <f t="shared" si="49"/>
      </c>
      <c r="H107" s="97">
        <f t="shared" si="50"/>
      </c>
      <c r="I107" s="98">
        <f t="shared" si="51"/>
      </c>
    </row>
    <row r="108" ht="13.2" customHeight="1" spans="1:9" x14ac:dyDescent="0.25">
      <c r="A108" s="115" t="s">
        <v>62</v>
      </c>
      <c r="B108" s="89">
        <f>COUNTIF(C4:C70,"*Magic*")</f>
        <v>0</v>
      </c>
      <c r="D108" s="94">
        <f>SUMIF($C$4:$C$70,"Magic",$BR$4:$BR$70)</f>
        <v>0</v>
      </c>
      <c r="E108" s="78">
        <f>SUMIF($C$4:$C$70,"Magic",$BS$4:$BS$70)</f>
        <v>0</v>
      </c>
      <c r="F108" s="95">
        <f>SUMIF($C$4:$C$70,"Magic",$BT$4:$BT$70)</f>
        <v>0</v>
      </c>
      <c r="G108" s="96">
        <f t="shared" si="49"/>
      </c>
      <c r="H108" s="97">
        <f t="shared" si="50"/>
      </c>
      <c r="I108" s="98">
        <f t="shared" si="51"/>
      </c>
    </row>
    <row r="109" ht="13.2" customHeight="1" spans="1:9" x14ac:dyDescent="0.25">
      <c r="A109" s="115" t="s">
        <v>63</v>
      </c>
      <c r="B109" s="89">
        <f>COUNTIF(C4:C70,"*Panorama*")</f>
        <v>0</v>
      </c>
      <c r="D109" s="94">
        <f>SUMIF($C$4:$C$70,"Panorama",$BR$4:$BR$70)</f>
        <v>0</v>
      </c>
      <c r="E109" s="78">
        <f>SUMIF($C$4:$C$70,"Panorama",$BS$4:$BS$70)</f>
        <v>0</v>
      </c>
      <c r="F109" s="95">
        <f>SUMIF($C$4:$C$70,"Panorama",$BT$4:$BT$70)</f>
        <v>0</v>
      </c>
      <c r="G109" s="96">
        <f t="shared" si="49"/>
      </c>
      <c r="H109" s="97">
        <f t="shared" si="50"/>
      </c>
      <c r="I109" s="98">
        <f t="shared" si="51"/>
      </c>
    </row>
    <row r="110" ht="13.2" customHeight="1" spans="1:9" x14ac:dyDescent="0.25">
      <c r="A110" s="115" t="s">
        <v>64</v>
      </c>
      <c r="B110" s="89">
        <f>COUNTIF(C4:C70,"*Sunshine*")</f>
        <v>0</v>
      </c>
      <c r="D110" s="94">
        <f>SUMIF($C$4:$C$70,"Sunshine",$BR$4:$BR$70)</f>
        <v>0</v>
      </c>
      <c r="E110" s="78">
        <f>SUMIF($C$4:$C$70,"Sunshine",$BS$4:$BS$70)</f>
        <v>0</v>
      </c>
      <c r="F110" s="95">
        <f>SUMIF($C$4:$C$70,"Sunshine",$BT$4:$BT$70)</f>
        <v>0</v>
      </c>
      <c r="G110" s="96">
        <f t="shared" si="49"/>
      </c>
      <c r="H110" s="97">
        <f t="shared" si="50"/>
      </c>
      <c r="I110" s="98">
        <f t="shared" si="51"/>
      </c>
    </row>
    <row r="111" ht="13.2" customHeight="1" spans="1:9" x14ac:dyDescent="0.25">
      <c r="A111" s="115" t="s">
        <v>65</v>
      </c>
      <c r="B111" s="89">
        <f>COUNTIF(C4:C70,"*Splendor*")</f>
        <v>0</v>
      </c>
      <c r="D111" s="94">
        <f>SUMIF($C$4:$C$70,"Splendor",$BR$4:$BR$70)</f>
        <v>0</v>
      </c>
      <c r="E111" s="78">
        <f>SUMIF($C$4:$C$70,"Splendor",$BS$4:$BS$70)</f>
        <v>0</v>
      </c>
      <c r="F111" s="95">
        <f>SUMIF($C$4:$C$70,"Splendor",$BT$4:$BT$70)</f>
        <v>0</v>
      </c>
      <c r="G111" s="96">
        <f t="shared" si="49"/>
      </c>
      <c r="H111" s="97">
        <f t="shared" si="50"/>
      </c>
      <c r="I111" s="98">
        <f t="shared" si="51"/>
      </c>
    </row>
    <row r="112" ht="13.2" customHeight="1" spans="1:9" x14ac:dyDescent="0.25">
      <c r="A112" s="115" t="s">
        <v>66</v>
      </c>
      <c r="B112" s="89">
        <f>COUNTIF(C4:C70,"*Legend*")</f>
        <v>0</v>
      </c>
      <c r="D112" s="94">
        <f>SUMIF($C$4:$C$70,"Legend",$BR$4:$BR$70)</f>
        <v>0</v>
      </c>
      <c r="E112" s="78">
        <f>SUMIF($C$4:$C$70,"Legend",$BS$4:$BS$70)</f>
        <v>0</v>
      </c>
      <c r="F112" s="95">
        <f>SUMIF($C$4:$C$70,"Legend",$BT$4:$BT$70)</f>
        <v>0</v>
      </c>
      <c r="G112" s="96">
        <f t="shared" si="49"/>
      </c>
      <c r="H112" s="97">
        <f t="shared" si="50"/>
      </c>
      <c r="I112" s="98">
        <f t="shared" si="51"/>
      </c>
    </row>
    <row r="113" ht="13.2" customHeight="1" spans="1:9" x14ac:dyDescent="0.25">
      <c r="A113" s="115" t="s">
        <v>67</v>
      </c>
      <c r="B113" s="89">
        <f>COUNTIF(C4:C70,"*Jubilee*")</f>
        <v>0</v>
      </c>
      <c r="D113" s="94">
        <f>SUMIF($C$4:$C$70,"Jubilee",$BR$4:$BR$70)</f>
        <v>0</v>
      </c>
      <c r="E113" s="78">
        <f>SUMIF($C$4:$C$70,"Jubilee",$BS$4:$BS$70)</f>
        <v>0</v>
      </c>
      <c r="F113" s="95">
        <f>SUMIF($C$4:$C$70,"Jubilee",$BT$4:$BT$70)</f>
        <v>0</v>
      </c>
      <c r="G113" s="96">
        <f t="shared" si="49"/>
      </c>
      <c r="H113" s="97">
        <f t="shared" si="50"/>
      </c>
      <c r="I113" s="98">
        <f t="shared" si="51"/>
      </c>
    </row>
    <row r="114" ht="13.2" customHeight="1" spans="1:9" x14ac:dyDescent="0.25">
      <c r="A114" s="115" t="s">
        <v>68</v>
      </c>
      <c r="B114" s="89">
        <f>COUNTIF(C4:C70,"*Miracle*")</f>
        <v>0</v>
      </c>
      <c r="D114" s="94">
        <f>SUMIF($C$4:$C$70,"Miracle",$BR$4:$BR$70)</f>
        <v>0</v>
      </c>
      <c r="E114" s="78">
        <f>SUMIF($C$4:$C$70,"Miracle",$BS$4:$BS$70)</f>
        <v>0</v>
      </c>
      <c r="F114" s="95">
        <f>SUMIF($C$4:$C$70,"Miracle",$BT$4:$BT$70)</f>
        <v>0</v>
      </c>
      <c r="G114" s="96">
        <f t="shared" si="49"/>
      </c>
      <c r="H114" s="97">
        <f t="shared" si="50"/>
      </c>
      <c r="I114" s="98">
        <f t="shared" si="51"/>
      </c>
    </row>
    <row r="115" ht="13.2" customHeight="1" spans="1:9" x14ac:dyDescent="0.25">
      <c r="A115" s="115" t="s">
        <v>69</v>
      </c>
      <c r="B115" s="89">
        <f>COUNTIF(C4:C70,"*Firenze*")</f>
        <v>0</v>
      </c>
      <c r="D115" s="94">
        <f>SUMIF($C$4:$C$70,"Firenze",$BR$4:$BR$70)</f>
        <v>0</v>
      </c>
      <c r="E115" s="78">
        <f>SUMIF($C$4:$C$70,"Firenze",$BS$4:$BS$70)</f>
        <v>0</v>
      </c>
      <c r="F115" s="95">
        <f>SUMIF($C$4:$C$70,"Firenze",$BT$4:$BT$70)</f>
        <v>0</v>
      </c>
      <c r="G115" s="96">
        <f t="shared" si="49"/>
      </c>
      <c r="H115" s="97">
        <f t="shared" si="50"/>
      </c>
      <c r="I115" s="98">
        <f t="shared" si="51"/>
      </c>
    </row>
    <row r="116" ht="13.2" customHeight="1" spans="1:9" x14ac:dyDescent="0.25">
      <c r="A116" s="115" t="s">
        <v>70</v>
      </c>
      <c r="B116" s="89">
        <f>COUNTIF(C4:C70,"*Luminosa*")</f>
        <v>0</v>
      </c>
      <c r="D116" s="94">
        <f>SUMIF($C$4:$C$70,"Luminosa",$BR$4:$BR$70)</f>
        <v>0</v>
      </c>
      <c r="E116" s="78">
        <f>SUMIF($C$4:$C$70,"Luminosa",$BS$4:$BS$70)</f>
        <v>0</v>
      </c>
      <c r="F116" s="95">
        <f>SUMIF($C$4:$C$70,"Luminosa",$BT$4:$BT$70)</f>
        <v>0</v>
      </c>
      <c r="G116" s="96">
        <f t="shared" si="49"/>
      </c>
      <c r="H116" s="97">
        <f t="shared" si="50"/>
      </c>
      <c r="I116" s="98">
        <f t="shared" si="51"/>
      </c>
    </row>
    <row r="117" ht="13.2" customHeight="1" spans="1:9" x14ac:dyDescent="0.25">
      <c r="A117" s="115" t="s">
        <v>71</v>
      </c>
      <c r="B117" s="89">
        <f>COUNTIF(C4:C70,"*Radiance*")</f>
        <v>0</v>
      </c>
      <c r="D117" s="94">
        <f>SUMIF($C$4:$C$70,"Radiance",$BR$4:$BR$70)</f>
        <v>0</v>
      </c>
      <c r="E117" s="78">
        <f>SUMIF($C$4:$C$70,"Radiance",$BS$4:$BS$70)</f>
        <v>0</v>
      </c>
      <c r="F117" s="95">
        <f>SUMIF($C$4:$C$70,"Radiance",$BT$4:$BT$70)</f>
        <v>0</v>
      </c>
      <c r="G117" s="96">
        <f t="shared" si="49"/>
      </c>
      <c r="H117" s="97">
        <f t="shared" si="50"/>
      </c>
      <c r="I117" s="98">
        <f t="shared" si="51"/>
      </c>
    </row>
    <row r="118" ht="13.2" customHeight="1" spans="1:9" x14ac:dyDescent="0.25">
      <c r="A118" s="81" t="s">
        <v>72</v>
      </c>
      <c r="B118" s="100">
        <f>COUNTIF(C4:C70,"*Sensation*")</f>
        <v>0</v>
      </c>
      <c r="C118" s="101"/>
      <c r="D118" s="102">
        <f>SUMIF($C$4:$C$70,"Sensation",$BR$4:$BR$70)</f>
        <v>0</v>
      </c>
      <c r="E118" s="85">
        <f>SUMIF($C$4:$C$70,"Sensation",$BS$4:$BS$70)</f>
        <v>0</v>
      </c>
      <c r="F118" s="103">
        <f>SUMIF($C$4:$C$70,"Sensation",$BT$4:$BT$70)</f>
        <v>0</v>
      </c>
      <c r="G118" s="104">
        <f t="shared" si="49"/>
      </c>
      <c r="H118" s="105">
        <f t="shared" si="50"/>
      </c>
      <c r="I118" s="106">
        <f t="shared" si="51"/>
      </c>
    </row>
  </sheetData>
  <mergeCells count="35"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BP2:BQ2"/>
    <mergeCell ref="BR2:BX2"/>
    <mergeCell ref="B71:C71"/>
  </mergeCells>
  <dataValidations count="4">
    <dataValidation type="list" allowBlank="1" showInputMessage="1" showErrorMessage="1" sqref="B10:B70">
      <formula1>"DCL, NCL, CCL, PCL, RCL, HAL, CEL, Azamara, TUI, MSC, Viking, Marella, Silver, Windstar, Explora, Cunard, Regent"</formula1>
    </dataValidation>
    <dataValidation type="list" allowBlank="1" showInputMessage="1" showErrorMessage="1" sqref="B4:B70">
      <formula1>"DCL, NCL, CCL, PCL, RCL, HAL, CEL, Azamara, TUI, MSC, Viking, Marella, Silver, Windstar, Explora, Cunard, Regent"</formula1>
    </dataValidation>
    <dataValidation type="list" allowBlank="1" showInputMessage="1" showErrorMessage="1" sqref="C10:C70">
      <formula1>$A$95:$A$118</formula1>
    </dataValidation>
    <dataValidation type="list" allowBlank="1" showInputMessage="1" showErrorMessage="1" sqref="C4:C70">
      <formula1>$A$95:$A$118</formula1>
    </dataValidation>
  </dataValidations>
  <pageMargins left="0.7" right="0.7" top="0.75" bottom="0.75" header="0.3" footer="0.3"/>
  <pageSetup paperSize="9" orientation="portrait" horizontalDpi="0" verticalDpi="0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18"/>
  <sheetViews>
    <sheetView workbookViewId="0" zoomScale="80" zoomScaleNormal="80">
      <selection activeCell="B29" sqref="B29"/>
    </sheetView>
  </sheetViews>
  <sheetFormatPr defaultRowHeight="12.6" outlineLevelRow="0" outlineLevelCol="0" x14ac:dyDescent="0.2" defaultColWidth="8.6328125" customHeight="1"/>
  <cols>
    <col min="1" max="1" width="20.6328125" style="1" customWidth="1"/>
    <col min="2" max="2" width="13.08984375" customWidth="1"/>
    <col min="3" max="3" width="19.90625" customWidth="1"/>
    <col min="4" max="8" width="10.08984375" style="2" customWidth="1"/>
    <col min="9" max="9" width="7.08984375" customWidth="1"/>
    <col min="10" max="10" width="7.90625" customWidth="1"/>
    <col min="11" max="11" width="7.08984375" customWidth="1"/>
    <col min="12" max="12" width="7.90625" customWidth="1"/>
    <col min="13" max="13" width="7.08984375" customWidth="1"/>
    <col min="14" max="14" width="7.90625" customWidth="1"/>
    <col min="15" max="15" width="7.08984375" customWidth="1"/>
    <col min="16" max="16" width="7.90625" customWidth="1"/>
    <col min="17" max="17" width="7.08984375" customWidth="1"/>
    <col min="18" max="18" width="7.90625" customWidth="1"/>
    <col min="19" max="19" width="7.08984375" customWidth="1"/>
    <col min="20" max="20" width="7.90625" customWidth="1"/>
    <col min="21" max="21" width="7.08984375" customWidth="1"/>
    <col min="22" max="22" width="7.90625" customWidth="1"/>
    <col min="23" max="23" width="7.08984375" customWidth="1"/>
    <col min="24" max="24" width="7.90625" hidden="1" customWidth="1"/>
    <col min="25" max="25" width="7.08984375" hidden="1" customWidth="1"/>
    <col min="26" max="26" width="7.90625" hidden="1" customWidth="1"/>
    <col min="27" max="27" width="7.08984375" hidden="1" customWidth="1"/>
    <col min="28" max="28" width="7.90625" hidden="1" customWidth="1"/>
    <col min="29" max="29" width="7.08984375" hidden="1" customWidth="1"/>
    <col min="30" max="30" width="7.90625" hidden="1" customWidth="1"/>
    <col min="31" max="31" width="7.08984375" hidden="1" customWidth="1"/>
    <col min="32" max="32" width="7.90625" hidden="1" customWidth="1"/>
    <col min="33" max="33" width="7.08984375" hidden="1" customWidth="1"/>
    <col min="34" max="34" width="7.90625" hidden="1" customWidth="1"/>
    <col min="35" max="35" width="7.08984375" hidden="1" customWidth="1"/>
    <col min="36" max="36" width="7.90625" hidden="1" customWidth="1"/>
    <col min="37" max="37" width="7.08984375" hidden="1" customWidth="1"/>
    <col min="38" max="38" width="7.90625" hidden="1" customWidth="1"/>
    <col min="39" max="39" width="7.08984375" hidden="1" customWidth="1"/>
    <col min="40" max="40" width="7.90625" hidden="1" customWidth="1"/>
    <col min="41" max="41" width="7.08984375" hidden="1" customWidth="1"/>
    <col min="42" max="42" width="7.90625" hidden="1" customWidth="1"/>
    <col min="43" max="43" width="7.08984375" hidden="1" customWidth="1"/>
    <col min="44" max="44" width="7.90625" hidden="1" customWidth="1"/>
    <col min="45" max="45" width="7.08984375" hidden="1" customWidth="1"/>
    <col min="46" max="46" width="7.90625" hidden="1" customWidth="1"/>
    <col min="47" max="47" width="7.08984375" hidden="1" customWidth="1"/>
    <col min="48" max="48" width="7.90625" hidden="1" customWidth="1"/>
    <col min="49" max="49" width="7.08984375" hidden="1" customWidth="1"/>
    <col min="50" max="50" width="7.90625" hidden="1" customWidth="1"/>
    <col min="51" max="51" width="7.08984375" hidden="1" customWidth="1"/>
    <col min="52" max="52" width="7.90625" hidden="1" customWidth="1"/>
    <col min="53" max="53" width="7.08984375" hidden="1" customWidth="1"/>
    <col min="54" max="54" width="7.90625" hidden="1" customWidth="1"/>
    <col min="55" max="55" width="7.08984375" hidden="1" customWidth="1"/>
    <col min="56" max="56" width="7.90625" hidden="1" customWidth="1"/>
    <col min="57" max="57" width="7.08984375" hidden="1" customWidth="1"/>
    <col min="58" max="58" width="7.90625" hidden="1" customWidth="1"/>
    <col min="59" max="59" width="7.08984375" hidden="1" customWidth="1"/>
    <col min="60" max="60" width="7.90625" hidden="1" customWidth="1"/>
    <col min="61" max="61" width="7.08984375" hidden="1" customWidth="1"/>
    <col min="62" max="62" width="7.90625" hidden="1" customWidth="1"/>
    <col min="63" max="63" width="7.08984375" hidden="1" customWidth="1"/>
    <col min="64" max="64" width="7.90625" hidden="1" customWidth="1"/>
    <col min="65" max="65" width="7.08984375" hidden="1" customWidth="1"/>
    <col min="66" max="66" width="7.90625" hidden="1" customWidth="1"/>
    <col min="67" max="67" width="7.08984375" hidden="1" customWidth="1"/>
    <col min="68" max="68" width="7.90625" hidden="1" customWidth="1"/>
    <col min="69" max="69" width="7.08984375" hidden="1" customWidth="1"/>
    <col min="70" max="70" width="10.6328125" style="3" customWidth="1"/>
    <col min="71" max="71" width="13" style="3" customWidth="1"/>
    <col min="72" max="72" width="11.6328125" customWidth="1"/>
    <col min="73" max="73" width="10.6328125" customWidth="1"/>
    <col min="74" max="74" width="9.36328125" customWidth="1"/>
    <col min="75" max="75" width="11.08984375" customWidth="1"/>
    <col min="76" max="76" width="10.08984375" customWidth="1"/>
    <col min="77" max="77" width="4.08984375" customWidth="1"/>
  </cols>
  <sheetData>
    <row r="1" ht="13.2" customHeight="1" x14ac:dyDescent="0.25"/>
    <row r="2" ht="13.5" customHeight="1" spans="1:76" s="4" customFormat="1" x14ac:dyDescent="0.25">
      <c r="A2" s="5" t="s">
        <v>0</v>
      </c>
      <c r="B2" s="6" t="s">
        <v>1</v>
      </c>
      <c r="C2" s="7" t="s">
        <v>2</v>
      </c>
      <c r="D2" s="8" t="s">
        <v>3</v>
      </c>
      <c r="E2" s="9"/>
      <c r="F2" s="8" t="s">
        <v>4</v>
      </c>
      <c r="G2" s="9"/>
      <c r="H2" s="8" t="s">
        <v>5</v>
      </c>
      <c r="I2" s="9"/>
      <c r="J2" s="8"/>
      <c r="K2" s="9"/>
      <c r="L2" s="8"/>
      <c r="M2" s="9"/>
      <c r="N2" s="8"/>
      <c r="O2" s="9"/>
      <c r="P2" s="8"/>
      <c r="Q2" s="9"/>
      <c r="R2" s="8"/>
      <c r="S2" s="9"/>
      <c r="T2" s="8"/>
      <c r="U2" s="9"/>
      <c r="V2" s="8"/>
      <c r="W2" s="9"/>
      <c r="X2" s="10"/>
      <c r="Y2" s="11"/>
      <c r="Z2" s="10"/>
      <c r="AA2" s="11"/>
      <c r="AB2" s="10"/>
      <c r="AC2" s="11"/>
      <c r="AD2" s="10"/>
      <c r="AE2" s="11"/>
      <c r="AF2" s="10"/>
      <c r="AG2" s="11"/>
      <c r="AH2" s="10"/>
      <c r="AI2" s="11"/>
      <c r="AJ2" s="10"/>
      <c r="AK2" s="11"/>
      <c r="AL2" s="10"/>
      <c r="AM2" s="11"/>
      <c r="AN2" s="10"/>
      <c r="AO2" s="11"/>
      <c r="AP2" s="10"/>
      <c r="AQ2" s="11"/>
      <c r="AR2" s="10"/>
      <c r="AS2" s="11"/>
      <c r="AT2" s="10"/>
      <c r="AU2" s="11"/>
      <c r="AV2" s="10"/>
      <c r="AW2" s="11"/>
      <c r="AX2" s="10"/>
      <c r="AY2" s="12"/>
      <c r="AZ2" s="13"/>
      <c r="BA2" s="14"/>
      <c r="BB2" s="13"/>
      <c r="BC2" s="14"/>
      <c r="BD2" s="13"/>
      <c r="BE2" s="14"/>
      <c r="BF2" s="13"/>
      <c r="BG2" s="14"/>
      <c r="BH2" s="13"/>
      <c r="BI2" s="14"/>
      <c r="BJ2" s="13"/>
      <c r="BK2" s="14"/>
      <c r="BL2" s="13"/>
      <c r="BM2" s="14"/>
      <c r="BN2" s="13"/>
      <c r="BO2" s="14"/>
      <c r="BP2" s="13"/>
      <c r="BQ2" s="14"/>
      <c r="BR2" s="10" t="s">
        <v>6</v>
      </c>
      <c r="BS2" s="12"/>
      <c r="BT2" s="12"/>
      <c r="BU2" s="12"/>
      <c r="BV2" s="12"/>
      <c r="BW2" s="12"/>
      <c r="BX2" s="11"/>
    </row>
    <row r="3" ht="24.75" customHeight="1" spans="1:76" s="15" customFormat="1" x14ac:dyDescent="0.25">
      <c r="A3" s="16"/>
      <c r="B3" s="17"/>
      <c r="C3" s="18"/>
      <c r="D3" s="19" t="s">
        <v>7</v>
      </c>
      <c r="E3" s="20" t="s">
        <v>8</v>
      </c>
      <c r="F3" s="19" t="s">
        <v>7</v>
      </c>
      <c r="G3" s="20" t="s">
        <v>8</v>
      </c>
      <c r="H3" s="19" t="s">
        <v>7</v>
      </c>
      <c r="I3" s="20" t="s">
        <v>8</v>
      </c>
      <c r="J3" s="19" t="s">
        <v>7</v>
      </c>
      <c r="K3" s="20" t="s">
        <v>8</v>
      </c>
      <c r="L3" s="19" t="s">
        <v>7</v>
      </c>
      <c r="M3" s="20" t="s">
        <v>8</v>
      </c>
      <c r="N3" s="19" t="s">
        <v>7</v>
      </c>
      <c r="O3" s="20" t="s">
        <v>8</v>
      </c>
      <c r="P3" s="19" t="s">
        <v>7</v>
      </c>
      <c r="Q3" s="20" t="s">
        <v>8</v>
      </c>
      <c r="R3" s="19" t="s">
        <v>7</v>
      </c>
      <c r="S3" s="20" t="s">
        <v>8</v>
      </c>
      <c r="T3" s="19" t="s">
        <v>7</v>
      </c>
      <c r="U3" s="20" t="s">
        <v>8</v>
      </c>
      <c r="V3" s="19" t="s">
        <v>7</v>
      </c>
      <c r="W3" s="20" t="s">
        <v>8</v>
      </c>
      <c r="X3" s="21" t="s">
        <v>7</v>
      </c>
      <c r="Y3" s="22" t="s">
        <v>8</v>
      </c>
      <c r="Z3" s="21" t="s">
        <v>7</v>
      </c>
      <c r="AA3" s="22" t="s">
        <v>8</v>
      </c>
      <c r="AB3" s="21" t="s">
        <v>7</v>
      </c>
      <c r="AC3" s="22" t="s">
        <v>8</v>
      </c>
      <c r="AD3" s="21" t="s">
        <v>7</v>
      </c>
      <c r="AE3" s="22" t="s">
        <v>8</v>
      </c>
      <c r="AF3" s="21" t="s">
        <v>7</v>
      </c>
      <c r="AG3" s="22" t="s">
        <v>8</v>
      </c>
      <c r="AH3" s="21" t="s">
        <v>7</v>
      </c>
      <c r="AI3" s="22" t="s">
        <v>8</v>
      </c>
      <c r="AJ3" s="21" t="s">
        <v>7</v>
      </c>
      <c r="AK3" s="22" t="s">
        <v>8</v>
      </c>
      <c r="AL3" s="21" t="s">
        <v>7</v>
      </c>
      <c r="AM3" s="22" t="s">
        <v>8</v>
      </c>
      <c r="AN3" s="21" t="s">
        <v>7</v>
      </c>
      <c r="AO3" s="22" t="s">
        <v>8</v>
      </c>
      <c r="AP3" s="21" t="s">
        <v>7</v>
      </c>
      <c r="AQ3" s="22" t="s">
        <v>8</v>
      </c>
      <c r="AR3" s="21" t="s">
        <v>7</v>
      </c>
      <c r="AS3" s="22" t="s">
        <v>8</v>
      </c>
      <c r="AT3" s="21" t="s">
        <v>7</v>
      </c>
      <c r="AU3" s="22" t="s">
        <v>8</v>
      </c>
      <c r="AV3" s="21" t="s">
        <v>7</v>
      </c>
      <c r="AW3" s="22" t="s">
        <v>8</v>
      </c>
      <c r="AX3" s="21" t="s">
        <v>7</v>
      </c>
      <c r="AY3" s="23" t="s">
        <v>8</v>
      </c>
      <c r="AZ3" s="24" t="s">
        <v>7</v>
      </c>
      <c r="BA3" s="25" t="s">
        <v>8</v>
      </c>
      <c r="BB3" s="24" t="s">
        <v>7</v>
      </c>
      <c r="BC3" s="25" t="s">
        <v>8</v>
      </c>
      <c r="BD3" s="24" t="s">
        <v>7</v>
      </c>
      <c r="BE3" s="25" t="s">
        <v>8</v>
      </c>
      <c r="BF3" s="24" t="s">
        <v>7</v>
      </c>
      <c r="BG3" s="25" t="s">
        <v>8</v>
      </c>
      <c r="BH3" s="24" t="s">
        <v>7</v>
      </c>
      <c r="BI3" s="25" t="s">
        <v>8</v>
      </c>
      <c r="BJ3" s="24" t="s">
        <v>7</v>
      </c>
      <c r="BK3" s="25" t="s">
        <v>8</v>
      </c>
      <c r="BL3" s="24" t="s">
        <v>7</v>
      </c>
      <c r="BM3" s="25" t="s">
        <v>8</v>
      </c>
      <c r="BN3" s="24" t="s">
        <v>7</v>
      </c>
      <c r="BO3" s="25" t="s">
        <v>8</v>
      </c>
      <c r="BP3" s="24" t="s">
        <v>7</v>
      </c>
      <c r="BQ3" s="25" t="s">
        <v>8</v>
      </c>
      <c r="BR3" s="26" t="s">
        <v>9</v>
      </c>
      <c r="BS3" s="27" t="s">
        <v>10</v>
      </c>
      <c r="BT3" s="28" t="s">
        <v>11</v>
      </c>
      <c r="BU3" s="28" t="s">
        <v>12</v>
      </c>
      <c r="BV3" s="29" t="s">
        <v>13</v>
      </c>
      <c r="BW3" s="30" t="s">
        <v>14</v>
      </c>
      <c r="BX3" s="31" t="s">
        <v>15</v>
      </c>
    </row>
    <row r="4" ht="13.8" customHeight="1" spans="1:76" x14ac:dyDescent="0.25">
      <c r="A4" s="107"/>
      <c r="B4" s="33"/>
      <c r="C4" s="34"/>
      <c r="D4" s="35"/>
      <c r="E4" s="36"/>
      <c r="F4" s="35"/>
      <c r="G4" s="36"/>
      <c r="H4" s="35"/>
      <c r="I4" s="36"/>
      <c r="J4" s="35"/>
      <c r="K4" s="36"/>
      <c r="L4" s="35"/>
      <c r="M4" s="36"/>
      <c r="N4" s="35"/>
      <c r="O4" s="36"/>
      <c r="P4" s="35"/>
      <c r="Q4" s="36"/>
      <c r="R4" s="35"/>
      <c r="S4" s="36"/>
      <c r="T4" s="35"/>
      <c r="U4" s="36"/>
      <c r="V4" s="35"/>
      <c r="W4" s="36"/>
      <c r="X4" s="38"/>
      <c r="Y4" s="39"/>
      <c r="Z4" s="38"/>
      <c r="AA4" s="39"/>
      <c r="AB4" s="38"/>
      <c r="AC4" s="39"/>
      <c r="AD4" s="38"/>
      <c r="AE4" s="39"/>
      <c r="AF4" s="38"/>
      <c r="AG4" s="39"/>
      <c r="AH4" s="38"/>
      <c r="AI4" s="39"/>
      <c r="AJ4" s="38"/>
      <c r="AK4" s="39"/>
      <c r="AL4" s="38"/>
      <c r="AM4" s="39"/>
      <c r="AN4" s="38"/>
      <c r="AO4" s="39"/>
      <c r="AP4" s="38"/>
      <c r="AQ4" s="39"/>
      <c r="AR4" s="38"/>
      <c r="AS4" s="39"/>
      <c r="AT4" s="38"/>
      <c r="AU4" s="39"/>
      <c r="AV4" s="38"/>
      <c r="AW4" s="39"/>
      <c r="AX4" s="38"/>
      <c r="AY4" s="41"/>
      <c r="AZ4" s="108"/>
      <c r="BA4" s="43"/>
      <c r="BB4" s="108"/>
      <c r="BC4" s="43"/>
      <c r="BD4" s="108"/>
      <c r="BE4" s="43"/>
      <c r="BF4" s="108"/>
      <c r="BG4" s="43"/>
      <c r="BH4" s="108"/>
      <c r="BI4" s="43"/>
      <c r="BJ4" s="108"/>
      <c r="BK4" s="43"/>
      <c r="BL4" s="108"/>
      <c r="BM4" s="43"/>
      <c r="BN4" s="108"/>
      <c r="BO4" s="43"/>
      <c r="BP4" s="108"/>
      <c r="BQ4" s="43"/>
      <c r="BR4" s="44">
        <f>D4+F4+H4+J4+L4+N4+V4+X4+Z4+AB4+AD4+AF4+AZ4+BB4+BD4+BF4+BH4+AH4+P4+R4+AJ4+BJ4+AL4+AN4+AP4+AR4+AT4+AX4+AV4+BL4+T4+BN4+BP4</f>
        <v>0</v>
      </c>
      <c r="BS4" s="45">
        <f>E4+G4+I4+K4+M4+O4+W4+Y4+AA4+AC4+AE4+AG4+BA4+BC4+BE4+BG4+BI4+AI4+Q4+S4+AK4+BK4+AM4+AO4+AQ4+AS4+AU4+AY4+AW4+BM4+U4+BO4+BQ4</f>
        <v>0</v>
      </c>
      <c r="BT4" s="46"/>
      <c r="BU4" s="46"/>
      <c r="BV4" s="47">
        <f>IF(BR4=0, "", BR4/BT4)</f>
      </c>
      <c r="BW4" s="48">
        <f>IF(BR4=0, "", BR4/BS4)</f>
      </c>
      <c r="BX4" s="49">
        <f>IF(BR4=0, "", BR4/BU4)</f>
      </c>
    </row>
    <row r="5" ht="13.8" customHeight="1" spans="1:76" x14ac:dyDescent="0.25">
      <c r="A5" s="107"/>
      <c r="B5" s="33"/>
      <c r="C5" s="34"/>
      <c r="D5" s="37"/>
      <c r="E5" s="36"/>
      <c r="F5" s="37"/>
      <c r="G5" s="36"/>
      <c r="H5" s="37"/>
      <c r="I5" s="36"/>
      <c r="J5" s="37"/>
      <c r="K5" s="36"/>
      <c r="L5" s="37"/>
      <c r="M5" s="36"/>
      <c r="N5" s="37"/>
      <c r="O5" s="36"/>
      <c r="P5" s="37"/>
      <c r="Q5" s="36"/>
      <c r="R5" s="37"/>
      <c r="S5" s="36"/>
      <c r="T5" s="37"/>
      <c r="U5" s="36"/>
      <c r="V5" s="37"/>
      <c r="W5" s="36"/>
      <c r="X5" s="40"/>
      <c r="Y5" s="39"/>
      <c r="Z5" s="40"/>
      <c r="AA5" s="39"/>
      <c r="AB5" s="40"/>
      <c r="AC5" s="39"/>
      <c r="AD5" s="40"/>
      <c r="AE5" s="39"/>
      <c r="AF5" s="40"/>
      <c r="AG5" s="39"/>
      <c r="AH5" s="40"/>
      <c r="AI5" s="39"/>
      <c r="AJ5" s="40"/>
      <c r="AK5" s="39"/>
      <c r="AL5" s="40"/>
      <c r="AM5" s="39"/>
      <c r="AN5" s="40"/>
      <c r="AO5" s="39"/>
      <c r="AP5" s="40"/>
      <c r="AQ5" s="39"/>
      <c r="AR5" s="40"/>
      <c r="AS5" s="39"/>
      <c r="AT5" s="40"/>
      <c r="AU5" s="39"/>
      <c r="AV5" s="40"/>
      <c r="AW5" s="39"/>
      <c r="AX5" s="40"/>
      <c r="AY5" s="41"/>
      <c r="AZ5" s="42"/>
      <c r="BA5" s="43"/>
      <c r="BB5" s="42"/>
      <c r="BC5" s="43"/>
      <c r="BD5" s="42"/>
      <c r="BE5" s="43"/>
      <c r="BF5" s="42"/>
      <c r="BG5" s="43"/>
      <c r="BH5" s="42"/>
      <c r="BI5" s="43"/>
      <c r="BJ5" s="42"/>
      <c r="BK5" s="43"/>
      <c r="BL5" s="42"/>
      <c r="BM5" s="43"/>
      <c r="BN5" s="42"/>
      <c r="BO5" s="43"/>
      <c r="BP5" s="42"/>
      <c r="BQ5" s="43"/>
      <c r="BR5" s="44">
        <f t="shared" ref="BR5:BR68" si="0">D5+F5+H5+J5+L5+N5+V5+X5+Z5+AB5+AD5+AF5+AZ5+BB5+BD5+BF5+BH5+AH5+P5+R5+AJ5+BJ5+AL5+AN5+AP5+AR5+AT5+AX5+AV5+BL5+T5+BN5+BP5</f>
        <v>0</v>
      </c>
      <c r="BS5" s="45">
        <f t="shared" ref="BS5:BS68" si="1">E5+G5+I5+K5+M5+O5+W5+Y5+AA5+AC5+AE5+AG5+BA5+BC5+BE5+BG5+BI5+AI5+Q5+S5+AK5+BK5+AM5+AO5+AQ5+AS5+AU5+AY5+AW5+BM5+U5+BO5+BQ5</f>
        <v>0</v>
      </c>
      <c r="BT5" s="46"/>
      <c r="BU5" s="46"/>
      <c r="BV5" s="47">
        <f>IF(BR5=0, "", BR5/BT5)</f>
      </c>
      <c r="BW5" s="48">
        <f>IF(BR5=0, "", BR5/BS5)</f>
      </c>
      <c r="BX5" s="49">
        <f>IF(BR5=0, "", BR5/BU5)</f>
      </c>
    </row>
    <row r="6" ht="13.8" customHeight="1" spans="1:76" x14ac:dyDescent="0.25">
      <c r="A6" s="107"/>
      <c r="B6" s="33"/>
      <c r="C6" s="34"/>
      <c r="D6" s="37"/>
      <c r="E6" s="36"/>
      <c r="F6" s="37"/>
      <c r="G6" s="36"/>
      <c r="H6" s="37"/>
      <c r="I6" s="36"/>
      <c r="J6" s="37"/>
      <c r="K6" s="36"/>
      <c r="L6" s="37"/>
      <c r="M6" s="36"/>
      <c r="N6" s="37"/>
      <c r="O6" s="36"/>
      <c r="P6" s="37"/>
      <c r="Q6" s="36"/>
      <c r="R6" s="37"/>
      <c r="S6" s="36"/>
      <c r="T6" s="37"/>
      <c r="U6" s="36"/>
      <c r="V6" s="37"/>
      <c r="W6" s="36"/>
      <c r="X6" s="40"/>
      <c r="Y6" s="39"/>
      <c r="Z6" s="40"/>
      <c r="AA6" s="39"/>
      <c r="AB6" s="40"/>
      <c r="AC6" s="39"/>
      <c r="AD6" s="40"/>
      <c r="AE6" s="39"/>
      <c r="AF6" s="40"/>
      <c r="AG6" s="39"/>
      <c r="AH6" s="40"/>
      <c r="AI6" s="39"/>
      <c r="AJ6" s="40"/>
      <c r="AK6" s="39"/>
      <c r="AL6" s="40"/>
      <c r="AM6" s="39"/>
      <c r="AN6" s="40"/>
      <c r="AO6" s="39"/>
      <c r="AP6" s="40"/>
      <c r="AQ6" s="39"/>
      <c r="AR6" s="40"/>
      <c r="AS6" s="39"/>
      <c r="AT6" s="40"/>
      <c r="AU6" s="39"/>
      <c r="AV6" s="40"/>
      <c r="AW6" s="39"/>
      <c r="AX6" s="40"/>
      <c r="AY6" s="41"/>
      <c r="AZ6" s="42"/>
      <c r="BA6" s="43"/>
      <c r="BB6" s="42"/>
      <c r="BC6" s="43"/>
      <c r="BD6" s="42"/>
      <c r="BE6" s="43"/>
      <c r="BF6" s="42"/>
      <c r="BG6" s="43"/>
      <c r="BH6" s="42"/>
      <c r="BI6" s="43"/>
      <c r="BJ6" s="42"/>
      <c r="BK6" s="43"/>
      <c r="BL6" s="42"/>
      <c r="BM6" s="43"/>
      <c r="BN6" s="42"/>
      <c r="BO6" s="43"/>
      <c r="BP6" s="42"/>
      <c r="BQ6" s="43"/>
      <c r="BR6" s="44">
        <f t="shared" si="0"/>
        <v>0</v>
      </c>
      <c r="BS6" s="45">
        <f t="shared" si="1"/>
        <v>0</v>
      </c>
      <c r="BT6" s="46"/>
      <c r="BU6" s="46"/>
      <c r="BV6" s="47">
        <f>IF(BR6=0, "", BR6/BT6)</f>
      </c>
      <c r="BW6" s="48">
        <f t="shared" ref="BW6:BW69" si="2">IF(BR6=0, "", BR6/BS6)</f>
      </c>
      <c r="BX6" s="49">
        <f t="shared" ref="BX6:BX69" si="3">IF(BR6=0, "", BR6/BU6)</f>
      </c>
    </row>
    <row r="7" ht="13.8" customHeight="1" spans="1:76" x14ac:dyDescent="0.25">
      <c r="A7" s="107"/>
      <c r="B7" s="33"/>
      <c r="C7" s="34"/>
      <c r="D7" s="37"/>
      <c r="E7" s="36"/>
      <c r="F7" s="37"/>
      <c r="G7" s="36"/>
      <c r="H7" s="37"/>
      <c r="I7" s="36"/>
      <c r="J7" s="37"/>
      <c r="K7" s="36"/>
      <c r="L7" s="37"/>
      <c r="M7" s="36"/>
      <c r="N7" s="37"/>
      <c r="O7" s="36"/>
      <c r="P7" s="37"/>
      <c r="Q7" s="36"/>
      <c r="R7" s="37"/>
      <c r="S7" s="36"/>
      <c r="T7" s="37"/>
      <c r="U7" s="36"/>
      <c r="V7" s="37"/>
      <c r="W7" s="36"/>
      <c r="X7" s="40"/>
      <c r="Y7" s="39"/>
      <c r="Z7" s="40"/>
      <c r="AA7" s="39"/>
      <c r="AB7" s="40"/>
      <c r="AC7" s="39"/>
      <c r="AD7" s="40"/>
      <c r="AE7" s="39"/>
      <c r="AF7" s="40"/>
      <c r="AG7" s="39"/>
      <c r="AH7" s="40"/>
      <c r="AI7" s="39"/>
      <c r="AJ7" s="40"/>
      <c r="AK7" s="39"/>
      <c r="AL7" s="40"/>
      <c r="AM7" s="39"/>
      <c r="AN7" s="40"/>
      <c r="AO7" s="39"/>
      <c r="AP7" s="40"/>
      <c r="AQ7" s="39"/>
      <c r="AR7" s="40"/>
      <c r="AS7" s="39"/>
      <c r="AT7" s="40"/>
      <c r="AU7" s="39"/>
      <c r="AV7" s="40"/>
      <c r="AW7" s="39"/>
      <c r="AX7" s="40"/>
      <c r="AY7" s="41"/>
      <c r="AZ7" s="42"/>
      <c r="BA7" s="43"/>
      <c r="BB7" s="42"/>
      <c r="BC7" s="43"/>
      <c r="BD7" s="42"/>
      <c r="BE7" s="43"/>
      <c r="BF7" s="42"/>
      <c r="BG7" s="43"/>
      <c r="BH7" s="42"/>
      <c r="BI7" s="43"/>
      <c r="BJ7" s="42"/>
      <c r="BK7" s="43"/>
      <c r="BL7" s="42"/>
      <c r="BM7" s="43"/>
      <c r="BN7" s="42"/>
      <c r="BO7" s="43"/>
      <c r="BP7" s="42"/>
      <c r="BQ7" s="43"/>
      <c r="BR7" s="44">
        <f t="shared" si="0"/>
        <v>0</v>
      </c>
      <c r="BS7" s="45">
        <f t="shared" si="1"/>
        <v>0</v>
      </c>
      <c r="BT7" s="46"/>
      <c r="BU7" s="46"/>
      <c r="BV7" s="47">
        <f t="shared" ref="BV7:BV69" si="4">IF(BR7=0, "", BR7/BT7)</f>
      </c>
      <c r="BW7" s="48">
        <f t="shared" si="2"/>
      </c>
      <c r="BX7" s="49">
        <f t="shared" si="3"/>
      </c>
    </row>
    <row r="8" ht="13.8" customHeight="1" spans="1:76" x14ac:dyDescent="0.25">
      <c r="A8" s="107"/>
      <c r="B8" s="33"/>
      <c r="C8" s="34"/>
      <c r="D8" s="37"/>
      <c r="E8" s="36"/>
      <c r="F8" s="37"/>
      <c r="G8" s="36"/>
      <c r="H8" s="37"/>
      <c r="I8" s="36"/>
      <c r="J8" s="37"/>
      <c r="K8" s="36"/>
      <c r="L8" s="37"/>
      <c r="M8" s="36"/>
      <c r="N8" s="37"/>
      <c r="O8" s="36"/>
      <c r="P8" s="37"/>
      <c r="Q8" s="36"/>
      <c r="R8" s="37"/>
      <c r="S8" s="36"/>
      <c r="T8" s="37"/>
      <c r="U8" s="36"/>
      <c r="V8" s="37"/>
      <c r="W8" s="36"/>
      <c r="X8" s="40"/>
      <c r="Y8" s="39"/>
      <c r="Z8" s="40"/>
      <c r="AA8" s="39"/>
      <c r="AB8" s="40"/>
      <c r="AC8" s="39"/>
      <c r="AD8" s="40"/>
      <c r="AE8" s="39"/>
      <c r="AF8" s="40"/>
      <c r="AG8" s="39"/>
      <c r="AH8" s="40"/>
      <c r="AI8" s="39"/>
      <c r="AJ8" s="40"/>
      <c r="AK8" s="39"/>
      <c r="AL8" s="40"/>
      <c r="AM8" s="39"/>
      <c r="AN8" s="40"/>
      <c r="AO8" s="39"/>
      <c r="AP8" s="40"/>
      <c r="AQ8" s="39"/>
      <c r="AR8" s="40"/>
      <c r="AS8" s="39"/>
      <c r="AT8" s="40"/>
      <c r="AU8" s="39"/>
      <c r="AV8" s="40"/>
      <c r="AW8" s="39"/>
      <c r="AX8" s="40"/>
      <c r="AY8" s="41"/>
      <c r="AZ8" s="42"/>
      <c r="BA8" s="43"/>
      <c r="BB8" s="42"/>
      <c r="BC8" s="43"/>
      <c r="BD8" s="42"/>
      <c r="BE8" s="43"/>
      <c r="BF8" s="42"/>
      <c r="BG8" s="43"/>
      <c r="BH8" s="42"/>
      <c r="BI8" s="43"/>
      <c r="BJ8" s="42"/>
      <c r="BK8" s="43"/>
      <c r="BL8" s="42"/>
      <c r="BM8" s="43"/>
      <c r="BN8" s="42"/>
      <c r="BO8" s="43"/>
      <c r="BP8" s="42"/>
      <c r="BQ8" s="43"/>
      <c r="BR8" s="44">
        <f t="shared" si="0"/>
        <v>0</v>
      </c>
      <c r="BS8" s="45">
        <f t="shared" si="1"/>
        <v>0</v>
      </c>
      <c r="BT8" s="46"/>
      <c r="BU8" s="46"/>
      <c r="BV8" s="47">
        <f t="shared" si="4"/>
      </c>
      <c r="BW8" s="48">
        <f t="shared" si="2"/>
      </c>
      <c r="BX8" s="49">
        <f t="shared" si="3"/>
      </c>
    </row>
    <row r="9" ht="13.8" customHeight="1" spans="1:76" x14ac:dyDescent="0.25">
      <c r="A9" s="107"/>
      <c r="B9" s="33"/>
      <c r="C9" s="34"/>
      <c r="D9" s="37"/>
      <c r="E9" s="36"/>
      <c r="F9" s="37"/>
      <c r="G9" s="36"/>
      <c r="H9" s="37"/>
      <c r="I9" s="36"/>
      <c r="J9" s="37"/>
      <c r="K9" s="36"/>
      <c r="L9" s="37"/>
      <c r="M9" s="36"/>
      <c r="N9" s="37"/>
      <c r="O9" s="36"/>
      <c r="P9" s="37"/>
      <c r="Q9" s="36"/>
      <c r="R9" s="37"/>
      <c r="S9" s="36"/>
      <c r="T9" s="37"/>
      <c r="U9" s="36"/>
      <c r="V9" s="37"/>
      <c r="W9" s="36"/>
      <c r="X9" s="40"/>
      <c r="Y9" s="39"/>
      <c r="Z9" s="40"/>
      <c r="AA9" s="39"/>
      <c r="AB9" s="40"/>
      <c r="AC9" s="39"/>
      <c r="AD9" s="40"/>
      <c r="AE9" s="39"/>
      <c r="AF9" s="40"/>
      <c r="AG9" s="39"/>
      <c r="AH9" s="40"/>
      <c r="AI9" s="39"/>
      <c r="AJ9" s="40"/>
      <c r="AK9" s="39"/>
      <c r="AL9" s="40"/>
      <c r="AM9" s="39"/>
      <c r="AN9" s="40"/>
      <c r="AO9" s="39"/>
      <c r="AP9" s="40"/>
      <c r="AQ9" s="39"/>
      <c r="AR9" s="40"/>
      <c r="AS9" s="39"/>
      <c r="AT9" s="40"/>
      <c r="AU9" s="39"/>
      <c r="AV9" s="40"/>
      <c r="AW9" s="39"/>
      <c r="AX9" s="40"/>
      <c r="AY9" s="41"/>
      <c r="AZ9" s="42"/>
      <c r="BA9" s="43"/>
      <c r="BB9" s="42"/>
      <c r="BC9" s="43"/>
      <c r="BD9" s="42"/>
      <c r="BE9" s="43"/>
      <c r="BF9" s="42"/>
      <c r="BG9" s="43"/>
      <c r="BH9" s="42"/>
      <c r="BI9" s="43"/>
      <c r="BJ9" s="42"/>
      <c r="BK9" s="43"/>
      <c r="BL9" s="42"/>
      <c r="BM9" s="43"/>
      <c r="BN9" s="42"/>
      <c r="BO9" s="43"/>
      <c r="BP9" s="42"/>
      <c r="BQ9" s="43"/>
      <c r="BR9" s="44">
        <f t="shared" si="0"/>
        <v>0</v>
      </c>
      <c r="BS9" s="45">
        <f t="shared" si="1"/>
        <v>0</v>
      </c>
      <c r="BT9" s="46"/>
      <c r="BU9" s="46"/>
      <c r="BV9" s="47">
        <f t="shared" si="4"/>
      </c>
      <c r="BW9" s="48">
        <f t="shared" si="2"/>
      </c>
      <c r="BX9" s="49">
        <f t="shared" si="3"/>
      </c>
    </row>
    <row r="10" ht="13.8" customHeight="1" spans="1:76" x14ac:dyDescent="0.25">
      <c r="A10" s="107"/>
      <c r="B10" s="33"/>
      <c r="C10" s="34"/>
      <c r="D10" s="37"/>
      <c r="E10" s="36"/>
      <c r="F10" s="37"/>
      <c r="G10" s="36"/>
      <c r="H10" s="37"/>
      <c r="I10" s="36"/>
      <c r="J10" s="37"/>
      <c r="K10" s="36"/>
      <c r="L10" s="37"/>
      <c r="M10" s="36"/>
      <c r="N10" s="37"/>
      <c r="O10" s="36"/>
      <c r="P10" s="37"/>
      <c r="Q10" s="36"/>
      <c r="R10" s="37"/>
      <c r="S10" s="36"/>
      <c r="T10" s="37"/>
      <c r="U10" s="36"/>
      <c r="V10" s="37"/>
      <c r="W10" s="36"/>
      <c r="X10" s="40"/>
      <c r="Y10" s="39"/>
      <c r="Z10" s="40"/>
      <c r="AA10" s="39"/>
      <c r="AB10" s="40"/>
      <c r="AC10" s="39"/>
      <c r="AD10" s="40"/>
      <c r="AE10" s="39"/>
      <c r="AF10" s="40"/>
      <c r="AG10" s="39"/>
      <c r="AH10" s="40"/>
      <c r="AI10" s="39"/>
      <c r="AJ10" s="40"/>
      <c r="AK10" s="39"/>
      <c r="AL10" s="40"/>
      <c r="AM10" s="39"/>
      <c r="AN10" s="40"/>
      <c r="AO10" s="39"/>
      <c r="AP10" s="40"/>
      <c r="AQ10" s="39"/>
      <c r="AR10" s="40"/>
      <c r="AS10" s="39"/>
      <c r="AT10" s="40"/>
      <c r="AU10" s="39"/>
      <c r="AV10" s="40"/>
      <c r="AW10" s="39"/>
      <c r="AX10" s="40"/>
      <c r="AY10" s="41"/>
      <c r="AZ10" s="42"/>
      <c r="BA10" s="43"/>
      <c r="BB10" s="42"/>
      <c r="BC10" s="43"/>
      <c r="BD10" s="42"/>
      <c r="BE10" s="43"/>
      <c r="BF10" s="42"/>
      <c r="BG10" s="43"/>
      <c r="BH10" s="42"/>
      <c r="BI10" s="43"/>
      <c r="BJ10" s="42"/>
      <c r="BK10" s="43"/>
      <c r="BL10" s="42"/>
      <c r="BM10" s="43"/>
      <c r="BN10" s="42"/>
      <c r="BO10" s="43"/>
      <c r="BP10" s="42"/>
      <c r="BQ10" s="43"/>
      <c r="BR10" s="44">
        <f t="shared" si="0"/>
        <v>0</v>
      </c>
      <c r="BS10" s="45">
        <f t="shared" si="1"/>
        <v>0</v>
      </c>
      <c r="BT10" s="46"/>
      <c r="BU10" s="46"/>
      <c r="BV10" s="47">
        <f t="shared" si="4"/>
      </c>
      <c r="BW10" s="48">
        <f t="shared" si="2"/>
      </c>
      <c r="BX10" s="49">
        <f t="shared" si="3"/>
      </c>
    </row>
    <row r="11" ht="13.8" customHeight="1" spans="1:76" x14ac:dyDescent="0.25">
      <c r="A11" s="107"/>
      <c r="B11" s="33"/>
      <c r="C11" s="34"/>
      <c r="D11" s="37"/>
      <c r="E11" s="36"/>
      <c r="F11" s="37"/>
      <c r="G11" s="36"/>
      <c r="H11" s="37"/>
      <c r="I11" s="36"/>
      <c r="J11" s="37"/>
      <c r="K11" s="36"/>
      <c r="L11" s="37"/>
      <c r="M11" s="36"/>
      <c r="N11" s="37"/>
      <c r="O11" s="36"/>
      <c r="P11" s="37"/>
      <c r="Q11" s="36"/>
      <c r="R11" s="37"/>
      <c r="S11" s="36"/>
      <c r="T11" s="37"/>
      <c r="U11" s="36"/>
      <c r="V11" s="37"/>
      <c r="W11" s="36"/>
      <c r="X11" s="40"/>
      <c r="Y11" s="39"/>
      <c r="Z11" s="40"/>
      <c r="AA11" s="39"/>
      <c r="AB11" s="40"/>
      <c r="AC11" s="39"/>
      <c r="AD11" s="40"/>
      <c r="AE11" s="39"/>
      <c r="AF11" s="40"/>
      <c r="AG11" s="39"/>
      <c r="AH11" s="40"/>
      <c r="AI11" s="39"/>
      <c r="AJ11" s="40"/>
      <c r="AK11" s="39"/>
      <c r="AL11" s="40"/>
      <c r="AM11" s="39"/>
      <c r="AN11" s="40"/>
      <c r="AO11" s="39"/>
      <c r="AP11" s="40"/>
      <c r="AQ11" s="39"/>
      <c r="AR11" s="40"/>
      <c r="AS11" s="39"/>
      <c r="AT11" s="40"/>
      <c r="AU11" s="39"/>
      <c r="AV11" s="40"/>
      <c r="AW11" s="39"/>
      <c r="AX11" s="40"/>
      <c r="AY11" s="41"/>
      <c r="AZ11" s="42"/>
      <c r="BA11" s="43"/>
      <c r="BB11" s="42"/>
      <c r="BC11" s="43"/>
      <c r="BD11" s="42"/>
      <c r="BE11" s="43"/>
      <c r="BF11" s="42"/>
      <c r="BG11" s="43"/>
      <c r="BH11" s="42"/>
      <c r="BI11" s="43"/>
      <c r="BJ11" s="42"/>
      <c r="BK11" s="43"/>
      <c r="BL11" s="42"/>
      <c r="BM11" s="43"/>
      <c r="BN11" s="42"/>
      <c r="BO11" s="43"/>
      <c r="BP11" s="42"/>
      <c r="BQ11" s="43"/>
      <c r="BR11" s="44">
        <f t="shared" si="0"/>
        <v>0</v>
      </c>
      <c r="BS11" s="45">
        <f t="shared" si="1"/>
        <v>0</v>
      </c>
      <c r="BT11" s="46"/>
      <c r="BU11" s="46"/>
      <c r="BV11" s="47">
        <f t="shared" si="4"/>
      </c>
      <c r="BW11" s="48">
        <f t="shared" si="2"/>
      </c>
      <c r="BX11" s="49">
        <f t="shared" si="3"/>
      </c>
    </row>
    <row r="12" ht="13.8" customHeight="1" spans="1:76" x14ac:dyDescent="0.25">
      <c r="A12" s="107"/>
      <c r="B12" s="33"/>
      <c r="C12" s="34"/>
      <c r="D12" s="37"/>
      <c r="E12" s="36"/>
      <c r="F12" s="37"/>
      <c r="G12" s="36"/>
      <c r="H12" s="37"/>
      <c r="I12" s="36"/>
      <c r="J12" s="37"/>
      <c r="K12" s="36"/>
      <c r="L12" s="37"/>
      <c r="M12" s="36"/>
      <c r="N12" s="37"/>
      <c r="O12" s="36"/>
      <c r="P12" s="37"/>
      <c r="Q12" s="36"/>
      <c r="R12" s="37"/>
      <c r="S12" s="36"/>
      <c r="T12" s="37"/>
      <c r="U12" s="36"/>
      <c r="V12" s="37"/>
      <c r="W12" s="36"/>
      <c r="X12" s="40"/>
      <c r="Y12" s="39"/>
      <c r="Z12" s="40"/>
      <c r="AA12" s="39"/>
      <c r="AB12" s="40"/>
      <c r="AC12" s="39"/>
      <c r="AD12" s="40"/>
      <c r="AE12" s="39"/>
      <c r="AF12" s="40"/>
      <c r="AG12" s="39"/>
      <c r="AH12" s="40"/>
      <c r="AI12" s="39"/>
      <c r="AJ12" s="40"/>
      <c r="AK12" s="39"/>
      <c r="AL12" s="40"/>
      <c r="AM12" s="39"/>
      <c r="AN12" s="40"/>
      <c r="AO12" s="39"/>
      <c r="AP12" s="40"/>
      <c r="AQ12" s="39"/>
      <c r="AR12" s="40"/>
      <c r="AS12" s="39"/>
      <c r="AT12" s="40"/>
      <c r="AU12" s="39"/>
      <c r="AV12" s="40"/>
      <c r="AW12" s="39"/>
      <c r="AX12" s="40"/>
      <c r="AY12" s="41"/>
      <c r="AZ12" s="42"/>
      <c r="BA12" s="43"/>
      <c r="BB12" s="42"/>
      <c r="BC12" s="43"/>
      <c r="BD12" s="42"/>
      <c r="BE12" s="43"/>
      <c r="BF12" s="42"/>
      <c r="BG12" s="43"/>
      <c r="BH12" s="42"/>
      <c r="BI12" s="43"/>
      <c r="BJ12" s="42"/>
      <c r="BK12" s="43"/>
      <c r="BL12" s="42"/>
      <c r="BM12" s="43"/>
      <c r="BN12" s="42"/>
      <c r="BO12" s="43"/>
      <c r="BP12" s="42"/>
      <c r="BQ12" s="43"/>
      <c r="BR12" s="44">
        <f t="shared" si="0"/>
        <v>0</v>
      </c>
      <c r="BS12" s="45">
        <f t="shared" si="1"/>
        <v>0</v>
      </c>
      <c r="BT12" s="46"/>
      <c r="BU12" s="46"/>
      <c r="BV12" s="47">
        <f t="shared" si="4"/>
      </c>
      <c r="BW12" s="48">
        <f t="shared" si="2"/>
      </c>
      <c r="BX12" s="49">
        <f t="shared" si="3"/>
      </c>
    </row>
    <row r="13" ht="13.8" customHeight="1" spans="1:76" x14ac:dyDescent="0.25">
      <c r="A13" s="107"/>
      <c r="B13" s="33"/>
      <c r="C13" s="34"/>
      <c r="D13" s="37"/>
      <c r="E13" s="36"/>
      <c r="F13" s="37"/>
      <c r="G13" s="36"/>
      <c r="H13" s="37"/>
      <c r="I13" s="36"/>
      <c r="J13" s="37"/>
      <c r="K13" s="36"/>
      <c r="L13" s="37"/>
      <c r="M13" s="36"/>
      <c r="N13" s="37"/>
      <c r="O13" s="36"/>
      <c r="P13" s="37"/>
      <c r="Q13" s="36"/>
      <c r="R13" s="37"/>
      <c r="S13" s="36"/>
      <c r="T13" s="37"/>
      <c r="U13" s="36"/>
      <c r="V13" s="37"/>
      <c r="W13" s="36"/>
      <c r="X13" s="40"/>
      <c r="Y13" s="39"/>
      <c r="Z13" s="40"/>
      <c r="AA13" s="39"/>
      <c r="AB13" s="40"/>
      <c r="AC13" s="39"/>
      <c r="AD13" s="40"/>
      <c r="AE13" s="39"/>
      <c r="AF13" s="40"/>
      <c r="AG13" s="39"/>
      <c r="AH13" s="40"/>
      <c r="AI13" s="39"/>
      <c r="AJ13" s="40"/>
      <c r="AK13" s="39"/>
      <c r="AL13" s="40"/>
      <c r="AM13" s="39"/>
      <c r="AN13" s="40"/>
      <c r="AO13" s="39"/>
      <c r="AP13" s="40"/>
      <c r="AQ13" s="39"/>
      <c r="AR13" s="40"/>
      <c r="AS13" s="39"/>
      <c r="AT13" s="40"/>
      <c r="AU13" s="39"/>
      <c r="AV13" s="40"/>
      <c r="AW13" s="39"/>
      <c r="AX13" s="40"/>
      <c r="AY13" s="41"/>
      <c r="AZ13" s="42"/>
      <c r="BA13" s="43"/>
      <c r="BB13" s="42"/>
      <c r="BC13" s="43"/>
      <c r="BD13" s="42"/>
      <c r="BE13" s="43"/>
      <c r="BF13" s="42"/>
      <c r="BG13" s="43"/>
      <c r="BH13" s="42"/>
      <c r="BI13" s="43"/>
      <c r="BJ13" s="42"/>
      <c r="BK13" s="43"/>
      <c r="BL13" s="42"/>
      <c r="BM13" s="43"/>
      <c r="BN13" s="42"/>
      <c r="BO13" s="43"/>
      <c r="BP13" s="42"/>
      <c r="BQ13" s="43"/>
      <c r="BR13" s="44">
        <f t="shared" si="0"/>
        <v>0</v>
      </c>
      <c r="BS13" s="45">
        <f t="shared" si="1"/>
        <v>0</v>
      </c>
      <c r="BT13" s="46"/>
      <c r="BU13" s="46"/>
      <c r="BV13" s="47">
        <f t="shared" si="4"/>
      </c>
      <c r="BW13" s="48">
        <f t="shared" si="2"/>
      </c>
      <c r="BX13" s="49">
        <f t="shared" si="3"/>
      </c>
    </row>
    <row r="14" ht="13.8" customHeight="1" spans="1:76" x14ac:dyDescent="0.25">
      <c r="A14" s="107"/>
      <c r="B14" s="33"/>
      <c r="C14" s="34"/>
      <c r="D14" s="37"/>
      <c r="E14" s="36"/>
      <c r="F14" s="37"/>
      <c r="G14" s="36"/>
      <c r="H14" s="37"/>
      <c r="I14" s="36"/>
      <c r="J14" s="37"/>
      <c r="K14" s="36"/>
      <c r="L14" s="37"/>
      <c r="M14" s="36"/>
      <c r="N14" s="37"/>
      <c r="O14" s="36"/>
      <c r="P14" s="37"/>
      <c r="Q14" s="36"/>
      <c r="R14" s="37"/>
      <c r="S14" s="36"/>
      <c r="T14" s="37"/>
      <c r="U14" s="36"/>
      <c r="V14" s="37"/>
      <c r="W14" s="36"/>
      <c r="X14" s="40"/>
      <c r="Y14" s="39"/>
      <c r="Z14" s="40"/>
      <c r="AA14" s="39"/>
      <c r="AB14" s="40"/>
      <c r="AC14" s="39"/>
      <c r="AD14" s="40"/>
      <c r="AE14" s="39"/>
      <c r="AF14" s="40"/>
      <c r="AG14" s="39"/>
      <c r="AH14" s="40"/>
      <c r="AI14" s="39"/>
      <c r="AJ14" s="40"/>
      <c r="AK14" s="39"/>
      <c r="AL14" s="40"/>
      <c r="AM14" s="39"/>
      <c r="AN14" s="40"/>
      <c r="AO14" s="39"/>
      <c r="AP14" s="40"/>
      <c r="AQ14" s="39"/>
      <c r="AR14" s="40"/>
      <c r="AS14" s="39"/>
      <c r="AT14" s="40"/>
      <c r="AU14" s="39"/>
      <c r="AV14" s="40"/>
      <c r="AW14" s="39"/>
      <c r="AX14" s="40"/>
      <c r="AY14" s="41"/>
      <c r="AZ14" s="42"/>
      <c r="BA14" s="43"/>
      <c r="BB14" s="42"/>
      <c r="BC14" s="43"/>
      <c r="BD14" s="42"/>
      <c r="BE14" s="43"/>
      <c r="BF14" s="42"/>
      <c r="BG14" s="43"/>
      <c r="BH14" s="42"/>
      <c r="BI14" s="43"/>
      <c r="BJ14" s="42"/>
      <c r="BK14" s="43"/>
      <c r="BL14" s="42"/>
      <c r="BM14" s="43"/>
      <c r="BN14" s="42"/>
      <c r="BO14" s="43"/>
      <c r="BP14" s="42"/>
      <c r="BQ14" s="43"/>
      <c r="BR14" s="44">
        <f t="shared" si="0"/>
        <v>0</v>
      </c>
      <c r="BS14" s="45">
        <f t="shared" si="1"/>
        <v>0</v>
      </c>
      <c r="BT14" s="46"/>
      <c r="BU14" s="46"/>
      <c r="BV14" s="47">
        <f t="shared" si="4"/>
      </c>
      <c r="BW14" s="48">
        <f t="shared" si="2"/>
      </c>
      <c r="BX14" s="49">
        <f t="shared" si="3"/>
      </c>
    </row>
    <row r="15" ht="13.8" customHeight="1" spans="1:76" x14ac:dyDescent="0.25">
      <c r="A15" s="107"/>
      <c r="B15" s="33"/>
      <c r="C15" s="34"/>
      <c r="D15" s="37"/>
      <c r="E15" s="36"/>
      <c r="F15" s="37"/>
      <c r="G15" s="36"/>
      <c r="H15" s="37"/>
      <c r="I15" s="36"/>
      <c r="J15" s="37"/>
      <c r="K15" s="36"/>
      <c r="L15" s="37"/>
      <c r="M15" s="36"/>
      <c r="N15" s="37"/>
      <c r="O15" s="36"/>
      <c r="P15" s="37"/>
      <c r="Q15" s="36"/>
      <c r="R15" s="37"/>
      <c r="S15" s="36"/>
      <c r="T15" s="37"/>
      <c r="U15" s="36"/>
      <c r="V15" s="37"/>
      <c r="W15" s="36"/>
      <c r="X15" s="40"/>
      <c r="Y15" s="39"/>
      <c r="Z15" s="40"/>
      <c r="AA15" s="39"/>
      <c r="AB15" s="40"/>
      <c r="AC15" s="39"/>
      <c r="AD15" s="40"/>
      <c r="AE15" s="39"/>
      <c r="AF15" s="40"/>
      <c r="AG15" s="39"/>
      <c r="AH15" s="40"/>
      <c r="AI15" s="39"/>
      <c r="AJ15" s="40"/>
      <c r="AK15" s="39"/>
      <c r="AL15" s="40"/>
      <c r="AM15" s="39"/>
      <c r="AN15" s="40"/>
      <c r="AO15" s="39"/>
      <c r="AP15" s="40"/>
      <c r="AQ15" s="39"/>
      <c r="AR15" s="40"/>
      <c r="AS15" s="39"/>
      <c r="AT15" s="40"/>
      <c r="AU15" s="39"/>
      <c r="AV15" s="40"/>
      <c r="AW15" s="39"/>
      <c r="AX15" s="40"/>
      <c r="AY15" s="41"/>
      <c r="AZ15" s="42"/>
      <c r="BA15" s="43"/>
      <c r="BB15" s="42"/>
      <c r="BC15" s="43"/>
      <c r="BD15" s="42"/>
      <c r="BE15" s="43"/>
      <c r="BF15" s="42"/>
      <c r="BG15" s="43"/>
      <c r="BH15" s="42"/>
      <c r="BI15" s="43"/>
      <c r="BJ15" s="42"/>
      <c r="BK15" s="43"/>
      <c r="BL15" s="42"/>
      <c r="BM15" s="43"/>
      <c r="BN15" s="42"/>
      <c r="BO15" s="43"/>
      <c r="BP15" s="42"/>
      <c r="BQ15" s="43"/>
      <c r="BR15" s="44">
        <f t="shared" si="0"/>
        <v>0</v>
      </c>
      <c r="BS15" s="45">
        <f t="shared" si="1"/>
        <v>0</v>
      </c>
      <c r="BT15" s="46"/>
      <c r="BU15" s="46"/>
      <c r="BV15" s="47">
        <f t="shared" si="4"/>
      </c>
      <c r="BW15" s="48">
        <f t="shared" si="2"/>
      </c>
      <c r="BX15" s="49">
        <f t="shared" si="3"/>
      </c>
    </row>
    <row r="16" ht="13.8" customHeight="1" spans="1:76" x14ac:dyDescent="0.25">
      <c r="A16" s="107"/>
      <c r="B16" s="33"/>
      <c r="C16" s="34"/>
      <c r="D16" s="37"/>
      <c r="E16" s="36"/>
      <c r="F16" s="37"/>
      <c r="G16" s="36"/>
      <c r="H16" s="37"/>
      <c r="I16" s="36"/>
      <c r="J16" s="37"/>
      <c r="K16" s="36"/>
      <c r="L16" s="37"/>
      <c r="M16" s="36"/>
      <c r="N16" s="37"/>
      <c r="O16" s="36"/>
      <c r="P16" s="37"/>
      <c r="Q16" s="36"/>
      <c r="R16" s="37"/>
      <c r="S16" s="36"/>
      <c r="T16" s="37"/>
      <c r="U16" s="36"/>
      <c r="V16" s="37"/>
      <c r="W16" s="36"/>
      <c r="X16" s="40"/>
      <c r="Y16" s="39"/>
      <c r="Z16" s="40"/>
      <c r="AA16" s="39"/>
      <c r="AB16" s="40"/>
      <c r="AC16" s="39"/>
      <c r="AD16" s="40"/>
      <c r="AE16" s="39"/>
      <c r="AF16" s="40"/>
      <c r="AG16" s="39"/>
      <c r="AH16" s="40"/>
      <c r="AI16" s="39"/>
      <c r="AJ16" s="40"/>
      <c r="AK16" s="39"/>
      <c r="AL16" s="40"/>
      <c r="AM16" s="39"/>
      <c r="AN16" s="40"/>
      <c r="AO16" s="39"/>
      <c r="AP16" s="40"/>
      <c r="AQ16" s="39"/>
      <c r="AR16" s="40"/>
      <c r="AS16" s="39"/>
      <c r="AT16" s="40"/>
      <c r="AU16" s="39"/>
      <c r="AV16" s="40"/>
      <c r="AW16" s="39"/>
      <c r="AX16" s="40"/>
      <c r="AY16" s="41"/>
      <c r="AZ16" s="42"/>
      <c r="BA16" s="43"/>
      <c r="BB16" s="42"/>
      <c r="BC16" s="43"/>
      <c r="BD16" s="42"/>
      <c r="BE16" s="43"/>
      <c r="BF16" s="42"/>
      <c r="BG16" s="43"/>
      <c r="BH16" s="42"/>
      <c r="BI16" s="43"/>
      <c r="BJ16" s="42"/>
      <c r="BK16" s="43"/>
      <c r="BL16" s="42"/>
      <c r="BM16" s="43"/>
      <c r="BN16" s="42"/>
      <c r="BO16" s="43"/>
      <c r="BP16" s="42"/>
      <c r="BQ16" s="43"/>
      <c r="BR16" s="44">
        <f t="shared" si="0"/>
        <v>0</v>
      </c>
      <c r="BS16" s="45">
        <f t="shared" si="1"/>
        <v>0</v>
      </c>
      <c r="BT16" s="46"/>
      <c r="BU16" s="46"/>
      <c r="BV16" s="47">
        <f t="shared" si="4"/>
      </c>
      <c r="BW16" s="48">
        <f t="shared" si="2"/>
      </c>
      <c r="BX16" s="49">
        <f t="shared" si="3"/>
      </c>
    </row>
    <row r="17" ht="13.8" customHeight="1" spans="1:76" x14ac:dyDescent="0.25">
      <c r="A17" s="107"/>
      <c r="B17" s="33"/>
      <c r="C17" s="34"/>
      <c r="D17" s="37"/>
      <c r="E17" s="36"/>
      <c r="F17" s="37"/>
      <c r="G17" s="36"/>
      <c r="H17" s="37"/>
      <c r="I17" s="36"/>
      <c r="J17" s="37"/>
      <c r="K17" s="36"/>
      <c r="L17" s="37"/>
      <c r="M17" s="36"/>
      <c r="N17" s="37"/>
      <c r="O17" s="36"/>
      <c r="P17" s="37"/>
      <c r="Q17" s="36"/>
      <c r="R17" s="37"/>
      <c r="S17" s="36"/>
      <c r="T17" s="37"/>
      <c r="U17" s="36"/>
      <c r="V17" s="37"/>
      <c r="W17" s="36"/>
      <c r="X17" s="40"/>
      <c r="Y17" s="39"/>
      <c r="Z17" s="40"/>
      <c r="AA17" s="39"/>
      <c r="AB17" s="40"/>
      <c r="AC17" s="39"/>
      <c r="AD17" s="40"/>
      <c r="AE17" s="39"/>
      <c r="AF17" s="40"/>
      <c r="AG17" s="39"/>
      <c r="AH17" s="40"/>
      <c r="AI17" s="39"/>
      <c r="AJ17" s="40"/>
      <c r="AK17" s="39"/>
      <c r="AL17" s="40"/>
      <c r="AM17" s="39"/>
      <c r="AN17" s="40"/>
      <c r="AO17" s="39"/>
      <c r="AP17" s="40"/>
      <c r="AQ17" s="39"/>
      <c r="AR17" s="40"/>
      <c r="AS17" s="39"/>
      <c r="AT17" s="40"/>
      <c r="AU17" s="39"/>
      <c r="AV17" s="40"/>
      <c r="AW17" s="39"/>
      <c r="AX17" s="40"/>
      <c r="AY17" s="41"/>
      <c r="AZ17" s="42"/>
      <c r="BA17" s="43"/>
      <c r="BB17" s="42"/>
      <c r="BC17" s="43"/>
      <c r="BD17" s="42"/>
      <c r="BE17" s="43"/>
      <c r="BF17" s="42"/>
      <c r="BG17" s="43"/>
      <c r="BH17" s="42"/>
      <c r="BI17" s="43"/>
      <c r="BJ17" s="42"/>
      <c r="BK17" s="43"/>
      <c r="BL17" s="42"/>
      <c r="BM17" s="43"/>
      <c r="BN17" s="42"/>
      <c r="BO17" s="43"/>
      <c r="BP17" s="42"/>
      <c r="BQ17" s="43"/>
      <c r="BR17" s="44">
        <f t="shared" si="0"/>
        <v>0</v>
      </c>
      <c r="BS17" s="45">
        <f t="shared" si="1"/>
        <v>0</v>
      </c>
      <c r="BT17" s="46"/>
      <c r="BU17" s="46"/>
      <c r="BV17" s="47">
        <f t="shared" si="4"/>
      </c>
      <c r="BW17" s="48">
        <f t="shared" si="2"/>
      </c>
      <c r="BX17" s="49">
        <f t="shared" si="3"/>
      </c>
    </row>
    <row r="18" ht="13.8" customHeight="1" spans="1:76" x14ac:dyDescent="0.25">
      <c r="A18" s="107"/>
      <c r="B18" s="33"/>
      <c r="C18" s="34"/>
      <c r="D18" s="37"/>
      <c r="E18" s="36"/>
      <c r="F18" s="37"/>
      <c r="G18" s="36"/>
      <c r="H18" s="37"/>
      <c r="I18" s="36"/>
      <c r="J18" s="37"/>
      <c r="K18" s="36"/>
      <c r="L18" s="37"/>
      <c r="M18" s="36"/>
      <c r="N18" s="37"/>
      <c r="O18" s="36"/>
      <c r="P18" s="37"/>
      <c r="Q18" s="36"/>
      <c r="R18" s="37"/>
      <c r="S18" s="36"/>
      <c r="T18" s="37"/>
      <c r="U18" s="36"/>
      <c r="V18" s="37"/>
      <c r="W18" s="36"/>
      <c r="X18" s="40"/>
      <c r="Y18" s="39"/>
      <c r="Z18" s="40"/>
      <c r="AA18" s="39"/>
      <c r="AB18" s="40"/>
      <c r="AC18" s="39"/>
      <c r="AD18" s="40"/>
      <c r="AE18" s="39"/>
      <c r="AF18" s="40"/>
      <c r="AG18" s="39"/>
      <c r="AH18" s="40"/>
      <c r="AI18" s="39"/>
      <c r="AJ18" s="40"/>
      <c r="AK18" s="39"/>
      <c r="AL18" s="40"/>
      <c r="AM18" s="39"/>
      <c r="AN18" s="40"/>
      <c r="AO18" s="39"/>
      <c r="AP18" s="40"/>
      <c r="AQ18" s="39"/>
      <c r="AR18" s="40"/>
      <c r="AS18" s="39"/>
      <c r="AT18" s="40"/>
      <c r="AU18" s="39"/>
      <c r="AV18" s="40"/>
      <c r="AW18" s="39"/>
      <c r="AX18" s="40"/>
      <c r="AY18" s="41"/>
      <c r="AZ18" s="42"/>
      <c r="BA18" s="43"/>
      <c r="BB18" s="42"/>
      <c r="BC18" s="43"/>
      <c r="BD18" s="42"/>
      <c r="BE18" s="43"/>
      <c r="BF18" s="42"/>
      <c r="BG18" s="43"/>
      <c r="BH18" s="42"/>
      <c r="BI18" s="43"/>
      <c r="BJ18" s="42"/>
      <c r="BK18" s="43"/>
      <c r="BL18" s="42"/>
      <c r="BM18" s="43"/>
      <c r="BN18" s="42"/>
      <c r="BO18" s="43"/>
      <c r="BP18" s="42"/>
      <c r="BQ18" s="43"/>
      <c r="BR18" s="44">
        <f t="shared" si="0"/>
        <v>0</v>
      </c>
      <c r="BS18" s="45">
        <f t="shared" si="1"/>
        <v>0</v>
      </c>
      <c r="BT18" s="46"/>
      <c r="BU18" s="46"/>
      <c r="BV18" s="47">
        <f t="shared" si="4"/>
      </c>
      <c r="BW18" s="48">
        <f t="shared" si="2"/>
      </c>
      <c r="BX18" s="49">
        <f t="shared" si="3"/>
      </c>
    </row>
    <row r="19" ht="13.8" customHeight="1" spans="1:76" x14ac:dyDescent="0.25">
      <c r="A19" s="107"/>
      <c r="B19" s="33"/>
      <c r="C19" s="34"/>
      <c r="D19" s="37"/>
      <c r="E19" s="36"/>
      <c r="F19" s="37"/>
      <c r="G19" s="36"/>
      <c r="H19" s="37"/>
      <c r="I19" s="36"/>
      <c r="J19" s="37"/>
      <c r="K19" s="36"/>
      <c r="L19" s="37"/>
      <c r="M19" s="36"/>
      <c r="N19" s="37"/>
      <c r="O19" s="36"/>
      <c r="P19" s="37"/>
      <c r="Q19" s="36"/>
      <c r="R19" s="37"/>
      <c r="S19" s="36"/>
      <c r="T19" s="37"/>
      <c r="U19" s="36"/>
      <c r="V19" s="37"/>
      <c r="W19" s="36"/>
      <c r="X19" s="40"/>
      <c r="Y19" s="39"/>
      <c r="Z19" s="40"/>
      <c r="AA19" s="39"/>
      <c r="AB19" s="40"/>
      <c r="AC19" s="39"/>
      <c r="AD19" s="40"/>
      <c r="AE19" s="39"/>
      <c r="AF19" s="40"/>
      <c r="AG19" s="39"/>
      <c r="AH19" s="40"/>
      <c r="AI19" s="39"/>
      <c r="AJ19" s="40"/>
      <c r="AK19" s="39"/>
      <c r="AL19" s="40"/>
      <c r="AM19" s="39"/>
      <c r="AN19" s="40"/>
      <c r="AO19" s="39"/>
      <c r="AP19" s="40"/>
      <c r="AQ19" s="39"/>
      <c r="AR19" s="40"/>
      <c r="AS19" s="39"/>
      <c r="AT19" s="40"/>
      <c r="AU19" s="39"/>
      <c r="AV19" s="40"/>
      <c r="AW19" s="39"/>
      <c r="AX19" s="40"/>
      <c r="AY19" s="41"/>
      <c r="AZ19" s="42"/>
      <c r="BA19" s="43"/>
      <c r="BB19" s="42"/>
      <c r="BC19" s="43"/>
      <c r="BD19" s="42"/>
      <c r="BE19" s="43"/>
      <c r="BF19" s="42"/>
      <c r="BG19" s="43"/>
      <c r="BH19" s="42"/>
      <c r="BI19" s="43"/>
      <c r="BJ19" s="42"/>
      <c r="BK19" s="43"/>
      <c r="BL19" s="42"/>
      <c r="BM19" s="43"/>
      <c r="BN19" s="42"/>
      <c r="BO19" s="43"/>
      <c r="BP19" s="42"/>
      <c r="BQ19" s="43"/>
      <c r="BR19" s="44">
        <f t="shared" si="0"/>
        <v>0</v>
      </c>
      <c r="BS19" s="45">
        <f t="shared" si="1"/>
        <v>0</v>
      </c>
      <c r="BT19" s="46"/>
      <c r="BU19" s="46"/>
      <c r="BV19" s="47">
        <f t="shared" si="4"/>
      </c>
      <c r="BW19" s="48">
        <f t="shared" si="2"/>
      </c>
      <c r="BX19" s="49">
        <f t="shared" si="3"/>
      </c>
    </row>
    <row r="20" ht="13.8" customHeight="1" spans="1:76" x14ac:dyDescent="0.25">
      <c r="A20" s="107"/>
      <c r="B20" s="33"/>
      <c r="C20" s="34"/>
      <c r="D20" s="37"/>
      <c r="E20" s="36"/>
      <c r="F20" s="37"/>
      <c r="G20" s="36"/>
      <c r="H20" s="37"/>
      <c r="I20" s="36"/>
      <c r="J20" s="37"/>
      <c r="K20" s="36"/>
      <c r="L20" s="37"/>
      <c r="M20" s="36"/>
      <c r="N20" s="37"/>
      <c r="O20" s="36"/>
      <c r="P20" s="37"/>
      <c r="Q20" s="36"/>
      <c r="R20" s="37"/>
      <c r="S20" s="36"/>
      <c r="T20" s="37"/>
      <c r="U20" s="36"/>
      <c r="V20" s="37"/>
      <c r="W20" s="36"/>
      <c r="X20" s="40"/>
      <c r="Y20" s="39"/>
      <c r="Z20" s="40"/>
      <c r="AA20" s="39"/>
      <c r="AB20" s="40"/>
      <c r="AC20" s="39"/>
      <c r="AD20" s="40"/>
      <c r="AE20" s="39"/>
      <c r="AF20" s="40"/>
      <c r="AG20" s="39"/>
      <c r="AH20" s="40"/>
      <c r="AI20" s="39"/>
      <c r="AJ20" s="40"/>
      <c r="AK20" s="39"/>
      <c r="AL20" s="40"/>
      <c r="AM20" s="39"/>
      <c r="AN20" s="40"/>
      <c r="AO20" s="39"/>
      <c r="AP20" s="40"/>
      <c r="AQ20" s="39"/>
      <c r="AR20" s="40"/>
      <c r="AS20" s="39"/>
      <c r="AT20" s="40"/>
      <c r="AU20" s="39"/>
      <c r="AV20" s="40"/>
      <c r="AW20" s="39"/>
      <c r="AX20" s="40"/>
      <c r="AY20" s="41"/>
      <c r="AZ20" s="42"/>
      <c r="BA20" s="43"/>
      <c r="BB20" s="42"/>
      <c r="BC20" s="43"/>
      <c r="BD20" s="42"/>
      <c r="BE20" s="43"/>
      <c r="BF20" s="42"/>
      <c r="BG20" s="43"/>
      <c r="BH20" s="42"/>
      <c r="BI20" s="43"/>
      <c r="BJ20" s="42"/>
      <c r="BK20" s="43"/>
      <c r="BL20" s="42"/>
      <c r="BM20" s="43"/>
      <c r="BN20" s="42"/>
      <c r="BO20" s="43"/>
      <c r="BP20" s="42"/>
      <c r="BQ20" s="43"/>
      <c r="BR20" s="44">
        <f t="shared" si="0"/>
        <v>0</v>
      </c>
      <c r="BS20" s="45">
        <f t="shared" si="1"/>
        <v>0</v>
      </c>
      <c r="BT20" s="46"/>
      <c r="BU20" s="46"/>
      <c r="BV20" s="47">
        <f t="shared" si="4"/>
      </c>
      <c r="BW20" s="48">
        <f t="shared" si="2"/>
      </c>
      <c r="BX20" s="49">
        <f t="shared" si="3"/>
      </c>
    </row>
    <row r="21" ht="13.8" customHeight="1" spans="1:76" x14ac:dyDescent="0.25">
      <c r="A21" s="107"/>
      <c r="B21" s="33"/>
      <c r="C21" s="34"/>
      <c r="D21" s="37"/>
      <c r="E21" s="36"/>
      <c r="F21" s="37"/>
      <c r="G21" s="36"/>
      <c r="H21" s="37"/>
      <c r="I21" s="36"/>
      <c r="J21" s="37"/>
      <c r="K21" s="36"/>
      <c r="L21" s="37"/>
      <c r="M21" s="36"/>
      <c r="N21" s="37"/>
      <c r="O21" s="36"/>
      <c r="P21" s="37"/>
      <c r="Q21" s="36"/>
      <c r="R21" s="37"/>
      <c r="S21" s="36"/>
      <c r="T21" s="37"/>
      <c r="U21" s="36"/>
      <c r="V21" s="37"/>
      <c r="W21" s="36"/>
      <c r="X21" s="40"/>
      <c r="Y21" s="39"/>
      <c r="Z21" s="40"/>
      <c r="AA21" s="39"/>
      <c r="AB21" s="40"/>
      <c r="AC21" s="39"/>
      <c r="AD21" s="40"/>
      <c r="AE21" s="39"/>
      <c r="AF21" s="40"/>
      <c r="AG21" s="39"/>
      <c r="AH21" s="40"/>
      <c r="AI21" s="39"/>
      <c r="AJ21" s="40"/>
      <c r="AK21" s="39"/>
      <c r="AL21" s="40"/>
      <c r="AM21" s="39"/>
      <c r="AN21" s="40"/>
      <c r="AO21" s="39"/>
      <c r="AP21" s="40"/>
      <c r="AQ21" s="39"/>
      <c r="AR21" s="40"/>
      <c r="AS21" s="39"/>
      <c r="AT21" s="40"/>
      <c r="AU21" s="39"/>
      <c r="AV21" s="40"/>
      <c r="AW21" s="39"/>
      <c r="AX21" s="40"/>
      <c r="AY21" s="41"/>
      <c r="AZ21" s="42"/>
      <c r="BA21" s="43"/>
      <c r="BB21" s="42"/>
      <c r="BC21" s="43"/>
      <c r="BD21" s="42"/>
      <c r="BE21" s="43"/>
      <c r="BF21" s="42"/>
      <c r="BG21" s="43"/>
      <c r="BH21" s="42"/>
      <c r="BI21" s="43"/>
      <c r="BJ21" s="42"/>
      <c r="BK21" s="43"/>
      <c r="BL21" s="42"/>
      <c r="BM21" s="43"/>
      <c r="BN21" s="42"/>
      <c r="BO21" s="43"/>
      <c r="BP21" s="42"/>
      <c r="BQ21" s="43"/>
      <c r="BR21" s="44">
        <f t="shared" si="0"/>
        <v>0</v>
      </c>
      <c r="BS21" s="45">
        <f t="shared" si="1"/>
        <v>0</v>
      </c>
      <c r="BT21" s="46"/>
      <c r="BU21" s="46"/>
      <c r="BV21" s="47">
        <f t="shared" si="4"/>
      </c>
      <c r="BW21" s="48">
        <f t="shared" si="2"/>
      </c>
      <c r="BX21" s="49">
        <f t="shared" si="3"/>
      </c>
    </row>
    <row r="22" ht="13.8" customHeight="1" spans="1:76" x14ac:dyDescent="0.25">
      <c r="A22" s="107"/>
      <c r="B22" s="33"/>
      <c r="C22" s="34"/>
      <c r="D22" s="37"/>
      <c r="E22" s="36"/>
      <c r="F22" s="37"/>
      <c r="G22" s="36"/>
      <c r="H22" s="37"/>
      <c r="I22" s="36"/>
      <c r="J22" s="37"/>
      <c r="K22" s="36"/>
      <c r="L22" s="37"/>
      <c r="M22" s="36"/>
      <c r="N22" s="37"/>
      <c r="O22" s="36"/>
      <c r="P22" s="37"/>
      <c r="Q22" s="36"/>
      <c r="R22" s="37"/>
      <c r="S22" s="36"/>
      <c r="T22" s="37"/>
      <c r="U22" s="36"/>
      <c r="V22" s="37"/>
      <c r="W22" s="36"/>
      <c r="X22" s="40"/>
      <c r="Y22" s="39"/>
      <c r="Z22" s="40"/>
      <c r="AA22" s="39"/>
      <c r="AB22" s="40"/>
      <c r="AC22" s="39"/>
      <c r="AD22" s="40"/>
      <c r="AE22" s="39"/>
      <c r="AF22" s="40"/>
      <c r="AG22" s="39"/>
      <c r="AH22" s="40"/>
      <c r="AI22" s="39"/>
      <c r="AJ22" s="40"/>
      <c r="AK22" s="39"/>
      <c r="AL22" s="40"/>
      <c r="AM22" s="39"/>
      <c r="AN22" s="40"/>
      <c r="AO22" s="39"/>
      <c r="AP22" s="40"/>
      <c r="AQ22" s="39"/>
      <c r="AR22" s="40"/>
      <c r="AS22" s="39"/>
      <c r="AT22" s="40"/>
      <c r="AU22" s="39"/>
      <c r="AV22" s="40"/>
      <c r="AW22" s="39"/>
      <c r="AX22" s="40"/>
      <c r="AY22" s="41"/>
      <c r="AZ22" s="42"/>
      <c r="BA22" s="43"/>
      <c r="BB22" s="42"/>
      <c r="BC22" s="43"/>
      <c r="BD22" s="42"/>
      <c r="BE22" s="43"/>
      <c r="BF22" s="42"/>
      <c r="BG22" s="43"/>
      <c r="BH22" s="42"/>
      <c r="BI22" s="43"/>
      <c r="BJ22" s="42"/>
      <c r="BK22" s="43"/>
      <c r="BL22" s="42"/>
      <c r="BM22" s="43"/>
      <c r="BN22" s="42"/>
      <c r="BO22" s="43"/>
      <c r="BP22" s="42"/>
      <c r="BQ22" s="43"/>
      <c r="BR22" s="44">
        <f t="shared" si="0"/>
        <v>0</v>
      </c>
      <c r="BS22" s="45">
        <f t="shared" si="1"/>
        <v>0</v>
      </c>
      <c r="BT22" s="46"/>
      <c r="BU22" s="46"/>
      <c r="BV22" s="47">
        <f t="shared" si="4"/>
      </c>
      <c r="BW22" s="48">
        <f t="shared" si="2"/>
      </c>
      <c r="BX22" s="49">
        <f t="shared" si="3"/>
      </c>
    </row>
    <row r="23" ht="13.8" customHeight="1" spans="1:76" x14ac:dyDescent="0.25">
      <c r="A23" s="107"/>
      <c r="B23" s="33"/>
      <c r="C23" s="34"/>
      <c r="D23" s="37"/>
      <c r="E23" s="36"/>
      <c r="F23" s="37"/>
      <c r="G23" s="36"/>
      <c r="H23" s="37"/>
      <c r="I23" s="36"/>
      <c r="J23" s="37"/>
      <c r="K23" s="36"/>
      <c r="L23" s="37"/>
      <c r="M23" s="36"/>
      <c r="N23" s="37"/>
      <c r="O23" s="36"/>
      <c r="P23" s="37"/>
      <c r="Q23" s="36"/>
      <c r="R23" s="37"/>
      <c r="S23" s="36"/>
      <c r="T23" s="37"/>
      <c r="U23" s="36"/>
      <c r="V23" s="37"/>
      <c r="W23" s="36"/>
      <c r="X23" s="40"/>
      <c r="Y23" s="39"/>
      <c r="Z23" s="40"/>
      <c r="AA23" s="39"/>
      <c r="AB23" s="40"/>
      <c r="AC23" s="39"/>
      <c r="AD23" s="40"/>
      <c r="AE23" s="39"/>
      <c r="AF23" s="40"/>
      <c r="AG23" s="39"/>
      <c r="AH23" s="40"/>
      <c r="AI23" s="39"/>
      <c r="AJ23" s="40"/>
      <c r="AK23" s="39"/>
      <c r="AL23" s="40"/>
      <c r="AM23" s="39"/>
      <c r="AN23" s="40"/>
      <c r="AO23" s="39"/>
      <c r="AP23" s="40"/>
      <c r="AQ23" s="39"/>
      <c r="AR23" s="40"/>
      <c r="AS23" s="39"/>
      <c r="AT23" s="40"/>
      <c r="AU23" s="39"/>
      <c r="AV23" s="40"/>
      <c r="AW23" s="39"/>
      <c r="AX23" s="40"/>
      <c r="AY23" s="41"/>
      <c r="AZ23" s="42"/>
      <c r="BA23" s="43"/>
      <c r="BB23" s="42"/>
      <c r="BC23" s="43"/>
      <c r="BD23" s="42"/>
      <c r="BE23" s="43"/>
      <c r="BF23" s="42"/>
      <c r="BG23" s="43"/>
      <c r="BH23" s="42"/>
      <c r="BI23" s="43"/>
      <c r="BJ23" s="42"/>
      <c r="BK23" s="43"/>
      <c r="BL23" s="42"/>
      <c r="BM23" s="43"/>
      <c r="BN23" s="42"/>
      <c r="BO23" s="43"/>
      <c r="BP23" s="42"/>
      <c r="BQ23" s="43"/>
      <c r="BR23" s="44">
        <f t="shared" si="0"/>
        <v>0</v>
      </c>
      <c r="BS23" s="45">
        <f t="shared" si="1"/>
        <v>0</v>
      </c>
      <c r="BT23" s="46"/>
      <c r="BU23" s="46"/>
      <c r="BV23" s="47">
        <f t="shared" si="4"/>
      </c>
      <c r="BW23" s="48">
        <f t="shared" si="2"/>
      </c>
      <c r="BX23" s="49">
        <f t="shared" si="3"/>
      </c>
    </row>
    <row r="24" ht="13.8" customHeight="1" spans="1:76" x14ac:dyDescent="0.25">
      <c r="A24" s="107"/>
      <c r="B24" s="33"/>
      <c r="C24" s="34"/>
      <c r="D24" s="37"/>
      <c r="E24" s="36"/>
      <c r="F24" s="37"/>
      <c r="G24" s="36"/>
      <c r="H24" s="37"/>
      <c r="I24" s="36"/>
      <c r="J24" s="37"/>
      <c r="K24" s="36"/>
      <c r="L24" s="37"/>
      <c r="M24" s="36"/>
      <c r="N24" s="37"/>
      <c r="O24" s="36"/>
      <c r="P24" s="37"/>
      <c r="Q24" s="36"/>
      <c r="R24" s="37"/>
      <c r="S24" s="36"/>
      <c r="T24" s="37"/>
      <c r="U24" s="36"/>
      <c r="V24" s="37"/>
      <c r="W24" s="36"/>
      <c r="X24" s="40"/>
      <c r="Y24" s="39"/>
      <c r="Z24" s="40"/>
      <c r="AA24" s="39"/>
      <c r="AB24" s="40"/>
      <c r="AC24" s="39"/>
      <c r="AD24" s="40"/>
      <c r="AE24" s="39"/>
      <c r="AF24" s="40"/>
      <c r="AG24" s="39"/>
      <c r="AH24" s="40"/>
      <c r="AI24" s="39"/>
      <c r="AJ24" s="40"/>
      <c r="AK24" s="39"/>
      <c r="AL24" s="40"/>
      <c r="AM24" s="39"/>
      <c r="AN24" s="40"/>
      <c r="AO24" s="39"/>
      <c r="AP24" s="40"/>
      <c r="AQ24" s="39"/>
      <c r="AR24" s="40"/>
      <c r="AS24" s="39"/>
      <c r="AT24" s="40"/>
      <c r="AU24" s="39"/>
      <c r="AV24" s="40"/>
      <c r="AW24" s="39"/>
      <c r="AX24" s="40"/>
      <c r="AY24" s="41"/>
      <c r="AZ24" s="42"/>
      <c r="BA24" s="43"/>
      <c r="BB24" s="42"/>
      <c r="BC24" s="43"/>
      <c r="BD24" s="42"/>
      <c r="BE24" s="43"/>
      <c r="BF24" s="42"/>
      <c r="BG24" s="43"/>
      <c r="BH24" s="42"/>
      <c r="BI24" s="43"/>
      <c r="BJ24" s="42"/>
      <c r="BK24" s="43"/>
      <c r="BL24" s="42"/>
      <c r="BM24" s="43"/>
      <c r="BN24" s="42"/>
      <c r="BO24" s="43"/>
      <c r="BP24" s="42"/>
      <c r="BQ24" s="43"/>
      <c r="BR24" s="44">
        <f t="shared" si="0"/>
        <v>0</v>
      </c>
      <c r="BS24" s="45">
        <f t="shared" si="1"/>
        <v>0</v>
      </c>
      <c r="BT24" s="46"/>
      <c r="BU24" s="46"/>
      <c r="BV24" s="47">
        <f t="shared" si="4"/>
      </c>
      <c r="BW24" s="48">
        <f t="shared" si="2"/>
      </c>
      <c r="BX24" s="49">
        <f t="shared" si="3"/>
      </c>
    </row>
    <row r="25" ht="13.8" customHeight="1" spans="1:76" x14ac:dyDescent="0.25">
      <c r="A25" s="107"/>
      <c r="B25" s="33"/>
      <c r="C25" s="34"/>
      <c r="D25" s="37"/>
      <c r="E25" s="36"/>
      <c r="F25" s="37"/>
      <c r="G25" s="36"/>
      <c r="H25" s="37"/>
      <c r="I25" s="36"/>
      <c r="J25" s="37"/>
      <c r="K25" s="36"/>
      <c r="L25" s="37"/>
      <c r="M25" s="36"/>
      <c r="N25" s="37"/>
      <c r="O25" s="36"/>
      <c r="P25" s="37"/>
      <c r="Q25" s="36"/>
      <c r="R25" s="37"/>
      <c r="S25" s="36"/>
      <c r="T25" s="37"/>
      <c r="U25" s="36"/>
      <c r="V25" s="37"/>
      <c r="W25" s="36"/>
      <c r="X25" s="40"/>
      <c r="Y25" s="39"/>
      <c r="Z25" s="40"/>
      <c r="AA25" s="39"/>
      <c r="AB25" s="40"/>
      <c r="AC25" s="39"/>
      <c r="AD25" s="40"/>
      <c r="AE25" s="39"/>
      <c r="AF25" s="40"/>
      <c r="AG25" s="39"/>
      <c r="AH25" s="40"/>
      <c r="AI25" s="39"/>
      <c r="AJ25" s="40"/>
      <c r="AK25" s="39"/>
      <c r="AL25" s="40"/>
      <c r="AM25" s="39"/>
      <c r="AN25" s="40"/>
      <c r="AO25" s="39"/>
      <c r="AP25" s="40"/>
      <c r="AQ25" s="39"/>
      <c r="AR25" s="40"/>
      <c r="AS25" s="39"/>
      <c r="AT25" s="40"/>
      <c r="AU25" s="39"/>
      <c r="AV25" s="40"/>
      <c r="AW25" s="39"/>
      <c r="AX25" s="40"/>
      <c r="AY25" s="41"/>
      <c r="AZ25" s="42"/>
      <c r="BA25" s="43"/>
      <c r="BB25" s="42"/>
      <c r="BC25" s="43"/>
      <c r="BD25" s="42"/>
      <c r="BE25" s="43"/>
      <c r="BF25" s="42"/>
      <c r="BG25" s="43"/>
      <c r="BH25" s="42"/>
      <c r="BI25" s="43"/>
      <c r="BJ25" s="42"/>
      <c r="BK25" s="43"/>
      <c r="BL25" s="42"/>
      <c r="BM25" s="43"/>
      <c r="BN25" s="42"/>
      <c r="BO25" s="43"/>
      <c r="BP25" s="42"/>
      <c r="BQ25" s="43"/>
      <c r="BR25" s="44">
        <f t="shared" si="0"/>
        <v>0</v>
      </c>
      <c r="BS25" s="45">
        <f t="shared" si="1"/>
        <v>0</v>
      </c>
      <c r="BT25" s="46"/>
      <c r="BU25" s="46"/>
      <c r="BV25" s="47">
        <f t="shared" si="4"/>
      </c>
      <c r="BW25" s="48">
        <f t="shared" si="2"/>
      </c>
      <c r="BX25" s="49">
        <f t="shared" si="3"/>
      </c>
    </row>
    <row r="26" ht="13.8" customHeight="1" spans="1:76" x14ac:dyDescent="0.25">
      <c r="A26" s="107"/>
      <c r="B26" s="33"/>
      <c r="C26" s="34"/>
      <c r="D26" s="37"/>
      <c r="E26" s="36"/>
      <c r="F26" s="37"/>
      <c r="G26" s="36"/>
      <c r="H26" s="37"/>
      <c r="I26" s="36"/>
      <c r="J26" s="37"/>
      <c r="K26" s="36"/>
      <c r="L26" s="37"/>
      <c r="M26" s="36"/>
      <c r="N26" s="37"/>
      <c r="O26" s="36"/>
      <c r="P26" s="37"/>
      <c r="Q26" s="36"/>
      <c r="R26" s="37"/>
      <c r="S26" s="36"/>
      <c r="T26" s="37"/>
      <c r="U26" s="36"/>
      <c r="V26" s="37"/>
      <c r="W26" s="36"/>
      <c r="X26" s="40"/>
      <c r="Y26" s="39"/>
      <c r="Z26" s="40"/>
      <c r="AA26" s="39"/>
      <c r="AB26" s="40"/>
      <c r="AC26" s="39"/>
      <c r="AD26" s="40"/>
      <c r="AE26" s="39"/>
      <c r="AF26" s="40"/>
      <c r="AG26" s="39"/>
      <c r="AH26" s="40"/>
      <c r="AI26" s="39"/>
      <c r="AJ26" s="40"/>
      <c r="AK26" s="39"/>
      <c r="AL26" s="40"/>
      <c r="AM26" s="39"/>
      <c r="AN26" s="40"/>
      <c r="AO26" s="39"/>
      <c r="AP26" s="40"/>
      <c r="AQ26" s="39"/>
      <c r="AR26" s="40"/>
      <c r="AS26" s="39"/>
      <c r="AT26" s="40"/>
      <c r="AU26" s="39"/>
      <c r="AV26" s="40"/>
      <c r="AW26" s="39"/>
      <c r="AX26" s="40"/>
      <c r="AY26" s="41"/>
      <c r="AZ26" s="42"/>
      <c r="BA26" s="43"/>
      <c r="BB26" s="42"/>
      <c r="BC26" s="43"/>
      <c r="BD26" s="42"/>
      <c r="BE26" s="43"/>
      <c r="BF26" s="42"/>
      <c r="BG26" s="43"/>
      <c r="BH26" s="42"/>
      <c r="BI26" s="43"/>
      <c r="BJ26" s="42"/>
      <c r="BK26" s="43"/>
      <c r="BL26" s="42"/>
      <c r="BM26" s="43"/>
      <c r="BN26" s="42"/>
      <c r="BO26" s="43"/>
      <c r="BP26" s="42"/>
      <c r="BQ26" s="43"/>
      <c r="BR26" s="44">
        <f t="shared" si="0"/>
        <v>0</v>
      </c>
      <c r="BS26" s="45">
        <f t="shared" si="1"/>
        <v>0</v>
      </c>
      <c r="BT26" s="46"/>
      <c r="BU26" s="46"/>
      <c r="BV26" s="47">
        <f t="shared" si="4"/>
      </c>
      <c r="BW26" s="48">
        <f t="shared" si="2"/>
      </c>
      <c r="BX26" s="49">
        <f t="shared" si="3"/>
      </c>
    </row>
    <row r="27" ht="13.8" customHeight="1" spans="1:76" x14ac:dyDescent="0.25">
      <c r="A27" s="107"/>
      <c r="B27" s="33"/>
      <c r="C27" s="34"/>
      <c r="D27" s="37"/>
      <c r="E27" s="36"/>
      <c r="F27" s="37"/>
      <c r="G27" s="36"/>
      <c r="H27" s="37"/>
      <c r="I27" s="36"/>
      <c r="J27" s="37"/>
      <c r="K27" s="36"/>
      <c r="L27" s="37"/>
      <c r="M27" s="36"/>
      <c r="N27" s="37"/>
      <c r="O27" s="36"/>
      <c r="P27" s="37"/>
      <c r="Q27" s="36"/>
      <c r="R27" s="37"/>
      <c r="S27" s="36"/>
      <c r="T27" s="37"/>
      <c r="U27" s="36"/>
      <c r="V27" s="37"/>
      <c r="W27" s="36"/>
      <c r="X27" s="40"/>
      <c r="Y27" s="39"/>
      <c r="Z27" s="40"/>
      <c r="AA27" s="39"/>
      <c r="AB27" s="40"/>
      <c r="AC27" s="39"/>
      <c r="AD27" s="40"/>
      <c r="AE27" s="39"/>
      <c r="AF27" s="40"/>
      <c r="AG27" s="39"/>
      <c r="AH27" s="40"/>
      <c r="AI27" s="39"/>
      <c r="AJ27" s="40"/>
      <c r="AK27" s="39"/>
      <c r="AL27" s="40"/>
      <c r="AM27" s="39"/>
      <c r="AN27" s="40"/>
      <c r="AO27" s="39"/>
      <c r="AP27" s="40"/>
      <c r="AQ27" s="39"/>
      <c r="AR27" s="40"/>
      <c r="AS27" s="39"/>
      <c r="AT27" s="40"/>
      <c r="AU27" s="39"/>
      <c r="AV27" s="40"/>
      <c r="AW27" s="39"/>
      <c r="AX27" s="40"/>
      <c r="AY27" s="41"/>
      <c r="AZ27" s="42"/>
      <c r="BA27" s="43"/>
      <c r="BB27" s="42"/>
      <c r="BC27" s="43"/>
      <c r="BD27" s="42"/>
      <c r="BE27" s="43"/>
      <c r="BF27" s="42"/>
      <c r="BG27" s="43"/>
      <c r="BH27" s="42"/>
      <c r="BI27" s="43"/>
      <c r="BJ27" s="42"/>
      <c r="BK27" s="43"/>
      <c r="BL27" s="42"/>
      <c r="BM27" s="43"/>
      <c r="BN27" s="42"/>
      <c r="BO27" s="43"/>
      <c r="BP27" s="42"/>
      <c r="BQ27" s="43"/>
      <c r="BR27" s="44">
        <f t="shared" si="0"/>
        <v>0</v>
      </c>
      <c r="BS27" s="45">
        <f t="shared" si="1"/>
        <v>0</v>
      </c>
      <c r="BT27" s="46"/>
      <c r="BU27" s="46"/>
      <c r="BV27" s="47">
        <f t="shared" si="4"/>
      </c>
      <c r="BW27" s="48">
        <f t="shared" si="2"/>
      </c>
      <c r="BX27" s="49">
        <f t="shared" si="3"/>
      </c>
    </row>
    <row r="28" ht="13.8" customHeight="1" spans="1:76" x14ac:dyDescent="0.25">
      <c r="A28" s="107"/>
      <c r="B28" s="33"/>
      <c r="C28" s="34"/>
      <c r="D28" s="37"/>
      <c r="E28" s="36"/>
      <c r="F28" s="37"/>
      <c r="G28" s="36"/>
      <c r="H28" s="37"/>
      <c r="I28" s="36"/>
      <c r="J28" s="37"/>
      <c r="K28" s="36"/>
      <c r="L28" s="37"/>
      <c r="M28" s="36"/>
      <c r="N28" s="37"/>
      <c r="O28" s="36"/>
      <c r="P28" s="37"/>
      <c r="Q28" s="36"/>
      <c r="R28" s="37"/>
      <c r="S28" s="36"/>
      <c r="T28" s="37"/>
      <c r="U28" s="36"/>
      <c r="V28" s="37"/>
      <c r="W28" s="36"/>
      <c r="X28" s="40"/>
      <c r="Y28" s="39"/>
      <c r="Z28" s="40"/>
      <c r="AA28" s="39"/>
      <c r="AB28" s="40"/>
      <c r="AC28" s="39"/>
      <c r="AD28" s="40"/>
      <c r="AE28" s="39"/>
      <c r="AF28" s="40"/>
      <c r="AG28" s="39"/>
      <c r="AH28" s="40"/>
      <c r="AI28" s="39"/>
      <c r="AJ28" s="40"/>
      <c r="AK28" s="39"/>
      <c r="AL28" s="40"/>
      <c r="AM28" s="39"/>
      <c r="AN28" s="40"/>
      <c r="AO28" s="39"/>
      <c r="AP28" s="40"/>
      <c r="AQ28" s="39"/>
      <c r="AR28" s="40"/>
      <c r="AS28" s="39"/>
      <c r="AT28" s="40"/>
      <c r="AU28" s="39"/>
      <c r="AV28" s="40"/>
      <c r="AW28" s="39"/>
      <c r="AX28" s="40"/>
      <c r="AY28" s="41"/>
      <c r="AZ28" s="42"/>
      <c r="BA28" s="43"/>
      <c r="BB28" s="42"/>
      <c r="BC28" s="43"/>
      <c r="BD28" s="42"/>
      <c r="BE28" s="43"/>
      <c r="BF28" s="42"/>
      <c r="BG28" s="43"/>
      <c r="BH28" s="42"/>
      <c r="BI28" s="43"/>
      <c r="BJ28" s="42"/>
      <c r="BK28" s="43"/>
      <c r="BL28" s="42"/>
      <c r="BM28" s="43"/>
      <c r="BN28" s="42"/>
      <c r="BO28" s="43"/>
      <c r="BP28" s="42"/>
      <c r="BQ28" s="43"/>
      <c r="BR28" s="44">
        <f t="shared" si="0"/>
        <v>0</v>
      </c>
      <c r="BS28" s="45">
        <f t="shared" si="1"/>
        <v>0</v>
      </c>
      <c r="BT28" s="46"/>
      <c r="BU28" s="46"/>
      <c r="BV28" s="47">
        <f t="shared" si="4"/>
      </c>
      <c r="BW28" s="48">
        <f t="shared" si="2"/>
      </c>
      <c r="BX28" s="49">
        <f t="shared" si="3"/>
      </c>
    </row>
    <row r="29" ht="13.8" customHeight="1" spans="1:76" x14ac:dyDescent="0.25">
      <c r="A29" s="107"/>
      <c r="B29" s="33"/>
      <c r="C29" s="34"/>
      <c r="D29" s="37"/>
      <c r="E29" s="36"/>
      <c r="F29" s="37"/>
      <c r="G29" s="36"/>
      <c r="H29" s="37"/>
      <c r="I29" s="36"/>
      <c r="J29" s="37"/>
      <c r="K29" s="36"/>
      <c r="L29" s="37"/>
      <c r="M29" s="36"/>
      <c r="N29" s="37"/>
      <c r="O29" s="36"/>
      <c r="P29" s="37"/>
      <c r="Q29" s="36"/>
      <c r="R29" s="37"/>
      <c r="S29" s="36"/>
      <c r="T29" s="37"/>
      <c r="U29" s="36"/>
      <c r="V29" s="37"/>
      <c r="W29" s="36"/>
      <c r="X29" s="40"/>
      <c r="Y29" s="39"/>
      <c r="Z29" s="40"/>
      <c r="AA29" s="39"/>
      <c r="AB29" s="40"/>
      <c r="AC29" s="39"/>
      <c r="AD29" s="40"/>
      <c r="AE29" s="39"/>
      <c r="AF29" s="40"/>
      <c r="AG29" s="39"/>
      <c r="AH29" s="40"/>
      <c r="AI29" s="39"/>
      <c r="AJ29" s="40"/>
      <c r="AK29" s="39"/>
      <c r="AL29" s="40"/>
      <c r="AM29" s="39"/>
      <c r="AN29" s="40"/>
      <c r="AO29" s="39"/>
      <c r="AP29" s="40"/>
      <c r="AQ29" s="39"/>
      <c r="AR29" s="40"/>
      <c r="AS29" s="39"/>
      <c r="AT29" s="40"/>
      <c r="AU29" s="39"/>
      <c r="AV29" s="40"/>
      <c r="AW29" s="39"/>
      <c r="AX29" s="40"/>
      <c r="AY29" s="41"/>
      <c r="AZ29" s="42"/>
      <c r="BA29" s="43"/>
      <c r="BB29" s="42"/>
      <c r="BC29" s="43"/>
      <c r="BD29" s="42"/>
      <c r="BE29" s="43"/>
      <c r="BF29" s="42"/>
      <c r="BG29" s="43"/>
      <c r="BH29" s="42"/>
      <c r="BI29" s="43"/>
      <c r="BJ29" s="42"/>
      <c r="BK29" s="43"/>
      <c r="BL29" s="42"/>
      <c r="BM29" s="43"/>
      <c r="BN29" s="42"/>
      <c r="BO29" s="43"/>
      <c r="BP29" s="42"/>
      <c r="BQ29" s="43"/>
      <c r="BR29" s="44">
        <f t="shared" si="0"/>
        <v>0</v>
      </c>
      <c r="BS29" s="45">
        <f t="shared" si="1"/>
        <v>0</v>
      </c>
      <c r="BT29" s="46"/>
      <c r="BU29" s="46"/>
      <c r="BV29" s="47">
        <f t="shared" si="4"/>
      </c>
      <c r="BW29" s="48">
        <f t="shared" si="2"/>
      </c>
      <c r="BX29" s="49">
        <f t="shared" si="3"/>
      </c>
    </row>
    <row r="30" ht="13.8" customHeight="1" spans="1:76" x14ac:dyDescent="0.25">
      <c r="A30" s="107"/>
      <c r="B30" s="33"/>
      <c r="C30" s="34"/>
      <c r="D30" s="37"/>
      <c r="E30" s="36"/>
      <c r="F30" s="37"/>
      <c r="G30" s="36"/>
      <c r="H30" s="37"/>
      <c r="I30" s="36"/>
      <c r="J30" s="37"/>
      <c r="K30" s="36"/>
      <c r="L30" s="37"/>
      <c r="M30" s="36"/>
      <c r="N30" s="37"/>
      <c r="O30" s="36"/>
      <c r="P30" s="37"/>
      <c r="Q30" s="36"/>
      <c r="R30" s="37"/>
      <c r="S30" s="36"/>
      <c r="T30" s="37"/>
      <c r="U30" s="36"/>
      <c r="V30" s="37"/>
      <c r="W30" s="36"/>
      <c r="X30" s="40"/>
      <c r="Y30" s="39"/>
      <c r="Z30" s="40"/>
      <c r="AA30" s="39"/>
      <c r="AB30" s="40"/>
      <c r="AC30" s="39"/>
      <c r="AD30" s="40"/>
      <c r="AE30" s="39"/>
      <c r="AF30" s="40"/>
      <c r="AG30" s="39"/>
      <c r="AH30" s="40"/>
      <c r="AI30" s="39"/>
      <c r="AJ30" s="40"/>
      <c r="AK30" s="39"/>
      <c r="AL30" s="40"/>
      <c r="AM30" s="39"/>
      <c r="AN30" s="40"/>
      <c r="AO30" s="39"/>
      <c r="AP30" s="40"/>
      <c r="AQ30" s="39"/>
      <c r="AR30" s="40"/>
      <c r="AS30" s="39"/>
      <c r="AT30" s="40"/>
      <c r="AU30" s="39"/>
      <c r="AV30" s="40"/>
      <c r="AW30" s="39"/>
      <c r="AX30" s="40"/>
      <c r="AY30" s="41"/>
      <c r="AZ30" s="42"/>
      <c r="BA30" s="43"/>
      <c r="BB30" s="42"/>
      <c r="BC30" s="43"/>
      <c r="BD30" s="42"/>
      <c r="BE30" s="43"/>
      <c r="BF30" s="42"/>
      <c r="BG30" s="43"/>
      <c r="BH30" s="42"/>
      <c r="BI30" s="43"/>
      <c r="BJ30" s="42"/>
      <c r="BK30" s="43"/>
      <c r="BL30" s="42"/>
      <c r="BM30" s="43"/>
      <c r="BN30" s="42"/>
      <c r="BO30" s="43"/>
      <c r="BP30" s="42"/>
      <c r="BQ30" s="43"/>
      <c r="BR30" s="44">
        <f t="shared" si="0"/>
        <v>0</v>
      </c>
      <c r="BS30" s="45">
        <f t="shared" si="1"/>
        <v>0</v>
      </c>
      <c r="BT30" s="46"/>
      <c r="BU30" s="46"/>
      <c r="BV30" s="47">
        <f t="shared" si="4"/>
      </c>
      <c r="BW30" s="48">
        <f t="shared" si="2"/>
      </c>
      <c r="BX30" s="49">
        <f t="shared" si="3"/>
      </c>
    </row>
    <row r="31" ht="13.8" customHeight="1" spans="1:76" x14ac:dyDescent="0.25">
      <c r="A31" s="107"/>
      <c r="B31" s="33"/>
      <c r="C31" s="34"/>
      <c r="D31" s="37"/>
      <c r="E31" s="36"/>
      <c r="F31" s="37"/>
      <c r="G31" s="36"/>
      <c r="H31" s="37"/>
      <c r="I31" s="36"/>
      <c r="J31" s="37"/>
      <c r="K31" s="36"/>
      <c r="L31" s="37"/>
      <c r="M31" s="36"/>
      <c r="N31" s="37"/>
      <c r="O31" s="36"/>
      <c r="P31" s="37"/>
      <c r="Q31" s="36"/>
      <c r="R31" s="37"/>
      <c r="S31" s="36"/>
      <c r="T31" s="37"/>
      <c r="U31" s="36"/>
      <c r="V31" s="37"/>
      <c r="W31" s="36"/>
      <c r="X31" s="40"/>
      <c r="Y31" s="39"/>
      <c r="Z31" s="40"/>
      <c r="AA31" s="39"/>
      <c r="AB31" s="40"/>
      <c r="AC31" s="39"/>
      <c r="AD31" s="40"/>
      <c r="AE31" s="39"/>
      <c r="AF31" s="40"/>
      <c r="AG31" s="39"/>
      <c r="AH31" s="40"/>
      <c r="AI31" s="39"/>
      <c r="AJ31" s="40"/>
      <c r="AK31" s="39"/>
      <c r="AL31" s="40"/>
      <c r="AM31" s="39"/>
      <c r="AN31" s="40"/>
      <c r="AO31" s="39"/>
      <c r="AP31" s="40"/>
      <c r="AQ31" s="39"/>
      <c r="AR31" s="40"/>
      <c r="AS31" s="39"/>
      <c r="AT31" s="40"/>
      <c r="AU31" s="39"/>
      <c r="AV31" s="40"/>
      <c r="AW31" s="39"/>
      <c r="AX31" s="40"/>
      <c r="AY31" s="41"/>
      <c r="AZ31" s="42"/>
      <c r="BA31" s="43"/>
      <c r="BB31" s="42"/>
      <c r="BC31" s="43"/>
      <c r="BD31" s="42"/>
      <c r="BE31" s="43"/>
      <c r="BF31" s="42"/>
      <c r="BG31" s="43"/>
      <c r="BH31" s="42"/>
      <c r="BI31" s="43"/>
      <c r="BJ31" s="42"/>
      <c r="BK31" s="43"/>
      <c r="BL31" s="42"/>
      <c r="BM31" s="43"/>
      <c r="BN31" s="42"/>
      <c r="BO31" s="43"/>
      <c r="BP31" s="42"/>
      <c r="BQ31" s="43"/>
      <c r="BR31" s="44">
        <f t="shared" si="0"/>
        <v>0</v>
      </c>
      <c r="BS31" s="45">
        <f t="shared" si="1"/>
        <v>0</v>
      </c>
      <c r="BT31" s="46"/>
      <c r="BU31" s="46"/>
      <c r="BV31" s="47">
        <f t="shared" si="4"/>
      </c>
      <c r="BW31" s="48">
        <f t="shared" si="2"/>
      </c>
      <c r="BX31" s="49">
        <f t="shared" si="3"/>
      </c>
    </row>
    <row r="32" ht="13.8" customHeight="1" spans="1:76" x14ac:dyDescent="0.25">
      <c r="A32" s="107"/>
      <c r="B32" s="33"/>
      <c r="C32" s="34"/>
      <c r="D32" s="37"/>
      <c r="E32" s="36"/>
      <c r="F32" s="37"/>
      <c r="G32" s="36"/>
      <c r="H32" s="37"/>
      <c r="I32" s="36"/>
      <c r="J32" s="37"/>
      <c r="K32" s="36"/>
      <c r="L32" s="37"/>
      <c r="M32" s="36"/>
      <c r="N32" s="37"/>
      <c r="O32" s="36"/>
      <c r="P32" s="37"/>
      <c r="Q32" s="36"/>
      <c r="R32" s="37"/>
      <c r="S32" s="36"/>
      <c r="T32" s="37"/>
      <c r="U32" s="36"/>
      <c r="V32" s="37"/>
      <c r="W32" s="36"/>
      <c r="X32" s="40"/>
      <c r="Y32" s="39"/>
      <c r="Z32" s="40"/>
      <c r="AA32" s="39"/>
      <c r="AB32" s="40"/>
      <c r="AC32" s="39"/>
      <c r="AD32" s="40"/>
      <c r="AE32" s="39"/>
      <c r="AF32" s="40"/>
      <c r="AG32" s="39"/>
      <c r="AH32" s="40"/>
      <c r="AI32" s="39"/>
      <c r="AJ32" s="40"/>
      <c r="AK32" s="39"/>
      <c r="AL32" s="40"/>
      <c r="AM32" s="39"/>
      <c r="AN32" s="40"/>
      <c r="AO32" s="39"/>
      <c r="AP32" s="40"/>
      <c r="AQ32" s="39"/>
      <c r="AR32" s="40"/>
      <c r="AS32" s="39"/>
      <c r="AT32" s="40"/>
      <c r="AU32" s="39"/>
      <c r="AV32" s="40"/>
      <c r="AW32" s="39"/>
      <c r="AX32" s="40"/>
      <c r="AY32" s="41"/>
      <c r="AZ32" s="42"/>
      <c r="BA32" s="43"/>
      <c r="BB32" s="42"/>
      <c r="BC32" s="43"/>
      <c r="BD32" s="42"/>
      <c r="BE32" s="43"/>
      <c r="BF32" s="42"/>
      <c r="BG32" s="43"/>
      <c r="BH32" s="42"/>
      <c r="BI32" s="43"/>
      <c r="BJ32" s="42"/>
      <c r="BK32" s="43"/>
      <c r="BL32" s="42"/>
      <c r="BM32" s="43"/>
      <c r="BN32" s="42"/>
      <c r="BO32" s="43"/>
      <c r="BP32" s="42"/>
      <c r="BQ32" s="43"/>
      <c r="BR32" s="44">
        <f t="shared" si="0"/>
        <v>0</v>
      </c>
      <c r="BS32" s="45">
        <f t="shared" si="1"/>
        <v>0</v>
      </c>
      <c r="BT32" s="46"/>
      <c r="BU32" s="46"/>
      <c r="BV32" s="47">
        <f t="shared" si="4"/>
      </c>
      <c r="BW32" s="48">
        <f t="shared" si="2"/>
      </c>
      <c r="BX32" s="49">
        <f t="shared" si="3"/>
      </c>
    </row>
    <row r="33" ht="13.8" customHeight="1" spans="1:76" x14ac:dyDescent="0.25">
      <c r="A33" s="107"/>
      <c r="B33" s="33"/>
      <c r="C33" s="34"/>
      <c r="D33" s="37"/>
      <c r="E33" s="36"/>
      <c r="F33" s="37"/>
      <c r="G33" s="36"/>
      <c r="H33" s="37"/>
      <c r="I33" s="36"/>
      <c r="J33" s="37"/>
      <c r="K33" s="36"/>
      <c r="L33" s="37"/>
      <c r="M33" s="36"/>
      <c r="N33" s="37"/>
      <c r="O33" s="36"/>
      <c r="P33" s="37"/>
      <c r="Q33" s="36"/>
      <c r="R33" s="37"/>
      <c r="S33" s="36"/>
      <c r="T33" s="37"/>
      <c r="U33" s="36"/>
      <c r="V33" s="37"/>
      <c r="W33" s="36"/>
      <c r="X33" s="40"/>
      <c r="Y33" s="39"/>
      <c r="Z33" s="40"/>
      <c r="AA33" s="39"/>
      <c r="AB33" s="40"/>
      <c r="AC33" s="39"/>
      <c r="AD33" s="40"/>
      <c r="AE33" s="39"/>
      <c r="AF33" s="40"/>
      <c r="AG33" s="39"/>
      <c r="AH33" s="40"/>
      <c r="AI33" s="39"/>
      <c r="AJ33" s="40"/>
      <c r="AK33" s="39"/>
      <c r="AL33" s="40"/>
      <c r="AM33" s="39"/>
      <c r="AN33" s="40"/>
      <c r="AO33" s="39"/>
      <c r="AP33" s="40"/>
      <c r="AQ33" s="39"/>
      <c r="AR33" s="40"/>
      <c r="AS33" s="39"/>
      <c r="AT33" s="40"/>
      <c r="AU33" s="39"/>
      <c r="AV33" s="40"/>
      <c r="AW33" s="39"/>
      <c r="AX33" s="40"/>
      <c r="AY33" s="41"/>
      <c r="AZ33" s="42"/>
      <c r="BA33" s="43"/>
      <c r="BB33" s="42"/>
      <c r="BC33" s="43"/>
      <c r="BD33" s="42"/>
      <c r="BE33" s="43"/>
      <c r="BF33" s="42"/>
      <c r="BG33" s="43"/>
      <c r="BH33" s="42"/>
      <c r="BI33" s="43"/>
      <c r="BJ33" s="42"/>
      <c r="BK33" s="43"/>
      <c r="BL33" s="42"/>
      <c r="BM33" s="43"/>
      <c r="BN33" s="42"/>
      <c r="BO33" s="43"/>
      <c r="BP33" s="42"/>
      <c r="BQ33" s="43"/>
      <c r="BR33" s="44">
        <f t="shared" si="0"/>
        <v>0</v>
      </c>
      <c r="BS33" s="45">
        <f t="shared" si="1"/>
        <v>0</v>
      </c>
      <c r="BT33" s="46"/>
      <c r="BU33" s="46"/>
      <c r="BV33" s="47">
        <f t="shared" si="4"/>
      </c>
      <c r="BW33" s="48">
        <f t="shared" si="2"/>
      </c>
      <c r="BX33" s="49">
        <f t="shared" si="3"/>
      </c>
    </row>
    <row r="34" ht="13.8" customHeight="1" spans="1:76" x14ac:dyDescent="0.25">
      <c r="A34" s="107"/>
      <c r="B34" s="33"/>
      <c r="C34" s="34"/>
      <c r="D34" s="37"/>
      <c r="E34" s="36"/>
      <c r="F34" s="37"/>
      <c r="G34" s="36"/>
      <c r="H34" s="37"/>
      <c r="I34" s="36"/>
      <c r="J34" s="37"/>
      <c r="K34" s="36"/>
      <c r="L34" s="37"/>
      <c r="M34" s="36"/>
      <c r="N34" s="37"/>
      <c r="O34" s="36"/>
      <c r="P34" s="37"/>
      <c r="Q34" s="36"/>
      <c r="R34" s="37"/>
      <c r="S34" s="36"/>
      <c r="T34" s="37"/>
      <c r="U34" s="36"/>
      <c r="V34" s="37"/>
      <c r="W34" s="36"/>
      <c r="X34" s="40"/>
      <c r="Y34" s="39"/>
      <c r="Z34" s="40"/>
      <c r="AA34" s="39"/>
      <c r="AB34" s="40"/>
      <c r="AC34" s="39"/>
      <c r="AD34" s="40"/>
      <c r="AE34" s="39"/>
      <c r="AF34" s="40"/>
      <c r="AG34" s="39"/>
      <c r="AH34" s="40"/>
      <c r="AI34" s="39"/>
      <c r="AJ34" s="40"/>
      <c r="AK34" s="39"/>
      <c r="AL34" s="40"/>
      <c r="AM34" s="39"/>
      <c r="AN34" s="40"/>
      <c r="AO34" s="39"/>
      <c r="AP34" s="40"/>
      <c r="AQ34" s="39"/>
      <c r="AR34" s="40"/>
      <c r="AS34" s="39"/>
      <c r="AT34" s="40"/>
      <c r="AU34" s="39"/>
      <c r="AV34" s="40"/>
      <c r="AW34" s="39"/>
      <c r="AX34" s="40"/>
      <c r="AY34" s="41"/>
      <c r="AZ34" s="42"/>
      <c r="BA34" s="43"/>
      <c r="BB34" s="42"/>
      <c r="BC34" s="43"/>
      <c r="BD34" s="42"/>
      <c r="BE34" s="43"/>
      <c r="BF34" s="42"/>
      <c r="BG34" s="43"/>
      <c r="BH34" s="42"/>
      <c r="BI34" s="43"/>
      <c r="BJ34" s="42"/>
      <c r="BK34" s="43"/>
      <c r="BL34" s="42"/>
      <c r="BM34" s="43"/>
      <c r="BN34" s="42"/>
      <c r="BO34" s="43"/>
      <c r="BP34" s="42"/>
      <c r="BQ34" s="43"/>
      <c r="BR34" s="44">
        <f t="shared" si="0"/>
        <v>0</v>
      </c>
      <c r="BS34" s="45">
        <f t="shared" si="1"/>
        <v>0</v>
      </c>
      <c r="BT34" s="46"/>
      <c r="BU34" s="46"/>
      <c r="BV34" s="47">
        <f t="shared" si="4"/>
      </c>
      <c r="BW34" s="48">
        <f t="shared" si="2"/>
      </c>
      <c r="BX34" s="49">
        <f t="shared" si="3"/>
      </c>
    </row>
    <row r="35" ht="13.8" customHeight="1" spans="1:76" x14ac:dyDescent="0.25">
      <c r="A35" s="107"/>
      <c r="B35" s="33"/>
      <c r="C35" s="34"/>
      <c r="D35" s="37"/>
      <c r="E35" s="36"/>
      <c r="F35" s="37"/>
      <c r="G35" s="36"/>
      <c r="H35" s="37"/>
      <c r="I35" s="36"/>
      <c r="J35" s="37"/>
      <c r="K35" s="36"/>
      <c r="L35" s="37"/>
      <c r="M35" s="36"/>
      <c r="N35" s="37"/>
      <c r="O35" s="36"/>
      <c r="P35" s="37"/>
      <c r="Q35" s="36"/>
      <c r="R35" s="37"/>
      <c r="S35" s="36"/>
      <c r="T35" s="37"/>
      <c r="U35" s="36"/>
      <c r="V35" s="37"/>
      <c r="W35" s="36"/>
      <c r="X35" s="40"/>
      <c r="Y35" s="39"/>
      <c r="Z35" s="40"/>
      <c r="AA35" s="39"/>
      <c r="AB35" s="40"/>
      <c r="AC35" s="39"/>
      <c r="AD35" s="40"/>
      <c r="AE35" s="39"/>
      <c r="AF35" s="40"/>
      <c r="AG35" s="39"/>
      <c r="AH35" s="40"/>
      <c r="AI35" s="39"/>
      <c r="AJ35" s="40"/>
      <c r="AK35" s="39"/>
      <c r="AL35" s="40"/>
      <c r="AM35" s="39"/>
      <c r="AN35" s="40"/>
      <c r="AO35" s="39"/>
      <c r="AP35" s="40"/>
      <c r="AQ35" s="39"/>
      <c r="AR35" s="40"/>
      <c r="AS35" s="39"/>
      <c r="AT35" s="40"/>
      <c r="AU35" s="39"/>
      <c r="AV35" s="40"/>
      <c r="AW35" s="39"/>
      <c r="AX35" s="40"/>
      <c r="AY35" s="41"/>
      <c r="AZ35" s="42"/>
      <c r="BA35" s="43"/>
      <c r="BB35" s="42"/>
      <c r="BC35" s="43"/>
      <c r="BD35" s="42"/>
      <c r="BE35" s="43"/>
      <c r="BF35" s="42"/>
      <c r="BG35" s="43"/>
      <c r="BH35" s="42"/>
      <c r="BI35" s="43"/>
      <c r="BJ35" s="42"/>
      <c r="BK35" s="43"/>
      <c r="BL35" s="42"/>
      <c r="BM35" s="43"/>
      <c r="BN35" s="42"/>
      <c r="BO35" s="43"/>
      <c r="BP35" s="42"/>
      <c r="BQ35" s="43"/>
      <c r="BR35" s="44">
        <f t="shared" si="0"/>
        <v>0</v>
      </c>
      <c r="BS35" s="45">
        <f t="shared" si="1"/>
        <v>0</v>
      </c>
      <c r="BT35" s="46"/>
      <c r="BU35" s="46"/>
      <c r="BV35" s="47">
        <f t="shared" si="4"/>
      </c>
      <c r="BW35" s="48">
        <f t="shared" si="2"/>
      </c>
      <c r="BX35" s="49">
        <f t="shared" si="3"/>
      </c>
    </row>
    <row r="36" ht="13.8" customHeight="1" spans="1:76" x14ac:dyDescent="0.25">
      <c r="A36" s="107"/>
      <c r="B36" s="33"/>
      <c r="C36" s="34"/>
      <c r="D36" s="37"/>
      <c r="E36" s="36"/>
      <c r="F36" s="37"/>
      <c r="G36" s="36"/>
      <c r="H36" s="37"/>
      <c r="I36" s="36"/>
      <c r="J36" s="37"/>
      <c r="K36" s="36"/>
      <c r="L36" s="37"/>
      <c r="M36" s="36"/>
      <c r="N36" s="37"/>
      <c r="O36" s="36"/>
      <c r="P36" s="37"/>
      <c r="Q36" s="36"/>
      <c r="R36" s="37"/>
      <c r="S36" s="36"/>
      <c r="T36" s="37"/>
      <c r="U36" s="36"/>
      <c r="V36" s="37"/>
      <c r="W36" s="36"/>
      <c r="X36" s="40"/>
      <c r="Y36" s="39"/>
      <c r="Z36" s="40"/>
      <c r="AA36" s="39"/>
      <c r="AB36" s="40"/>
      <c r="AC36" s="39"/>
      <c r="AD36" s="40"/>
      <c r="AE36" s="39"/>
      <c r="AF36" s="40"/>
      <c r="AG36" s="39"/>
      <c r="AH36" s="40"/>
      <c r="AI36" s="39"/>
      <c r="AJ36" s="40"/>
      <c r="AK36" s="39"/>
      <c r="AL36" s="40"/>
      <c r="AM36" s="39"/>
      <c r="AN36" s="40"/>
      <c r="AO36" s="39"/>
      <c r="AP36" s="40"/>
      <c r="AQ36" s="39"/>
      <c r="AR36" s="40"/>
      <c r="AS36" s="39"/>
      <c r="AT36" s="40"/>
      <c r="AU36" s="39"/>
      <c r="AV36" s="40"/>
      <c r="AW36" s="39"/>
      <c r="AX36" s="40"/>
      <c r="AY36" s="41"/>
      <c r="AZ36" s="42"/>
      <c r="BA36" s="43"/>
      <c r="BB36" s="42"/>
      <c r="BC36" s="43"/>
      <c r="BD36" s="42"/>
      <c r="BE36" s="43"/>
      <c r="BF36" s="42"/>
      <c r="BG36" s="43"/>
      <c r="BH36" s="42"/>
      <c r="BI36" s="43"/>
      <c r="BJ36" s="42"/>
      <c r="BK36" s="43"/>
      <c r="BL36" s="42"/>
      <c r="BM36" s="43"/>
      <c r="BN36" s="42"/>
      <c r="BO36" s="43"/>
      <c r="BP36" s="42"/>
      <c r="BQ36" s="43"/>
      <c r="BR36" s="44">
        <f t="shared" si="0"/>
        <v>0</v>
      </c>
      <c r="BS36" s="45">
        <f t="shared" si="1"/>
        <v>0</v>
      </c>
      <c r="BT36" s="46"/>
      <c r="BU36" s="46"/>
      <c r="BV36" s="47">
        <f t="shared" si="4"/>
      </c>
      <c r="BW36" s="48">
        <f t="shared" si="2"/>
      </c>
      <c r="BX36" s="49">
        <f t="shared" si="3"/>
      </c>
    </row>
    <row r="37" ht="13.8" customHeight="1" spans="1:76" x14ac:dyDescent="0.25">
      <c r="A37" s="107"/>
      <c r="B37" s="33"/>
      <c r="C37" s="34"/>
      <c r="D37" s="37"/>
      <c r="E37" s="36"/>
      <c r="F37" s="37"/>
      <c r="G37" s="36"/>
      <c r="H37" s="37"/>
      <c r="I37" s="36"/>
      <c r="J37" s="37"/>
      <c r="K37" s="36"/>
      <c r="L37" s="37"/>
      <c r="M37" s="36"/>
      <c r="N37" s="37"/>
      <c r="O37" s="36"/>
      <c r="P37" s="37"/>
      <c r="Q37" s="36"/>
      <c r="R37" s="37"/>
      <c r="S37" s="36"/>
      <c r="T37" s="37"/>
      <c r="U37" s="36"/>
      <c r="V37" s="37"/>
      <c r="W37" s="36"/>
      <c r="X37" s="40"/>
      <c r="Y37" s="39"/>
      <c r="Z37" s="40"/>
      <c r="AA37" s="39"/>
      <c r="AB37" s="40"/>
      <c r="AC37" s="39"/>
      <c r="AD37" s="40"/>
      <c r="AE37" s="39"/>
      <c r="AF37" s="40"/>
      <c r="AG37" s="39"/>
      <c r="AH37" s="40"/>
      <c r="AI37" s="39"/>
      <c r="AJ37" s="40"/>
      <c r="AK37" s="39"/>
      <c r="AL37" s="40"/>
      <c r="AM37" s="39"/>
      <c r="AN37" s="40"/>
      <c r="AO37" s="39"/>
      <c r="AP37" s="40"/>
      <c r="AQ37" s="39"/>
      <c r="AR37" s="40"/>
      <c r="AS37" s="39"/>
      <c r="AT37" s="40"/>
      <c r="AU37" s="39"/>
      <c r="AV37" s="40"/>
      <c r="AW37" s="39"/>
      <c r="AX37" s="40"/>
      <c r="AY37" s="41"/>
      <c r="AZ37" s="42"/>
      <c r="BA37" s="43"/>
      <c r="BB37" s="42"/>
      <c r="BC37" s="43"/>
      <c r="BD37" s="42"/>
      <c r="BE37" s="43"/>
      <c r="BF37" s="42"/>
      <c r="BG37" s="43"/>
      <c r="BH37" s="42"/>
      <c r="BI37" s="43"/>
      <c r="BJ37" s="42"/>
      <c r="BK37" s="43"/>
      <c r="BL37" s="42"/>
      <c r="BM37" s="43"/>
      <c r="BN37" s="42"/>
      <c r="BO37" s="43"/>
      <c r="BP37" s="42"/>
      <c r="BQ37" s="43"/>
      <c r="BR37" s="44">
        <f t="shared" si="0"/>
        <v>0</v>
      </c>
      <c r="BS37" s="45">
        <f t="shared" si="1"/>
        <v>0</v>
      </c>
      <c r="BT37" s="46"/>
      <c r="BU37" s="46"/>
      <c r="BV37" s="47">
        <f t="shared" si="4"/>
      </c>
      <c r="BW37" s="48">
        <f t="shared" si="2"/>
      </c>
      <c r="BX37" s="49">
        <f t="shared" si="3"/>
      </c>
    </row>
    <row r="38" ht="13.8" customHeight="1" spans="1:76" x14ac:dyDescent="0.25">
      <c r="A38" s="107"/>
      <c r="B38" s="33"/>
      <c r="C38" s="34"/>
      <c r="D38" s="37"/>
      <c r="E38" s="36"/>
      <c r="F38" s="37"/>
      <c r="G38" s="36"/>
      <c r="H38" s="37"/>
      <c r="I38" s="36"/>
      <c r="J38" s="37"/>
      <c r="K38" s="36"/>
      <c r="L38" s="37"/>
      <c r="M38" s="36"/>
      <c r="N38" s="37"/>
      <c r="O38" s="36"/>
      <c r="P38" s="37"/>
      <c r="Q38" s="36"/>
      <c r="R38" s="37"/>
      <c r="S38" s="36"/>
      <c r="T38" s="37"/>
      <c r="U38" s="36"/>
      <c r="V38" s="37"/>
      <c r="W38" s="36"/>
      <c r="X38" s="40"/>
      <c r="Y38" s="39"/>
      <c r="Z38" s="40"/>
      <c r="AA38" s="39"/>
      <c r="AB38" s="40"/>
      <c r="AC38" s="39"/>
      <c r="AD38" s="40"/>
      <c r="AE38" s="39"/>
      <c r="AF38" s="40"/>
      <c r="AG38" s="39"/>
      <c r="AH38" s="40"/>
      <c r="AI38" s="39"/>
      <c r="AJ38" s="40"/>
      <c r="AK38" s="39"/>
      <c r="AL38" s="40"/>
      <c r="AM38" s="39"/>
      <c r="AN38" s="40"/>
      <c r="AO38" s="39"/>
      <c r="AP38" s="40"/>
      <c r="AQ38" s="39"/>
      <c r="AR38" s="40"/>
      <c r="AS38" s="39"/>
      <c r="AT38" s="40"/>
      <c r="AU38" s="39"/>
      <c r="AV38" s="40"/>
      <c r="AW38" s="39"/>
      <c r="AX38" s="40"/>
      <c r="AY38" s="41"/>
      <c r="AZ38" s="42"/>
      <c r="BA38" s="43"/>
      <c r="BB38" s="42"/>
      <c r="BC38" s="43"/>
      <c r="BD38" s="42"/>
      <c r="BE38" s="43"/>
      <c r="BF38" s="42"/>
      <c r="BG38" s="43"/>
      <c r="BH38" s="42"/>
      <c r="BI38" s="43"/>
      <c r="BJ38" s="42"/>
      <c r="BK38" s="43"/>
      <c r="BL38" s="42"/>
      <c r="BM38" s="43"/>
      <c r="BN38" s="42"/>
      <c r="BO38" s="43"/>
      <c r="BP38" s="42"/>
      <c r="BQ38" s="43"/>
      <c r="BR38" s="44">
        <f t="shared" si="0"/>
        <v>0</v>
      </c>
      <c r="BS38" s="45">
        <f t="shared" si="1"/>
        <v>0</v>
      </c>
      <c r="BT38" s="46"/>
      <c r="BU38" s="46"/>
      <c r="BV38" s="47">
        <f t="shared" si="4"/>
      </c>
      <c r="BW38" s="48">
        <f t="shared" si="2"/>
      </c>
      <c r="BX38" s="49">
        <f t="shared" si="3"/>
      </c>
    </row>
    <row r="39" ht="13.8" customHeight="1" spans="1:76" x14ac:dyDescent="0.25">
      <c r="A39" s="107"/>
      <c r="B39" s="33"/>
      <c r="C39" s="34"/>
      <c r="D39" s="37"/>
      <c r="E39" s="36"/>
      <c r="F39" s="37"/>
      <c r="G39" s="36"/>
      <c r="H39" s="37"/>
      <c r="I39" s="36"/>
      <c r="J39" s="37"/>
      <c r="K39" s="36"/>
      <c r="L39" s="37"/>
      <c r="M39" s="36"/>
      <c r="N39" s="37"/>
      <c r="O39" s="36"/>
      <c r="P39" s="37"/>
      <c r="Q39" s="36"/>
      <c r="R39" s="37"/>
      <c r="S39" s="36"/>
      <c r="T39" s="37"/>
      <c r="U39" s="36"/>
      <c r="V39" s="37"/>
      <c r="W39" s="36"/>
      <c r="X39" s="40"/>
      <c r="Y39" s="39"/>
      <c r="Z39" s="40"/>
      <c r="AA39" s="39"/>
      <c r="AB39" s="40"/>
      <c r="AC39" s="39"/>
      <c r="AD39" s="40"/>
      <c r="AE39" s="39"/>
      <c r="AF39" s="40"/>
      <c r="AG39" s="39"/>
      <c r="AH39" s="40"/>
      <c r="AI39" s="39"/>
      <c r="AJ39" s="40"/>
      <c r="AK39" s="39"/>
      <c r="AL39" s="40"/>
      <c r="AM39" s="39"/>
      <c r="AN39" s="40"/>
      <c r="AO39" s="39"/>
      <c r="AP39" s="40"/>
      <c r="AQ39" s="39"/>
      <c r="AR39" s="40"/>
      <c r="AS39" s="39"/>
      <c r="AT39" s="40"/>
      <c r="AU39" s="39"/>
      <c r="AV39" s="40"/>
      <c r="AW39" s="39"/>
      <c r="AX39" s="40"/>
      <c r="AY39" s="41"/>
      <c r="AZ39" s="42"/>
      <c r="BA39" s="43"/>
      <c r="BB39" s="42"/>
      <c r="BC39" s="43"/>
      <c r="BD39" s="42"/>
      <c r="BE39" s="43"/>
      <c r="BF39" s="42"/>
      <c r="BG39" s="43"/>
      <c r="BH39" s="42"/>
      <c r="BI39" s="43"/>
      <c r="BJ39" s="42"/>
      <c r="BK39" s="43"/>
      <c r="BL39" s="42"/>
      <c r="BM39" s="43"/>
      <c r="BN39" s="42"/>
      <c r="BO39" s="43"/>
      <c r="BP39" s="42"/>
      <c r="BQ39" s="43"/>
      <c r="BR39" s="44">
        <f t="shared" si="0"/>
        <v>0</v>
      </c>
      <c r="BS39" s="45">
        <f t="shared" si="1"/>
        <v>0</v>
      </c>
      <c r="BT39" s="46"/>
      <c r="BU39" s="46"/>
      <c r="BV39" s="47">
        <f t="shared" si="4"/>
      </c>
      <c r="BW39" s="48">
        <f t="shared" si="2"/>
      </c>
      <c r="BX39" s="49">
        <f t="shared" si="3"/>
      </c>
    </row>
    <row r="40" ht="13.8" customHeight="1" spans="1:76" x14ac:dyDescent="0.25">
      <c r="A40" s="107"/>
      <c r="B40" s="33"/>
      <c r="C40" s="34"/>
      <c r="D40" s="37"/>
      <c r="E40" s="36"/>
      <c r="F40" s="37"/>
      <c r="G40" s="36"/>
      <c r="H40" s="37"/>
      <c r="I40" s="36"/>
      <c r="J40" s="37"/>
      <c r="K40" s="36"/>
      <c r="L40" s="37"/>
      <c r="M40" s="36"/>
      <c r="N40" s="37"/>
      <c r="O40" s="36"/>
      <c r="P40" s="37"/>
      <c r="Q40" s="36"/>
      <c r="R40" s="37"/>
      <c r="S40" s="36"/>
      <c r="T40" s="37"/>
      <c r="U40" s="36"/>
      <c r="V40" s="37"/>
      <c r="W40" s="36"/>
      <c r="X40" s="40"/>
      <c r="Y40" s="39"/>
      <c r="Z40" s="40"/>
      <c r="AA40" s="39"/>
      <c r="AB40" s="40"/>
      <c r="AC40" s="39"/>
      <c r="AD40" s="40"/>
      <c r="AE40" s="39"/>
      <c r="AF40" s="40"/>
      <c r="AG40" s="39"/>
      <c r="AH40" s="40"/>
      <c r="AI40" s="39"/>
      <c r="AJ40" s="40"/>
      <c r="AK40" s="39"/>
      <c r="AL40" s="40"/>
      <c r="AM40" s="39"/>
      <c r="AN40" s="40"/>
      <c r="AO40" s="39"/>
      <c r="AP40" s="40"/>
      <c r="AQ40" s="39"/>
      <c r="AR40" s="40"/>
      <c r="AS40" s="39"/>
      <c r="AT40" s="40"/>
      <c r="AU40" s="39"/>
      <c r="AV40" s="40"/>
      <c r="AW40" s="39"/>
      <c r="AX40" s="40"/>
      <c r="AY40" s="41"/>
      <c r="AZ40" s="42"/>
      <c r="BA40" s="43"/>
      <c r="BB40" s="42"/>
      <c r="BC40" s="43"/>
      <c r="BD40" s="42"/>
      <c r="BE40" s="43"/>
      <c r="BF40" s="42"/>
      <c r="BG40" s="43"/>
      <c r="BH40" s="42"/>
      <c r="BI40" s="43"/>
      <c r="BJ40" s="42"/>
      <c r="BK40" s="43"/>
      <c r="BL40" s="42"/>
      <c r="BM40" s="43"/>
      <c r="BN40" s="42"/>
      <c r="BO40" s="43"/>
      <c r="BP40" s="42"/>
      <c r="BQ40" s="43"/>
      <c r="BR40" s="44">
        <f t="shared" si="0"/>
        <v>0</v>
      </c>
      <c r="BS40" s="45">
        <f t="shared" si="1"/>
        <v>0</v>
      </c>
      <c r="BT40" s="46"/>
      <c r="BU40" s="46"/>
      <c r="BV40" s="47">
        <f t="shared" si="4"/>
      </c>
      <c r="BW40" s="48">
        <f t="shared" si="2"/>
      </c>
      <c r="BX40" s="49">
        <f t="shared" si="3"/>
      </c>
    </row>
    <row r="41" ht="13.8" customHeight="1" spans="1:76" x14ac:dyDescent="0.25">
      <c r="A41" s="107"/>
      <c r="B41" s="33"/>
      <c r="C41" s="34"/>
      <c r="D41" s="37"/>
      <c r="E41" s="36"/>
      <c r="F41" s="37"/>
      <c r="G41" s="36"/>
      <c r="H41" s="37"/>
      <c r="I41" s="36"/>
      <c r="J41" s="37"/>
      <c r="K41" s="36"/>
      <c r="L41" s="37"/>
      <c r="M41" s="36"/>
      <c r="N41" s="37"/>
      <c r="O41" s="36"/>
      <c r="P41" s="37"/>
      <c r="Q41" s="36"/>
      <c r="R41" s="37"/>
      <c r="S41" s="36"/>
      <c r="T41" s="37"/>
      <c r="U41" s="36"/>
      <c r="V41" s="37"/>
      <c r="W41" s="36"/>
      <c r="X41" s="40"/>
      <c r="Y41" s="39"/>
      <c r="Z41" s="40"/>
      <c r="AA41" s="39"/>
      <c r="AB41" s="40"/>
      <c r="AC41" s="39"/>
      <c r="AD41" s="40"/>
      <c r="AE41" s="39"/>
      <c r="AF41" s="40"/>
      <c r="AG41" s="39"/>
      <c r="AH41" s="40"/>
      <c r="AI41" s="39"/>
      <c r="AJ41" s="40"/>
      <c r="AK41" s="39"/>
      <c r="AL41" s="40"/>
      <c r="AM41" s="39"/>
      <c r="AN41" s="40"/>
      <c r="AO41" s="39"/>
      <c r="AP41" s="40"/>
      <c r="AQ41" s="39"/>
      <c r="AR41" s="40"/>
      <c r="AS41" s="39"/>
      <c r="AT41" s="40"/>
      <c r="AU41" s="39"/>
      <c r="AV41" s="40"/>
      <c r="AW41" s="39"/>
      <c r="AX41" s="40"/>
      <c r="AY41" s="41"/>
      <c r="AZ41" s="42"/>
      <c r="BA41" s="43"/>
      <c r="BB41" s="42"/>
      <c r="BC41" s="43"/>
      <c r="BD41" s="42"/>
      <c r="BE41" s="43"/>
      <c r="BF41" s="42"/>
      <c r="BG41" s="43"/>
      <c r="BH41" s="42"/>
      <c r="BI41" s="43"/>
      <c r="BJ41" s="42"/>
      <c r="BK41" s="43"/>
      <c r="BL41" s="42"/>
      <c r="BM41" s="43"/>
      <c r="BN41" s="42"/>
      <c r="BO41" s="43"/>
      <c r="BP41" s="42"/>
      <c r="BQ41" s="43"/>
      <c r="BR41" s="44">
        <f t="shared" si="0"/>
        <v>0</v>
      </c>
      <c r="BS41" s="45">
        <f t="shared" si="1"/>
        <v>0</v>
      </c>
      <c r="BT41" s="46"/>
      <c r="BU41" s="46"/>
      <c r="BV41" s="47">
        <f t="shared" si="4"/>
      </c>
      <c r="BW41" s="48">
        <f t="shared" si="2"/>
      </c>
      <c r="BX41" s="49">
        <f t="shared" si="3"/>
      </c>
    </row>
    <row r="42" ht="13.8" customHeight="1" spans="1:76" x14ac:dyDescent="0.25">
      <c r="A42" s="107"/>
      <c r="B42" s="33"/>
      <c r="C42" s="34"/>
      <c r="D42" s="37"/>
      <c r="E42" s="36"/>
      <c r="F42" s="37"/>
      <c r="G42" s="36"/>
      <c r="H42" s="37"/>
      <c r="I42" s="36"/>
      <c r="J42" s="37"/>
      <c r="K42" s="36"/>
      <c r="L42" s="37"/>
      <c r="M42" s="36"/>
      <c r="N42" s="37"/>
      <c r="O42" s="36"/>
      <c r="P42" s="37"/>
      <c r="Q42" s="36"/>
      <c r="R42" s="37"/>
      <c r="S42" s="36"/>
      <c r="T42" s="37"/>
      <c r="U42" s="36"/>
      <c r="V42" s="37"/>
      <c r="W42" s="36"/>
      <c r="X42" s="40"/>
      <c r="Y42" s="39"/>
      <c r="Z42" s="40"/>
      <c r="AA42" s="39"/>
      <c r="AB42" s="40"/>
      <c r="AC42" s="39"/>
      <c r="AD42" s="40"/>
      <c r="AE42" s="39"/>
      <c r="AF42" s="40"/>
      <c r="AG42" s="39"/>
      <c r="AH42" s="40"/>
      <c r="AI42" s="39"/>
      <c r="AJ42" s="40"/>
      <c r="AK42" s="39"/>
      <c r="AL42" s="40"/>
      <c r="AM42" s="39"/>
      <c r="AN42" s="40"/>
      <c r="AO42" s="39"/>
      <c r="AP42" s="40"/>
      <c r="AQ42" s="39"/>
      <c r="AR42" s="40"/>
      <c r="AS42" s="39"/>
      <c r="AT42" s="40"/>
      <c r="AU42" s="39"/>
      <c r="AV42" s="40"/>
      <c r="AW42" s="39"/>
      <c r="AX42" s="40"/>
      <c r="AY42" s="41"/>
      <c r="AZ42" s="42"/>
      <c r="BA42" s="43"/>
      <c r="BB42" s="42"/>
      <c r="BC42" s="43"/>
      <c r="BD42" s="42"/>
      <c r="BE42" s="43"/>
      <c r="BF42" s="42"/>
      <c r="BG42" s="43"/>
      <c r="BH42" s="42"/>
      <c r="BI42" s="43"/>
      <c r="BJ42" s="42"/>
      <c r="BK42" s="43"/>
      <c r="BL42" s="42"/>
      <c r="BM42" s="43"/>
      <c r="BN42" s="42"/>
      <c r="BO42" s="43"/>
      <c r="BP42" s="42"/>
      <c r="BQ42" s="43"/>
      <c r="BR42" s="44">
        <f t="shared" si="0"/>
        <v>0</v>
      </c>
      <c r="BS42" s="45">
        <f t="shared" si="1"/>
        <v>0</v>
      </c>
      <c r="BT42" s="46"/>
      <c r="BU42" s="46"/>
      <c r="BV42" s="47">
        <f t="shared" si="4"/>
      </c>
      <c r="BW42" s="48">
        <f t="shared" si="2"/>
      </c>
      <c r="BX42" s="49">
        <f t="shared" si="3"/>
      </c>
    </row>
    <row r="43" ht="13.8" customHeight="1" spans="1:76" x14ac:dyDescent="0.25">
      <c r="A43" s="107"/>
      <c r="B43" s="33"/>
      <c r="C43" s="34"/>
      <c r="D43" s="37"/>
      <c r="E43" s="36"/>
      <c r="F43" s="37"/>
      <c r="G43" s="36"/>
      <c r="H43" s="37"/>
      <c r="I43" s="36"/>
      <c r="J43" s="37"/>
      <c r="K43" s="36"/>
      <c r="L43" s="37"/>
      <c r="M43" s="36"/>
      <c r="N43" s="37"/>
      <c r="O43" s="36"/>
      <c r="P43" s="37"/>
      <c r="Q43" s="36"/>
      <c r="R43" s="37"/>
      <c r="S43" s="36"/>
      <c r="T43" s="37"/>
      <c r="U43" s="36"/>
      <c r="V43" s="37"/>
      <c r="W43" s="36"/>
      <c r="X43" s="40"/>
      <c r="Y43" s="39"/>
      <c r="Z43" s="40"/>
      <c r="AA43" s="39"/>
      <c r="AB43" s="40"/>
      <c r="AC43" s="39"/>
      <c r="AD43" s="40"/>
      <c r="AE43" s="39"/>
      <c r="AF43" s="40"/>
      <c r="AG43" s="39"/>
      <c r="AH43" s="40"/>
      <c r="AI43" s="39"/>
      <c r="AJ43" s="40"/>
      <c r="AK43" s="39"/>
      <c r="AL43" s="40"/>
      <c r="AM43" s="39"/>
      <c r="AN43" s="40"/>
      <c r="AO43" s="39"/>
      <c r="AP43" s="40"/>
      <c r="AQ43" s="39"/>
      <c r="AR43" s="40"/>
      <c r="AS43" s="39"/>
      <c r="AT43" s="40"/>
      <c r="AU43" s="39"/>
      <c r="AV43" s="40"/>
      <c r="AW43" s="39"/>
      <c r="AX43" s="40"/>
      <c r="AY43" s="41"/>
      <c r="AZ43" s="42"/>
      <c r="BA43" s="43"/>
      <c r="BB43" s="42"/>
      <c r="BC43" s="43"/>
      <c r="BD43" s="42"/>
      <c r="BE43" s="43"/>
      <c r="BF43" s="42"/>
      <c r="BG43" s="43"/>
      <c r="BH43" s="42"/>
      <c r="BI43" s="43"/>
      <c r="BJ43" s="42"/>
      <c r="BK43" s="43"/>
      <c r="BL43" s="42"/>
      <c r="BM43" s="43"/>
      <c r="BN43" s="42"/>
      <c r="BO43" s="43"/>
      <c r="BP43" s="42"/>
      <c r="BQ43" s="43"/>
      <c r="BR43" s="44">
        <f t="shared" si="0"/>
        <v>0</v>
      </c>
      <c r="BS43" s="45">
        <f t="shared" si="1"/>
        <v>0</v>
      </c>
      <c r="BT43" s="46"/>
      <c r="BU43" s="46"/>
      <c r="BV43" s="47">
        <f t="shared" si="4"/>
      </c>
      <c r="BW43" s="48">
        <f t="shared" si="2"/>
      </c>
      <c r="BX43" s="49">
        <f t="shared" si="3"/>
      </c>
    </row>
    <row r="44" ht="13.8" customHeight="1" spans="1:76" x14ac:dyDescent="0.25">
      <c r="A44" s="107"/>
      <c r="B44" s="33"/>
      <c r="C44" s="34"/>
      <c r="D44" s="37"/>
      <c r="E44" s="36"/>
      <c r="F44" s="37"/>
      <c r="G44" s="36"/>
      <c r="H44" s="37"/>
      <c r="I44" s="36"/>
      <c r="J44" s="37"/>
      <c r="K44" s="36"/>
      <c r="L44" s="37"/>
      <c r="M44" s="36"/>
      <c r="N44" s="37"/>
      <c r="O44" s="36"/>
      <c r="P44" s="37"/>
      <c r="Q44" s="36"/>
      <c r="R44" s="37"/>
      <c r="S44" s="36"/>
      <c r="T44" s="37"/>
      <c r="U44" s="36"/>
      <c r="V44" s="37"/>
      <c r="W44" s="36"/>
      <c r="X44" s="40"/>
      <c r="Y44" s="39"/>
      <c r="Z44" s="40"/>
      <c r="AA44" s="39"/>
      <c r="AB44" s="40"/>
      <c r="AC44" s="39"/>
      <c r="AD44" s="40"/>
      <c r="AE44" s="39"/>
      <c r="AF44" s="40"/>
      <c r="AG44" s="39"/>
      <c r="AH44" s="40"/>
      <c r="AI44" s="39"/>
      <c r="AJ44" s="40"/>
      <c r="AK44" s="39"/>
      <c r="AL44" s="40"/>
      <c r="AM44" s="39"/>
      <c r="AN44" s="40"/>
      <c r="AO44" s="39"/>
      <c r="AP44" s="40"/>
      <c r="AQ44" s="39"/>
      <c r="AR44" s="40"/>
      <c r="AS44" s="39"/>
      <c r="AT44" s="40"/>
      <c r="AU44" s="39"/>
      <c r="AV44" s="40"/>
      <c r="AW44" s="39"/>
      <c r="AX44" s="40"/>
      <c r="AY44" s="41"/>
      <c r="AZ44" s="42"/>
      <c r="BA44" s="43"/>
      <c r="BB44" s="42"/>
      <c r="BC44" s="43"/>
      <c r="BD44" s="42"/>
      <c r="BE44" s="43"/>
      <c r="BF44" s="42"/>
      <c r="BG44" s="43"/>
      <c r="BH44" s="42"/>
      <c r="BI44" s="43"/>
      <c r="BJ44" s="42"/>
      <c r="BK44" s="43"/>
      <c r="BL44" s="42"/>
      <c r="BM44" s="43"/>
      <c r="BN44" s="42"/>
      <c r="BO44" s="43"/>
      <c r="BP44" s="42"/>
      <c r="BQ44" s="43"/>
      <c r="BR44" s="44">
        <f t="shared" si="0"/>
        <v>0</v>
      </c>
      <c r="BS44" s="45">
        <f t="shared" si="1"/>
        <v>0</v>
      </c>
      <c r="BT44" s="46"/>
      <c r="BU44" s="46"/>
      <c r="BV44" s="47">
        <f t="shared" si="4"/>
      </c>
      <c r="BW44" s="48">
        <f t="shared" si="2"/>
      </c>
      <c r="BX44" s="49">
        <f t="shared" si="3"/>
      </c>
    </row>
    <row r="45" ht="13.8" customHeight="1" spans="1:76" x14ac:dyDescent="0.25">
      <c r="A45" s="107"/>
      <c r="B45" s="33"/>
      <c r="C45" s="34"/>
      <c r="D45" s="37"/>
      <c r="E45" s="36"/>
      <c r="F45" s="37"/>
      <c r="G45" s="36"/>
      <c r="H45" s="37"/>
      <c r="I45" s="36"/>
      <c r="J45" s="37"/>
      <c r="K45" s="36"/>
      <c r="L45" s="37"/>
      <c r="M45" s="36"/>
      <c r="N45" s="37"/>
      <c r="O45" s="36"/>
      <c r="P45" s="37"/>
      <c r="Q45" s="36"/>
      <c r="R45" s="37"/>
      <c r="S45" s="36"/>
      <c r="T45" s="37"/>
      <c r="U45" s="36"/>
      <c r="V45" s="37"/>
      <c r="W45" s="36"/>
      <c r="X45" s="40"/>
      <c r="Y45" s="39"/>
      <c r="Z45" s="40"/>
      <c r="AA45" s="39"/>
      <c r="AB45" s="40"/>
      <c r="AC45" s="39"/>
      <c r="AD45" s="40"/>
      <c r="AE45" s="39"/>
      <c r="AF45" s="40"/>
      <c r="AG45" s="39"/>
      <c r="AH45" s="40"/>
      <c r="AI45" s="39"/>
      <c r="AJ45" s="40"/>
      <c r="AK45" s="39"/>
      <c r="AL45" s="40"/>
      <c r="AM45" s="39"/>
      <c r="AN45" s="40"/>
      <c r="AO45" s="39"/>
      <c r="AP45" s="40"/>
      <c r="AQ45" s="39"/>
      <c r="AR45" s="40"/>
      <c r="AS45" s="39"/>
      <c r="AT45" s="40"/>
      <c r="AU45" s="39"/>
      <c r="AV45" s="40"/>
      <c r="AW45" s="39"/>
      <c r="AX45" s="40"/>
      <c r="AY45" s="41"/>
      <c r="AZ45" s="42"/>
      <c r="BA45" s="43"/>
      <c r="BB45" s="42"/>
      <c r="BC45" s="43"/>
      <c r="BD45" s="42"/>
      <c r="BE45" s="43"/>
      <c r="BF45" s="42"/>
      <c r="BG45" s="43"/>
      <c r="BH45" s="42"/>
      <c r="BI45" s="43"/>
      <c r="BJ45" s="42"/>
      <c r="BK45" s="43"/>
      <c r="BL45" s="42"/>
      <c r="BM45" s="43"/>
      <c r="BN45" s="42"/>
      <c r="BO45" s="43"/>
      <c r="BP45" s="42"/>
      <c r="BQ45" s="43"/>
      <c r="BR45" s="44">
        <f t="shared" si="0"/>
        <v>0</v>
      </c>
      <c r="BS45" s="45">
        <f t="shared" si="1"/>
        <v>0</v>
      </c>
      <c r="BT45" s="46"/>
      <c r="BU45" s="46"/>
      <c r="BV45" s="47">
        <f t="shared" si="4"/>
      </c>
      <c r="BW45" s="48">
        <f t="shared" si="2"/>
      </c>
      <c r="BX45" s="49">
        <f t="shared" si="3"/>
      </c>
    </row>
    <row r="46" ht="13.8" customHeight="1" spans="1:76" x14ac:dyDescent="0.25">
      <c r="A46" s="107"/>
      <c r="B46" s="33"/>
      <c r="C46" s="34"/>
      <c r="D46" s="37"/>
      <c r="E46" s="36"/>
      <c r="F46" s="37"/>
      <c r="G46" s="36"/>
      <c r="H46" s="37"/>
      <c r="I46" s="36"/>
      <c r="J46" s="37"/>
      <c r="K46" s="36"/>
      <c r="L46" s="37"/>
      <c r="M46" s="36"/>
      <c r="N46" s="37"/>
      <c r="O46" s="36"/>
      <c r="P46" s="37"/>
      <c r="Q46" s="36"/>
      <c r="R46" s="37"/>
      <c r="S46" s="36"/>
      <c r="T46" s="37"/>
      <c r="U46" s="36"/>
      <c r="V46" s="37"/>
      <c r="W46" s="36"/>
      <c r="X46" s="40"/>
      <c r="Y46" s="39"/>
      <c r="Z46" s="40"/>
      <c r="AA46" s="39"/>
      <c r="AB46" s="40"/>
      <c r="AC46" s="39"/>
      <c r="AD46" s="40"/>
      <c r="AE46" s="39"/>
      <c r="AF46" s="40"/>
      <c r="AG46" s="39"/>
      <c r="AH46" s="40"/>
      <c r="AI46" s="39"/>
      <c r="AJ46" s="40"/>
      <c r="AK46" s="39"/>
      <c r="AL46" s="40"/>
      <c r="AM46" s="39"/>
      <c r="AN46" s="40"/>
      <c r="AO46" s="39"/>
      <c r="AP46" s="40"/>
      <c r="AQ46" s="39"/>
      <c r="AR46" s="40"/>
      <c r="AS46" s="39"/>
      <c r="AT46" s="40"/>
      <c r="AU46" s="39"/>
      <c r="AV46" s="40"/>
      <c r="AW46" s="39"/>
      <c r="AX46" s="40"/>
      <c r="AY46" s="41"/>
      <c r="AZ46" s="42"/>
      <c r="BA46" s="43"/>
      <c r="BB46" s="42"/>
      <c r="BC46" s="43"/>
      <c r="BD46" s="42"/>
      <c r="BE46" s="43"/>
      <c r="BF46" s="42"/>
      <c r="BG46" s="43"/>
      <c r="BH46" s="42"/>
      <c r="BI46" s="43"/>
      <c r="BJ46" s="42"/>
      <c r="BK46" s="43"/>
      <c r="BL46" s="42"/>
      <c r="BM46" s="43"/>
      <c r="BN46" s="42"/>
      <c r="BO46" s="43"/>
      <c r="BP46" s="42"/>
      <c r="BQ46" s="43"/>
      <c r="BR46" s="44">
        <f t="shared" si="0"/>
        <v>0</v>
      </c>
      <c r="BS46" s="45">
        <f t="shared" si="1"/>
        <v>0</v>
      </c>
      <c r="BT46" s="46"/>
      <c r="BU46" s="46"/>
      <c r="BV46" s="47">
        <f t="shared" si="4"/>
      </c>
      <c r="BW46" s="48">
        <f t="shared" si="2"/>
      </c>
      <c r="BX46" s="49">
        <f t="shared" si="3"/>
      </c>
    </row>
    <row r="47" ht="13.8" customHeight="1" spans="1:76" x14ac:dyDescent="0.25">
      <c r="A47" s="107"/>
      <c r="B47" s="33"/>
      <c r="C47" s="34"/>
      <c r="D47" s="37"/>
      <c r="E47" s="36"/>
      <c r="F47" s="37"/>
      <c r="G47" s="36"/>
      <c r="H47" s="37"/>
      <c r="I47" s="36"/>
      <c r="J47" s="37"/>
      <c r="K47" s="36"/>
      <c r="L47" s="37"/>
      <c r="M47" s="36"/>
      <c r="N47" s="37"/>
      <c r="O47" s="36"/>
      <c r="P47" s="37"/>
      <c r="Q47" s="36"/>
      <c r="R47" s="37"/>
      <c r="S47" s="36"/>
      <c r="T47" s="37"/>
      <c r="U47" s="36"/>
      <c r="V47" s="37"/>
      <c r="W47" s="36"/>
      <c r="X47" s="40"/>
      <c r="Y47" s="39"/>
      <c r="Z47" s="40"/>
      <c r="AA47" s="39"/>
      <c r="AB47" s="40"/>
      <c r="AC47" s="39"/>
      <c r="AD47" s="40"/>
      <c r="AE47" s="39"/>
      <c r="AF47" s="40"/>
      <c r="AG47" s="39"/>
      <c r="AH47" s="40"/>
      <c r="AI47" s="39"/>
      <c r="AJ47" s="40"/>
      <c r="AK47" s="39"/>
      <c r="AL47" s="40"/>
      <c r="AM47" s="39"/>
      <c r="AN47" s="40"/>
      <c r="AO47" s="39"/>
      <c r="AP47" s="40"/>
      <c r="AQ47" s="39"/>
      <c r="AR47" s="40"/>
      <c r="AS47" s="39"/>
      <c r="AT47" s="40"/>
      <c r="AU47" s="39"/>
      <c r="AV47" s="40"/>
      <c r="AW47" s="39"/>
      <c r="AX47" s="40"/>
      <c r="AY47" s="41"/>
      <c r="AZ47" s="42"/>
      <c r="BA47" s="43"/>
      <c r="BB47" s="42"/>
      <c r="BC47" s="43"/>
      <c r="BD47" s="42"/>
      <c r="BE47" s="43"/>
      <c r="BF47" s="42"/>
      <c r="BG47" s="43"/>
      <c r="BH47" s="42"/>
      <c r="BI47" s="43"/>
      <c r="BJ47" s="42"/>
      <c r="BK47" s="43"/>
      <c r="BL47" s="42"/>
      <c r="BM47" s="43"/>
      <c r="BN47" s="42"/>
      <c r="BO47" s="43"/>
      <c r="BP47" s="42"/>
      <c r="BQ47" s="43"/>
      <c r="BR47" s="44">
        <f t="shared" si="0"/>
        <v>0</v>
      </c>
      <c r="BS47" s="45">
        <f t="shared" si="1"/>
        <v>0</v>
      </c>
      <c r="BT47" s="46"/>
      <c r="BU47" s="46"/>
      <c r="BV47" s="47">
        <f t="shared" si="4"/>
      </c>
      <c r="BW47" s="48">
        <f t="shared" si="2"/>
      </c>
      <c r="BX47" s="49">
        <f t="shared" si="3"/>
      </c>
    </row>
    <row r="48" ht="13.8" customHeight="1" spans="1:76" x14ac:dyDescent="0.25">
      <c r="A48" s="107"/>
      <c r="B48" s="33"/>
      <c r="C48" s="34"/>
      <c r="D48" s="37"/>
      <c r="E48" s="36"/>
      <c r="F48" s="37"/>
      <c r="G48" s="36"/>
      <c r="H48" s="37"/>
      <c r="I48" s="36"/>
      <c r="J48" s="37"/>
      <c r="K48" s="36"/>
      <c r="L48" s="37"/>
      <c r="M48" s="36"/>
      <c r="N48" s="37"/>
      <c r="O48" s="36"/>
      <c r="P48" s="37"/>
      <c r="Q48" s="36"/>
      <c r="R48" s="37"/>
      <c r="S48" s="36"/>
      <c r="T48" s="37"/>
      <c r="U48" s="36"/>
      <c r="V48" s="37"/>
      <c r="W48" s="36"/>
      <c r="X48" s="40"/>
      <c r="Y48" s="39"/>
      <c r="Z48" s="40"/>
      <c r="AA48" s="39"/>
      <c r="AB48" s="40"/>
      <c r="AC48" s="39"/>
      <c r="AD48" s="40"/>
      <c r="AE48" s="39"/>
      <c r="AF48" s="40"/>
      <c r="AG48" s="39"/>
      <c r="AH48" s="40"/>
      <c r="AI48" s="39"/>
      <c r="AJ48" s="40"/>
      <c r="AK48" s="39"/>
      <c r="AL48" s="40"/>
      <c r="AM48" s="39"/>
      <c r="AN48" s="40"/>
      <c r="AO48" s="39"/>
      <c r="AP48" s="40"/>
      <c r="AQ48" s="39"/>
      <c r="AR48" s="40"/>
      <c r="AS48" s="39"/>
      <c r="AT48" s="40"/>
      <c r="AU48" s="39"/>
      <c r="AV48" s="40"/>
      <c r="AW48" s="39"/>
      <c r="AX48" s="40"/>
      <c r="AY48" s="41"/>
      <c r="AZ48" s="42"/>
      <c r="BA48" s="43"/>
      <c r="BB48" s="42"/>
      <c r="BC48" s="43"/>
      <c r="BD48" s="42"/>
      <c r="BE48" s="43"/>
      <c r="BF48" s="42"/>
      <c r="BG48" s="43"/>
      <c r="BH48" s="42"/>
      <c r="BI48" s="43"/>
      <c r="BJ48" s="42"/>
      <c r="BK48" s="43"/>
      <c r="BL48" s="42"/>
      <c r="BM48" s="43"/>
      <c r="BN48" s="42"/>
      <c r="BO48" s="43"/>
      <c r="BP48" s="42"/>
      <c r="BQ48" s="43"/>
      <c r="BR48" s="44">
        <f t="shared" si="0"/>
        <v>0</v>
      </c>
      <c r="BS48" s="45">
        <f t="shared" si="1"/>
        <v>0</v>
      </c>
      <c r="BT48" s="46"/>
      <c r="BU48" s="46"/>
      <c r="BV48" s="47">
        <f t="shared" si="4"/>
      </c>
      <c r="BW48" s="48">
        <f t="shared" si="2"/>
      </c>
      <c r="BX48" s="49">
        <f t="shared" si="3"/>
      </c>
    </row>
    <row r="49" ht="13.8" customHeight="1" spans="1:76" x14ac:dyDescent="0.25">
      <c r="A49" s="107"/>
      <c r="B49" s="33"/>
      <c r="C49" s="34"/>
      <c r="D49" s="37"/>
      <c r="E49" s="36"/>
      <c r="F49" s="37"/>
      <c r="G49" s="36"/>
      <c r="H49" s="37"/>
      <c r="I49" s="36"/>
      <c r="J49" s="37"/>
      <c r="K49" s="36"/>
      <c r="L49" s="37"/>
      <c r="M49" s="36"/>
      <c r="N49" s="37"/>
      <c r="O49" s="36"/>
      <c r="P49" s="37"/>
      <c r="Q49" s="36"/>
      <c r="R49" s="37"/>
      <c r="S49" s="36"/>
      <c r="T49" s="37"/>
      <c r="U49" s="36"/>
      <c r="V49" s="37"/>
      <c r="W49" s="36"/>
      <c r="X49" s="40"/>
      <c r="Y49" s="39"/>
      <c r="Z49" s="40"/>
      <c r="AA49" s="39"/>
      <c r="AB49" s="40"/>
      <c r="AC49" s="39"/>
      <c r="AD49" s="40"/>
      <c r="AE49" s="39"/>
      <c r="AF49" s="40"/>
      <c r="AG49" s="39"/>
      <c r="AH49" s="40"/>
      <c r="AI49" s="39"/>
      <c r="AJ49" s="40"/>
      <c r="AK49" s="39"/>
      <c r="AL49" s="40"/>
      <c r="AM49" s="39"/>
      <c r="AN49" s="40"/>
      <c r="AO49" s="39"/>
      <c r="AP49" s="40"/>
      <c r="AQ49" s="39"/>
      <c r="AR49" s="40"/>
      <c r="AS49" s="39"/>
      <c r="AT49" s="40"/>
      <c r="AU49" s="39"/>
      <c r="AV49" s="40"/>
      <c r="AW49" s="39"/>
      <c r="AX49" s="40"/>
      <c r="AY49" s="41"/>
      <c r="AZ49" s="42"/>
      <c r="BA49" s="43"/>
      <c r="BB49" s="42"/>
      <c r="BC49" s="43"/>
      <c r="BD49" s="42"/>
      <c r="BE49" s="43"/>
      <c r="BF49" s="42"/>
      <c r="BG49" s="43"/>
      <c r="BH49" s="42"/>
      <c r="BI49" s="43"/>
      <c r="BJ49" s="42"/>
      <c r="BK49" s="43"/>
      <c r="BL49" s="42"/>
      <c r="BM49" s="43"/>
      <c r="BN49" s="42"/>
      <c r="BO49" s="43"/>
      <c r="BP49" s="42"/>
      <c r="BQ49" s="43"/>
      <c r="BR49" s="44">
        <f t="shared" si="0"/>
        <v>0</v>
      </c>
      <c r="BS49" s="45">
        <f t="shared" si="1"/>
        <v>0</v>
      </c>
      <c r="BT49" s="46"/>
      <c r="BU49" s="46"/>
      <c r="BV49" s="47">
        <f t="shared" si="4"/>
      </c>
      <c r="BW49" s="48">
        <f t="shared" si="2"/>
      </c>
      <c r="BX49" s="49">
        <f t="shared" si="3"/>
      </c>
    </row>
    <row r="50" ht="13.8" customHeight="1" spans="1:76" x14ac:dyDescent="0.25">
      <c r="A50" s="107"/>
      <c r="B50" s="33"/>
      <c r="C50" s="34"/>
      <c r="D50" s="37"/>
      <c r="E50" s="36"/>
      <c r="F50" s="37"/>
      <c r="G50" s="36"/>
      <c r="H50" s="37"/>
      <c r="I50" s="36"/>
      <c r="J50" s="37"/>
      <c r="K50" s="36"/>
      <c r="L50" s="37"/>
      <c r="M50" s="36"/>
      <c r="N50" s="37"/>
      <c r="O50" s="36"/>
      <c r="P50" s="37"/>
      <c r="Q50" s="36"/>
      <c r="R50" s="37"/>
      <c r="S50" s="36"/>
      <c r="T50" s="37"/>
      <c r="U50" s="36"/>
      <c r="V50" s="37"/>
      <c r="W50" s="36"/>
      <c r="X50" s="40"/>
      <c r="Y50" s="39"/>
      <c r="Z50" s="40"/>
      <c r="AA50" s="39"/>
      <c r="AB50" s="40"/>
      <c r="AC50" s="39"/>
      <c r="AD50" s="40"/>
      <c r="AE50" s="39"/>
      <c r="AF50" s="40"/>
      <c r="AG50" s="39"/>
      <c r="AH50" s="40"/>
      <c r="AI50" s="39"/>
      <c r="AJ50" s="40"/>
      <c r="AK50" s="39"/>
      <c r="AL50" s="40"/>
      <c r="AM50" s="39"/>
      <c r="AN50" s="40"/>
      <c r="AO50" s="39"/>
      <c r="AP50" s="40"/>
      <c r="AQ50" s="39"/>
      <c r="AR50" s="40"/>
      <c r="AS50" s="39"/>
      <c r="AT50" s="40"/>
      <c r="AU50" s="39"/>
      <c r="AV50" s="40"/>
      <c r="AW50" s="39"/>
      <c r="AX50" s="40"/>
      <c r="AY50" s="41"/>
      <c r="AZ50" s="42"/>
      <c r="BA50" s="43"/>
      <c r="BB50" s="42"/>
      <c r="BC50" s="43"/>
      <c r="BD50" s="42"/>
      <c r="BE50" s="43"/>
      <c r="BF50" s="42"/>
      <c r="BG50" s="43"/>
      <c r="BH50" s="42"/>
      <c r="BI50" s="43"/>
      <c r="BJ50" s="42"/>
      <c r="BK50" s="43"/>
      <c r="BL50" s="42"/>
      <c r="BM50" s="43"/>
      <c r="BN50" s="42"/>
      <c r="BO50" s="43"/>
      <c r="BP50" s="42"/>
      <c r="BQ50" s="43"/>
      <c r="BR50" s="44">
        <f t="shared" si="0"/>
        <v>0</v>
      </c>
      <c r="BS50" s="45">
        <f t="shared" si="1"/>
        <v>0</v>
      </c>
      <c r="BT50" s="46"/>
      <c r="BU50" s="46"/>
      <c r="BV50" s="47">
        <f t="shared" si="4"/>
      </c>
      <c r="BW50" s="48">
        <f t="shared" si="2"/>
      </c>
      <c r="BX50" s="49">
        <f t="shared" si="3"/>
      </c>
    </row>
    <row r="51" ht="13.8" customHeight="1" spans="1:76" x14ac:dyDescent="0.25">
      <c r="A51" s="107"/>
      <c r="B51" s="33"/>
      <c r="C51" s="34"/>
      <c r="D51" s="37"/>
      <c r="E51" s="36"/>
      <c r="F51" s="37"/>
      <c r="G51" s="36"/>
      <c r="H51" s="37"/>
      <c r="I51" s="36"/>
      <c r="J51" s="37"/>
      <c r="K51" s="36"/>
      <c r="L51" s="37"/>
      <c r="M51" s="36"/>
      <c r="N51" s="37"/>
      <c r="O51" s="36"/>
      <c r="P51" s="37"/>
      <c r="Q51" s="36"/>
      <c r="R51" s="37"/>
      <c r="S51" s="36"/>
      <c r="T51" s="37"/>
      <c r="U51" s="36"/>
      <c r="V51" s="37"/>
      <c r="W51" s="36"/>
      <c r="X51" s="40"/>
      <c r="Y51" s="39"/>
      <c r="Z51" s="40"/>
      <c r="AA51" s="39"/>
      <c r="AB51" s="40"/>
      <c r="AC51" s="39"/>
      <c r="AD51" s="40"/>
      <c r="AE51" s="39"/>
      <c r="AF51" s="40"/>
      <c r="AG51" s="39"/>
      <c r="AH51" s="40"/>
      <c r="AI51" s="39"/>
      <c r="AJ51" s="40"/>
      <c r="AK51" s="39"/>
      <c r="AL51" s="40"/>
      <c r="AM51" s="39"/>
      <c r="AN51" s="40"/>
      <c r="AO51" s="39"/>
      <c r="AP51" s="40"/>
      <c r="AQ51" s="39"/>
      <c r="AR51" s="40"/>
      <c r="AS51" s="39"/>
      <c r="AT51" s="40"/>
      <c r="AU51" s="39"/>
      <c r="AV51" s="40"/>
      <c r="AW51" s="39"/>
      <c r="AX51" s="40"/>
      <c r="AY51" s="41"/>
      <c r="AZ51" s="42"/>
      <c r="BA51" s="43"/>
      <c r="BB51" s="42"/>
      <c r="BC51" s="43"/>
      <c r="BD51" s="42"/>
      <c r="BE51" s="43"/>
      <c r="BF51" s="42"/>
      <c r="BG51" s="43"/>
      <c r="BH51" s="42"/>
      <c r="BI51" s="43"/>
      <c r="BJ51" s="42"/>
      <c r="BK51" s="43"/>
      <c r="BL51" s="42"/>
      <c r="BM51" s="43"/>
      <c r="BN51" s="42"/>
      <c r="BO51" s="43"/>
      <c r="BP51" s="42"/>
      <c r="BQ51" s="43"/>
      <c r="BR51" s="44">
        <f t="shared" si="0"/>
        <v>0</v>
      </c>
      <c r="BS51" s="45">
        <f t="shared" si="1"/>
        <v>0</v>
      </c>
      <c r="BT51" s="46"/>
      <c r="BU51" s="46"/>
      <c r="BV51" s="47">
        <f t="shared" si="4"/>
      </c>
      <c r="BW51" s="48">
        <f t="shared" si="2"/>
      </c>
      <c r="BX51" s="49">
        <f t="shared" si="3"/>
      </c>
    </row>
    <row r="52" ht="13.8" customHeight="1" spans="1:76" x14ac:dyDescent="0.25">
      <c r="A52" s="107"/>
      <c r="B52" s="33"/>
      <c r="C52" s="34"/>
      <c r="D52" s="37"/>
      <c r="E52" s="36"/>
      <c r="F52" s="37"/>
      <c r="G52" s="36"/>
      <c r="H52" s="37"/>
      <c r="I52" s="36"/>
      <c r="J52" s="37"/>
      <c r="K52" s="36"/>
      <c r="L52" s="37"/>
      <c r="M52" s="36"/>
      <c r="N52" s="37"/>
      <c r="O52" s="36"/>
      <c r="P52" s="37"/>
      <c r="Q52" s="36"/>
      <c r="R52" s="37"/>
      <c r="S52" s="36"/>
      <c r="T52" s="37"/>
      <c r="U52" s="36"/>
      <c r="V52" s="37"/>
      <c r="W52" s="36"/>
      <c r="X52" s="40"/>
      <c r="Y52" s="39"/>
      <c r="Z52" s="40"/>
      <c r="AA52" s="39"/>
      <c r="AB52" s="40"/>
      <c r="AC52" s="39"/>
      <c r="AD52" s="40"/>
      <c r="AE52" s="39"/>
      <c r="AF52" s="40"/>
      <c r="AG52" s="39"/>
      <c r="AH52" s="40"/>
      <c r="AI52" s="39"/>
      <c r="AJ52" s="40"/>
      <c r="AK52" s="39"/>
      <c r="AL52" s="40"/>
      <c r="AM52" s="39"/>
      <c r="AN52" s="40"/>
      <c r="AO52" s="39"/>
      <c r="AP52" s="40"/>
      <c r="AQ52" s="39"/>
      <c r="AR52" s="40"/>
      <c r="AS52" s="39"/>
      <c r="AT52" s="40"/>
      <c r="AU52" s="39"/>
      <c r="AV52" s="40"/>
      <c r="AW52" s="39"/>
      <c r="AX52" s="40"/>
      <c r="AY52" s="41"/>
      <c r="AZ52" s="42"/>
      <c r="BA52" s="43"/>
      <c r="BB52" s="42"/>
      <c r="BC52" s="43"/>
      <c r="BD52" s="42"/>
      <c r="BE52" s="43"/>
      <c r="BF52" s="42"/>
      <c r="BG52" s="43"/>
      <c r="BH52" s="42"/>
      <c r="BI52" s="43"/>
      <c r="BJ52" s="42"/>
      <c r="BK52" s="43"/>
      <c r="BL52" s="42"/>
      <c r="BM52" s="43"/>
      <c r="BN52" s="42"/>
      <c r="BO52" s="43"/>
      <c r="BP52" s="42"/>
      <c r="BQ52" s="43"/>
      <c r="BR52" s="44">
        <f t="shared" si="0"/>
        <v>0</v>
      </c>
      <c r="BS52" s="45">
        <f t="shared" si="1"/>
        <v>0</v>
      </c>
      <c r="BT52" s="46"/>
      <c r="BU52" s="46"/>
      <c r="BV52" s="47">
        <f t="shared" si="4"/>
      </c>
      <c r="BW52" s="48">
        <f t="shared" si="2"/>
      </c>
      <c r="BX52" s="49">
        <f t="shared" si="3"/>
      </c>
    </row>
    <row r="53" ht="13.8" customHeight="1" spans="1:76" x14ac:dyDescent="0.25">
      <c r="A53" s="107"/>
      <c r="B53" s="33"/>
      <c r="C53" s="34"/>
      <c r="D53" s="37"/>
      <c r="E53" s="36"/>
      <c r="F53" s="37"/>
      <c r="G53" s="36"/>
      <c r="H53" s="37"/>
      <c r="I53" s="36"/>
      <c r="J53" s="37"/>
      <c r="K53" s="36"/>
      <c r="L53" s="37"/>
      <c r="M53" s="36"/>
      <c r="N53" s="37"/>
      <c r="O53" s="36"/>
      <c r="P53" s="37"/>
      <c r="Q53" s="36"/>
      <c r="R53" s="37"/>
      <c r="S53" s="36"/>
      <c r="T53" s="37"/>
      <c r="U53" s="36"/>
      <c r="V53" s="37"/>
      <c r="W53" s="36"/>
      <c r="X53" s="40"/>
      <c r="Y53" s="39"/>
      <c r="Z53" s="40"/>
      <c r="AA53" s="39"/>
      <c r="AB53" s="40"/>
      <c r="AC53" s="39"/>
      <c r="AD53" s="40"/>
      <c r="AE53" s="39"/>
      <c r="AF53" s="40"/>
      <c r="AG53" s="39"/>
      <c r="AH53" s="40"/>
      <c r="AI53" s="39"/>
      <c r="AJ53" s="40"/>
      <c r="AK53" s="39"/>
      <c r="AL53" s="40"/>
      <c r="AM53" s="39"/>
      <c r="AN53" s="40"/>
      <c r="AO53" s="39"/>
      <c r="AP53" s="40"/>
      <c r="AQ53" s="39"/>
      <c r="AR53" s="40"/>
      <c r="AS53" s="39"/>
      <c r="AT53" s="40"/>
      <c r="AU53" s="39"/>
      <c r="AV53" s="40"/>
      <c r="AW53" s="39"/>
      <c r="AX53" s="40"/>
      <c r="AY53" s="41"/>
      <c r="AZ53" s="42"/>
      <c r="BA53" s="43"/>
      <c r="BB53" s="42"/>
      <c r="BC53" s="43"/>
      <c r="BD53" s="42"/>
      <c r="BE53" s="43"/>
      <c r="BF53" s="42"/>
      <c r="BG53" s="43"/>
      <c r="BH53" s="42"/>
      <c r="BI53" s="43"/>
      <c r="BJ53" s="42"/>
      <c r="BK53" s="43"/>
      <c r="BL53" s="42"/>
      <c r="BM53" s="43"/>
      <c r="BN53" s="42"/>
      <c r="BO53" s="43"/>
      <c r="BP53" s="42"/>
      <c r="BQ53" s="43"/>
      <c r="BR53" s="44">
        <f t="shared" si="0"/>
        <v>0</v>
      </c>
      <c r="BS53" s="45">
        <f>E53+G53+I53+K53+M53+O53+W53+Y53+AA53+AC53+AE53+AG53+BA53+BC53+BE53+BG53+BI53+AI53+Q53+S53+AK53+BK53+AM53+AO53+AQ53+AS53+AU53+AY53+AW53+BM53+U53+BO53+BQ53</f>
        <v>0</v>
      </c>
      <c r="BT53" s="46"/>
      <c r="BU53" s="46"/>
      <c r="BV53" s="47">
        <f t="shared" si="4"/>
      </c>
      <c r="BW53" s="48">
        <f t="shared" si="2"/>
      </c>
      <c r="BX53" s="49">
        <f t="shared" si="3"/>
      </c>
    </row>
    <row r="54" ht="13.8" customHeight="1" spans="1:76" x14ac:dyDescent="0.25">
      <c r="A54" s="107"/>
      <c r="B54" s="33"/>
      <c r="C54" s="34"/>
      <c r="D54" s="37"/>
      <c r="E54" s="36"/>
      <c r="F54" s="37"/>
      <c r="G54" s="36"/>
      <c r="H54" s="37"/>
      <c r="I54" s="36"/>
      <c r="J54" s="37"/>
      <c r="K54" s="36"/>
      <c r="L54" s="37"/>
      <c r="M54" s="36"/>
      <c r="N54" s="37"/>
      <c r="O54" s="36"/>
      <c r="P54" s="37"/>
      <c r="Q54" s="36"/>
      <c r="R54" s="37"/>
      <c r="S54" s="36"/>
      <c r="T54" s="37"/>
      <c r="U54" s="36"/>
      <c r="V54" s="37"/>
      <c r="W54" s="36"/>
      <c r="X54" s="40"/>
      <c r="Y54" s="39"/>
      <c r="Z54" s="40"/>
      <c r="AA54" s="39"/>
      <c r="AB54" s="40"/>
      <c r="AC54" s="39"/>
      <c r="AD54" s="40"/>
      <c r="AE54" s="39"/>
      <c r="AF54" s="40"/>
      <c r="AG54" s="39"/>
      <c r="AH54" s="40"/>
      <c r="AI54" s="39"/>
      <c r="AJ54" s="40"/>
      <c r="AK54" s="39"/>
      <c r="AL54" s="40"/>
      <c r="AM54" s="39"/>
      <c r="AN54" s="40"/>
      <c r="AO54" s="39"/>
      <c r="AP54" s="40"/>
      <c r="AQ54" s="39"/>
      <c r="AR54" s="40"/>
      <c r="AS54" s="39"/>
      <c r="AT54" s="40"/>
      <c r="AU54" s="39"/>
      <c r="AV54" s="40"/>
      <c r="AW54" s="39"/>
      <c r="AX54" s="40"/>
      <c r="AY54" s="41"/>
      <c r="AZ54" s="42"/>
      <c r="BA54" s="43"/>
      <c r="BB54" s="42"/>
      <c r="BC54" s="43"/>
      <c r="BD54" s="42"/>
      <c r="BE54" s="43"/>
      <c r="BF54" s="42"/>
      <c r="BG54" s="43"/>
      <c r="BH54" s="42"/>
      <c r="BI54" s="43"/>
      <c r="BJ54" s="42"/>
      <c r="BK54" s="43"/>
      <c r="BL54" s="42"/>
      <c r="BM54" s="43"/>
      <c r="BN54" s="42"/>
      <c r="BO54" s="43"/>
      <c r="BP54" s="42"/>
      <c r="BQ54" s="43"/>
      <c r="BR54" s="44">
        <f t="shared" si="0"/>
        <v>0</v>
      </c>
      <c r="BS54" s="45">
        <f t="shared" si="1"/>
        <v>0</v>
      </c>
      <c r="BT54" s="46"/>
      <c r="BU54" s="46"/>
      <c r="BV54" s="47">
        <f t="shared" si="4"/>
      </c>
      <c r="BW54" s="48">
        <f t="shared" si="2"/>
      </c>
      <c r="BX54" s="49">
        <f t="shared" si="3"/>
      </c>
    </row>
    <row r="55" ht="13.8" customHeight="1" spans="1:76" x14ac:dyDescent="0.25">
      <c r="A55" s="107"/>
      <c r="B55" s="33"/>
      <c r="C55" s="34"/>
      <c r="D55" s="37"/>
      <c r="E55" s="36"/>
      <c r="F55" s="37"/>
      <c r="G55" s="36"/>
      <c r="H55" s="37"/>
      <c r="I55" s="36"/>
      <c r="J55" s="37"/>
      <c r="K55" s="36"/>
      <c r="L55" s="37"/>
      <c r="M55" s="36"/>
      <c r="N55" s="37"/>
      <c r="O55" s="36"/>
      <c r="P55" s="37"/>
      <c r="Q55" s="36"/>
      <c r="R55" s="37"/>
      <c r="S55" s="36"/>
      <c r="T55" s="37"/>
      <c r="U55" s="36"/>
      <c r="V55" s="37"/>
      <c r="W55" s="36"/>
      <c r="X55" s="40"/>
      <c r="Y55" s="39"/>
      <c r="Z55" s="40"/>
      <c r="AA55" s="39"/>
      <c r="AB55" s="40"/>
      <c r="AC55" s="39"/>
      <c r="AD55" s="40"/>
      <c r="AE55" s="39"/>
      <c r="AF55" s="40"/>
      <c r="AG55" s="39"/>
      <c r="AH55" s="40"/>
      <c r="AI55" s="39"/>
      <c r="AJ55" s="40"/>
      <c r="AK55" s="39"/>
      <c r="AL55" s="40"/>
      <c r="AM55" s="39"/>
      <c r="AN55" s="40"/>
      <c r="AO55" s="39"/>
      <c r="AP55" s="40"/>
      <c r="AQ55" s="39"/>
      <c r="AR55" s="40"/>
      <c r="AS55" s="39"/>
      <c r="AT55" s="40"/>
      <c r="AU55" s="39"/>
      <c r="AV55" s="40"/>
      <c r="AW55" s="39"/>
      <c r="AX55" s="40"/>
      <c r="AY55" s="41"/>
      <c r="AZ55" s="42"/>
      <c r="BA55" s="43"/>
      <c r="BB55" s="42"/>
      <c r="BC55" s="43"/>
      <c r="BD55" s="42"/>
      <c r="BE55" s="43"/>
      <c r="BF55" s="42"/>
      <c r="BG55" s="43"/>
      <c r="BH55" s="42"/>
      <c r="BI55" s="43"/>
      <c r="BJ55" s="42"/>
      <c r="BK55" s="43"/>
      <c r="BL55" s="42"/>
      <c r="BM55" s="43"/>
      <c r="BN55" s="42"/>
      <c r="BO55" s="43"/>
      <c r="BP55" s="42"/>
      <c r="BQ55" s="43"/>
      <c r="BR55" s="44">
        <f t="shared" si="0"/>
        <v>0</v>
      </c>
      <c r="BS55" s="45">
        <f t="shared" si="1"/>
        <v>0</v>
      </c>
      <c r="BT55" s="46"/>
      <c r="BU55" s="46"/>
      <c r="BV55" s="47">
        <f t="shared" si="4"/>
      </c>
      <c r="BW55" s="48">
        <f t="shared" si="2"/>
      </c>
      <c r="BX55" s="49">
        <f t="shared" si="3"/>
      </c>
    </row>
    <row r="56" ht="13.8" customHeight="1" spans="1:76" x14ac:dyDescent="0.25">
      <c r="A56" s="107"/>
      <c r="B56" s="33"/>
      <c r="C56" s="34"/>
      <c r="D56" s="37"/>
      <c r="E56" s="36"/>
      <c r="F56" s="37"/>
      <c r="G56" s="36"/>
      <c r="H56" s="37"/>
      <c r="I56" s="36"/>
      <c r="J56" s="37"/>
      <c r="K56" s="36"/>
      <c r="L56" s="37"/>
      <c r="M56" s="36"/>
      <c r="N56" s="37"/>
      <c r="O56" s="36"/>
      <c r="P56" s="37"/>
      <c r="Q56" s="36"/>
      <c r="R56" s="37"/>
      <c r="S56" s="36"/>
      <c r="T56" s="37"/>
      <c r="U56" s="36"/>
      <c r="V56" s="37"/>
      <c r="W56" s="36"/>
      <c r="X56" s="40"/>
      <c r="Y56" s="39"/>
      <c r="Z56" s="40"/>
      <c r="AA56" s="39"/>
      <c r="AB56" s="40"/>
      <c r="AC56" s="39"/>
      <c r="AD56" s="40"/>
      <c r="AE56" s="39"/>
      <c r="AF56" s="40"/>
      <c r="AG56" s="39"/>
      <c r="AH56" s="40"/>
      <c r="AI56" s="39"/>
      <c r="AJ56" s="40"/>
      <c r="AK56" s="39"/>
      <c r="AL56" s="40"/>
      <c r="AM56" s="39"/>
      <c r="AN56" s="40"/>
      <c r="AO56" s="39"/>
      <c r="AP56" s="40"/>
      <c r="AQ56" s="39"/>
      <c r="AR56" s="40"/>
      <c r="AS56" s="39"/>
      <c r="AT56" s="40"/>
      <c r="AU56" s="39"/>
      <c r="AV56" s="40"/>
      <c r="AW56" s="39"/>
      <c r="AX56" s="40"/>
      <c r="AY56" s="41"/>
      <c r="AZ56" s="42"/>
      <c r="BA56" s="43"/>
      <c r="BB56" s="42"/>
      <c r="BC56" s="43"/>
      <c r="BD56" s="42"/>
      <c r="BE56" s="43"/>
      <c r="BF56" s="42"/>
      <c r="BG56" s="43"/>
      <c r="BH56" s="42"/>
      <c r="BI56" s="43"/>
      <c r="BJ56" s="42"/>
      <c r="BK56" s="43"/>
      <c r="BL56" s="42"/>
      <c r="BM56" s="43"/>
      <c r="BN56" s="42"/>
      <c r="BO56" s="43"/>
      <c r="BP56" s="42"/>
      <c r="BQ56" s="43"/>
      <c r="BR56" s="44">
        <f t="shared" si="0"/>
        <v>0</v>
      </c>
      <c r="BS56" s="45">
        <f t="shared" si="1"/>
        <v>0</v>
      </c>
      <c r="BT56" s="46"/>
      <c r="BU56" s="46"/>
      <c r="BV56" s="47">
        <f t="shared" si="4"/>
      </c>
      <c r="BW56" s="48">
        <f t="shared" si="2"/>
      </c>
      <c r="BX56" s="49">
        <f t="shared" si="3"/>
      </c>
    </row>
    <row r="57" ht="13.8" customHeight="1" spans="1:76" x14ac:dyDescent="0.25">
      <c r="A57" s="107"/>
      <c r="B57" s="33"/>
      <c r="C57" s="34"/>
      <c r="D57" s="37"/>
      <c r="E57" s="36"/>
      <c r="F57" s="37"/>
      <c r="G57" s="36"/>
      <c r="H57" s="37"/>
      <c r="I57" s="36"/>
      <c r="J57" s="37"/>
      <c r="K57" s="36"/>
      <c r="L57" s="37"/>
      <c r="M57" s="36"/>
      <c r="N57" s="37"/>
      <c r="O57" s="36"/>
      <c r="P57" s="37"/>
      <c r="Q57" s="36"/>
      <c r="R57" s="37"/>
      <c r="S57" s="36"/>
      <c r="T57" s="37"/>
      <c r="U57" s="36"/>
      <c r="V57" s="37"/>
      <c r="W57" s="36"/>
      <c r="X57" s="40"/>
      <c r="Y57" s="39"/>
      <c r="Z57" s="40"/>
      <c r="AA57" s="39"/>
      <c r="AB57" s="40"/>
      <c r="AC57" s="39"/>
      <c r="AD57" s="40"/>
      <c r="AE57" s="39"/>
      <c r="AF57" s="40"/>
      <c r="AG57" s="39"/>
      <c r="AH57" s="40"/>
      <c r="AI57" s="39"/>
      <c r="AJ57" s="40"/>
      <c r="AK57" s="39"/>
      <c r="AL57" s="40"/>
      <c r="AM57" s="39"/>
      <c r="AN57" s="40"/>
      <c r="AO57" s="39"/>
      <c r="AP57" s="40"/>
      <c r="AQ57" s="39"/>
      <c r="AR57" s="40"/>
      <c r="AS57" s="39"/>
      <c r="AT57" s="40"/>
      <c r="AU57" s="39"/>
      <c r="AV57" s="40"/>
      <c r="AW57" s="39"/>
      <c r="AX57" s="40"/>
      <c r="AY57" s="41"/>
      <c r="AZ57" s="42"/>
      <c r="BA57" s="43"/>
      <c r="BB57" s="42"/>
      <c r="BC57" s="43"/>
      <c r="BD57" s="42"/>
      <c r="BE57" s="43"/>
      <c r="BF57" s="42"/>
      <c r="BG57" s="43"/>
      <c r="BH57" s="42"/>
      <c r="BI57" s="43"/>
      <c r="BJ57" s="42"/>
      <c r="BK57" s="43"/>
      <c r="BL57" s="42"/>
      <c r="BM57" s="43"/>
      <c r="BN57" s="42"/>
      <c r="BO57" s="43"/>
      <c r="BP57" s="42"/>
      <c r="BQ57" s="43"/>
      <c r="BR57" s="44">
        <f t="shared" si="0"/>
        <v>0</v>
      </c>
      <c r="BS57" s="45">
        <f t="shared" si="1"/>
        <v>0</v>
      </c>
      <c r="BT57" s="46"/>
      <c r="BU57" s="46"/>
      <c r="BV57" s="47">
        <f t="shared" si="4"/>
      </c>
      <c r="BW57" s="48">
        <f t="shared" si="2"/>
      </c>
      <c r="BX57" s="49">
        <f t="shared" si="3"/>
      </c>
    </row>
    <row r="58" ht="13.8" customHeight="1" spans="1:76" x14ac:dyDescent="0.25">
      <c r="A58" s="107"/>
      <c r="B58" s="33"/>
      <c r="C58" s="34"/>
      <c r="D58" s="37"/>
      <c r="E58" s="36"/>
      <c r="F58" s="37"/>
      <c r="G58" s="36"/>
      <c r="H58" s="37"/>
      <c r="I58" s="36"/>
      <c r="J58" s="37"/>
      <c r="K58" s="36"/>
      <c r="L58" s="37"/>
      <c r="M58" s="36"/>
      <c r="N58" s="37"/>
      <c r="O58" s="36"/>
      <c r="P58" s="37"/>
      <c r="Q58" s="36"/>
      <c r="R58" s="37"/>
      <c r="S58" s="36"/>
      <c r="T58" s="37"/>
      <c r="U58" s="36"/>
      <c r="V58" s="37"/>
      <c r="W58" s="36"/>
      <c r="X58" s="40"/>
      <c r="Y58" s="39"/>
      <c r="Z58" s="40"/>
      <c r="AA58" s="39"/>
      <c r="AB58" s="40"/>
      <c r="AC58" s="39"/>
      <c r="AD58" s="40"/>
      <c r="AE58" s="39"/>
      <c r="AF58" s="40"/>
      <c r="AG58" s="39"/>
      <c r="AH58" s="40"/>
      <c r="AI58" s="39"/>
      <c r="AJ58" s="40"/>
      <c r="AK58" s="39"/>
      <c r="AL58" s="40"/>
      <c r="AM58" s="39"/>
      <c r="AN58" s="40"/>
      <c r="AO58" s="39"/>
      <c r="AP58" s="40"/>
      <c r="AQ58" s="39"/>
      <c r="AR58" s="40"/>
      <c r="AS58" s="39"/>
      <c r="AT58" s="40"/>
      <c r="AU58" s="39"/>
      <c r="AV58" s="40"/>
      <c r="AW58" s="39"/>
      <c r="AX58" s="40"/>
      <c r="AY58" s="41"/>
      <c r="AZ58" s="42"/>
      <c r="BA58" s="43"/>
      <c r="BB58" s="42"/>
      <c r="BC58" s="43"/>
      <c r="BD58" s="42"/>
      <c r="BE58" s="43"/>
      <c r="BF58" s="42"/>
      <c r="BG58" s="43"/>
      <c r="BH58" s="42"/>
      <c r="BI58" s="43"/>
      <c r="BJ58" s="42"/>
      <c r="BK58" s="43"/>
      <c r="BL58" s="42"/>
      <c r="BM58" s="43"/>
      <c r="BN58" s="42"/>
      <c r="BO58" s="43"/>
      <c r="BP58" s="42"/>
      <c r="BQ58" s="43"/>
      <c r="BR58" s="44">
        <f t="shared" si="0"/>
        <v>0</v>
      </c>
      <c r="BS58" s="45">
        <f t="shared" si="1"/>
        <v>0</v>
      </c>
      <c r="BT58" s="46"/>
      <c r="BU58" s="46"/>
      <c r="BV58" s="47">
        <f t="shared" si="4"/>
      </c>
      <c r="BW58" s="48">
        <f t="shared" si="2"/>
      </c>
      <c r="BX58" s="49">
        <f t="shared" si="3"/>
      </c>
    </row>
    <row r="59" ht="13.8" customHeight="1" spans="1:76" x14ac:dyDescent="0.25">
      <c r="A59" s="107"/>
      <c r="B59" s="33"/>
      <c r="C59" s="34"/>
      <c r="D59" s="37"/>
      <c r="E59" s="36"/>
      <c r="F59" s="37"/>
      <c r="G59" s="36"/>
      <c r="H59" s="37"/>
      <c r="I59" s="36"/>
      <c r="J59" s="37"/>
      <c r="K59" s="36"/>
      <c r="L59" s="37"/>
      <c r="M59" s="36"/>
      <c r="N59" s="37"/>
      <c r="O59" s="36"/>
      <c r="P59" s="37"/>
      <c r="Q59" s="36"/>
      <c r="R59" s="37"/>
      <c r="S59" s="36"/>
      <c r="T59" s="37"/>
      <c r="U59" s="36"/>
      <c r="V59" s="37"/>
      <c r="W59" s="36"/>
      <c r="X59" s="40"/>
      <c r="Y59" s="39"/>
      <c r="Z59" s="40"/>
      <c r="AA59" s="39"/>
      <c r="AB59" s="40"/>
      <c r="AC59" s="39"/>
      <c r="AD59" s="40"/>
      <c r="AE59" s="39"/>
      <c r="AF59" s="40"/>
      <c r="AG59" s="39"/>
      <c r="AH59" s="40"/>
      <c r="AI59" s="39"/>
      <c r="AJ59" s="40"/>
      <c r="AK59" s="39"/>
      <c r="AL59" s="40"/>
      <c r="AM59" s="39"/>
      <c r="AN59" s="40"/>
      <c r="AO59" s="39"/>
      <c r="AP59" s="40"/>
      <c r="AQ59" s="39"/>
      <c r="AR59" s="40"/>
      <c r="AS59" s="39"/>
      <c r="AT59" s="40"/>
      <c r="AU59" s="39"/>
      <c r="AV59" s="40"/>
      <c r="AW59" s="39"/>
      <c r="AX59" s="40"/>
      <c r="AY59" s="41"/>
      <c r="AZ59" s="42"/>
      <c r="BA59" s="43"/>
      <c r="BB59" s="42"/>
      <c r="BC59" s="43"/>
      <c r="BD59" s="42"/>
      <c r="BE59" s="43"/>
      <c r="BF59" s="42"/>
      <c r="BG59" s="43"/>
      <c r="BH59" s="42"/>
      <c r="BI59" s="43"/>
      <c r="BJ59" s="42"/>
      <c r="BK59" s="43"/>
      <c r="BL59" s="42"/>
      <c r="BM59" s="43"/>
      <c r="BN59" s="42"/>
      <c r="BO59" s="43"/>
      <c r="BP59" s="42"/>
      <c r="BQ59" s="43"/>
      <c r="BR59" s="44">
        <f t="shared" si="0"/>
        <v>0</v>
      </c>
      <c r="BS59" s="45">
        <f t="shared" si="1"/>
        <v>0</v>
      </c>
      <c r="BT59" s="46"/>
      <c r="BU59" s="46"/>
      <c r="BV59" s="47">
        <f t="shared" si="4"/>
      </c>
      <c r="BW59" s="48">
        <f t="shared" si="2"/>
      </c>
      <c r="BX59" s="49">
        <f t="shared" si="3"/>
      </c>
    </row>
    <row r="60" ht="13.8" customHeight="1" spans="1:76" x14ac:dyDescent="0.25">
      <c r="A60" s="107"/>
      <c r="B60" s="33"/>
      <c r="C60" s="34"/>
      <c r="D60" s="37"/>
      <c r="E60" s="36"/>
      <c r="F60" s="37"/>
      <c r="G60" s="36"/>
      <c r="H60" s="37"/>
      <c r="I60" s="36"/>
      <c r="J60" s="37"/>
      <c r="K60" s="36"/>
      <c r="L60" s="37"/>
      <c r="M60" s="36"/>
      <c r="N60" s="37"/>
      <c r="O60" s="36"/>
      <c r="P60" s="37"/>
      <c r="Q60" s="36"/>
      <c r="R60" s="37"/>
      <c r="S60" s="36"/>
      <c r="T60" s="37"/>
      <c r="U60" s="36"/>
      <c r="V60" s="37"/>
      <c r="W60" s="36"/>
      <c r="X60" s="40"/>
      <c r="Y60" s="39"/>
      <c r="Z60" s="40"/>
      <c r="AA60" s="39"/>
      <c r="AB60" s="40"/>
      <c r="AC60" s="39"/>
      <c r="AD60" s="40"/>
      <c r="AE60" s="39"/>
      <c r="AF60" s="40"/>
      <c r="AG60" s="39"/>
      <c r="AH60" s="40"/>
      <c r="AI60" s="39"/>
      <c r="AJ60" s="40"/>
      <c r="AK60" s="39"/>
      <c r="AL60" s="40"/>
      <c r="AM60" s="39"/>
      <c r="AN60" s="40"/>
      <c r="AO60" s="39"/>
      <c r="AP60" s="40"/>
      <c r="AQ60" s="39"/>
      <c r="AR60" s="40"/>
      <c r="AS60" s="39"/>
      <c r="AT60" s="40"/>
      <c r="AU60" s="39"/>
      <c r="AV60" s="40"/>
      <c r="AW60" s="39"/>
      <c r="AX60" s="40"/>
      <c r="AY60" s="41"/>
      <c r="AZ60" s="42"/>
      <c r="BA60" s="43"/>
      <c r="BB60" s="42"/>
      <c r="BC60" s="43"/>
      <c r="BD60" s="42"/>
      <c r="BE60" s="43"/>
      <c r="BF60" s="42"/>
      <c r="BG60" s="43"/>
      <c r="BH60" s="42"/>
      <c r="BI60" s="43"/>
      <c r="BJ60" s="42"/>
      <c r="BK60" s="43"/>
      <c r="BL60" s="42"/>
      <c r="BM60" s="43"/>
      <c r="BN60" s="42"/>
      <c r="BO60" s="43"/>
      <c r="BP60" s="42"/>
      <c r="BQ60" s="43"/>
      <c r="BR60" s="44">
        <f t="shared" si="0"/>
        <v>0</v>
      </c>
      <c r="BS60" s="45">
        <f t="shared" si="1"/>
        <v>0</v>
      </c>
      <c r="BT60" s="46"/>
      <c r="BU60" s="46"/>
      <c r="BV60" s="47">
        <f t="shared" si="4"/>
      </c>
      <c r="BW60" s="48">
        <f t="shared" si="2"/>
      </c>
      <c r="BX60" s="49">
        <f t="shared" si="3"/>
      </c>
    </row>
    <row r="61" ht="13.8" customHeight="1" spans="1:76" x14ac:dyDescent="0.25">
      <c r="A61" s="107"/>
      <c r="B61" s="33"/>
      <c r="C61" s="34"/>
      <c r="D61" s="37"/>
      <c r="E61" s="36"/>
      <c r="F61" s="37"/>
      <c r="G61" s="36"/>
      <c r="H61" s="37"/>
      <c r="I61" s="36"/>
      <c r="J61" s="37"/>
      <c r="K61" s="36"/>
      <c r="L61" s="37"/>
      <c r="M61" s="36"/>
      <c r="N61" s="37"/>
      <c r="O61" s="36"/>
      <c r="P61" s="37"/>
      <c r="Q61" s="36"/>
      <c r="R61" s="37"/>
      <c r="S61" s="36"/>
      <c r="T61" s="37"/>
      <c r="U61" s="36"/>
      <c r="V61" s="37"/>
      <c r="W61" s="36"/>
      <c r="X61" s="40"/>
      <c r="Y61" s="39"/>
      <c r="Z61" s="40"/>
      <c r="AA61" s="39"/>
      <c r="AB61" s="40"/>
      <c r="AC61" s="39"/>
      <c r="AD61" s="40"/>
      <c r="AE61" s="39"/>
      <c r="AF61" s="40"/>
      <c r="AG61" s="39"/>
      <c r="AH61" s="40"/>
      <c r="AI61" s="39"/>
      <c r="AJ61" s="40"/>
      <c r="AK61" s="39"/>
      <c r="AL61" s="40"/>
      <c r="AM61" s="39"/>
      <c r="AN61" s="40"/>
      <c r="AO61" s="39"/>
      <c r="AP61" s="40"/>
      <c r="AQ61" s="39"/>
      <c r="AR61" s="40"/>
      <c r="AS61" s="39"/>
      <c r="AT61" s="40"/>
      <c r="AU61" s="39"/>
      <c r="AV61" s="40"/>
      <c r="AW61" s="39"/>
      <c r="AX61" s="40"/>
      <c r="AY61" s="41"/>
      <c r="AZ61" s="42"/>
      <c r="BA61" s="43"/>
      <c r="BB61" s="42"/>
      <c r="BC61" s="43"/>
      <c r="BD61" s="42"/>
      <c r="BE61" s="43"/>
      <c r="BF61" s="42"/>
      <c r="BG61" s="43"/>
      <c r="BH61" s="42"/>
      <c r="BI61" s="43"/>
      <c r="BJ61" s="42"/>
      <c r="BK61" s="43"/>
      <c r="BL61" s="42"/>
      <c r="BM61" s="43"/>
      <c r="BN61" s="42"/>
      <c r="BO61" s="43"/>
      <c r="BP61" s="42"/>
      <c r="BQ61" s="43"/>
      <c r="BR61" s="44">
        <f t="shared" si="0"/>
        <v>0</v>
      </c>
      <c r="BS61" s="45">
        <f t="shared" si="1"/>
        <v>0</v>
      </c>
      <c r="BT61" s="46"/>
      <c r="BU61" s="46"/>
      <c r="BV61" s="47">
        <f t="shared" si="4"/>
      </c>
      <c r="BW61" s="48">
        <f t="shared" si="2"/>
      </c>
      <c r="BX61" s="49">
        <f t="shared" si="3"/>
      </c>
    </row>
    <row r="62" ht="13.8" customHeight="1" spans="1:76" x14ac:dyDescent="0.25">
      <c r="A62" s="107"/>
      <c r="B62" s="33"/>
      <c r="C62" s="34"/>
      <c r="D62" s="37"/>
      <c r="E62" s="36"/>
      <c r="F62" s="37"/>
      <c r="G62" s="36"/>
      <c r="H62" s="37"/>
      <c r="I62" s="36"/>
      <c r="J62" s="37"/>
      <c r="K62" s="36"/>
      <c r="L62" s="37"/>
      <c r="M62" s="36"/>
      <c r="N62" s="37"/>
      <c r="O62" s="36"/>
      <c r="P62" s="37"/>
      <c r="Q62" s="36"/>
      <c r="R62" s="37"/>
      <c r="S62" s="36"/>
      <c r="T62" s="37"/>
      <c r="U62" s="36"/>
      <c r="V62" s="37"/>
      <c r="W62" s="36"/>
      <c r="X62" s="40"/>
      <c r="Y62" s="39"/>
      <c r="Z62" s="40"/>
      <c r="AA62" s="39"/>
      <c r="AB62" s="40"/>
      <c r="AC62" s="39"/>
      <c r="AD62" s="40"/>
      <c r="AE62" s="39"/>
      <c r="AF62" s="40"/>
      <c r="AG62" s="39"/>
      <c r="AH62" s="40"/>
      <c r="AI62" s="39"/>
      <c r="AJ62" s="40"/>
      <c r="AK62" s="39"/>
      <c r="AL62" s="40"/>
      <c r="AM62" s="39"/>
      <c r="AN62" s="40"/>
      <c r="AO62" s="39"/>
      <c r="AP62" s="40"/>
      <c r="AQ62" s="39"/>
      <c r="AR62" s="40"/>
      <c r="AS62" s="39"/>
      <c r="AT62" s="40"/>
      <c r="AU62" s="39"/>
      <c r="AV62" s="40"/>
      <c r="AW62" s="39"/>
      <c r="AX62" s="40"/>
      <c r="AY62" s="41"/>
      <c r="AZ62" s="42"/>
      <c r="BA62" s="43"/>
      <c r="BB62" s="42"/>
      <c r="BC62" s="43"/>
      <c r="BD62" s="42"/>
      <c r="BE62" s="43"/>
      <c r="BF62" s="42"/>
      <c r="BG62" s="43"/>
      <c r="BH62" s="42"/>
      <c r="BI62" s="43"/>
      <c r="BJ62" s="42"/>
      <c r="BK62" s="43"/>
      <c r="BL62" s="42"/>
      <c r="BM62" s="43"/>
      <c r="BN62" s="42"/>
      <c r="BO62" s="43"/>
      <c r="BP62" s="42"/>
      <c r="BQ62" s="43"/>
      <c r="BR62" s="44">
        <f t="shared" si="0"/>
        <v>0</v>
      </c>
      <c r="BS62" s="45">
        <f t="shared" si="1"/>
        <v>0</v>
      </c>
      <c r="BT62" s="46"/>
      <c r="BU62" s="46"/>
      <c r="BV62" s="47">
        <f t="shared" si="4"/>
      </c>
      <c r="BW62" s="48">
        <f t="shared" si="2"/>
      </c>
      <c r="BX62" s="49">
        <f t="shared" si="3"/>
      </c>
    </row>
    <row r="63" ht="13.8" customHeight="1" spans="1:76" x14ac:dyDescent="0.25">
      <c r="A63" s="107"/>
      <c r="B63" s="33"/>
      <c r="C63" s="34"/>
      <c r="D63" s="37"/>
      <c r="E63" s="36"/>
      <c r="F63" s="37"/>
      <c r="G63" s="36"/>
      <c r="H63" s="37"/>
      <c r="I63" s="36"/>
      <c r="J63" s="37"/>
      <c r="K63" s="36"/>
      <c r="L63" s="37"/>
      <c r="M63" s="36"/>
      <c r="N63" s="37"/>
      <c r="O63" s="36"/>
      <c r="P63" s="37"/>
      <c r="Q63" s="36"/>
      <c r="R63" s="37"/>
      <c r="S63" s="36"/>
      <c r="T63" s="37"/>
      <c r="U63" s="36"/>
      <c r="V63" s="37"/>
      <c r="W63" s="36"/>
      <c r="X63" s="40"/>
      <c r="Y63" s="39"/>
      <c r="Z63" s="40"/>
      <c r="AA63" s="39"/>
      <c r="AB63" s="40"/>
      <c r="AC63" s="39"/>
      <c r="AD63" s="40"/>
      <c r="AE63" s="39"/>
      <c r="AF63" s="40"/>
      <c r="AG63" s="39"/>
      <c r="AH63" s="40"/>
      <c r="AI63" s="39"/>
      <c r="AJ63" s="40"/>
      <c r="AK63" s="39"/>
      <c r="AL63" s="40"/>
      <c r="AM63" s="39"/>
      <c r="AN63" s="40"/>
      <c r="AO63" s="39"/>
      <c r="AP63" s="40"/>
      <c r="AQ63" s="39"/>
      <c r="AR63" s="40"/>
      <c r="AS63" s="39"/>
      <c r="AT63" s="40"/>
      <c r="AU63" s="39"/>
      <c r="AV63" s="40"/>
      <c r="AW63" s="39"/>
      <c r="AX63" s="40"/>
      <c r="AY63" s="41"/>
      <c r="AZ63" s="42"/>
      <c r="BA63" s="43"/>
      <c r="BB63" s="42"/>
      <c r="BC63" s="43"/>
      <c r="BD63" s="42"/>
      <c r="BE63" s="43"/>
      <c r="BF63" s="42"/>
      <c r="BG63" s="43"/>
      <c r="BH63" s="42"/>
      <c r="BI63" s="43"/>
      <c r="BJ63" s="42"/>
      <c r="BK63" s="43"/>
      <c r="BL63" s="42"/>
      <c r="BM63" s="43"/>
      <c r="BN63" s="42"/>
      <c r="BO63" s="43"/>
      <c r="BP63" s="42"/>
      <c r="BQ63" s="43"/>
      <c r="BR63" s="44">
        <f t="shared" si="0"/>
        <v>0</v>
      </c>
      <c r="BS63" s="45">
        <f t="shared" si="1"/>
        <v>0</v>
      </c>
      <c r="BT63" s="46"/>
      <c r="BU63" s="46"/>
      <c r="BV63" s="47">
        <f t="shared" si="4"/>
      </c>
      <c r="BW63" s="48">
        <f t="shared" si="2"/>
      </c>
      <c r="BX63" s="49">
        <f t="shared" si="3"/>
      </c>
    </row>
    <row r="64" ht="13.8" customHeight="1" spans="1:76" x14ac:dyDescent="0.25">
      <c r="A64" s="107"/>
      <c r="B64" s="33"/>
      <c r="C64" s="34"/>
      <c r="D64" s="37"/>
      <c r="E64" s="36"/>
      <c r="F64" s="37"/>
      <c r="G64" s="36"/>
      <c r="H64" s="37"/>
      <c r="I64" s="36"/>
      <c r="J64" s="37"/>
      <c r="K64" s="36"/>
      <c r="L64" s="37"/>
      <c r="M64" s="36"/>
      <c r="N64" s="37"/>
      <c r="O64" s="36"/>
      <c r="P64" s="37"/>
      <c r="Q64" s="36"/>
      <c r="R64" s="37"/>
      <c r="S64" s="36"/>
      <c r="T64" s="37"/>
      <c r="U64" s="36"/>
      <c r="V64" s="37"/>
      <c r="W64" s="36"/>
      <c r="X64" s="40"/>
      <c r="Y64" s="39"/>
      <c r="Z64" s="40"/>
      <c r="AA64" s="39"/>
      <c r="AB64" s="40"/>
      <c r="AC64" s="39"/>
      <c r="AD64" s="40"/>
      <c r="AE64" s="39"/>
      <c r="AF64" s="40"/>
      <c r="AG64" s="39"/>
      <c r="AH64" s="40"/>
      <c r="AI64" s="39"/>
      <c r="AJ64" s="40"/>
      <c r="AK64" s="39"/>
      <c r="AL64" s="40"/>
      <c r="AM64" s="39"/>
      <c r="AN64" s="40"/>
      <c r="AO64" s="39"/>
      <c r="AP64" s="40"/>
      <c r="AQ64" s="39"/>
      <c r="AR64" s="40"/>
      <c r="AS64" s="39"/>
      <c r="AT64" s="40"/>
      <c r="AU64" s="39"/>
      <c r="AV64" s="40"/>
      <c r="AW64" s="39"/>
      <c r="AX64" s="40"/>
      <c r="AY64" s="41"/>
      <c r="AZ64" s="42"/>
      <c r="BA64" s="43"/>
      <c r="BB64" s="42"/>
      <c r="BC64" s="43"/>
      <c r="BD64" s="42"/>
      <c r="BE64" s="43"/>
      <c r="BF64" s="42"/>
      <c r="BG64" s="43"/>
      <c r="BH64" s="42"/>
      <c r="BI64" s="43"/>
      <c r="BJ64" s="42"/>
      <c r="BK64" s="43"/>
      <c r="BL64" s="42"/>
      <c r="BM64" s="43"/>
      <c r="BN64" s="42"/>
      <c r="BO64" s="43"/>
      <c r="BP64" s="42"/>
      <c r="BQ64" s="43"/>
      <c r="BR64" s="44">
        <f t="shared" si="0"/>
        <v>0</v>
      </c>
      <c r="BS64" s="45">
        <f t="shared" si="1"/>
        <v>0</v>
      </c>
      <c r="BT64" s="46"/>
      <c r="BU64" s="46"/>
      <c r="BV64" s="47">
        <f t="shared" si="4"/>
      </c>
      <c r="BW64" s="48">
        <f t="shared" si="2"/>
      </c>
      <c r="BX64" s="49">
        <f t="shared" si="3"/>
      </c>
    </row>
    <row r="65" ht="13.8" customHeight="1" spans="1:76" x14ac:dyDescent="0.25">
      <c r="A65" s="107"/>
      <c r="B65" s="33"/>
      <c r="C65" s="34"/>
      <c r="D65" s="37"/>
      <c r="E65" s="36"/>
      <c r="F65" s="37"/>
      <c r="G65" s="36"/>
      <c r="H65" s="37"/>
      <c r="I65" s="36"/>
      <c r="J65" s="37"/>
      <c r="K65" s="36"/>
      <c r="L65" s="37"/>
      <c r="M65" s="36"/>
      <c r="N65" s="37"/>
      <c r="O65" s="36"/>
      <c r="P65" s="37"/>
      <c r="Q65" s="36"/>
      <c r="R65" s="37"/>
      <c r="S65" s="36"/>
      <c r="T65" s="37"/>
      <c r="U65" s="36"/>
      <c r="V65" s="37"/>
      <c r="W65" s="36"/>
      <c r="X65" s="40"/>
      <c r="Y65" s="39"/>
      <c r="Z65" s="40"/>
      <c r="AA65" s="39"/>
      <c r="AB65" s="40"/>
      <c r="AC65" s="39"/>
      <c r="AD65" s="40"/>
      <c r="AE65" s="39"/>
      <c r="AF65" s="40"/>
      <c r="AG65" s="39"/>
      <c r="AH65" s="40"/>
      <c r="AI65" s="39"/>
      <c r="AJ65" s="40"/>
      <c r="AK65" s="39"/>
      <c r="AL65" s="40"/>
      <c r="AM65" s="39"/>
      <c r="AN65" s="40"/>
      <c r="AO65" s="39"/>
      <c r="AP65" s="40"/>
      <c r="AQ65" s="39"/>
      <c r="AR65" s="40"/>
      <c r="AS65" s="39"/>
      <c r="AT65" s="40"/>
      <c r="AU65" s="39"/>
      <c r="AV65" s="40"/>
      <c r="AW65" s="39"/>
      <c r="AX65" s="40"/>
      <c r="AY65" s="41"/>
      <c r="AZ65" s="42"/>
      <c r="BA65" s="43"/>
      <c r="BB65" s="42"/>
      <c r="BC65" s="43"/>
      <c r="BD65" s="42"/>
      <c r="BE65" s="43"/>
      <c r="BF65" s="42"/>
      <c r="BG65" s="43"/>
      <c r="BH65" s="42"/>
      <c r="BI65" s="43"/>
      <c r="BJ65" s="42"/>
      <c r="BK65" s="43"/>
      <c r="BL65" s="42"/>
      <c r="BM65" s="43"/>
      <c r="BN65" s="42"/>
      <c r="BO65" s="43"/>
      <c r="BP65" s="42"/>
      <c r="BQ65" s="43"/>
      <c r="BR65" s="44">
        <f t="shared" si="0"/>
        <v>0</v>
      </c>
      <c r="BS65" s="45">
        <f t="shared" si="1"/>
        <v>0</v>
      </c>
      <c r="BT65" s="46"/>
      <c r="BU65" s="46"/>
      <c r="BV65" s="47">
        <f t="shared" si="4"/>
      </c>
      <c r="BW65" s="48">
        <f t="shared" si="2"/>
      </c>
      <c r="BX65" s="49">
        <f t="shared" si="3"/>
      </c>
    </row>
    <row r="66" ht="13.8" customHeight="1" spans="1:76" x14ac:dyDescent="0.25">
      <c r="A66" s="107"/>
      <c r="B66" s="33"/>
      <c r="C66" s="34"/>
      <c r="D66" s="37"/>
      <c r="E66" s="36"/>
      <c r="F66" s="37"/>
      <c r="G66" s="36"/>
      <c r="H66" s="37"/>
      <c r="I66" s="36"/>
      <c r="J66" s="37"/>
      <c r="K66" s="36"/>
      <c r="L66" s="37"/>
      <c r="M66" s="36"/>
      <c r="N66" s="37"/>
      <c r="O66" s="36"/>
      <c r="P66" s="37"/>
      <c r="Q66" s="36"/>
      <c r="R66" s="37"/>
      <c r="S66" s="36"/>
      <c r="T66" s="37"/>
      <c r="U66" s="36"/>
      <c r="V66" s="37"/>
      <c r="W66" s="36"/>
      <c r="X66" s="40"/>
      <c r="Y66" s="39"/>
      <c r="Z66" s="40"/>
      <c r="AA66" s="39"/>
      <c r="AB66" s="40"/>
      <c r="AC66" s="39"/>
      <c r="AD66" s="40"/>
      <c r="AE66" s="39"/>
      <c r="AF66" s="40"/>
      <c r="AG66" s="39"/>
      <c r="AH66" s="40"/>
      <c r="AI66" s="39"/>
      <c r="AJ66" s="40"/>
      <c r="AK66" s="39"/>
      <c r="AL66" s="40"/>
      <c r="AM66" s="39"/>
      <c r="AN66" s="40"/>
      <c r="AO66" s="39"/>
      <c r="AP66" s="40"/>
      <c r="AQ66" s="39"/>
      <c r="AR66" s="40"/>
      <c r="AS66" s="39"/>
      <c r="AT66" s="40"/>
      <c r="AU66" s="39"/>
      <c r="AV66" s="40"/>
      <c r="AW66" s="39"/>
      <c r="AX66" s="40"/>
      <c r="AY66" s="41"/>
      <c r="AZ66" s="42"/>
      <c r="BA66" s="43"/>
      <c r="BB66" s="42"/>
      <c r="BC66" s="43"/>
      <c r="BD66" s="42"/>
      <c r="BE66" s="43"/>
      <c r="BF66" s="42"/>
      <c r="BG66" s="43"/>
      <c r="BH66" s="42"/>
      <c r="BI66" s="43"/>
      <c r="BJ66" s="42"/>
      <c r="BK66" s="43"/>
      <c r="BL66" s="42"/>
      <c r="BM66" s="43"/>
      <c r="BN66" s="42"/>
      <c r="BO66" s="43"/>
      <c r="BP66" s="42"/>
      <c r="BQ66" s="43"/>
      <c r="BR66" s="44">
        <f t="shared" si="0"/>
        <v>0</v>
      </c>
      <c r="BS66" s="45">
        <f t="shared" si="1"/>
        <v>0</v>
      </c>
      <c r="BT66" s="46"/>
      <c r="BU66" s="46"/>
      <c r="BV66" s="47">
        <f t="shared" si="4"/>
      </c>
      <c r="BW66" s="48">
        <f t="shared" si="2"/>
      </c>
      <c r="BX66" s="49">
        <f t="shared" si="3"/>
      </c>
    </row>
    <row r="67" ht="13.8" customHeight="1" spans="1:76" x14ac:dyDescent="0.25">
      <c r="A67" s="107"/>
      <c r="B67" s="33"/>
      <c r="C67" s="34"/>
      <c r="D67" s="37"/>
      <c r="E67" s="36"/>
      <c r="F67" s="37"/>
      <c r="G67" s="36"/>
      <c r="H67" s="37"/>
      <c r="I67" s="36"/>
      <c r="J67" s="37"/>
      <c r="K67" s="36"/>
      <c r="L67" s="37"/>
      <c r="M67" s="36"/>
      <c r="N67" s="37"/>
      <c r="O67" s="36"/>
      <c r="P67" s="37"/>
      <c r="Q67" s="36"/>
      <c r="R67" s="37"/>
      <c r="S67" s="36"/>
      <c r="T67" s="37"/>
      <c r="U67" s="36"/>
      <c r="V67" s="37"/>
      <c r="W67" s="36"/>
      <c r="X67" s="40"/>
      <c r="Y67" s="39"/>
      <c r="Z67" s="40"/>
      <c r="AA67" s="39"/>
      <c r="AB67" s="40"/>
      <c r="AC67" s="39"/>
      <c r="AD67" s="40"/>
      <c r="AE67" s="39"/>
      <c r="AF67" s="40"/>
      <c r="AG67" s="39"/>
      <c r="AH67" s="40"/>
      <c r="AI67" s="39"/>
      <c r="AJ67" s="40"/>
      <c r="AK67" s="39"/>
      <c r="AL67" s="40"/>
      <c r="AM67" s="39"/>
      <c r="AN67" s="40"/>
      <c r="AO67" s="39"/>
      <c r="AP67" s="40"/>
      <c r="AQ67" s="39"/>
      <c r="AR67" s="40"/>
      <c r="AS67" s="39"/>
      <c r="AT67" s="40"/>
      <c r="AU67" s="39"/>
      <c r="AV67" s="40"/>
      <c r="AW67" s="39"/>
      <c r="AX67" s="40"/>
      <c r="AY67" s="41"/>
      <c r="AZ67" s="42"/>
      <c r="BA67" s="43"/>
      <c r="BB67" s="42"/>
      <c r="BC67" s="43"/>
      <c r="BD67" s="42"/>
      <c r="BE67" s="43"/>
      <c r="BF67" s="42"/>
      <c r="BG67" s="43"/>
      <c r="BH67" s="42"/>
      <c r="BI67" s="43"/>
      <c r="BJ67" s="42"/>
      <c r="BK67" s="43"/>
      <c r="BL67" s="42"/>
      <c r="BM67" s="43"/>
      <c r="BN67" s="42"/>
      <c r="BO67" s="43"/>
      <c r="BP67" s="42"/>
      <c r="BQ67" s="43"/>
      <c r="BR67" s="44">
        <f t="shared" si="0"/>
        <v>0</v>
      </c>
      <c r="BS67" s="45">
        <f t="shared" si="1"/>
        <v>0</v>
      </c>
      <c r="BT67" s="46"/>
      <c r="BU67" s="46"/>
      <c r="BV67" s="47">
        <f t="shared" si="4"/>
      </c>
      <c r="BW67" s="48">
        <f t="shared" si="2"/>
      </c>
      <c r="BX67" s="49">
        <f t="shared" si="3"/>
      </c>
    </row>
    <row r="68" ht="13.8" customHeight="1" spans="1:76" x14ac:dyDescent="0.25">
      <c r="A68" s="107"/>
      <c r="B68" s="33"/>
      <c r="C68" s="34"/>
      <c r="D68" s="37"/>
      <c r="E68" s="36"/>
      <c r="F68" s="37"/>
      <c r="G68" s="36"/>
      <c r="H68" s="37"/>
      <c r="I68" s="36"/>
      <c r="J68" s="37"/>
      <c r="K68" s="36"/>
      <c r="L68" s="37"/>
      <c r="M68" s="36"/>
      <c r="N68" s="37"/>
      <c r="O68" s="36"/>
      <c r="P68" s="37"/>
      <c r="Q68" s="36"/>
      <c r="R68" s="37"/>
      <c r="S68" s="36"/>
      <c r="T68" s="37"/>
      <c r="U68" s="36"/>
      <c r="V68" s="37"/>
      <c r="W68" s="36"/>
      <c r="X68" s="40"/>
      <c r="Y68" s="39"/>
      <c r="Z68" s="40"/>
      <c r="AA68" s="39"/>
      <c r="AB68" s="40"/>
      <c r="AC68" s="39"/>
      <c r="AD68" s="40"/>
      <c r="AE68" s="39"/>
      <c r="AF68" s="40"/>
      <c r="AG68" s="39"/>
      <c r="AH68" s="40"/>
      <c r="AI68" s="39"/>
      <c r="AJ68" s="40"/>
      <c r="AK68" s="39"/>
      <c r="AL68" s="40"/>
      <c r="AM68" s="39"/>
      <c r="AN68" s="40"/>
      <c r="AO68" s="39"/>
      <c r="AP68" s="40"/>
      <c r="AQ68" s="39"/>
      <c r="AR68" s="40"/>
      <c r="AS68" s="39"/>
      <c r="AT68" s="40"/>
      <c r="AU68" s="39"/>
      <c r="AV68" s="40"/>
      <c r="AW68" s="39"/>
      <c r="AX68" s="40"/>
      <c r="AY68" s="41"/>
      <c r="AZ68" s="42"/>
      <c r="BA68" s="43"/>
      <c r="BB68" s="42"/>
      <c r="BC68" s="43"/>
      <c r="BD68" s="42"/>
      <c r="BE68" s="43"/>
      <c r="BF68" s="42"/>
      <c r="BG68" s="43"/>
      <c r="BH68" s="42"/>
      <c r="BI68" s="43"/>
      <c r="BJ68" s="42"/>
      <c r="BK68" s="43"/>
      <c r="BL68" s="42"/>
      <c r="BM68" s="43"/>
      <c r="BN68" s="42"/>
      <c r="BO68" s="43"/>
      <c r="BP68" s="42"/>
      <c r="BQ68" s="43"/>
      <c r="BR68" s="44">
        <f t="shared" si="0"/>
        <v>0</v>
      </c>
      <c r="BS68" s="45">
        <f t="shared" si="1"/>
        <v>0</v>
      </c>
      <c r="BT68" s="46"/>
      <c r="BU68" s="46"/>
      <c r="BV68" s="47">
        <f t="shared" si="4"/>
      </c>
      <c r="BW68" s="48">
        <f t="shared" si="2"/>
      </c>
      <c r="BX68" s="49">
        <f t="shared" si="3"/>
      </c>
    </row>
    <row r="69" ht="13.8" customHeight="1" spans="1:76" x14ac:dyDescent="0.25">
      <c r="A69" s="107"/>
      <c r="B69" s="33"/>
      <c r="C69" s="34"/>
      <c r="D69" s="37"/>
      <c r="E69" s="36"/>
      <c r="F69" s="37"/>
      <c r="G69" s="36"/>
      <c r="H69" s="37"/>
      <c r="I69" s="36"/>
      <c r="J69" s="37"/>
      <c r="K69" s="36"/>
      <c r="L69" s="37"/>
      <c r="M69" s="36"/>
      <c r="N69" s="37"/>
      <c r="O69" s="36"/>
      <c r="P69" s="37"/>
      <c r="Q69" s="36"/>
      <c r="R69" s="37"/>
      <c r="S69" s="36"/>
      <c r="T69" s="37"/>
      <c r="U69" s="36"/>
      <c r="V69" s="37"/>
      <c r="W69" s="36"/>
      <c r="X69" s="40"/>
      <c r="Y69" s="39"/>
      <c r="Z69" s="40"/>
      <c r="AA69" s="39"/>
      <c r="AB69" s="40"/>
      <c r="AC69" s="39"/>
      <c r="AD69" s="40"/>
      <c r="AE69" s="39"/>
      <c r="AF69" s="40"/>
      <c r="AG69" s="39"/>
      <c r="AH69" s="40"/>
      <c r="AI69" s="39"/>
      <c r="AJ69" s="40"/>
      <c r="AK69" s="39"/>
      <c r="AL69" s="40"/>
      <c r="AM69" s="39"/>
      <c r="AN69" s="40"/>
      <c r="AO69" s="39"/>
      <c r="AP69" s="40"/>
      <c r="AQ69" s="39"/>
      <c r="AR69" s="40"/>
      <c r="AS69" s="39"/>
      <c r="AT69" s="40"/>
      <c r="AU69" s="39"/>
      <c r="AV69" s="40"/>
      <c r="AW69" s="39"/>
      <c r="AX69" s="40"/>
      <c r="AY69" s="41"/>
      <c r="AZ69" s="42"/>
      <c r="BA69" s="43"/>
      <c r="BB69" s="42"/>
      <c r="BC69" s="43"/>
      <c r="BD69" s="42"/>
      <c r="BE69" s="43"/>
      <c r="BF69" s="42"/>
      <c r="BG69" s="43"/>
      <c r="BH69" s="42"/>
      <c r="BI69" s="43"/>
      <c r="BJ69" s="42"/>
      <c r="BK69" s="43"/>
      <c r="BL69" s="42"/>
      <c r="BM69" s="43"/>
      <c r="BN69" s="42"/>
      <c r="BO69" s="43"/>
      <c r="BP69" s="42"/>
      <c r="BQ69" s="43"/>
      <c r="BR69" s="44">
        <f t="shared" ref="BR69:BR70" si="5">D69+F69+H69+J69+L69+N69+V69+X69+Z69+AB69+AD69+AF69+AZ69+BB69+BD69+BF69+BH69+AH69+P69+R69+AJ69+BJ69+AL69+AN69+AP69+AR69+AT69+AX69+AV69+BL69+T69+BN69+BP69</f>
        <v>0</v>
      </c>
      <c r="BS69" s="45">
        <f t="shared" ref="BS69:BS70" si="6">E69+G69+I69+K69+M69+O69+W69+Y69+AA69+AC69+AE69+AG69+BA69+BC69+BE69+BG69+BI69+AI69+Q69+S69+AK69+BK69+AM69+AO69+AQ69+AS69+AU69+AY69+AW69+BM69+U69+BO69+BQ69</f>
        <v>0</v>
      </c>
      <c r="BT69" s="46"/>
      <c r="BU69" s="46"/>
      <c r="BV69" s="47">
        <f t="shared" si="4"/>
      </c>
      <c r="BW69" s="48">
        <f t="shared" si="2"/>
      </c>
      <c r="BX69" s="49">
        <f t="shared" si="3"/>
      </c>
    </row>
    <row r="70" ht="14.4" customHeight="1" spans="1:76" x14ac:dyDescent="0.25">
      <c r="A70" s="107"/>
      <c r="B70" s="116"/>
      <c r="C70" s="117"/>
      <c r="D70" s="118"/>
      <c r="E70" s="119"/>
      <c r="F70" s="118"/>
      <c r="G70" s="119"/>
      <c r="H70" s="118"/>
      <c r="I70" s="119"/>
      <c r="J70" s="118"/>
      <c r="K70" s="119"/>
      <c r="L70" s="118"/>
      <c r="M70" s="119"/>
      <c r="N70" s="118"/>
      <c r="O70" s="119"/>
      <c r="P70" s="118"/>
      <c r="Q70" s="119"/>
      <c r="R70" s="118"/>
      <c r="S70" s="119"/>
      <c r="T70" s="118"/>
      <c r="U70" s="119"/>
      <c r="V70" s="118"/>
      <c r="W70" s="119"/>
      <c r="X70" s="120"/>
      <c r="Y70" s="121"/>
      <c r="Z70" s="120"/>
      <c r="AA70" s="121"/>
      <c r="AB70" s="120"/>
      <c r="AC70" s="121"/>
      <c r="AD70" s="120"/>
      <c r="AE70" s="121"/>
      <c r="AF70" s="120"/>
      <c r="AG70" s="121"/>
      <c r="AH70" s="120"/>
      <c r="AI70" s="121"/>
      <c r="AJ70" s="120"/>
      <c r="AK70" s="121"/>
      <c r="AL70" s="120"/>
      <c r="AM70" s="121"/>
      <c r="AN70" s="120"/>
      <c r="AO70" s="121"/>
      <c r="AP70" s="120"/>
      <c r="AQ70" s="121"/>
      <c r="AR70" s="120"/>
      <c r="AS70" s="121"/>
      <c r="AT70" s="120"/>
      <c r="AU70" s="121"/>
      <c r="AV70" s="120"/>
      <c r="AW70" s="121"/>
      <c r="AX70" s="120"/>
      <c r="AY70" s="122"/>
      <c r="AZ70" s="123"/>
      <c r="BA70" s="124"/>
      <c r="BB70" s="123"/>
      <c r="BC70" s="124"/>
      <c r="BD70" s="123"/>
      <c r="BE70" s="124"/>
      <c r="BF70" s="123"/>
      <c r="BG70" s="124"/>
      <c r="BH70" s="123"/>
      <c r="BI70" s="124"/>
      <c r="BJ70" s="123"/>
      <c r="BK70" s="124"/>
      <c r="BL70" s="123"/>
      <c r="BM70" s="124"/>
      <c r="BN70" s="123"/>
      <c r="BO70" s="124"/>
      <c r="BP70" s="123"/>
      <c r="BQ70" s="124"/>
      <c r="BR70" s="44">
        <f t="shared" si="5"/>
        <v>0</v>
      </c>
      <c r="BS70" s="45">
        <f t="shared" si="6"/>
        <v>0</v>
      </c>
      <c r="BT70" s="125"/>
      <c r="BU70" s="125"/>
      <c r="BV70" s="47">
        <f t="shared" ref="BV70" si="7">IF(BR70=0, "", BR70/BT70)</f>
      </c>
      <c r="BW70" s="48">
        <f t="shared" ref="BW70" si="8">IF(BR70=0, "", BR70/BS70)</f>
      </c>
      <c r="BX70" s="49">
        <f t="shared" ref="BX70" si="9">IF(BR70=0, "", BR70/BU70)</f>
      </c>
    </row>
    <row r="71" ht="16.5" customHeight="1" spans="2:76" x14ac:dyDescent="0.25">
      <c r="B71" s="51" t="s">
        <v>19</v>
      </c>
      <c r="C71" s="52"/>
      <c r="D71" s="53">
        <f>SUM(D4:D70)</f>
        <v>0</v>
      </c>
      <c r="E71" s="54">
        <f t="shared" ref="E71" si="10">SUM(E4:E70)</f>
        <v>0</v>
      </c>
      <c r="F71" s="53">
        <f>SUM(F4:F70)</f>
        <v>0</v>
      </c>
      <c r="G71" s="54">
        <f t="shared" ref="G71" si="11">SUM(G4:G70)</f>
        <v>0</v>
      </c>
      <c r="H71" s="53">
        <f>SUM(H4:H70)</f>
        <v>0</v>
      </c>
      <c r="I71" s="54">
        <f t="shared" ref="I71" si="12">SUM(I4:I70)</f>
        <v>0</v>
      </c>
      <c r="J71" s="53">
        <f>SUM(J4:J70)</f>
        <v>0</v>
      </c>
      <c r="K71" s="54">
        <f t="shared" ref="K71" si="13">SUM(K4:K70)</f>
        <v>0</v>
      </c>
      <c r="L71" s="53">
        <f>SUM(L4:L70)</f>
        <v>0</v>
      </c>
      <c r="M71" s="54">
        <f t="shared" ref="M71" si="14">SUM(M4:M70)</f>
        <v>0</v>
      </c>
      <c r="N71" s="53">
        <f>SUM(N4:N70)</f>
        <v>0</v>
      </c>
      <c r="O71" s="54">
        <f t="shared" ref="O71" si="15">SUM(O4:O70)</f>
        <v>0</v>
      </c>
      <c r="P71" s="53">
        <f>SUM(P4:P70)</f>
        <v>0</v>
      </c>
      <c r="Q71" s="54">
        <f t="shared" ref="Q71" si="16">SUM(Q4:Q70)</f>
        <v>0</v>
      </c>
      <c r="R71" s="53">
        <f>SUM(R4:R70)</f>
        <v>0</v>
      </c>
      <c r="S71" s="54">
        <f t="shared" ref="S71" si="17">SUM(S4:S70)</f>
        <v>0</v>
      </c>
      <c r="T71" s="53">
        <f>SUM(T4:T70)</f>
        <v>0</v>
      </c>
      <c r="U71" s="54">
        <f>SUM(U4:U70)</f>
        <v>0</v>
      </c>
      <c r="V71" s="53">
        <f>SUM(V4:V70)</f>
        <v>0</v>
      </c>
      <c r="W71" s="54">
        <f t="shared" ref="W71" si="18">SUM(W4:W70)</f>
        <v>0</v>
      </c>
      <c r="X71" s="56">
        <f>SUM(X4:X70)</f>
        <v>0</v>
      </c>
      <c r="Y71" s="57">
        <f t="shared" ref="Y71" si="19">SUM(Y4:Y70)</f>
        <v>0</v>
      </c>
      <c r="Z71" s="56">
        <f>SUM(Z4:Z70)</f>
        <v>0</v>
      </c>
      <c r="AA71" s="57">
        <f t="shared" ref="AA71" si="20">SUM(AA4:AA70)</f>
        <v>0</v>
      </c>
      <c r="AB71" s="56">
        <f>SUM(AB4:AB70)</f>
        <v>0</v>
      </c>
      <c r="AC71" s="57">
        <f t="shared" ref="AC71" si="21">SUM(AC4:AC70)</f>
        <v>0</v>
      </c>
      <c r="AD71" s="56">
        <f>SUM(AD4:AD70)</f>
        <v>0</v>
      </c>
      <c r="AE71" s="57">
        <f t="shared" ref="AE71" si="22">SUM(AE4:AE70)</f>
        <v>0</v>
      </c>
      <c r="AF71" s="56">
        <f>SUM(AF4:AF70)</f>
        <v>0</v>
      </c>
      <c r="AG71" s="57">
        <f t="shared" ref="AG71" si="23">SUM(AG4:AG70)</f>
        <v>0</v>
      </c>
      <c r="AH71" s="56">
        <f>SUM(AH4:AH70)</f>
        <v>0</v>
      </c>
      <c r="AI71" s="57">
        <f t="shared" ref="AI71" si="24">SUM(AI4:AI70)</f>
        <v>0</v>
      </c>
      <c r="AJ71" s="56">
        <f>SUM(AJ4:AJ70)</f>
        <v>0</v>
      </c>
      <c r="AK71" s="57">
        <f t="shared" ref="AK71" si="25">SUM(AK4:AK70)</f>
        <v>0</v>
      </c>
      <c r="AL71" s="56">
        <f>SUM(AL4:AL70)</f>
        <v>0</v>
      </c>
      <c r="AM71" s="57">
        <f t="shared" ref="AM71" si="26">SUM(AM4:AM70)</f>
        <v>0</v>
      </c>
      <c r="AN71" s="56">
        <f>SUM(AN4:AN70)</f>
        <v>0</v>
      </c>
      <c r="AO71" s="57">
        <f t="shared" ref="AO71" si="27">SUM(AO4:AO70)</f>
        <v>0</v>
      </c>
      <c r="AP71" s="56">
        <f>SUM(AP4:AP70)</f>
        <v>0</v>
      </c>
      <c r="AQ71" s="57">
        <f t="shared" ref="AQ71" si="28">SUM(AQ4:AQ70)</f>
        <v>0</v>
      </c>
      <c r="AR71" s="56">
        <f>SUM(AR4:AR70)</f>
        <v>0</v>
      </c>
      <c r="AS71" s="57">
        <f t="shared" ref="AS71" si="29">SUM(AS4:AS70)</f>
        <v>0</v>
      </c>
      <c r="AT71" s="56">
        <f>SUM(AT4:AT70)</f>
        <v>0</v>
      </c>
      <c r="AU71" s="57">
        <f t="shared" ref="AU71" si="30">SUM(AU4:AU70)</f>
        <v>0</v>
      </c>
      <c r="AV71" s="56">
        <f>SUM(AV4:AV70)</f>
        <v>0</v>
      </c>
      <c r="AW71" s="57">
        <f t="shared" ref="AW71" si="31">SUM(AW4:AW70)</f>
        <v>0</v>
      </c>
      <c r="AX71" s="56">
        <f>SUM(AX4:AX70)</f>
        <v>0</v>
      </c>
      <c r="AY71" s="57">
        <f>SUM(AY4:AY70)</f>
        <v>0</v>
      </c>
      <c r="AZ71" s="59">
        <f>SUM(AZ4:AZ70)</f>
        <v>0</v>
      </c>
      <c r="BA71" s="60">
        <f t="shared" ref="BA71" si="32">SUM(BA4:BA70)</f>
        <v>0</v>
      </c>
      <c r="BB71" s="59">
        <f>SUM(BB4:BB70)</f>
        <v>0</v>
      </c>
      <c r="BC71" s="60">
        <f t="shared" ref="BC71" si="33">SUM(BC4:BC70)</f>
        <v>0</v>
      </c>
      <c r="BD71" s="59">
        <f>SUM(BD4:BD70)</f>
        <v>0</v>
      </c>
      <c r="BE71" s="60">
        <f t="shared" ref="BE71" si="34">SUM(BE4:BE70)</f>
        <v>0</v>
      </c>
      <c r="BF71" s="59">
        <f>SUM(BF4:BF70)</f>
        <v>0</v>
      </c>
      <c r="BG71" s="60">
        <f t="shared" ref="BG71" si="35">SUM(BG4:BG70)</f>
        <v>0</v>
      </c>
      <c r="BH71" s="59">
        <f>SUM(BH4:BH70)</f>
        <v>0</v>
      </c>
      <c r="BI71" s="60">
        <f t="shared" ref="BI71" si="36">SUM(BI4:BI70)</f>
        <v>0</v>
      </c>
      <c r="BJ71" s="59">
        <f>SUM(BJ4:BJ70)</f>
        <v>0</v>
      </c>
      <c r="BK71" s="60">
        <f t="shared" ref="BK71" si="37">SUM(BK4:BK70)</f>
        <v>0</v>
      </c>
      <c r="BL71" s="59">
        <f>SUM(BL4:BL70)</f>
        <v>0</v>
      </c>
      <c r="BM71" s="60">
        <f t="shared" ref="BM71" si="38">SUM(BM4:BM70)</f>
        <v>0</v>
      </c>
      <c r="BN71" s="59">
        <f>SUM(BN4:BN70)</f>
        <v>0</v>
      </c>
      <c r="BO71" s="60">
        <f t="shared" ref="BO71" si="39">SUM(BO4:BO70)</f>
        <v>0</v>
      </c>
      <c r="BP71" s="59">
        <f>SUM(BP4:BP70)</f>
        <v>0</v>
      </c>
      <c r="BQ71" s="60">
        <f t="shared" ref="BQ71" si="40">SUM(BQ4:BQ70)</f>
        <v>0</v>
      </c>
      <c r="BR71" s="139">
        <f t="shared" ref="BR71:BU71" si="41">SUM(BR4:BR70)</f>
        <v>0</v>
      </c>
      <c r="BS71" s="62">
        <f t="shared" si="41"/>
        <v>0</v>
      </c>
      <c r="BT71" s="156">
        <f t="shared" si="41"/>
        <v>0</v>
      </c>
      <c r="BU71" s="157">
        <f t="shared" si="41"/>
        <v>0</v>
      </c>
      <c r="BV71" s="158" t="e">
        <f t="shared" ref="BV71" si="42">BR71/BT71</f>
        <v>#DIV/0!</v>
      </c>
      <c r="BW71" s="159" t="e">
        <f t="shared" ref="BW71" si="43">BR71/BS71</f>
        <v>#DIV/0!</v>
      </c>
      <c r="BX71" s="159" t="e">
        <f t="shared" ref="BX71" si="44">BR71/BU71</f>
        <v>#DIV/0!</v>
      </c>
    </row>
    <row r="74" ht="25.2" customHeight="1" spans="1:9" x14ac:dyDescent="0.25">
      <c r="A74" s="66"/>
      <c r="B74" s="67" t="s">
        <v>20</v>
      </c>
      <c r="C74" s="67" t="s">
        <v>21</v>
      </c>
      <c r="D74" s="68" t="s">
        <v>22</v>
      </c>
      <c r="E74" s="69" t="s">
        <v>23</v>
      </c>
      <c r="F74" s="70" t="s">
        <v>11</v>
      </c>
      <c r="G74" s="69" t="s">
        <v>13</v>
      </c>
      <c r="H74" s="70" t="s">
        <v>14</v>
      </c>
      <c r="I74" s="111"/>
    </row>
    <row r="75" ht="13.2" customHeight="1" spans="1:9" x14ac:dyDescent="0.25">
      <c r="A75" s="71" t="s">
        <v>25</v>
      </c>
      <c r="B75" s="65">
        <f>COUNTIF(B4:B70,"*RCL*")</f>
        <v>0</v>
      </c>
      <c r="C75" s="3" t="s">
        <v>26</v>
      </c>
      <c r="D75" s="72">
        <f>SUMIF($B$4:$B$70,"RCL",BR4:BR70)</f>
        <v>0</v>
      </c>
      <c r="E75" s="73">
        <f>SUMIF($B$4:$B$70,"RCL",BS4:BS70)</f>
        <v>0</v>
      </c>
      <c r="F75" s="72">
        <f>SUMIF($B$4:$B$70,"RCL",BT4:BT70)</f>
        <v>0</v>
      </c>
      <c r="G75" s="74">
        <f>IF(D75=0, "", D75/F75)</f>
      </c>
      <c r="H75" s="75">
        <f>IF(D75=0, "",D75/E75)</f>
      </c>
      <c r="I75" s="112">
        <f>IF(D75=0, "",D75/B75)</f>
      </c>
    </row>
    <row r="76" ht="13.2" customHeight="1" spans="1:9" x14ac:dyDescent="0.25">
      <c r="A76" s="71" t="s">
        <v>27</v>
      </c>
      <c r="B76" s="65">
        <f>COUNTIF(B4:B70,"*NCL*")</f>
        <v>0</v>
      </c>
      <c r="C76" s="3" t="s">
        <v>28</v>
      </c>
      <c r="D76" s="77">
        <f>SUMIF($B$4:$B$70,"NCL",BR4:BR70)</f>
        <v>0</v>
      </c>
      <c r="E76" s="78">
        <f>SUMIF($B$4:$B$70,"NCL",BS4:BS70)</f>
        <v>0</v>
      </c>
      <c r="F76" s="77">
        <f>SUMIF($B$4:$B$70,"NCL",BT4:BT70)</f>
        <v>0</v>
      </c>
      <c r="G76" s="79">
        <f t="shared" ref="G76:G81" si="45">IF(D76=0, "", D76/F76)</f>
      </c>
      <c r="H76" s="80">
        <f t="shared" ref="H76:H81" si="46">IF(D76=0, "",D76/E76)</f>
      </c>
      <c r="I76" s="112"/>
    </row>
    <row r="77" ht="13.2" customHeight="1" spans="1:9" x14ac:dyDescent="0.25">
      <c r="A77" s="71" t="s">
        <v>29</v>
      </c>
      <c r="B77" s="65">
        <f>COUNTIF(B4:B70,"*DCL*")</f>
        <v>0</v>
      </c>
      <c r="C77" s="3" t="s">
        <v>30</v>
      </c>
      <c r="D77" s="77">
        <f>SUMIF($B$4:$B$70,"DCL",BR4:BR70)</f>
        <v>0</v>
      </c>
      <c r="E77" s="78">
        <f>SUMIF($B$4:$B$70,"DCL",BS4:BS70)</f>
        <v>0</v>
      </c>
      <c r="F77" s="77">
        <f>SUMIF($B$4:$B$70,"DCL",BT4:BT70)</f>
        <v>0</v>
      </c>
      <c r="G77" s="79">
        <f t="shared" si="45"/>
      </c>
      <c r="H77" s="80">
        <f t="shared" si="46"/>
      </c>
      <c r="I77" s="112"/>
    </row>
    <row r="78" ht="13.2" customHeight="1" spans="1:9" x14ac:dyDescent="0.25">
      <c r="A78" s="71" t="s">
        <v>31</v>
      </c>
      <c r="B78" s="65">
        <f>COUNTIF(B4:B70,"*CEL*")</f>
        <v>0</v>
      </c>
      <c r="C78" s="3" t="s">
        <v>32</v>
      </c>
      <c r="D78" s="77">
        <f>SUMIF($B$4:$B$70,"CEL",BR4:BR70)</f>
        <v>0</v>
      </c>
      <c r="E78" s="78">
        <f>SUMIF($B$4:$B$70,"CEL",BS4:BS70)</f>
        <v>0</v>
      </c>
      <c r="F78" s="77">
        <f>SUMIF($B$4:$B$70,"CEL",BT4:BT70)</f>
        <v>0</v>
      </c>
      <c r="G78" s="79">
        <f t="shared" si="45"/>
      </c>
      <c r="H78" s="80">
        <f t="shared" si="46"/>
      </c>
      <c r="I78" s="112"/>
    </row>
    <row r="79" ht="13.2" customHeight="1" spans="1:9" x14ac:dyDescent="0.25">
      <c r="A79" s="71" t="s">
        <v>33</v>
      </c>
      <c r="B79" s="65">
        <f>COUNTIF(B4:B70,"*CCL*")</f>
        <v>0</v>
      </c>
      <c r="C79" s="3" t="s">
        <v>17</v>
      </c>
      <c r="D79" s="77">
        <f>SUMIF($B$4:$B$70,"CCL",BR4:BR70)</f>
        <v>0</v>
      </c>
      <c r="E79" s="78">
        <f>SUMIF($B$4:$B$70,"CCL",BS4:BS70)</f>
        <v>0</v>
      </c>
      <c r="F79" s="77">
        <f>SUMIF($B$4:$B$70,"CCL",BT4:BT70)</f>
        <v>0</v>
      </c>
      <c r="G79" s="79">
        <f t="shared" si="45"/>
      </c>
      <c r="H79" s="80">
        <f t="shared" si="46"/>
      </c>
      <c r="I79" s="112"/>
    </row>
    <row r="80" ht="13.2" customHeight="1" spans="1:9" x14ac:dyDescent="0.25">
      <c r="A80" s="71" t="s">
        <v>34</v>
      </c>
      <c r="B80" s="65">
        <f>COUNTIF(B4:B70,"*PCL*")</f>
        <v>0</v>
      </c>
      <c r="C80" s="3" t="s">
        <v>35</v>
      </c>
      <c r="D80" s="77">
        <f>SUMIF($B$4:$B$70,"PCL",BR4:BR70)</f>
        <v>0</v>
      </c>
      <c r="E80" s="78">
        <f>SUMIF($B$4:$B$70,"PCL",BS4:BS70)</f>
        <v>0</v>
      </c>
      <c r="F80" s="77">
        <f>SUMIF($B$4:$B$70,"PCL",BT4:BT70)</f>
        <v>0</v>
      </c>
      <c r="G80" s="79">
        <f t="shared" si="45"/>
      </c>
      <c r="H80" s="80">
        <f t="shared" si="46"/>
      </c>
      <c r="I80" s="112"/>
    </row>
    <row r="81" ht="13.2" customHeight="1" spans="1:9" x14ac:dyDescent="0.25">
      <c r="A81" s="71" t="s">
        <v>36</v>
      </c>
      <c r="B81" s="65">
        <f>COUNTIF(B4:B70,"*HAL*")</f>
        <v>0</v>
      </c>
      <c r="C81" s="3" t="s">
        <v>37</v>
      </c>
      <c r="D81" s="77">
        <f>SUMIF($B$4:$B$70,"HAL",BR4:BR70)</f>
        <v>0</v>
      </c>
      <c r="E81" s="78">
        <f>SUMIF($B$4:$B$70,"HAL",BS4:BS70)</f>
        <v>0</v>
      </c>
      <c r="F81" s="77">
        <f>SUMIF($B$4:$B$70,"HAL",BT4:BT70)</f>
        <v>0</v>
      </c>
      <c r="G81" s="79">
        <f t="shared" si="45"/>
      </c>
      <c r="H81" s="80">
        <f t="shared" si="46"/>
      </c>
      <c r="I81" s="112"/>
    </row>
    <row r="82" ht="13.2" customHeight="1" spans="1:9" x14ac:dyDescent="0.25">
      <c r="A82" s="71" t="s">
        <v>38</v>
      </c>
      <c r="B82" s="65">
        <f>COUNTIF(B4:B70,"*Silver*")</f>
        <v>0</v>
      </c>
      <c r="C82" s="3" t="s">
        <v>39</v>
      </c>
      <c r="D82" s="77">
        <f>SUMIF($B$4:$B$70,"Silver",BR4:BR70)</f>
        <v>0</v>
      </c>
      <c r="E82" s="78">
        <f>SUMIF($B$4:$B$70,"Silver",BS4:BS70)</f>
        <v>0</v>
      </c>
      <c r="F82" s="77">
        <f>SUMIF($B$4:$B$70,"Silver",BT4:BT70)</f>
        <v>0</v>
      </c>
      <c r="G82" s="79">
        <f>IF(D82=0, "", D82/F82)</f>
      </c>
      <c r="H82" s="80">
        <f>IF(D82=0, "",D82/E82)</f>
      </c>
      <c r="I82" s="112"/>
    </row>
    <row r="83" ht="13.2" customHeight="1" spans="1:9" x14ac:dyDescent="0.25">
      <c r="A83" s="71" t="s">
        <v>40</v>
      </c>
      <c r="B83" s="65">
        <f>COUNTIF(B4:B70,"*Viking*")</f>
        <v>0</v>
      </c>
      <c r="C83" s="3" t="s">
        <v>40</v>
      </c>
      <c r="D83" s="77">
        <f>SUMIF($B$4:$B$70,"Viking",BR4:BR70)</f>
        <v>0</v>
      </c>
      <c r="E83" s="78">
        <f>SUMIF($B$4:$B$70,"Viking",BS4:BS70)</f>
        <v>0</v>
      </c>
      <c r="F83" s="77">
        <f>SUMIF($B$4:$B$70,"Viking",BT4:BT70)</f>
        <v>0</v>
      </c>
      <c r="G83" s="79">
        <f t="shared" ref="G83:G91" si="47">IF(D83=0, "", D83/F83)</f>
      </c>
      <c r="H83" s="80">
        <f t="shared" ref="H83:H91" si="48">IF(D83=0, "",D83/E83)</f>
      </c>
      <c r="I83" s="112"/>
    </row>
    <row r="84" ht="13.2" customHeight="1" spans="1:9" x14ac:dyDescent="0.25">
      <c r="A84" s="71" t="s">
        <v>41</v>
      </c>
      <c r="B84" s="65">
        <f>COUNTIF(B4:B70,"*Azamara*")</f>
        <v>0</v>
      </c>
      <c r="C84" s="3" t="s">
        <v>41</v>
      </c>
      <c r="D84" s="77">
        <f>SUMIF($B$4:$B$70,"Azamara",BR4:BR70)</f>
        <v>0</v>
      </c>
      <c r="E84" s="78">
        <f>SUMIF($B$4:$B$70,"Azamara",BS4:BS70)</f>
        <v>0</v>
      </c>
      <c r="F84" s="77">
        <f>SUMIF($B$4:$B$70,"Azamara",BT4:BT70)</f>
        <v>0</v>
      </c>
      <c r="G84" s="79">
        <f t="shared" si="47"/>
      </c>
      <c r="H84" s="80">
        <f t="shared" si="48"/>
      </c>
      <c r="I84" s="112"/>
    </row>
    <row r="85" ht="13.2" customHeight="1" spans="1:9" x14ac:dyDescent="0.25">
      <c r="A85" s="71" t="s">
        <v>42</v>
      </c>
      <c r="B85" s="65">
        <f>COUNTIF(B4:B70,"*TUI*")</f>
        <v>0</v>
      </c>
      <c r="C85" s="3" t="s">
        <v>42</v>
      </c>
      <c r="D85" s="77">
        <f>SUMIF($B$4:$B$70,"TUI",BR4:BR70)</f>
        <v>0</v>
      </c>
      <c r="E85" s="78">
        <f>SUMIF($B$4:$B$70,"TUI",BS4:BS70)</f>
        <v>0</v>
      </c>
      <c r="F85" s="77">
        <f>SUMIF($B$4:$B$70,"TUI",BT4:BT70)</f>
        <v>0</v>
      </c>
      <c r="G85" s="79">
        <f t="shared" si="47"/>
      </c>
      <c r="H85" s="80">
        <f t="shared" si="48"/>
      </c>
      <c r="I85" s="112"/>
    </row>
    <row r="86" ht="13.2" customHeight="1" spans="1:9" x14ac:dyDescent="0.25">
      <c r="A86" s="71" t="s">
        <v>43</v>
      </c>
      <c r="B86" s="65">
        <f>COUNTIF(B4:B70,"*Marella*")</f>
        <v>0</v>
      </c>
      <c r="C86" s="3" t="s">
        <v>43</v>
      </c>
      <c r="D86" s="77">
        <f>SUMIF($B$4:$B$70,"Marella",BR4:BR70)</f>
        <v>0</v>
      </c>
      <c r="E86" s="78">
        <f>SUMIF($B$4:$B$70,"Marella",BS4:BS70)</f>
        <v>0</v>
      </c>
      <c r="F86" s="77">
        <f>SUMIF($B$4:$B$70,"Marella",BT4:BT70)</f>
        <v>0</v>
      </c>
      <c r="G86" s="79">
        <f t="shared" si="47"/>
      </c>
      <c r="H86" s="80">
        <f t="shared" si="48"/>
      </c>
      <c r="I86" s="112"/>
    </row>
    <row r="87" ht="13.2" customHeight="1" spans="1:9" x14ac:dyDescent="0.25">
      <c r="A87" s="71" t="s">
        <v>44</v>
      </c>
      <c r="B87" s="65">
        <f>COUNTIF(B4:B70,"*MSC*")</f>
        <v>0</v>
      </c>
      <c r="C87" s="3" t="s">
        <v>44</v>
      </c>
      <c r="D87" s="77">
        <f>SUMIF($B$4:$B$70,"MSC",BR4:BR70)</f>
        <v>0</v>
      </c>
      <c r="E87" s="78">
        <f>SUMIF($B$4:$B$70,"MSC",BS4:BS70)</f>
        <v>0</v>
      </c>
      <c r="F87" s="77">
        <f>SUMIF($B$4:$B$70,"MSC",BT4:BT70)</f>
        <v>0</v>
      </c>
      <c r="G87" s="79">
        <f t="shared" si="47"/>
      </c>
      <c r="H87" s="80">
        <f t="shared" si="48"/>
      </c>
      <c r="I87" s="112"/>
    </row>
    <row r="88" ht="13.2" customHeight="1" spans="1:9" x14ac:dyDescent="0.25">
      <c r="A88" s="71" t="s">
        <v>45</v>
      </c>
      <c r="B88" s="65">
        <f>COUNTIF(B4:B70,"*Regent*")</f>
        <v>0</v>
      </c>
      <c r="C88" s="3" t="s">
        <v>45</v>
      </c>
      <c r="D88" s="77">
        <f>SUMIF($B$4:$B$70,"Regent",BR4:BR70)</f>
        <v>0</v>
      </c>
      <c r="E88" s="78">
        <f>SUMIF($B$4:$B$70,"Regent",BS4:BS70)</f>
        <v>0</v>
      </c>
      <c r="F88" s="77">
        <f>SUMIF($B$4:$B$70,"Regent",BT4:BT70)</f>
        <v>0</v>
      </c>
      <c r="G88" s="79">
        <f t="shared" si="47"/>
      </c>
      <c r="H88" s="80">
        <f t="shared" si="48"/>
      </c>
      <c r="I88" s="112"/>
    </row>
    <row r="89" ht="13.2" customHeight="1" spans="1:9" x14ac:dyDescent="0.25">
      <c r="A89" s="71" t="s">
        <v>46</v>
      </c>
      <c r="B89" s="65">
        <f>COUNTIF(B5:B71,"*Windstar*")</f>
        <v>0</v>
      </c>
      <c r="C89" s="3" t="s">
        <v>46</v>
      </c>
      <c r="D89" s="77">
        <f>SUMIF($B$4:$B$70,"Windstar",BR4:BR70)</f>
        <v>0</v>
      </c>
      <c r="E89" s="78">
        <f>SUMIF($B$4:$B$70,"Windstar",BS4:BS70)</f>
        <v>0</v>
      </c>
      <c r="F89" s="77">
        <f>SUMIF($B$4:$B$70,"Windstar",BT4:BT70)</f>
        <v>0</v>
      </c>
      <c r="G89" s="79">
        <f t="shared" si="47"/>
      </c>
      <c r="H89" s="80">
        <f t="shared" si="48"/>
      </c>
      <c r="I89" s="112"/>
    </row>
    <row r="90" ht="13.2" customHeight="1" spans="1:9" x14ac:dyDescent="0.25">
      <c r="A90" s="71" t="s">
        <v>47</v>
      </c>
      <c r="B90" s="65">
        <f>COUNTIF(B6:B72,"*Explora*")</f>
        <v>0</v>
      </c>
      <c r="C90" s="3" t="s">
        <v>47</v>
      </c>
      <c r="D90" s="77">
        <f>SUMIF($B$4:$B$70,"Explora",BR4:BR70)</f>
        <v>0</v>
      </c>
      <c r="E90" s="78">
        <f>SUMIF($B$4:$B$70,"Explora",BS4:BS70)</f>
        <v>0</v>
      </c>
      <c r="F90" s="77">
        <f>SUMIF($B$4:$B$70,"Explora",BT4:BT70)</f>
        <v>0</v>
      </c>
      <c r="G90" s="79">
        <f t="shared" si="47"/>
      </c>
      <c r="H90" s="80">
        <f t="shared" si="48"/>
      </c>
      <c r="I90" s="112"/>
    </row>
    <row r="91" ht="13.2" customHeight="1" spans="1:9" x14ac:dyDescent="0.25">
      <c r="A91" s="81" t="s">
        <v>48</v>
      </c>
      <c r="B91" s="82">
        <f>COUNTIF(B7:B73,"*Cunard*")</f>
        <v>0</v>
      </c>
      <c r="C91" s="83" t="s">
        <v>48</v>
      </c>
      <c r="D91" s="84">
        <f>SUMIF($B$4:$B$70,"Cunard",BR4:BR70)</f>
        <v>0</v>
      </c>
      <c r="E91" s="85">
        <f>SUMIF($B$4:$B$70,"Cunard",BS4:BS70)</f>
        <v>0</v>
      </c>
      <c r="F91" s="84">
        <f>SUMIF($B$4:$B$70,"Cunard",BT4:BT70)</f>
        <v>0</v>
      </c>
      <c r="G91" s="86">
        <f t="shared" si="47"/>
      </c>
      <c r="H91" s="87">
        <f t="shared" si="48"/>
      </c>
      <c r="I91" s="113"/>
    </row>
    <row r="94" ht="25.2" customHeight="1" spans="1:9" x14ac:dyDescent="0.25">
      <c r="A94" s="66"/>
      <c r="B94" s="67" t="s">
        <v>20</v>
      </c>
      <c r="C94" s="90"/>
      <c r="D94" s="91" t="s">
        <v>22</v>
      </c>
      <c r="E94" s="69" t="s">
        <v>23</v>
      </c>
      <c r="F94" s="92" t="s">
        <v>11</v>
      </c>
      <c r="G94" s="69" t="s">
        <v>13</v>
      </c>
      <c r="H94" s="92" t="s">
        <v>14</v>
      </c>
      <c r="I94" s="114"/>
    </row>
    <row r="95" ht="13.2" customHeight="1" spans="1:9" x14ac:dyDescent="0.25">
      <c r="A95" s="115" t="s">
        <v>49</v>
      </c>
      <c r="B95" s="65">
        <f>COUNTIF(C4:C70,"*Vista*")</f>
        <v>0</v>
      </c>
      <c r="D95" s="94">
        <f>SUMIF($C$4:$C$70,"Vista",$BR$4:$BR$70)</f>
        <v>0</v>
      </c>
      <c r="E95" s="78">
        <f>SUMIF($C$4:$C$70,"Vista",$BS$4:$BS$70)</f>
        <v>0</v>
      </c>
      <c r="F95" s="95">
        <f>SUMIF($C$4:$C$70,"Vista",$BT$4:$BT$70)</f>
        <v>0</v>
      </c>
      <c r="G95" s="96">
        <f>IF(D95=0, "", D95/F95)</f>
      </c>
      <c r="H95" s="97">
        <f>IF(D95=0, "",D95/E95)</f>
      </c>
      <c r="I95" s="98">
        <f>IF(D95=0, "",D95/B95)</f>
      </c>
    </row>
    <row r="96" ht="13.2" customHeight="1" spans="1:9" x14ac:dyDescent="0.25">
      <c r="A96" s="115" t="s">
        <v>50</v>
      </c>
      <c r="B96" s="89">
        <f>COUNTIF(C4:C70,"*Conquest*")</f>
        <v>0</v>
      </c>
      <c r="D96" s="94">
        <f>SUMIF($C$4:$C$70,"Conquest",$BR$4:$BR$70)</f>
        <v>0</v>
      </c>
      <c r="E96" s="78">
        <f>SUMIF($C$4:$C$70,"Conquest",$BS$4:$BS$70)</f>
        <v>0</v>
      </c>
      <c r="F96" s="95">
        <f>SUMIF($C$4:$C$70,"Conquest",$BT$4:$BT$70)</f>
        <v>0</v>
      </c>
      <c r="G96" s="96">
        <f t="shared" ref="G96:G118" si="49">IF(D96=0, "", D96/F96)</f>
      </c>
      <c r="H96" s="97">
        <f t="shared" ref="H96:H118" si="50">IF(D96=0, "",D96/E96)</f>
      </c>
      <c r="I96" s="98">
        <f t="shared" ref="I96:I118" si="51">IF(D96=0, "",D96/B96)</f>
      </c>
    </row>
    <row r="97" ht="13.2" customHeight="1" spans="1:9" x14ac:dyDescent="0.25">
      <c r="A97" s="115" t="s">
        <v>51</v>
      </c>
      <c r="B97" s="89">
        <f>COUNTIF(C4:C70,"*Glory*")</f>
        <v>0</v>
      </c>
      <c r="D97" s="94">
        <f>SUMIF($C$4:$C$70,"Glory",$BR$4:$BR$70)</f>
        <v>0</v>
      </c>
      <c r="E97" s="78">
        <f>SUMIF($C$4:$C$70,"Glory",$BS$4:$BS$70)</f>
        <v>0</v>
      </c>
      <c r="F97" s="95">
        <f>SUMIF($C$4:$C$70,"Glory",$BT$4:$BT$70)</f>
        <v>0</v>
      </c>
      <c r="G97" s="96">
        <f t="shared" si="49"/>
      </c>
      <c r="H97" s="97">
        <f t="shared" si="50"/>
      </c>
      <c r="I97" s="98">
        <f t="shared" si="51"/>
      </c>
    </row>
    <row r="98" ht="13.2" customHeight="1" spans="1:9" x14ac:dyDescent="0.25">
      <c r="A98" s="115" t="s">
        <v>52</v>
      </c>
      <c r="B98" s="89">
        <f>COUNTIF(C4:C70,"*Liberty*")</f>
        <v>0</v>
      </c>
      <c r="D98" s="94">
        <f>SUMIF($C$4:$C$70,"Liberty",$BR$4:$BR$70)</f>
        <v>0</v>
      </c>
      <c r="E98" s="78">
        <f>SUMIF($C$4:$C$70,"Liberty",$BS$4:$BS$70)</f>
        <v>0</v>
      </c>
      <c r="F98" s="95">
        <f>SUMIF($C$4:$C$70,"Liberty",$BT$4:$BT$70)</f>
        <v>0</v>
      </c>
      <c r="G98" s="96">
        <f t="shared" si="49"/>
      </c>
      <c r="H98" s="97">
        <f t="shared" si="50"/>
      </c>
      <c r="I98" s="98">
        <f t="shared" si="51"/>
      </c>
    </row>
    <row r="99" ht="13.2" customHeight="1" spans="1:9" x14ac:dyDescent="0.25">
      <c r="A99" s="115" t="s">
        <v>53</v>
      </c>
      <c r="B99" s="89">
        <f>COUNTIF(C4:C70,"*Freedom*")</f>
        <v>0</v>
      </c>
      <c r="D99" s="94">
        <f>SUMIF($C$4:$C$70,"Freedom",$BR$4:$BR$70)</f>
        <v>0</v>
      </c>
      <c r="E99" s="78">
        <f>SUMIF($C$4:$C$70,"Freedom",$BS$4:$BS$70)</f>
        <v>0</v>
      </c>
      <c r="F99" s="95">
        <f>SUMIF($C$4:$C$70,"Freedom",$BT$4:$BT$70)</f>
        <v>0</v>
      </c>
      <c r="G99" s="96">
        <f t="shared" si="49"/>
      </c>
      <c r="H99" s="97">
        <f t="shared" si="50"/>
      </c>
      <c r="I99" s="98">
        <f t="shared" si="51"/>
      </c>
    </row>
    <row r="100" ht="13.2" customHeight="1" spans="1:9" x14ac:dyDescent="0.25">
      <c r="A100" s="115" t="s">
        <v>54</v>
      </c>
      <c r="B100" s="89">
        <f>COUNTIF(C4:C70,"*Elation*")</f>
        <v>0</v>
      </c>
      <c r="D100" s="94">
        <f>SUMIF($C$4:$C$70,"Elation",$BR$4:$BR$70)</f>
        <v>0</v>
      </c>
      <c r="E100" s="78">
        <f>SUMIF($C$4:$C$70,"Elation",$BS$4:$BS$70)</f>
        <v>0</v>
      </c>
      <c r="F100" s="95">
        <f>SUMIF($C$4:$C$70,"Elation",$BT$4:$BT$70)</f>
        <v>0</v>
      </c>
      <c r="G100" s="96">
        <f t="shared" si="49"/>
      </c>
      <c r="H100" s="97">
        <f t="shared" si="50"/>
      </c>
      <c r="I100" s="98">
        <f t="shared" si="51"/>
      </c>
    </row>
    <row r="101" ht="13.2" customHeight="1" spans="1:9" x14ac:dyDescent="0.25">
      <c r="A101" s="115" t="s">
        <v>55</v>
      </c>
      <c r="B101" s="89">
        <f>COUNTIF(C4:C70,"*Pride*")</f>
        <v>0</v>
      </c>
      <c r="D101" s="94">
        <f>SUMIF($C$4:$C$70,"Pride",$BR$4:$BR$70)</f>
        <v>0</v>
      </c>
      <c r="E101" s="78">
        <f>SUMIF($C$4:$C$70,"Pride",$BS$4:$BS$70)</f>
        <v>0</v>
      </c>
      <c r="F101" s="95">
        <f>SUMIF($C$4:$C$70,"Pride",$BT$4:$BT$70)</f>
        <v>0</v>
      </c>
      <c r="G101" s="96">
        <f t="shared" si="49"/>
      </c>
      <c r="H101" s="97">
        <f t="shared" si="50"/>
      </c>
      <c r="I101" s="98">
        <f t="shared" si="51"/>
      </c>
    </row>
    <row r="102" ht="13.2" customHeight="1" spans="1:9" x14ac:dyDescent="0.25">
      <c r="A102" s="115" t="s">
        <v>56</v>
      </c>
      <c r="B102" s="89">
        <f>COUNTIF(C4:C70,"*Mardi Gras*")</f>
        <v>0</v>
      </c>
      <c r="D102" s="94">
        <f>SUMIF($C$4:$C$70,"Mardi Gras",$BR$4:$BR$70)</f>
        <v>0</v>
      </c>
      <c r="E102" s="78">
        <f>SUMIF($C$4:$C$70,"Mardi Gras",$BS$4:$BS$70)</f>
        <v>0</v>
      </c>
      <c r="F102" s="95">
        <f>SUMIF($C$4:$C$70,"Mardi Gras",$BT$4:$BT$70)</f>
        <v>0</v>
      </c>
      <c r="G102" s="96">
        <f t="shared" si="49"/>
      </c>
      <c r="H102" s="97">
        <f t="shared" si="50"/>
      </c>
      <c r="I102" s="98">
        <f t="shared" si="51"/>
      </c>
    </row>
    <row r="103" ht="13.2" customHeight="1" spans="1:9" x14ac:dyDescent="0.25">
      <c r="A103" s="115" t="s">
        <v>57</v>
      </c>
      <c r="B103" s="89">
        <f>COUNTIF(C4:C70,"*Celebration*")</f>
        <v>0</v>
      </c>
      <c r="D103" s="94">
        <f>SUMIF($C$4:$C$70,"Celebration",$BR$4:$BR$70)</f>
        <v>0</v>
      </c>
      <c r="E103" s="78">
        <f>SUMIF($C$4:$C$70,"Celebration",$BS$4:$BS$70)</f>
        <v>0</v>
      </c>
      <c r="F103" s="95">
        <f>SUMIF($C$4:$C$70,"Celebration",$BT$4:$BT$70)</f>
        <v>0</v>
      </c>
      <c r="G103" s="96">
        <f t="shared" si="49"/>
      </c>
      <c r="H103" s="97">
        <f t="shared" si="50"/>
      </c>
      <c r="I103" s="98">
        <f t="shared" si="51"/>
      </c>
    </row>
    <row r="104" ht="13.2" customHeight="1" spans="1:9" x14ac:dyDescent="0.25">
      <c r="A104" s="115" t="s">
        <v>58</v>
      </c>
      <c r="B104" s="89">
        <f>COUNTIF(C4:C70,"*Horizon*")</f>
        <v>0</v>
      </c>
      <c r="D104" s="94">
        <f>SUMIF($C$4:$C$70,"Horizon",$BR$4:$BR$70)</f>
        <v>0</v>
      </c>
      <c r="E104" s="78">
        <f>SUMIF($C$4:$C$70,"Horizon",$BS$4:$BS$70)</f>
        <v>0</v>
      </c>
      <c r="F104" s="95">
        <f>SUMIF($C$4:$C$70,"Horizon",$BT$4:$BT$70)</f>
        <v>0</v>
      </c>
      <c r="G104" s="96">
        <f t="shared" si="49"/>
      </c>
      <c r="H104" s="97">
        <f t="shared" si="50"/>
      </c>
      <c r="I104" s="98">
        <f t="shared" si="51"/>
      </c>
    </row>
    <row r="105" ht="13.2" customHeight="1" spans="1:9" x14ac:dyDescent="0.25">
      <c r="A105" s="115" t="s">
        <v>59</v>
      </c>
      <c r="B105" s="89">
        <f>COUNTIF(C4:C70,"*Dream*")</f>
        <v>0</v>
      </c>
      <c r="D105" s="94">
        <f>SUMIF($C$4:$C$70,"Dream",$BR$4:$BR$70)</f>
        <v>0</v>
      </c>
      <c r="E105" s="78">
        <f>SUMIF($C$4:$C$70,"Dream",$BS$4:$BS$70)</f>
        <v>0</v>
      </c>
      <c r="F105" s="95">
        <f>SUMIF($C$4:$C$70,"Dream",$BT$4:$BT$70)</f>
        <v>0</v>
      </c>
      <c r="G105" s="96">
        <f t="shared" si="49"/>
      </c>
      <c r="H105" s="97">
        <f t="shared" si="50"/>
      </c>
      <c r="I105" s="98">
        <f t="shared" si="51"/>
      </c>
    </row>
    <row r="106" ht="13.2" customHeight="1" spans="1:9" x14ac:dyDescent="0.25">
      <c r="A106" s="115" t="s">
        <v>60</v>
      </c>
      <c r="B106" s="89">
        <f>COUNTIF(C4:C70,"*Sunrise*")</f>
        <v>0</v>
      </c>
      <c r="D106" s="94">
        <f>SUMIF($C$4:$C$70,"Sunrise",$BR$4:$BR$70)</f>
        <v>0</v>
      </c>
      <c r="E106" s="78">
        <f>SUMIF($C$4:$C$70,"Sunrise",$BS$4:$BS$70)</f>
        <v>0</v>
      </c>
      <c r="F106" s="95">
        <f>SUMIF($C$4:$C$70,"Sunrise",$BT$4:$BT$70)</f>
        <v>0</v>
      </c>
      <c r="G106" s="96">
        <f t="shared" si="49"/>
      </c>
      <c r="H106" s="97">
        <f t="shared" si="50"/>
      </c>
      <c r="I106" s="98">
        <f t="shared" si="51"/>
      </c>
    </row>
    <row r="107" ht="13.2" customHeight="1" spans="1:9" x14ac:dyDescent="0.25">
      <c r="A107" s="115" t="s">
        <v>61</v>
      </c>
      <c r="B107" s="89">
        <f>COUNTIF(C4:C70,"*Venezia*")</f>
        <v>0</v>
      </c>
      <c r="D107" s="94">
        <f>SUMIF($C$4:$C$70,"Venezia",$BR$4:$BR$70)</f>
        <v>0</v>
      </c>
      <c r="E107" s="78">
        <f>SUMIF($C$4:$C$70,"Venezia",$BS$4:$BS$70)</f>
        <v>0</v>
      </c>
      <c r="F107" s="95">
        <f>SUMIF($C$4:$C$70,"Venezia",$BT$4:$BT$70)</f>
        <v>0</v>
      </c>
      <c r="G107" s="96">
        <f t="shared" si="49"/>
      </c>
      <c r="H107" s="97">
        <f t="shared" si="50"/>
      </c>
      <c r="I107" s="98">
        <f t="shared" si="51"/>
      </c>
    </row>
    <row r="108" ht="13.2" customHeight="1" spans="1:9" x14ac:dyDescent="0.25">
      <c r="A108" s="115" t="s">
        <v>62</v>
      </c>
      <c r="B108" s="89">
        <f>COUNTIF(C4:C70,"*Magic*")</f>
        <v>0</v>
      </c>
      <c r="D108" s="94">
        <f>SUMIF($C$4:$C$70,"Magic",$BR$4:$BR$70)</f>
        <v>0</v>
      </c>
      <c r="E108" s="78">
        <f>SUMIF($C$4:$C$70,"Magic",$BS$4:$BS$70)</f>
        <v>0</v>
      </c>
      <c r="F108" s="95">
        <f>SUMIF($C$4:$C$70,"Magic",$BT$4:$BT$70)</f>
        <v>0</v>
      </c>
      <c r="G108" s="96">
        <f t="shared" si="49"/>
      </c>
      <c r="H108" s="97">
        <f t="shared" si="50"/>
      </c>
      <c r="I108" s="98">
        <f t="shared" si="51"/>
      </c>
    </row>
    <row r="109" ht="13.2" customHeight="1" spans="1:9" x14ac:dyDescent="0.25">
      <c r="A109" s="115" t="s">
        <v>63</v>
      </c>
      <c r="B109" s="89">
        <f>COUNTIF(C4:C70,"*Panorama*")</f>
        <v>0</v>
      </c>
      <c r="D109" s="94">
        <f>SUMIF($C$4:$C$70,"Panorama",$BR$4:$BR$70)</f>
        <v>0</v>
      </c>
      <c r="E109" s="78">
        <f>SUMIF($C$4:$C$70,"Panorama",$BS$4:$BS$70)</f>
        <v>0</v>
      </c>
      <c r="F109" s="95">
        <f>SUMIF($C$4:$C$70,"Panorama",$BT$4:$BT$70)</f>
        <v>0</v>
      </c>
      <c r="G109" s="96">
        <f t="shared" si="49"/>
      </c>
      <c r="H109" s="97">
        <f t="shared" si="50"/>
      </c>
      <c r="I109" s="98">
        <f t="shared" si="51"/>
      </c>
    </row>
    <row r="110" ht="13.2" customHeight="1" spans="1:9" x14ac:dyDescent="0.25">
      <c r="A110" s="115" t="s">
        <v>64</v>
      </c>
      <c r="B110" s="89">
        <f>COUNTIF(C4:C70,"*Sunshine*")</f>
        <v>0</v>
      </c>
      <c r="D110" s="94">
        <f>SUMIF($C$4:$C$70,"Sunshine",$BR$4:$BR$70)</f>
        <v>0</v>
      </c>
      <c r="E110" s="78">
        <f>SUMIF($C$4:$C$70,"Sunshine",$BS$4:$BS$70)</f>
        <v>0</v>
      </c>
      <c r="F110" s="95">
        <f>SUMIF($C$4:$C$70,"Sunshine",$BT$4:$BT$70)</f>
        <v>0</v>
      </c>
      <c r="G110" s="96">
        <f t="shared" si="49"/>
      </c>
      <c r="H110" s="97">
        <f t="shared" si="50"/>
      </c>
      <c r="I110" s="98">
        <f t="shared" si="51"/>
      </c>
    </row>
    <row r="111" ht="13.2" customHeight="1" spans="1:9" x14ac:dyDescent="0.25">
      <c r="A111" s="115" t="s">
        <v>65</v>
      </c>
      <c r="B111" s="89">
        <f>COUNTIF(C4:C70,"*Splendor*")</f>
        <v>0</v>
      </c>
      <c r="D111" s="94">
        <f>SUMIF($C$4:$C$70,"Splendor",$BR$4:$BR$70)</f>
        <v>0</v>
      </c>
      <c r="E111" s="78">
        <f>SUMIF($C$4:$C$70,"Splendor",$BS$4:$BS$70)</f>
        <v>0</v>
      </c>
      <c r="F111" s="95">
        <f>SUMIF($C$4:$C$70,"Splendor",$BT$4:$BT$70)</f>
        <v>0</v>
      </c>
      <c r="G111" s="96">
        <f t="shared" si="49"/>
      </c>
      <c r="H111" s="97">
        <f t="shared" si="50"/>
      </c>
      <c r="I111" s="98">
        <f t="shared" si="51"/>
      </c>
    </row>
    <row r="112" ht="13.2" customHeight="1" spans="1:9" x14ac:dyDescent="0.25">
      <c r="A112" s="115" t="s">
        <v>66</v>
      </c>
      <c r="B112" s="89">
        <f>COUNTIF(C4:C70,"*Legend*")</f>
        <v>0</v>
      </c>
      <c r="D112" s="94">
        <f>SUMIF($C$4:$C$70,"Legend",$BR$4:$BR$70)</f>
        <v>0</v>
      </c>
      <c r="E112" s="78">
        <f>SUMIF($C$4:$C$70,"Legend",$BS$4:$BS$70)</f>
        <v>0</v>
      </c>
      <c r="F112" s="95">
        <f>SUMIF($C$4:$C$70,"Legend",$BT$4:$BT$70)</f>
        <v>0</v>
      </c>
      <c r="G112" s="96">
        <f t="shared" si="49"/>
      </c>
      <c r="H112" s="97">
        <f t="shared" si="50"/>
      </c>
      <c r="I112" s="98">
        <f t="shared" si="51"/>
      </c>
    </row>
    <row r="113" ht="13.2" customHeight="1" spans="1:9" x14ac:dyDescent="0.25">
      <c r="A113" s="115" t="s">
        <v>67</v>
      </c>
      <c r="B113" s="89">
        <f>COUNTIF(C4:C70,"*Jubilee*")</f>
        <v>0</v>
      </c>
      <c r="D113" s="94">
        <f>SUMIF($C$4:$C$70,"Jubilee",$BR$4:$BR$70)</f>
        <v>0</v>
      </c>
      <c r="E113" s="78">
        <f>SUMIF($C$4:$C$70,"Jubilee",$BS$4:$BS$70)</f>
        <v>0</v>
      </c>
      <c r="F113" s="95">
        <f>SUMIF($C$4:$C$70,"Jubilee",$BT$4:$BT$70)</f>
        <v>0</v>
      </c>
      <c r="G113" s="96">
        <f t="shared" si="49"/>
      </c>
      <c r="H113" s="97">
        <f t="shared" si="50"/>
      </c>
      <c r="I113" s="98">
        <f t="shared" si="51"/>
      </c>
    </row>
    <row r="114" ht="13.2" customHeight="1" spans="1:9" x14ac:dyDescent="0.25">
      <c r="A114" s="115" t="s">
        <v>68</v>
      </c>
      <c r="B114" s="89">
        <f>COUNTIF(C4:C70,"*Miracle*")</f>
        <v>0</v>
      </c>
      <c r="D114" s="94">
        <f>SUMIF($C$4:$C$70,"Miracle",$BR$4:$BR$70)</f>
        <v>0</v>
      </c>
      <c r="E114" s="78">
        <f>SUMIF($C$4:$C$70,"Miracle",$BS$4:$BS$70)</f>
        <v>0</v>
      </c>
      <c r="F114" s="95">
        <f>SUMIF($C$4:$C$70,"Miracle",$BT$4:$BT$70)</f>
        <v>0</v>
      </c>
      <c r="G114" s="96">
        <f t="shared" si="49"/>
      </c>
      <c r="H114" s="97">
        <f t="shared" si="50"/>
      </c>
      <c r="I114" s="98">
        <f t="shared" si="51"/>
      </c>
    </row>
    <row r="115" ht="13.2" customHeight="1" spans="1:9" x14ac:dyDescent="0.25">
      <c r="A115" s="115" t="s">
        <v>69</v>
      </c>
      <c r="B115" s="89">
        <f>COUNTIF(C4:C70,"*Firenze*")</f>
        <v>0</v>
      </c>
      <c r="D115" s="94">
        <f>SUMIF($C$4:$C$70,"Firenze",$BR$4:$BR$70)</f>
        <v>0</v>
      </c>
      <c r="E115" s="78">
        <f>SUMIF($C$4:$C$70,"Firenze",$BS$4:$BS$70)</f>
        <v>0</v>
      </c>
      <c r="F115" s="95">
        <f>SUMIF($C$4:$C$70,"Firenze",$BT$4:$BT$70)</f>
        <v>0</v>
      </c>
      <c r="G115" s="96">
        <f t="shared" si="49"/>
      </c>
      <c r="H115" s="97">
        <f t="shared" si="50"/>
      </c>
      <c r="I115" s="98">
        <f t="shared" si="51"/>
      </c>
    </row>
    <row r="116" ht="13.2" customHeight="1" spans="1:9" x14ac:dyDescent="0.25">
      <c r="A116" s="115" t="s">
        <v>70</v>
      </c>
      <c r="B116" s="89">
        <f>COUNTIF(C4:C70,"*Luminosa*")</f>
        <v>0</v>
      </c>
      <c r="D116" s="94">
        <f>SUMIF($C$4:$C$70,"Luminosa",$BR$4:$BR$70)</f>
        <v>0</v>
      </c>
      <c r="E116" s="78">
        <f>SUMIF($C$4:$C$70,"Luminosa",$BS$4:$BS$70)</f>
        <v>0</v>
      </c>
      <c r="F116" s="95">
        <f>SUMIF($C$4:$C$70,"Luminosa",$BT$4:$BT$70)</f>
        <v>0</v>
      </c>
      <c r="G116" s="96">
        <f t="shared" si="49"/>
      </c>
      <c r="H116" s="97">
        <f t="shared" si="50"/>
      </c>
      <c r="I116" s="98">
        <f t="shared" si="51"/>
      </c>
    </row>
    <row r="117" ht="13.2" customHeight="1" spans="1:9" x14ac:dyDescent="0.25">
      <c r="A117" s="115" t="s">
        <v>71</v>
      </c>
      <c r="B117" s="89">
        <f>COUNTIF(C4:C70,"*Radiance*")</f>
        <v>0</v>
      </c>
      <c r="D117" s="94">
        <f>SUMIF($C$4:$C$70,"Radiance",$BR$4:$BR$70)</f>
        <v>0</v>
      </c>
      <c r="E117" s="78">
        <f>SUMIF($C$4:$C$70,"Radiance",$BS$4:$BS$70)</f>
        <v>0</v>
      </c>
      <c r="F117" s="95">
        <f>SUMIF($C$4:$C$70,"Radiance",$BT$4:$BT$70)</f>
        <v>0</v>
      </c>
      <c r="G117" s="96">
        <f t="shared" si="49"/>
      </c>
      <c r="H117" s="97">
        <f t="shared" si="50"/>
      </c>
      <c r="I117" s="98">
        <f t="shared" si="51"/>
      </c>
    </row>
    <row r="118" ht="13.2" customHeight="1" spans="1:9" x14ac:dyDescent="0.25">
      <c r="A118" s="81" t="s">
        <v>72</v>
      </c>
      <c r="B118" s="100">
        <f>COUNTIF(C4:C70,"*Sensation*")</f>
        <v>0</v>
      </c>
      <c r="C118" s="101"/>
      <c r="D118" s="102">
        <f>SUMIF($C$4:$C$70,"Sensation",$BR$4:$BR$70)</f>
        <v>0</v>
      </c>
      <c r="E118" s="85">
        <f>SUMIF($C$4:$C$70,"Sensation",$BS$4:$BS$70)</f>
        <v>0</v>
      </c>
      <c r="F118" s="103">
        <f>SUMIF($C$4:$C$70,"Sensation",$BT$4:$BT$70)</f>
        <v>0</v>
      </c>
      <c r="G118" s="104">
        <f t="shared" si="49"/>
      </c>
      <c r="H118" s="105">
        <f t="shared" si="50"/>
      </c>
      <c r="I118" s="106">
        <f t="shared" si="51"/>
      </c>
    </row>
  </sheetData>
  <mergeCells count="35"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BP2:BQ2"/>
    <mergeCell ref="BR2:BX2"/>
    <mergeCell ref="B71:C71"/>
  </mergeCells>
  <dataValidations count="4">
    <dataValidation type="list" allowBlank="1" showInputMessage="1" showErrorMessage="1" sqref="B10:B70">
      <formula1>"DCL, NCL, CCL, PCL, RCL, HAL, CEL, Azamara, TUI, MSC, Viking, Marella, Silver, Windstar, Explora, Cunard, Regent"</formula1>
    </dataValidation>
    <dataValidation type="list" allowBlank="1" showInputMessage="1" showErrorMessage="1" sqref="B4:B70">
      <formula1>"DCL, NCL, CCL, PCL, RCL, HAL, CEL, Azamara, TUI, MSC, Viking, Marella, Silver, Windstar, Explora, Cunard, Regent"</formula1>
    </dataValidation>
    <dataValidation type="list" allowBlank="1" showInputMessage="1" showErrorMessage="1" sqref="C10:C70">
      <formula1>$A$95:$A$118</formula1>
    </dataValidation>
    <dataValidation type="list" allowBlank="1" showInputMessage="1" showErrorMessage="1" sqref="C4:C70">
      <formula1>$A$95:$A$118</formula1>
    </dataValidation>
  </dataValidations>
  <pageMargins left="0.7" right="0.7" top="0.75" bottom="0.75" header="0.3" footer="0.3"/>
  <pageSetup paperSize="9" orientation="portrait" horizontalDpi="0" verticalDpi="0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18"/>
  <sheetViews>
    <sheetView workbookViewId="0" zoomScale="80" zoomScaleNormal="80">
      <pane xSplit="3" ySplit="3" topLeftCell="D66" activePane="bottomRight" state="frozen"/>
      <selection pane="bottomRight" activeCell="M91" sqref="M91"/>
    </sheetView>
  </sheetViews>
  <sheetFormatPr defaultRowHeight="12.6" outlineLevelRow="0" outlineLevelCol="0" x14ac:dyDescent="0.2" defaultColWidth="8.6328125" customHeight="1"/>
  <cols>
    <col min="1" max="1" width="20.6328125" style="1" customWidth="1"/>
    <col min="2" max="2" width="13.08984375" customWidth="1"/>
    <col min="3" max="3" width="19.90625" customWidth="1"/>
    <col min="4" max="4" width="9.36328125" customWidth="1"/>
    <col min="5" max="5" width="9.90625" customWidth="1"/>
    <col min="6" max="8" width="9.36328125" customWidth="1"/>
    <col min="9" max="9" width="8.08984375" customWidth="1"/>
    <col min="10" max="10" width="7.36328125" customWidth="1"/>
    <col min="11" max="11" width="7.08984375" customWidth="1"/>
    <col min="12" max="12" width="8.6328125" customWidth="1"/>
    <col min="13" max="13" width="8.08984375" customWidth="1"/>
    <col min="14" max="14" width="7.36328125" customWidth="1"/>
    <col min="15" max="15" width="7.08984375" customWidth="1"/>
    <col min="16" max="16" width="7.36328125" customWidth="1"/>
    <col min="17" max="17" width="7.08984375" customWidth="1"/>
    <col min="18" max="18" width="7.36328125" customWidth="1"/>
    <col min="19" max="19" width="7.08984375" customWidth="1"/>
    <col min="20" max="20" width="7.36328125" customWidth="1"/>
    <col min="21" max="21" width="7.08984375" customWidth="1"/>
    <col min="22" max="22" width="7.36328125" customWidth="1"/>
    <col min="23" max="23" width="7.08984375" customWidth="1"/>
    <col min="24" max="24" width="7.36328125" hidden="1" customWidth="1"/>
    <col min="25" max="25" width="7.08984375" hidden="1" customWidth="1"/>
    <col min="26" max="26" width="7.36328125" hidden="1" customWidth="1"/>
    <col min="27" max="27" width="7.08984375" hidden="1" customWidth="1"/>
    <col min="28" max="28" width="7.36328125" hidden="1" customWidth="1"/>
    <col min="29" max="29" width="7.08984375" hidden="1" customWidth="1"/>
    <col min="30" max="30" width="7.36328125" hidden="1" customWidth="1"/>
    <col min="31" max="31" width="7.08984375" hidden="1" customWidth="1"/>
    <col min="32" max="32" width="7.36328125" hidden="1" customWidth="1"/>
    <col min="33" max="33" width="7.08984375" hidden="1" customWidth="1"/>
    <col min="34" max="34" width="7.36328125" hidden="1" customWidth="1"/>
    <col min="35" max="35" width="7.08984375" hidden="1" customWidth="1"/>
    <col min="36" max="36" width="7.36328125" hidden="1" customWidth="1"/>
    <col min="37" max="37" width="7.08984375" hidden="1" customWidth="1"/>
    <col min="38" max="38" width="7.36328125" hidden="1" customWidth="1"/>
    <col min="39" max="39" width="7.08984375" hidden="1" customWidth="1"/>
    <col min="40" max="40" width="7.36328125" hidden="1" customWidth="1"/>
    <col min="41" max="41" width="7.08984375" hidden="1" customWidth="1"/>
    <col min="42" max="42" width="7.36328125" hidden="1" customWidth="1"/>
    <col min="43" max="43" width="7.08984375" hidden="1" customWidth="1"/>
    <col min="44" max="44" width="7.36328125" hidden="1" customWidth="1"/>
    <col min="45" max="45" width="7.08984375" hidden="1" customWidth="1"/>
    <col min="46" max="46" width="7.36328125" hidden="1" customWidth="1"/>
    <col min="47" max="47" width="7.08984375" hidden="1" customWidth="1"/>
    <col min="48" max="48" width="7.36328125" hidden="1" customWidth="1"/>
    <col min="49" max="49" width="7.08984375" hidden="1" customWidth="1"/>
    <col min="50" max="50" width="7.36328125" hidden="1" customWidth="1"/>
    <col min="51" max="51" width="7.08984375" hidden="1" customWidth="1"/>
    <col min="52" max="52" width="7.36328125" hidden="1" customWidth="1"/>
    <col min="53" max="53" width="7.08984375" hidden="1" customWidth="1"/>
    <col min="54" max="54" width="7.36328125" hidden="1" customWidth="1"/>
    <col min="55" max="55" width="7.08984375" hidden="1" customWidth="1"/>
    <col min="56" max="56" width="7.36328125" hidden="1" customWidth="1"/>
    <col min="57" max="57" width="7.08984375" hidden="1" customWidth="1"/>
    <col min="58" max="58" width="7.36328125" hidden="1" customWidth="1"/>
    <col min="59" max="59" width="7.08984375" hidden="1" customWidth="1"/>
    <col min="60" max="60" width="7.36328125" hidden="1" customWidth="1"/>
    <col min="61" max="61" width="7.08984375" hidden="1" customWidth="1"/>
    <col min="62" max="62" width="7.36328125" hidden="1" customWidth="1"/>
    <col min="63" max="63" width="7.08984375" hidden="1" customWidth="1"/>
    <col min="64" max="64" width="7.36328125" hidden="1" customWidth="1"/>
    <col min="65" max="65" width="7.08984375" hidden="1" customWidth="1"/>
    <col min="66" max="66" width="7.36328125" hidden="1" customWidth="1"/>
    <col min="67" max="67" width="7.08984375" hidden="1" customWidth="1"/>
    <col min="68" max="68" width="7.36328125" hidden="1" customWidth="1"/>
    <col min="69" max="69" width="7.08984375" hidden="1" customWidth="1"/>
    <col min="70" max="70" width="10.6328125" style="3" customWidth="1"/>
    <col min="71" max="71" width="13" style="3" customWidth="1"/>
    <col min="72" max="72" width="11.6328125" customWidth="1"/>
    <col min="73" max="73" width="10.6328125" customWidth="1"/>
    <col min="74" max="74" width="9.36328125" customWidth="1"/>
    <col min="75" max="75" width="11.08984375" customWidth="1"/>
    <col min="76" max="76" width="10.08984375" customWidth="1"/>
    <col min="77" max="77" width="4.08984375" customWidth="1"/>
  </cols>
  <sheetData>
    <row r="1" ht="13.2" customHeight="1" x14ac:dyDescent="0.25"/>
    <row r="2" ht="13.5" customHeight="1" spans="1:76" s="4" customFormat="1" x14ac:dyDescent="0.25">
      <c r="A2" s="5" t="s">
        <v>0</v>
      </c>
      <c r="B2" s="6" t="s">
        <v>1</v>
      </c>
      <c r="C2" s="7" t="s">
        <v>2</v>
      </c>
      <c r="D2" s="8" t="s">
        <v>3</v>
      </c>
      <c r="E2" s="9"/>
      <c r="F2" s="8" t="s">
        <v>4</v>
      </c>
      <c r="G2" s="9"/>
      <c r="H2" s="8" t="s">
        <v>5</v>
      </c>
      <c r="I2" s="9"/>
      <c r="J2" s="8"/>
      <c r="K2" s="9"/>
      <c r="L2" s="8"/>
      <c r="M2" s="9"/>
      <c r="N2" s="8"/>
      <c r="O2" s="9"/>
      <c r="P2" s="8"/>
      <c r="Q2" s="9"/>
      <c r="R2" s="8"/>
      <c r="S2" s="9"/>
      <c r="T2" s="8"/>
      <c r="U2" s="9"/>
      <c r="V2" s="8"/>
      <c r="W2" s="9"/>
      <c r="X2" s="10"/>
      <c r="Y2" s="11"/>
      <c r="Z2" s="10"/>
      <c r="AA2" s="11"/>
      <c r="AB2" s="10"/>
      <c r="AC2" s="11"/>
      <c r="AD2" s="10"/>
      <c r="AE2" s="11"/>
      <c r="AF2" s="10"/>
      <c r="AG2" s="11"/>
      <c r="AH2" s="10"/>
      <c r="AI2" s="11"/>
      <c r="AJ2" s="10"/>
      <c r="AK2" s="11"/>
      <c r="AL2" s="10"/>
      <c r="AM2" s="11"/>
      <c r="AN2" s="10"/>
      <c r="AO2" s="11"/>
      <c r="AP2" s="10"/>
      <c r="AQ2" s="11"/>
      <c r="AR2" s="10"/>
      <c r="AS2" s="11"/>
      <c r="AT2" s="10"/>
      <c r="AU2" s="11"/>
      <c r="AV2" s="10"/>
      <c r="AW2" s="11"/>
      <c r="AX2" s="10"/>
      <c r="AY2" s="12"/>
      <c r="AZ2" s="13"/>
      <c r="BA2" s="14"/>
      <c r="BB2" s="13"/>
      <c r="BC2" s="14"/>
      <c r="BD2" s="13"/>
      <c r="BE2" s="14"/>
      <c r="BF2" s="13"/>
      <c r="BG2" s="14"/>
      <c r="BH2" s="13"/>
      <c r="BI2" s="14"/>
      <c r="BJ2" s="13"/>
      <c r="BK2" s="14"/>
      <c r="BL2" s="13"/>
      <c r="BM2" s="14"/>
      <c r="BN2" s="13"/>
      <c r="BO2" s="14"/>
      <c r="BP2" s="13"/>
      <c r="BQ2" s="14"/>
      <c r="BR2" s="160" t="s">
        <v>6</v>
      </c>
      <c r="BS2" s="161"/>
      <c r="BT2" s="161"/>
      <c r="BU2" s="161"/>
      <c r="BV2" s="161"/>
      <c r="BW2" s="161"/>
      <c r="BX2" s="162"/>
    </row>
    <row r="3" ht="24.75" customHeight="1" spans="1:76" s="15" customFormat="1" x14ac:dyDescent="0.25">
      <c r="A3" s="16"/>
      <c r="B3" s="17"/>
      <c r="C3" s="18"/>
      <c r="D3" s="19" t="s">
        <v>7</v>
      </c>
      <c r="E3" s="20" t="s">
        <v>8</v>
      </c>
      <c r="F3" s="19" t="s">
        <v>7</v>
      </c>
      <c r="G3" s="20" t="s">
        <v>8</v>
      </c>
      <c r="H3" s="19" t="s">
        <v>7</v>
      </c>
      <c r="I3" s="20" t="s">
        <v>8</v>
      </c>
      <c r="J3" s="19" t="s">
        <v>7</v>
      </c>
      <c r="K3" s="20" t="s">
        <v>8</v>
      </c>
      <c r="L3" s="19" t="s">
        <v>7</v>
      </c>
      <c r="M3" s="20" t="s">
        <v>8</v>
      </c>
      <c r="N3" s="19" t="s">
        <v>7</v>
      </c>
      <c r="O3" s="20" t="s">
        <v>8</v>
      </c>
      <c r="P3" s="19" t="s">
        <v>7</v>
      </c>
      <c r="Q3" s="20" t="s">
        <v>8</v>
      </c>
      <c r="R3" s="19" t="s">
        <v>7</v>
      </c>
      <c r="S3" s="20" t="s">
        <v>8</v>
      </c>
      <c r="T3" s="19" t="s">
        <v>7</v>
      </c>
      <c r="U3" s="20" t="s">
        <v>8</v>
      </c>
      <c r="V3" s="19" t="s">
        <v>7</v>
      </c>
      <c r="W3" s="20" t="s">
        <v>8</v>
      </c>
      <c r="X3" s="21" t="s">
        <v>7</v>
      </c>
      <c r="Y3" s="22" t="s">
        <v>8</v>
      </c>
      <c r="Z3" s="21" t="s">
        <v>7</v>
      </c>
      <c r="AA3" s="22" t="s">
        <v>8</v>
      </c>
      <c r="AB3" s="21" t="s">
        <v>7</v>
      </c>
      <c r="AC3" s="22" t="s">
        <v>8</v>
      </c>
      <c r="AD3" s="21" t="s">
        <v>7</v>
      </c>
      <c r="AE3" s="22" t="s">
        <v>8</v>
      </c>
      <c r="AF3" s="21" t="s">
        <v>7</v>
      </c>
      <c r="AG3" s="22" t="s">
        <v>8</v>
      </c>
      <c r="AH3" s="21" t="s">
        <v>7</v>
      </c>
      <c r="AI3" s="22" t="s">
        <v>8</v>
      </c>
      <c r="AJ3" s="21" t="s">
        <v>7</v>
      </c>
      <c r="AK3" s="22" t="s">
        <v>8</v>
      </c>
      <c r="AL3" s="21" t="s">
        <v>7</v>
      </c>
      <c r="AM3" s="22" t="s">
        <v>8</v>
      </c>
      <c r="AN3" s="21" t="s">
        <v>7</v>
      </c>
      <c r="AO3" s="22" t="s">
        <v>8</v>
      </c>
      <c r="AP3" s="21" t="s">
        <v>7</v>
      </c>
      <c r="AQ3" s="22" t="s">
        <v>8</v>
      </c>
      <c r="AR3" s="21" t="s">
        <v>7</v>
      </c>
      <c r="AS3" s="22" t="s">
        <v>8</v>
      </c>
      <c r="AT3" s="21" t="s">
        <v>7</v>
      </c>
      <c r="AU3" s="22" t="s">
        <v>8</v>
      </c>
      <c r="AV3" s="21" t="s">
        <v>7</v>
      </c>
      <c r="AW3" s="22" t="s">
        <v>8</v>
      </c>
      <c r="AX3" s="21" t="s">
        <v>7</v>
      </c>
      <c r="AY3" s="23" t="s">
        <v>8</v>
      </c>
      <c r="AZ3" s="24" t="s">
        <v>7</v>
      </c>
      <c r="BA3" s="25" t="s">
        <v>8</v>
      </c>
      <c r="BB3" s="24" t="s">
        <v>7</v>
      </c>
      <c r="BC3" s="25" t="s">
        <v>8</v>
      </c>
      <c r="BD3" s="24" t="s">
        <v>7</v>
      </c>
      <c r="BE3" s="25" t="s">
        <v>8</v>
      </c>
      <c r="BF3" s="24" t="s">
        <v>7</v>
      </c>
      <c r="BG3" s="25" t="s">
        <v>8</v>
      </c>
      <c r="BH3" s="24" t="s">
        <v>7</v>
      </c>
      <c r="BI3" s="25" t="s">
        <v>8</v>
      </c>
      <c r="BJ3" s="24" t="s">
        <v>7</v>
      </c>
      <c r="BK3" s="25" t="s">
        <v>8</v>
      </c>
      <c r="BL3" s="24" t="s">
        <v>7</v>
      </c>
      <c r="BM3" s="25" t="s">
        <v>8</v>
      </c>
      <c r="BN3" s="24" t="s">
        <v>7</v>
      </c>
      <c r="BO3" s="25" t="s">
        <v>8</v>
      </c>
      <c r="BP3" s="24" t="s">
        <v>7</v>
      </c>
      <c r="BQ3" s="25" t="s">
        <v>8</v>
      </c>
      <c r="BR3" s="26" t="s">
        <v>9</v>
      </c>
      <c r="BS3" s="27" t="s">
        <v>10</v>
      </c>
      <c r="BT3" s="28" t="s">
        <v>11</v>
      </c>
      <c r="BU3" s="28" t="s">
        <v>12</v>
      </c>
      <c r="BV3" s="163" t="s">
        <v>13</v>
      </c>
      <c r="BW3" s="164" t="s">
        <v>14</v>
      </c>
      <c r="BX3" s="165" t="s">
        <v>15</v>
      </c>
    </row>
    <row r="4" ht="13.8" customHeight="1" spans="1:76" x14ac:dyDescent="0.25">
      <c r="A4" s="107"/>
      <c r="B4" s="33"/>
      <c r="C4" s="34"/>
      <c r="D4" s="37">
        <f>SUM('Oct 24:Sept 25'!D4)</f>
        <v>0</v>
      </c>
      <c r="E4" s="166">
        <f>SUM('Oct 24:Sept 25'!E4)</f>
        <v>0</v>
      </c>
      <c r="F4" s="35"/>
      <c r="G4" s="36"/>
      <c r="H4" s="35"/>
      <c r="I4" s="36"/>
      <c r="J4" s="35"/>
      <c r="K4" s="36"/>
      <c r="L4" s="35"/>
      <c r="M4" s="36"/>
      <c r="N4" s="35"/>
      <c r="O4" s="36"/>
      <c r="P4" s="35"/>
      <c r="Q4" s="36"/>
      <c r="R4" s="35"/>
      <c r="S4" s="36"/>
      <c r="T4" s="35"/>
      <c r="U4" s="36"/>
      <c r="V4" s="35"/>
      <c r="W4" s="36"/>
      <c r="X4" s="38"/>
      <c r="Y4" s="39"/>
      <c r="Z4" s="38"/>
      <c r="AA4" s="39"/>
      <c r="AB4" s="38"/>
      <c r="AC4" s="39"/>
      <c r="AD4" s="38"/>
      <c r="AE4" s="39"/>
      <c r="AF4" s="38"/>
      <c r="AG4" s="39"/>
      <c r="AH4" s="38"/>
      <c r="AI4" s="39"/>
      <c r="AJ4" s="38"/>
      <c r="AK4" s="39"/>
      <c r="AL4" s="38"/>
      <c r="AM4" s="39"/>
      <c r="AN4" s="38"/>
      <c r="AO4" s="39"/>
      <c r="AP4" s="38"/>
      <c r="AQ4" s="39"/>
      <c r="AR4" s="38"/>
      <c r="AS4" s="39"/>
      <c r="AT4" s="38"/>
      <c r="AU4" s="39"/>
      <c r="AV4" s="38"/>
      <c r="AW4" s="39"/>
      <c r="AX4" s="38"/>
      <c r="AY4" s="41"/>
      <c r="AZ4" s="108"/>
      <c r="BA4" s="43"/>
      <c r="BB4" s="108"/>
      <c r="BC4" s="43"/>
      <c r="BD4" s="108"/>
      <c r="BE4" s="43"/>
      <c r="BF4" s="108"/>
      <c r="BG4" s="43"/>
      <c r="BH4" s="108"/>
      <c r="BI4" s="43"/>
      <c r="BJ4" s="108"/>
      <c r="BK4" s="43"/>
      <c r="BL4" s="108"/>
      <c r="BM4" s="43"/>
      <c r="BN4" s="108"/>
      <c r="BO4" s="43"/>
      <c r="BP4" s="108"/>
      <c r="BQ4" s="43"/>
      <c r="BR4" s="44" t="e">
        <f>SUM('Oct 24:Sept 25'!BR4)</f>
        <v>#VALUE!</v>
      </c>
      <c r="BS4" s="45" t="e">
        <f>SUM('Oct 24:Sept 25'!BS4)</f>
        <v>#VALUE!</v>
      </c>
      <c r="BT4" s="46"/>
      <c r="BU4" s="46"/>
      <c r="BV4" s="167" t="e">
        <f>IF(BR4=0, "", BR4/BT4)</f>
        <v>#VALUE!</v>
      </c>
      <c r="BW4" s="168" t="e">
        <f>IF(BR4=0, "", BR4/BS4)</f>
        <v>#VALUE!</v>
      </c>
      <c r="BX4" s="169" t="e">
        <f>IF(BR4=0, "", BR4/BU4)</f>
        <v>#VALUE!</v>
      </c>
    </row>
    <row r="5" ht="13.8" customHeight="1" spans="1:76" x14ac:dyDescent="0.25">
      <c r="A5" s="107"/>
      <c r="B5" s="33"/>
      <c r="C5" s="34"/>
      <c r="D5" s="37">
        <f>SUM('Oct 24:Sept 25'!D5)</f>
        <v>0</v>
      </c>
      <c r="E5" s="166">
        <f>SUM('Oct 24:Sept 25'!E5)</f>
        <v>0</v>
      </c>
      <c r="F5" s="35"/>
      <c r="G5" s="36"/>
      <c r="H5" s="35"/>
      <c r="I5" s="36"/>
      <c r="J5" s="35"/>
      <c r="K5" s="36"/>
      <c r="L5" s="35"/>
      <c r="M5" s="36"/>
      <c r="N5" s="35"/>
      <c r="O5" s="36"/>
      <c r="P5" s="35"/>
      <c r="Q5" s="36"/>
      <c r="R5" s="35"/>
      <c r="S5" s="36"/>
      <c r="T5" s="35"/>
      <c r="U5" s="36"/>
      <c r="V5" s="35"/>
      <c r="W5" s="36"/>
      <c r="X5" s="38"/>
      <c r="Y5" s="39"/>
      <c r="Z5" s="38"/>
      <c r="AA5" s="39"/>
      <c r="AB5" s="38"/>
      <c r="AC5" s="39"/>
      <c r="AD5" s="38"/>
      <c r="AE5" s="39"/>
      <c r="AF5" s="38"/>
      <c r="AG5" s="39"/>
      <c r="AH5" s="38"/>
      <c r="AI5" s="39"/>
      <c r="AJ5" s="38"/>
      <c r="AK5" s="39"/>
      <c r="AL5" s="38"/>
      <c r="AM5" s="39"/>
      <c r="AN5" s="38"/>
      <c r="AO5" s="39"/>
      <c r="AP5" s="38"/>
      <c r="AQ5" s="39"/>
      <c r="AR5" s="38"/>
      <c r="AS5" s="39"/>
      <c r="AT5" s="38"/>
      <c r="AU5" s="39"/>
      <c r="AV5" s="38"/>
      <c r="AW5" s="39"/>
      <c r="AX5" s="38"/>
      <c r="AY5" s="41"/>
      <c r="AZ5" s="108"/>
      <c r="BA5" s="43"/>
      <c r="BB5" s="108"/>
      <c r="BC5" s="43"/>
      <c r="BD5" s="108"/>
      <c r="BE5" s="43"/>
      <c r="BF5" s="108"/>
      <c r="BG5" s="43"/>
      <c r="BH5" s="108"/>
      <c r="BI5" s="43"/>
      <c r="BJ5" s="108"/>
      <c r="BK5" s="43"/>
      <c r="BL5" s="108"/>
      <c r="BM5" s="43"/>
      <c r="BN5" s="108"/>
      <c r="BO5" s="43"/>
      <c r="BP5" s="108"/>
      <c r="BQ5" s="43"/>
      <c r="BR5" s="44">
        <f>SUM('Oct 24:Sept 25'!BR5)</f>
        <v>0</v>
      </c>
      <c r="BS5" s="45">
        <f>SUM('Oct 24:Sept 25'!BS5)</f>
        <v>0</v>
      </c>
      <c r="BT5" s="46"/>
      <c r="BU5" s="46"/>
      <c r="BV5" s="167">
        <f>IF(BR5=0, "", BR5/BT5)</f>
      </c>
      <c r="BW5" s="168">
        <f>IF(BR5=0, "", BR5/BS5)</f>
      </c>
      <c r="BX5" s="169">
        <f>IF(BR5=0, "", BR5/BU5)</f>
      </c>
    </row>
    <row r="6" ht="13.8" customHeight="1" spans="1:76" x14ac:dyDescent="0.25">
      <c r="A6" s="107"/>
      <c r="B6" s="33"/>
      <c r="C6" s="34"/>
      <c r="D6" s="37">
        <f>SUM('Oct 24:Sept 25'!D6)</f>
        <v>0</v>
      </c>
      <c r="E6" s="166">
        <f>SUM('Oct 24:Sept 25'!E6)</f>
        <v>0</v>
      </c>
      <c r="F6" s="35"/>
      <c r="G6" s="36"/>
      <c r="H6" s="35"/>
      <c r="I6" s="36"/>
      <c r="J6" s="35"/>
      <c r="K6" s="36"/>
      <c r="L6" s="35"/>
      <c r="M6" s="36"/>
      <c r="N6" s="35"/>
      <c r="O6" s="36"/>
      <c r="P6" s="35"/>
      <c r="Q6" s="36"/>
      <c r="R6" s="35"/>
      <c r="S6" s="36"/>
      <c r="T6" s="35"/>
      <c r="U6" s="36"/>
      <c r="V6" s="35"/>
      <c r="W6" s="36"/>
      <c r="X6" s="38"/>
      <c r="Y6" s="39"/>
      <c r="Z6" s="38"/>
      <c r="AA6" s="39"/>
      <c r="AB6" s="38"/>
      <c r="AC6" s="39"/>
      <c r="AD6" s="38"/>
      <c r="AE6" s="39"/>
      <c r="AF6" s="38"/>
      <c r="AG6" s="39"/>
      <c r="AH6" s="38"/>
      <c r="AI6" s="39"/>
      <c r="AJ6" s="38"/>
      <c r="AK6" s="39"/>
      <c r="AL6" s="38"/>
      <c r="AM6" s="39"/>
      <c r="AN6" s="38"/>
      <c r="AO6" s="39"/>
      <c r="AP6" s="38"/>
      <c r="AQ6" s="39"/>
      <c r="AR6" s="38"/>
      <c r="AS6" s="39"/>
      <c r="AT6" s="38"/>
      <c r="AU6" s="39"/>
      <c r="AV6" s="38"/>
      <c r="AW6" s="39"/>
      <c r="AX6" s="38"/>
      <c r="AY6" s="41"/>
      <c r="AZ6" s="108"/>
      <c r="BA6" s="43"/>
      <c r="BB6" s="108"/>
      <c r="BC6" s="43"/>
      <c r="BD6" s="108"/>
      <c r="BE6" s="43"/>
      <c r="BF6" s="108"/>
      <c r="BG6" s="43"/>
      <c r="BH6" s="108"/>
      <c r="BI6" s="43"/>
      <c r="BJ6" s="108"/>
      <c r="BK6" s="43"/>
      <c r="BL6" s="108"/>
      <c r="BM6" s="43"/>
      <c r="BN6" s="108"/>
      <c r="BO6" s="43"/>
      <c r="BP6" s="108"/>
      <c r="BQ6" s="43"/>
      <c r="BR6" s="44">
        <f>SUM('Oct 24:Sept 25'!BR6)</f>
        <v>0</v>
      </c>
      <c r="BS6" s="45">
        <f>SUM('Oct 24:Sept 25'!BS6)</f>
        <v>0</v>
      </c>
      <c r="BT6" s="46"/>
      <c r="BU6" s="46"/>
      <c r="BV6" s="167">
        <f>IF(BR6=0, "", BR6/BT6)</f>
      </c>
      <c r="BW6" s="168">
        <f t="shared" ref="BW6:BW69" si="0">IF(BR6=0, "", BR6/BS6)</f>
      </c>
      <c r="BX6" s="169">
        <f t="shared" ref="BX6:BX69" si="1">IF(BR6=0, "", BR6/BU6)</f>
      </c>
    </row>
    <row r="7" ht="13.8" customHeight="1" spans="1:76" x14ac:dyDescent="0.25">
      <c r="A7" s="107"/>
      <c r="B7" s="33"/>
      <c r="C7" s="34"/>
      <c r="D7" s="37">
        <f>SUM('Oct 24:Sept 25'!D7)</f>
        <v>0</v>
      </c>
      <c r="E7" s="166">
        <f>SUM('Oct 24:Sept 25'!E7)</f>
        <v>0</v>
      </c>
      <c r="F7" s="35"/>
      <c r="G7" s="36"/>
      <c r="H7" s="35"/>
      <c r="I7" s="36"/>
      <c r="J7" s="35"/>
      <c r="K7" s="36"/>
      <c r="L7" s="35"/>
      <c r="M7" s="36"/>
      <c r="N7" s="35"/>
      <c r="O7" s="36"/>
      <c r="P7" s="35"/>
      <c r="Q7" s="36"/>
      <c r="R7" s="35"/>
      <c r="S7" s="36"/>
      <c r="T7" s="35"/>
      <c r="U7" s="36"/>
      <c r="V7" s="35"/>
      <c r="W7" s="36"/>
      <c r="X7" s="38"/>
      <c r="Y7" s="39"/>
      <c r="Z7" s="38"/>
      <c r="AA7" s="39"/>
      <c r="AB7" s="38"/>
      <c r="AC7" s="39"/>
      <c r="AD7" s="38"/>
      <c r="AE7" s="39"/>
      <c r="AF7" s="38"/>
      <c r="AG7" s="39"/>
      <c r="AH7" s="38"/>
      <c r="AI7" s="39"/>
      <c r="AJ7" s="38"/>
      <c r="AK7" s="39"/>
      <c r="AL7" s="38"/>
      <c r="AM7" s="39"/>
      <c r="AN7" s="38"/>
      <c r="AO7" s="39"/>
      <c r="AP7" s="38"/>
      <c r="AQ7" s="39"/>
      <c r="AR7" s="38"/>
      <c r="AS7" s="39"/>
      <c r="AT7" s="38"/>
      <c r="AU7" s="39"/>
      <c r="AV7" s="38"/>
      <c r="AW7" s="39"/>
      <c r="AX7" s="38"/>
      <c r="AY7" s="41"/>
      <c r="AZ7" s="108"/>
      <c r="BA7" s="43"/>
      <c r="BB7" s="108"/>
      <c r="BC7" s="43"/>
      <c r="BD7" s="108"/>
      <c r="BE7" s="43"/>
      <c r="BF7" s="108"/>
      <c r="BG7" s="43"/>
      <c r="BH7" s="108"/>
      <c r="BI7" s="43"/>
      <c r="BJ7" s="108"/>
      <c r="BK7" s="43"/>
      <c r="BL7" s="108"/>
      <c r="BM7" s="43"/>
      <c r="BN7" s="108"/>
      <c r="BO7" s="43"/>
      <c r="BP7" s="108"/>
      <c r="BQ7" s="43"/>
      <c r="BR7" s="44">
        <f>SUM('Oct 24:Sept 25'!BR7)</f>
        <v>0</v>
      </c>
      <c r="BS7" s="45">
        <f>SUM('Oct 24:Sept 25'!BS7)</f>
        <v>0</v>
      </c>
      <c r="BT7" s="46"/>
      <c r="BU7" s="46"/>
      <c r="BV7" s="167">
        <f t="shared" ref="BV7:BV69" si="2">IF(BR7=0, "", BR7/BT7)</f>
      </c>
      <c r="BW7" s="168">
        <f t="shared" si="0"/>
      </c>
      <c r="BX7" s="169">
        <f t="shared" si="1"/>
      </c>
    </row>
    <row r="8" ht="13.8" customHeight="1" spans="1:76" x14ac:dyDescent="0.25">
      <c r="A8" s="107"/>
      <c r="B8" s="33"/>
      <c r="C8" s="34"/>
      <c r="D8" s="37">
        <f>SUM('Oct 24:Sept 25'!D8)</f>
        <v>0</v>
      </c>
      <c r="E8" s="166">
        <f>SUM('Oct 24:Sept 25'!E8)</f>
        <v>0</v>
      </c>
      <c r="F8" s="35"/>
      <c r="G8" s="36"/>
      <c r="H8" s="35"/>
      <c r="I8" s="36"/>
      <c r="J8" s="35"/>
      <c r="K8" s="36"/>
      <c r="L8" s="35"/>
      <c r="M8" s="36"/>
      <c r="N8" s="35"/>
      <c r="O8" s="36"/>
      <c r="P8" s="35"/>
      <c r="Q8" s="36"/>
      <c r="R8" s="35"/>
      <c r="S8" s="36"/>
      <c r="T8" s="35"/>
      <c r="U8" s="36"/>
      <c r="V8" s="35"/>
      <c r="W8" s="36"/>
      <c r="X8" s="38"/>
      <c r="Y8" s="39"/>
      <c r="Z8" s="38"/>
      <c r="AA8" s="39"/>
      <c r="AB8" s="38"/>
      <c r="AC8" s="39"/>
      <c r="AD8" s="38"/>
      <c r="AE8" s="39"/>
      <c r="AF8" s="38"/>
      <c r="AG8" s="39"/>
      <c r="AH8" s="38"/>
      <c r="AI8" s="39"/>
      <c r="AJ8" s="38"/>
      <c r="AK8" s="39"/>
      <c r="AL8" s="38"/>
      <c r="AM8" s="39"/>
      <c r="AN8" s="38"/>
      <c r="AO8" s="39"/>
      <c r="AP8" s="38"/>
      <c r="AQ8" s="39"/>
      <c r="AR8" s="38"/>
      <c r="AS8" s="39"/>
      <c r="AT8" s="38"/>
      <c r="AU8" s="39"/>
      <c r="AV8" s="38"/>
      <c r="AW8" s="39"/>
      <c r="AX8" s="38"/>
      <c r="AY8" s="41"/>
      <c r="AZ8" s="108"/>
      <c r="BA8" s="43"/>
      <c r="BB8" s="108"/>
      <c r="BC8" s="43"/>
      <c r="BD8" s="108"/>
      <c r="BE8" s="43"/>
      <c r="BF8" s="108"/>
      <c r="BG8" s="43"/>
      <c r="BH8" s="108"/>
      <c r="BI8" s="43"/>
      <c r="BJ8" s="108"/>
      <c r="BK8" s="43"/>
      <c r="BL8" s="108"/>
      <c r="BM8" s="43"/>
      <c r="BN8" s="108"/>
      <c r="BO8" s="43"/>
      <c r="BP8" s="108"/>
      <c r="BQ8" s="43"/>
      <c r="BR8" s="44">
        <f>SUM('Oct 24:Sept 25'!BR8)</f>
        <v>0</v>
      </c>
      <c r="BS8" s="45">
        <f>SUM('Oct 24:Sept 25'!BS8)</f>
        <v>0</v>
      </c>
      <c r="BT8" s="46"/>
      <c r="BU8" s="46"/>
      <c r="BV8" s="167">
        <f t="shared" si="2"/>
      </c>
      <c r="BW8" s="168">
        <f t="shared" si="0"/>
      </c>
      <c r="BX8" s="169">
        <f t="shared" si="1"/>
      </c>
    </row>
    <row r="9" ht="13.8" customHeight="1" spans="1:76" x14ac:dyDescent="0.25">
      <c r="A9" s="107"/>
      <c r="B9" s="33"/>
      <c r="C9" s="34"/>
      <c r="D9" s="37">
        <f>SUM('Oct 24:Sept 25'!D9)</f>
        <v>0</v>
      </c>
      <c r="E9" s="166">
        <f>SUM('Oct 24:Sept 25'!E9)</f>
        <v>0</v>
      </c>
      <c r="F9" s="35"/>
      <c r="G9" s="36"/>
      <c r="H9" s="35"/>
      <c r="I9" s="36"/>
      <c r="J9" s="35"/>
      <c r="K9" s="36"/>
      <c r="L9" s="35"/>
      <c r="M9" s="36"/>
      <c r="N9" s="35"/>
      <c r="O9" s="36"/>
      <c r="P9" s="35"/>
      <c r="Q9" s="36"/>
      <c r="R9" s="35"/>
      <c r="S9" s="36"/>
      <c r="T9" s="35"/>
      <c r="U9" s="36"/>
      <c r="V9" s="35"/>
      <c r="W9" s="36"/>
      <c r="X9" s="38"/>
      <c r="Y9" s="39"/>
      <c r="Z9" s="38"/>
      <c r="AA9" s="39"/>
      <c r="AB9" s="38"/>
      <c r="AC9" s="39"/>
      <c r="AD9" s="38"/>
      <c r="AE9" s="39"/>
      <c r="AF9" s="38"/>
      <c r="AG9" s="39"/>
      <c r="AH9" s="38"/>
      <c r="AI9" s="39"/>
      <c r="AJ9" s="38"/>
      <c r="AK9" s="39"/>
      <c r="AL9" s="38"/>
      <c r="AM9" s="39"/>
      <c r="AN9" s="38"/>
      <c r="AO9" s="39"/>
      <c r="AP9" s="38"/>
      <c r="AQ9" s="39"/>
      <c r="AR9" s="38"/>
      <c r="AS9" s="39"/>
      <c r="AT9" s="38"/>
      <c r="AU9" s="39"/>
      <c r="AV9" s="38"/>
      <c r="AW9" s="39"/>
      <c r="AX9" s="38"/>
      <c r="AY9" s="41"/>
      <c r="AZ9" s="108"/>
      <c r="BA9" s="43"/>
      <c r="BB9" s="108"/>
      <c r="BC9" s="43"/>
      <c r="BD9" s="108"/>
      <c r="BE9" s="43"/>
      <c r="BF9" s="108"/>
      <c r="BG9" s="43"/>
      <c r="BH9" s="108"/>
      <c r="BI9" s="43"/>
      <c r="BJ9" s="108"/>
      <c r="BK9" s="43"/>
      <c r="BL9" s="108"/>
      <c r="BM9" s="43"/>
      <c r="BN9" s="108"/>
      <c r="BO9" s="43"/>
      <c r="BP9" s="108"/>
      <c r="BQ9" s="43"/>
      <c r="BR9" s="44">
        <f>SUM('Oct 24:Sept 25'!BR9)</f>
        <v>0</v>
      </c>
      <c r="BS9" s="45">
        <f>SUM('Oct 24:Sept 25'!BS9)</f>
        <v>0</v>
      </c>
      <c r="BT9" s="46"/>
      <c r="BU9" s="46"/>
      <c r="BV9" s="167">
        <f t="shared" si="2"/>
      </c>
      <c r="BW9" s="168">
        <f t="shared" si="0"/>
      </c>
      <c r="BX9" s="169">
        <f t="shared" si="1"/>
      </c>
    </row>
    <row r="10" ht="13.8" customHeight="1" spans="1:76" x14ac:dyDescent="0.25">
      <c r="A10" s="107"/>
      <c r="B10" s="33"/>
      <c r="C10" s="34"/>
      <c r="D10" s="37">
        <f>SUM('Oct 24:Sept 25'!D10)</f>
        <v>0</v>
      </c>
      <c r="E10" s="166">
        <f>SUM('Oct 24:Sept 25'!E10)</f>
        <v>0</v>
      </c>
      <c r="F10" s="35"/>
      <c r="G10" s="36"/>
      <c r="H10" s="35"/>
      <c r="I10" s="36"/>
      <c r="J10" s="35"/>
      <c r="K10" s="36"/>
      <c r="L10" s="35"/>
      <c r="M10" s="36"/>
      <c r="N10" s="35"/>
      <c r="O10" s="36"/>
      <c r="P10" s="35"/>
      <c r="Q10" s="36"/>
      <c r="R10" s="35"/>
      <c r="S10" s="36"/>
      <c r="T10" s="35"/>
      <c r="U10" s="36"/>
      <c r="V10" s="35"/>
      <c r="W10" s="36"/>
      <c r="X10" s="38"/>
      <c r="Y10" s="39"/>
      <c r="Z10" s="38"/>
      <c r="AA10" s="39"/>
      <c r="AB10" s="38"/>
      <c r="AC10" s="39"/>
      <c r="AD10" s="38"/>
      <c r="AE10" s="39"/>
      <c r="AF10" s="38"/>
      <c r="AG10" s="39"/>
      <c r="AH10" s="38"/>
      <c r="AI10" s="39"/>
      <c r="AJ10" s="38"/>
      <c r="AK10" s="39"/>
      <c r="AL10" s="38"/>
      <c r="AM10" s="39"/>
      <c r="AN10" s="38"/>
      <c r="AO10" s="39"/>
      <c r="AP10" s="38"/>
      <c r="AQ10" s="39"/>
      <c r="AR10" s="38"/>
      <c r="AS10" s="39"/>
      <c r="AT10" s="38"/>
      <c r="AU10" s="39"/>
      <c r="AV10" s="38"/>
      <c r="AW10" s="39"/>
      <c r="AX10" s="38"/>
      <c r="AY10" s="41"/>
      <c r="AZ10" s="108"/>
      <c r="BA10" s="43"/>
      <c r="BB10" s="108"/>
      <c r="BC10" s="43"/>
      <c r="BD10" s="108"/>
      <c r="BE10" s="43"/>
      <c r="BF10" s="108"/>
      <c r="BG10" s="43"/>
      <c r="BH10" s="108"/>
      <c r="BI10" s="43"/>
      <c r="BJ10" s="108"/>
      <c r="BK10" s="43"/>
      <c r="BL10" s="108"/>
      <c r="BM10" s="43"/>
      <c r="BN10" s="108"/>
      <c r="BO10" s="43"/>
      <c r="BP10" s="108"/>
      <c r="BQ10" s="43"/>
      <c r="BR10" s="44">
        <f>SUM('Oct 24:Sept 25'!BR10)</f>
        <v>0</v>
      </c>
      <c r="BS10" s="45">
        <f>SUM('Oct 24:Sept 25'!BS10)</f>
        <v>0</v>
      </c>
      <c r="BT10" s="46"/>
      <c r="BU10" s="46"/>
      <c r="BV10" s="167">
        <f t="shared" si="2"/>
      </c>
      <c r="BW10" s="168">
        <f t="shared" si="0"/>
      </c>
      <c r="BX10" s="169">
        <f t="shared" si="1"/>
      </c>
    </row>
    <row r="11" ht="13.8" customHeight="1" spans="1:76" x14ac:dyDescent="0.25">
      <c r="A11" s="107"/>
      <c r="B11" s="33"/>
      <c r="C11" s="34"/>
      <c r="D11" s="37">
        <f>SUM('Oct 24:Sept 25'!D11)</f>
        <v>0</v>
      </c>
      <c r="E11" s="166">
        <f>SUM('Oct 24:Sept 25'!E11)</f>
        <v>0</v>
      </c>
      <c r="F11" s="35"/>
      <c r="G11" s="36"/>
      <c r="H11" s="35"/>
      <c r="I11" s="36"/>
      <c r="J11" s="35"/>
      <c r="K11" s="36"/>
      <c r="L11" s="35"/>
      <c r="M11" s="36"/>
      <c r="N11" s="35"/>
      <c r="O11" s="36"/>
      <c r="P11" s="35"/>
      <c r="Q11" s="36"/>
      <c r="R11" s="35"/>
      <c r="S11" s="36"/>
      <c r="T11" s="35"/>
      <c r="U11" s="36"/>
      <c r="V11" s="35"/>
      <c r="W11" s="36"/>
      <c r="X11" s="38"/>
      <c r="Y11" s="39"/>
      <c r="Z11" s="38"/>
      <c r="AA11" s="39"/>
      <c r="AB11" s="38"/>
      <c r="AC11" s="39"/>
      <c r="AD11" s="38"/>
      <c r="AE11" s="39"/>
      <c r="AF11" s="38"/>
      <c r="AG11" s="39"/>
      <c r="AH11" s="38"/>
      <c r="AI11" s="39"/>
      <c r="AJ11" s="38"/>
      <c r="AK11" s="39"/>
      <c r="AL11" s="38"/>
      <c r="AM11" s="39"/>
      <c r="AN11" s="38"/>
      <c r="AO11" s="39"/>
      <c r="AP11" s="38"/>
      <c r="AQ11" s="39"/>
      <c r="AR11" s="38"/>
      <c r="AS11" s="39"/>
      <c r="AT11" s="38"/>
      <c r="AU11" s="39"/>
      <c r="AV11" s="38"/>
      <c r="AW11" s="39"/>
      <c r="AX11" s="38"/>
      <c r="AY11" s="41"/>
      <c r="AZ11" s="108"/>
      <c r="BA11" s="43"/>
      <c r="BB11" s="108"/>
      <c r="BC11" s="43"/>
      <c r="BD11" s="108"/>
      <c r="BE11" s="43"/>
      <c r="BF11" s="108"/>
      <c r="BG11" s="43"/>
      <c r="BH11" s="108"/>
      <c r="BI11" s="43"/>
      <c r="BJ11" s="108"/>
      <c r="BK11" s="43"/>
      <c r="BL11" s="108"/>
      <c r="BM11" s="43"/>
      <c r="BN11" s="108"/>
      <c r="BO11" s="43"/>
      <c r="BP11" s="108"/>
      <c r="BQ11" s="43"/>
      <c r="BR11" s="44">
        <f>SUM('Oct 24:Sept 25'!BR11)</f>
        <v>0</v>
      </c>
      <c r="BS11" s="45">
        <f>SUM('Oct 24:Sept 25'!BS11)</f>
        <v>0</v>
      </c>
      <c r="BT11" s="46"/>
      <c r="BU11" s="46"/>
      <c r="BV11" s="167">
        <f t="shared" si="2"/>
      </c>
      <c r="BW11" s="168">
        <f t="shared" si="0"/>
      </c>
      <c r="BX11" s="169">
        <f t="shared" si="1"/>
      </c>
    </row>
    <row r="12" ht="13.8" customHeight="1" spans="1:76" x14ac:dyDescent="0.25">
      <c r="A12" s="107"/>
      <c r="B12" s="33"/>
      <c r="C12" s="34"/>
      <c r="D12" s="37">
        <f>SUM('Oct 24:Sept 25'!D12)</f>
        <v>0</v>
      </c>
      <c r="E12" s="166">
        <f>SUM('Oct 24:Sept 25'!E12)</f>
        <v>0</v>
      </c>
      <c r="F12" s="35"/>
      <c r="G12" s="36"/>
      <c r="H12" s="35"/>
      <c r="I12" s="36"/>
      <c r="J12" s="35"/>
      <c r="K12" s="36"/>
      <c r="L12" s="35"/>
      <c r="M12" s="36"/>
      <c r="N12" s="35"/>
      <c r="O12" s="36"/>
      <c r="P12" s="35"/>
      <c r="Q12" s="36"/>
      <c r="R12" s="35"/>
      <c r="S12" s="36"/>
      <c r="T12" s="35"/>
      <c r="U12" s="36"/>
      <c r="V12" s="35"/>
      <c r="W12" s="36"/>
      <c r="X12" s="38"/>
      <c r="Y12" s="39"/>
      <c r="Z12" s="38"/>
      <c r="AA12" s="39"/>
      <c r="AB12" s="38"/>
      <c r="AC12" s="39"/>
      <c r="AD12" s="38"/>
      <c r="AE12" s="39"/>
      <c r="AF12" s="38"/>
      <c r="AG12" s="39"/>
      <c r="AH12" s="38"/>
      <c r="AI12" s="39"/>
      <c r="AJ12" s="38"/>
      <c r="AK12" s="39"/>
      <c r="AL12" s="38"/>
      <c r="AM12" s="39"/>
      <c r="AN12" s="38"/>
      <c r="AO12" s="39"/>
      <c r="AP12" s="38"/>
      <c r="AQ12" s="39"/>
      <c r="AR12" s="38"/>
      <c r="AS12" s="39"/>
      <c r="AT12" s="38"/>
      <c r="AU12" s="39"/>
      <c r="AV12" s="38"/>
      <c r="AW12" s="39"/>
      <c r="AX12" s="38"/>
      <c r="AY12" s="41"/>
      <c r="AZ12" s="108"/>
      <c r="BA12" s="43"/>
      <c r="BB12" s="108"/>
      <c r="BC12" s="43"/>
      <c r="BD12" s="108"/>
      <c r="BE12" s="43"/>
      <c r="BF12" s="108"/>
      <c r="BG12" s="43"/>
      <c r="BH12" s="108"/>
      <c r="BI12" s="43"/>
      <c r="BJ12" s="108"/>
      <c r="BK12" s="43"/>
      <c r="BL12" s="108"/>
      <c r="BM12" s="43"/>
      <c r="BN12" s="108"/>
      <c r="BO12" s="43"/>
      <c r="BP12" s="108"/>
      <c r="BQ12" s="43"/>
      <c r="BR12" s="44">
        <f>SUM('Oct 24:Sept 25'!BR12)</f>
        <v>0</v>
      </c>
      <c r="BS12" s="45">
        <f>SUM('Oct 24:Sept 25'!BS12)</f>
        <v>0</v>
      </c>
      <c r="BT12" s="46"/>
      <c r="BU12" s="46"/>
      <c r="BV12" s="167">
        <f t="shared" si="2"/>
      </c>
      <c r="BW12" s="168">
        <f t="shared" si="0"/>
      </c>
      <c r="BX12" s="169">
        <f t="shared" si="1"/>
      </c>
    </row>
    <row r="13" ht="13.8" customHeight="1" spans="1:76" x14ac:dyDescent="0.25">
      <c r="A13" s="107"/>
      <c r="B13" s="33"/>
      <c r="C13" s="34"/>
      <c r="D13" s="37">
        <f>SUM('Oct 24:Sept 25'!D13)</f>
        <v>0</v>
      </c>
      <c r="E13" s="166">
        <f>SUM('Oct 24:Sept 25'!E13)</f>
        <v>0</v>
      </c>
      <c r="F13" s="35"/>
      <c r="G13" s="36"/>
      <c r="H13" s="35"/>
      <c r="I13" s="36"/>
      <c r="J13" s="35"/>
      <c r="K13" s="36"/>
      <c r="L13" s="35"/>
      <c r="M13" s="36"/>
      <c r="N13" s="35"/>
      <c r="O13" s="36"/>
      <c r="P13" s="35"/>
      <c r="Q13" s="36"/>
      <c r="R13" s="35"/>
      <c r="S13" s="36"/>
      <c r="T13" s="35"/>
      <c r="U13" s="36"/>
      <c r="V13" s="35"/>
      <c r="W13" s="36"/>
      <c r="X13" s="38"/>
      <c r="Y13" s="39"/>
      <c r="Z13" s="38"/>
      <c r="AA13" s="39"/>
      <c r="AB13" s="38"/>
      <c r="AC13" s="39"/>
      <c r="AD13" s="38"/>
      <c r="AE13" s="39"/>
      <c r="AF13" s="38"/>
      <c r="AG13" s="39"/>
      <c r="AH13" s="38"/>
      <c r="AI13" s="39"/>
      <c r="AJ13" s="38"/>
      <c r="AK13" s="39"/>
      <c r="AL13" s="38"/>
      <c r="AM13" s="39"/>
      <c r="AN13" s="38"/>
      <c r="AO13" s="39"/>
      <c r="AP13" s="38"/>
      <c r="AQ13" s="39"/>
      <c r="AR13" s="38"/>
      <c r="AS13" s="39"/>
      <c r="AT13" s="38"/>
      <c r="AU13" s="39"/>
      <c r="AV13" s="38"/>
      <c r="AW13" s="39"/>
      <c r="AX13" s="38"/>
      <c r="AY13" s="41"/>
      <c r="AZ13" s="108"/>
      <c r="BA13" s="43"/>
      <c r="BB13" s="108"/>
      <c r="BC13" s="43"/>
      <c r="BD13" s="108"/>
      <c r="BE13" s="43"/>
      <c r="BF13" s="108"/>
      <c r="BG13" s="43"/>
      <c r="BH13" s="108"/>
      <c r="BI13" s="43"/>
      <c r="BJ13" s="108"/>
      <c r="BK13" s="43"/>
      <c r="BL13" s="108"/>
      <c r="BM13" s="43"/>
      <c r="BN13" s="108"/>
      <c r="BO13" s="43"/>
      <c r="BP13" s="108"/>
      <c r="BQ13" s="43"/>
      <c r="BR13" s="44">
        <f>SUM('Oct 24:Sept 25'!BR13)</f>
        <v>0</v>
      </c>
      <c r="BS13" s="45">
        <f>SUM('Oct 24:Sept 25'!BS13)</f>
        <v>0</v>
      </c>
      <c r="BT13" s="46"/>
      <c r="BU13" s="46"/>
      <c r="BV13" s="167">
        <f t="shared" si="2"/>
      </c>
      <c r="BW13" s="168">
        <f t="shared" si="0"/>
      </c>
      <c r="BX13" s="169">
        <f t="shared" si="1"/>
      </c>
    </row>
    <row r="14" ht="13.8" customHeight="1" spans="1:76" x14ac:dyDescent="0.25">
      <c r="A14" s="107"/>
      <c r="B14" s="33"/>
      <c r="C14" s="34"/>
      <c r="D14" s="37">
        <f>SUM('Oct 24:Sept 25'!D14)</f>
        <v>0</v>
      </c>
      <c r="E14" s="166">
        <f>SUM('Oct 24:Sept 25'!E14)</f>
        <v>0</v>
      </c>
      <c r="F14" s="35"/>
      <c r="G14" s="36"/>
      <c r="H14" s="35"/>
      <c r="I14" s="36"/>
      <c r="J14" s="35"/>
      <c r="K14" s="36"/>
      <c r="L14" s="35"/>
      <c r="M14" s="36"/>
      <c r="N14" s="35"/>
      <c r="O14" s="36"/>
      <c r="P14" s="35"/>
      <c r="Q14" s="36"/>
      <c r="R14" s="35"/>
      <c r="S14" s="36"/>
      <c r="T14" s="35"/>
      <c r="U14" s="36"/>
      <c r="V14" s="35"/>
      <c r="W14" s="36"/>
      <c r="X14" s="38"/>
      <c r="Y14" s="39"/>
      <c r="Z14" s="38"/>
      <c r="AA14" s="39"/>
      <c r="AB14" s="38"/>
      <c r="AC14" s="39"/>
      <c r="AD14" s="38"/>
      <c r="AE14" s="39"/>
      <c r="AF14" s="38"/>
      <c r="AG14" s="39"/>
      <c r="AH14" s="38"/>
      <c r="AI14" s="39"/>
      <c r="AJ14" s="38"/>
      <c r="AK14" s="39"/>
      <c r="AL14" s="38"/>
      <c r="AM14" s="39"/>
      <c r="AN14" s="38"/>
      <c r="AO14" s="39"/>
      <c r="AP14" s="38"/>
      <c r="AQ14" s="39"/>
      <c r="AR14" s="38"/>
      <c r="AS14" s="39"/>
      <c r="AT14" s="38"/>
      <c r="AU14" s="39"/>
      <c r="AV14" s="38"/>
      <c r="AW14" s="39"/>
      <c r="AX14" s="38"/>
      <c r="AY14" s="41"/>
      <c r="AZ14" s="108"/>
      <c r="BA14" s="43"/>
      <c r="BB14" s="108"/>
      <c r="BC14" s="43"/>
      <c r="BD14" s="108"/>
      <c r="BE14" s="43"/>
      <c r="BF14" s="108"/>
      <c r="BG14" s="43"/>
      <c r="BH14" s="108"/>
      <c r="BI14" s="43"/>
      <c r="BJ14" s="108"/>
      <c r="BK14" s="43"/>
      <c r="BL14" s="108"/>
      <c r="BM14" s="43"/>
      <c r="BN14" s="108"/>
      <c r="BO14" s="43"/>
      <c r="BP14" s="108"/>
      <c r="BQ14" s="43"/>
      <c r="BR14" s="44">
        <f>SUM('Oct 24:Sept 25'!BR14)</f>
        <v>0</v>
      </c>
      <c r="BS14" s="45">
        <f>SUM('Oct 24:Sept 25'!BS14)</f>
        <v>0</v>
      </c>
      <c r="BT14" s="46"/>
      <c r="BU14" s="46"/>
      <c r="BV14" s="167">
        <f t="shared" si="2"/>
      </c>
      <c r="BW14" s="168">
        <f t="shared" si="0"/>
      </c>
      <c r="BX14" s="169">
        <f t="shared" si="1"/>
      </c>
    </row>
    <row r="15" ht="13.8" customHeight="1" spans="1:76" x14ac:dyDescent="0.25">
      <c r="A15" s="107"/>
      <c r="B15" s="33"/>
      <c r="C15" s="34"/>
      <c r="D15" s="37">
        <f>SUM('Oct 24:Sept 25'!D15)</f>
        <v>0</v>
      </c>
      <c r="E15" s="166">
        <f>SUM('Oct 24:Sept 25'!E15)</f>
        <v>0</v>
      </c>
      <c r="F15" s="35"/>
      <c r="G15" s="36"/>
      <c r="H15" s="35"/>
      <c r="I15" s="36"/>
      <c r="J15" s="35"/>
      <c r="K15" s="36"/>
      <c r="L15" s="35"/>
      <c r="M15" s="36"/>
      <c r="N15" s="35"/>
      <c r="O15" s="36"/>
      <c r="P15" s="35"/>
      <c r="Q15" s="36"/>
      <c r="R15" s="35"/>
      <c r="S15" s="36"/>
      <c r="T15" s="35"/>
      <c r="U15" s="36"/>
      <c r="V15" s="35"/>
      <c r="W15" s="36"/>
      <c r="X15" s="38"/>
      <c r="Y15" s="39"/>
      <c r="Z15" s="38"/>
      <c r="AA15" s="39"/>
      <c r="AB15" s="38"/>
      <c r="AC15" s="39"/>
      <c r="AD15" s="38"/>
      <c r="AE15" s="39"/>
      <c r="AF15" s="38"/>
      <c r="AG15" s="39"/>
      <c r="AH15" s="38"/>
      <c r="AI15" s="39"/>
      <c r="AJ15" s="38"/>
      <c r="AK15" s="39"/>
      <c r="AL15" s="38"/>
      <c r="AM15" s="39"/>
      <c r="AN15" s="38"/>
      <c r="AO15" s="39"/>
      <c r="AP15" s="38"/>
      <c r="AQ15" s="39"/>
      <c r="AR15" s="38"/>
      <c r="AS15" s="39"/>
      <c r="AT15" s="38"/>
      <c r="AU15" s="39"/>
      <c r="AV15" s="38"/>
      <c r="AW15" s="39"/>
      <c r="AX15" s="38"/>
      <c r="AY15" s="41"/>
      <c r="AZ15" s="108"/>
      <c r="BA15" s="43"/>
      <c r="BB15" s="108"/>
      <c r="BC15" s="43"/>
      <c r="BD15" s="108"/>
      <c r="BE15" s="43"/>
      <c r="BF15" s="108"/>
      <c r="BG15" s="43"/>
      <c r="BH15" s="108"/>
      <c r="BI15" s="43"/>
      <c r="BJ15" s="108"/>
      <c r="BK15" s="43"/>
      <c r="BL15" s="108"/>
      <c r="BM15" s="43"/>
      <c r="BN15" s="108"/>
      <c r="BO15" s="43"/>
      <c r="BP15" s="108"/>
      <c r="BQ15" s="43"/>
      <c r="BR15" s="44">
        <f>SUM('Oct 24:Sept 25'!BR15)</f>
        <v>0</v>
      </c>
      <c r="BS15" s="45">
        <f>SUM('Oct 24:Sept 25'!BS15)</f>
        <v>0</v>
      </c>
      <c r="BT15" s="46"/>
      <c r="BU15" s="46"/>
      <c r="BV15" s="167">
        <f t="shared" si="2"/>
      </c>
      <c r="BW15" s="168">
        <f t="shared" si="0"/>
      </c>
      <c r="BX15" s="169">
        <f t="shared" si="1"/>
      </c>
    </row>
    <row r="16" ht="13.8" customHeight="1" spans="1:76" x14ac:dyDescent="0.25">
      <c r="A16" s="107"/>
      <c r="B16" s="33"/>
      <c r="C16" s="34"/>
      <c r="D16" s="37">
        <f>SUM('Oct 24:Sept 25'!D16)</f>
        <v>0</v>
      </c>
      <c r="E16" s="166">
        <f>SUM('Oct 24:Sept 25'!E16)</f>
        <v>0</v>
      </c>
      <c r="F16" s="35"/>
      <c r="G16" s="36"/>
      <c r="H16" s="35"/>
      <c r="I16" s="36"/>
      <c r="J16" s="35"/>
      <c r="K16" s="36"/>
      <c r="L16" s="35"/>
      <c r="M16" s="36"/>
      <c r="N16" s="35"/>
      <c r="O16" s="36"/>
      <c r="P16" s="35"/>
      <c r="Q16" s="36"/>
      <c r="R16" s="35"/>
      <c r="S16" s="36"/>
      <c r="T16" s="35"/>
      <c r="U16" s="36"/>
      <c r="V16" s="35"/>
      <c r="W16" s="36"/>
      <c r="X16" s="38"/>
      <c r="Y16" s="39"/>
      <c r="Z16" s="38"/>
      <c r="AA16" s="39"/>
      <c r="AB16" s="38"/>
      <c r="AC16" s="39"/>
      <c r="AD16" s="38"/>
      <c r="AE16" s="39"/>
      <c r="AF16" s="38"/>
      <c r="AG16" s="39"/>
      <c r="AH16" s="38"/>
      <c r="AI16" s="39"/>
      <c r="AJ16" s="38"/>
      <c r="AK16" s="39"/>
      <c r="AL16" s="38"/>
      <c r="AM16" s="39"/>
      <c r="AN16" s="38"/>
      <c r="AO16" s="39"/>
      <c r="AP16" s="38"/>
      <c r="AQ16" s="39"/>
      <c r="AR16" s="38"/>
      <c r="AS16" s="39"/>
      <c r="AT16" s="38"/>
      <c r="AU16" s="39"/>
      <c r="AV16" s="38"/>
      <c r="AW16" s="39"/>
      <c r="AX16" s="38"/>
      <c r="AY16" s="41"/>
      <c r="AZ16" s="108"/>
      <c r="BA16" s="43"/>
      <c r="BB16" s="108"/>
      <c r="BC16" s="43"/>
      <c r="BD16" s="108"/>
      <c r="BE16" s="43"/>
      <c r="BF16" s="108"/>
      <c r="BG16" s="43"/>
      <c r="BH16" s="108"/>
      <c r="BI16" s="43"/>
      <c r="BJ16" s="108"/>
      <c r="BK16" s="43"/>
      <c r="BL16" s="108"/>
      <c r="BM16" s="43"/>
      <c r="BN16" s="108"/>
      <c r="BO16" s="43"/>
      <c r="BP16" s="108"/>
      <c r="BQ16" s="43"/>
      <c r="BR16" s="44">
        <f>SUM('Oct 24:Sept 25'!BR16)</f>
        <v>0</v>
      </c>
      <c r="BS16" s="45">
        <f>SUM('Oct 24:Sept 25'!BS16)</f>
        <v>0</v>
      </c>
      <c r="BT16" s="46"/>
      <c r="BU16" s="46"/>
      <c r="BV16" s="167">
        <f t="shared" si="2"/>
      </c>
      <c r="BW16" s="168">
        <f t="shared" si="0"/>
      </c>
      <c r="BX16" s="169">
        <f t="shared" si="1"/>
      </c>
    </row>
    <row r="17" ht="13.8" customHeight="1" spans="1:76" x14ac:dyDescent="0.25">
      <c r="A17" s="107"/>
      <c r="B17" s="33"/>
      <c r="C17" s="34"/>
      <c r="D17" s="37">
        <f>SUM('Oct 24:Sept 25'!D17)</f>
        <v>0</v>
      </c>
      <c r="E17" s="166">
        <f>SUM('Oct 24:Sept 25'!E17)</f>
        <v>0</v>
      </c>
      <c r="F17" s="35"/>
      <c r="G17" s="36"/>
      <c r="H17" s="35"/>
      <c r="I17" s="36"/>
      <c r="J17" s="35"/>
      <c r="K17" s="36"/>
      <c r="L17" s="35"/>
      <c r="M17" s="36"/>
      <c r="N17" s="35"/>
      <c r="O17" s="36"/>
      <c r="P17" s="35"/>
      <c r="Q17" s="36"/>
      <c r="R17" s="35"/>
      <c r="S17" s="36"/>
      <c r="T17" s="35"/>
      <c r="U17" s="36"/>
      <c r="V17" s="35"/>
      <c r="W17" s="36"/>
      <c r="X17" s="38"/>
      <c r="Y17" s="39"/>
      <c r="Z17" s="38"/>
      <c r="AA17" s="39"/>
      <c r="AB17" s="38"/>
      <c r="AC17" s="39"/>
      <c r="AD17" s="38"/>
      <c r="AE17" s="39"/>
      <c r="AF17" s="38"/>
      <c r="AG17" s="39"/>
      <c r="AH17" s="38"/>
      <c r="AI17" s="39"/>
      <c r="AJ17" s="38"/>
      <c r="AK17" s="39"/>
      <c r="AL17" s="38"/>
      <c r="AM17" s="39"/>
      <c r="AN17" s="38"/>
      <c r="AO17" s="39"/>
      <c r="AP17" s="38"/>
      <c r="AQ17" s="39"/>
      <c r="AR17" s="38"/>
      <c r="AS17" s="39"/>
      <c r="AT17" s="38"/>
      <c r="AU17" s="39"/>
      <c r="AV17" s="38"/>
      <c r="AW17" s="39"/>
      <c r="AX17" s="38"/>
      <c r="AY17" s="41"/>
      <c r="AZ17" s="108"/>
      <c r="BA17" s="43"/>
      <c r="BB17" s="108"/>
      <c r="BC17" s="43"/>
      <c r="BD17" s="108"/>
      <c r="BE17" s="43"/>
      <c r="BF17" s="108"/>
      <c r="BG17" s="43"/>
      <c r="BH17" s="108"/>
      <c r="BI17" s="43"/>
      <c r="BJ17" s="108"/>
      <c r="BK17" s="43"/>
      <c r="BL17" s="108"/>
      <c r="BM17" s="43"/>
      <c r="BN17" s="108"/>
      <c r="BO17" s="43"/>
      <c r="BP17" s="108"/>
      <c r="BQ17" s="43"/>
      <c r="BR17" s="44">
        <f>SUM('Oct 24:Sept 25'!BR17)</f>
        <v>0</v>
      </c>
      <c r="BS17" s="45">
        <f>SUM('Oct 24:Sept 25'!BS17)</f>
        <v>0</v>
      </c>
      <c r="BT17" s="46"/>
      <c r="BU17" s="46"/>
      <c r="BV17" s="167">
        <f t="shared" si="2"/>
      </c>
      <c r="BW17" s="168">
        <f t="shared" si="0"/>
      </c>
      <c r="BX17" s="169">
        <f t="shared" si="1"/>
      </c>
    </row>
    <row r="18" ht="13.8" customHeight="1" spans="1:76" x14ac:dyDescent="0.25">
      <c r="A18" s="107"/>
      <c r="B18" s="33"/>
      <c r="C18" s="34"/>
      <c r="D18" s="37">
        <f>SUM('Oct 24:Sept 25'!D18)</f>
        <v>0</v>
      </c>
      <c r="E18" s="166">
        <f>SUM('Oct 24:Sept 25'!E18)</f>
        <v>0</v>
      </c>
      <c r="F18" s="35"/>
      <c r="G18" s="36"/>
      <c r="H18" s="35"/>
      <c r="I18" s="36"/>
      <c r="J18" s="35"/>
      <c r="K18" s="36"/>
      <c r="L18" s="35"/>
      <c r="M18" s="36"/>
      <c r="N18" s="35"/>
      <c r="O18" s="36"/>
      <c r="P18" s="35"/>
      <c r="Q18" s="36"/>
      <c r="R18" s="35"/>
      <c r="S18" s="36"/>
      <c r="T18" s="35"/>
      <c r="U18" s="36"/>
      <c r="V18" s="35"/>
      <c r="W18" s="36"/>
      <c r="X18" s="38"/>
      <c r="Y18" s="39"/>
      <c r="Z18" s="38"/>
      <c r="AA18" s="39"/>
      <c r="AB18" s="38"/>
      <c r="AC18" s="39"/>
      <c r="AD18" s="38"/>
      <c r="AE18" s="39"/>
      <c r="AF18" s="38"/>
      <c r="AG18" s="39"/>
      <c r="AH18" s="38"/>
      <c r="AI18" s="39"/>
      <c r="AJ18" s="38"/>
      <c r="AK18" s="39"/>
      <c r="AL18" s="38"/>
      <c r="AM18" s="39"/>
      <c r="AN18" s="38"/>
      <c r="AO18" s="39"/>
      <c r="AP18" s="38"/>
      <c r="AQ18" s="39"/>
      <c r="AR18" s="38"/>
      <c r="AS18" s="39"/>
      <c r="AT18" s="38"/>
      <c r="AU18" s="39"/>
      <c r="AV18" s="38"/>
      <c r="AW18" s="39"/>
      <c r="AX18" s="38"/>
      <c r="AY18" s="41"/>
      <c r="AZ18" s="108"/>
      <c r="BA18" s="43"/>
      <c r="BB18" s="108"/>
      <c r="BC18" s="43"/>
      <c r="BD18" s="108"/>
      <c r="BE18" s="43"/>
      <c r="BF18" s="108"/>
      <c r="BG18" s="43"/>
      <c r="BH18" s="108"/>
      <c r="BI18" s="43"/>
      <c r="BJ18" s="108"/>
      <c r="BK18" s="43"/>
      <c r="BL18" s="108"/>
      <c r="BM18" s="43"/>
      <c r="BN18" s="108"/>
      <c r="BO18" s="43"/>
      <c r="BP18" s="108"/>
      <c r="BQ18" s="43"/>
      <c r="BR18" s="44">
        <f>SUM('Oct 24:Sept 25'!BR18)</f>
        <v>0</v>
      </c>
      <c r="BS18" s="45">
        <f>SUM('Oct 24:Sept 25'!BS18)</f>
        <v>0</v>
      </c>
      <c r="BT18" s="46"/>
      <c r="BU18" s="46"/>
      <c r="BV18" s="167">
        <f t="shared" si="2"/>
      </c>
      <c r="BW18" s="168">
        <f t="shared" si="0"/>
      </c>
      <c r="BX18" s="169">
        <f t="shared" si="1"/>
      </c>
    </row>
    <row r="19" ht="13.8" customHeight="1" spans="1:76" x14ac:dyDescent="0.25">
      <c r="A19" s="107"/>
      <c r="B19" s="33"/>
      <c r="C19" s="34"/>
      <c r="D19" s="37">
        <f>SUM('Oct 24:Sept 25'!D19)</f>
        <v>0</v>
      </c>
      <c r="E19" s="166">
        <f>SUM('Oct 24:Sept 25'!E19)</f>
        <v>0</v>
      </c>
      <c r="F19" s="35"/>
      <c r="G19" s="36"/>
      <c r="H19" s="35"/>
      <c r="I19" s="36"/>
      <c r="J19" s="35"/>
      <c r="K19" s="36"/>
      <c r="L19" s="35"/>
      <c r="M19" s="36"/>
      <c r="N19" s="35"/>
      <c r="O19" s="36"/>
      <c r="P19" s="35"/>
      <c r="Q19" s="36"/>
      <c r="R19" s="35"/>
      <c r="S19" s="36"/>
      <c r="T19" s="35"/>
      <c r="U19" s="36"/>
      <c r="V19" s="35"/>
      <c r="W19" s="36"/>
      <c r="X19" s="38"/>
      <c r="Y19" s="39"/>
      <c r="Z19" s="38"/>
      <c r="AA19" s="39"/>
      <c r="AB19" s="38"/>
      <c r="AC19" s="39"/>
      <c r="AD19" s="38"/>
      <c r="AE19" s="39"/>
      <c r="AF19" s="38"/>
      <c r="AG19" s="39"/>
      <c r="AH19" s="38"/>
      <c r="AI19" s="39"/>
      <c r="AJ19" s="38"/>
      <c r="AK19" s="39"/>
      <c r="AL19" s="38"/>
      <c r="AM19" s="39"/>
      <c r="AN19" s="38"/>
      <c r="AO19" s="39"/>
      <c r="AP19" s="38"/>
      <c r="AQ19" s="39"/>
      <c r="AR19" s="38"/>
      <c r="AS19" s="39"/>
      <c r="AT19" s="38"/>
      <c r="AU19" s="39"/>
      <c r="AV19" s="38"/>
      <c r="AW19" s="39"/>
      <c r="AX19" s="38"/>
      <c r="AY19" s="41"/>
      <c r="AZ19" s="108"/>
      <c r="BA19" s="43"/>
      <c r="BB19" s="108"/>
      <c r="BC19" s="43"/>
      <c r="BD19" s="108"/>
      <c r="BE19" s="43"/>
      <c r="BF19" s="108"/>
      <c r="BG19" s="43"/>
      <c r="BH19" s="108"/>
      <c r="BI19" s="43"/>
      <c r="BJ19" s="108"/>
      <c r="BK19" s="43"/>
      <c r="BL19" s="108"/>
      <c r="BM19" s="43"/>
      <c r="BN19" s="108"/>
      <c r="BO19" s="43"/>
      <c r="BP19" s="108"/>
      <c r="BQ19" s="43"/>
      <c r="BR19" s="44">
        <f>SUM('Oct 24:Sept 25'!BR19)</f>
        <v>0</v>
      </c>
      <c r="BS19" s="45">
        <f>SUM('Oct 24:Sept 25'!BS19)</f>
        <v>0</v>
      </c>
      <c r="BT19" s="46"/>
      <c r="BU19" s="46"/>
      <c r="BV19" s="167">
        <f t="shared" si="2"/>
      </c>
      <c r="BW19" s="168">
        <f t="shared" si="0"/>
      </c>
      <c r="BX19" s="169">
        <f t="shared" si="1"/>
      </c>
    </row>
    <row r="20" ht="13.8" customHeight="1" spans="1:76" x14ac:dyDescent="0.25">
      <c r="A20" s="107"/>
      <c r="B20" s="33"/>
      <c r="C20" s="34"/>
      <c r="D20" s="37">
        <f>SUM('Oct 24:Sept 25'!D20)</f>
        <v>0</v>
      </c>
      <c r="E20" s="166">
        <f>SUM('Oct 24:Sept 25'!E20)</f>
        <v>0</v>
      </c>
      <c r="F20" s="35"/>
      <c r="G20" s="36"/>
      <c r="H20" s="35"/>
      <c r="I20" s="36"/>
      <c r="J20" s="35"/>
      <c r="K20" s="36"/>
      <c r="L20" s="35"/>
      <c r="M20" s="36"/>
      <c r="N20" s="35"/>
      <c r="O20" s="36"/>
      <c r="P20" s="35"/>
      <c r="Q20" s="36"/>
      <c r="R20" s="35"/>
      <c r="S20" s="36"/>
      <c r="T20" s="35"/>
      <c r="U20" s="36"/>
      <c r="V20" s="35"/>
      <c r="W20" s="36"/>
      <c r="X20" s="38"/>
      <c r="Y20" s="39"/>
      <c r="Z20" s="38"/>
      <c r="AA20" s="39"/>
      <c r="AB20" s="38"/>
      <c r="AC20" s="39"/>
      <c r="AD20" s="38"/>
      <c r="AE20" s="39"/>
      <c r="AF20" s="38"/>
      <c r="AG20" s="39"/>
      <c r="AH20" s="38"/>
      <c r="AI20" s="39"/>
      <c r="AJ20" s="38"/>
      <c r="AK20" s="39"/>
      <c r="AL20" s="38"/>
      <c r="AM20" s="39"/>
      <c r="AN20" s="38"/>
      <c r="AO20" s="39"/>
      <c r="AP20" s="38"/>
      <c r="AQ20" s="39"/>
      <c r="AR20" s="38"/>
      <c r="AS20" s="39"/>
      <c r="AT20" s="38"/>
      <c r="AU20" s="39"/>
      <c r="AV20" s="38"/>
      <c r="AW20" s="39"/>
      <c r="AX20" s="38"/>
      <c r="AY20" s="41"/>
      <c r="AZ20" s="108"/>
      <c r="BA20" s="43"/>
      <c r="BB20" s="108"/>
      <c r="BC20" s="43"/>
      <c r="BD20" s="108"/>
      <c r="BE20" s="43"/>
      <c r="BF20" s="108"/>
      <c r="BG20" s="43"/>
      <c r="BH20" s="108"/>
      <c r="BI20" s="43"/>
      <c r="BJ20" s="108"/>
      <c r="BK20" s="43"/>
      <c r="BL20" s="108"/>
      <c r="BM20" s="43"/>
      <c r="BN20" s="108"/>
      <c r="BO20" s="43"/>
      <c r="BP20" s="108"/>
      <c r="BQ20" s="43"/>
      <c r="BR20" s="44">
        <f>SUM('Oct 24:Sept 25'!BR20)</f>
        <v>0</v>
      </c>
      <c r="BS20" s="45">
        <f>SUM('Oct 24:Sept 25'!BS20)</f>
        <v>0</v>
      </c>
      <c r="BT20" s="46"/>
      <c r="BU20" s="46"/>
      <c r="BV20" s="167">
        <f t="shared" si="2"/>
      </c>
      <c r="BW20" s="168">
        <f t="shared" si="0"/>
      </c>
      <c r="BX20" s="169">
        <f t="shared" si="1"/>
      </c>
    </row>
    <row r="21" ht="13.8" customHeight="1" spans="1:76" x14ac:dyDescent="0.25">
      <c r="A21" s="107"/>
      <c r="B21" s="33"/>
      <c r="C21" s="34"/>
      <c r="D21" s="37">
        <f>SUM('Oct 24:Sept 25'!D21)</f>
        <v>0</v>
      </c>
      <c r="E21" s="166">
        <f>SUM('Oct 24:Sept 25'!E21)</f>
        <v>0</v>
      </c>
      <c r="F21" s="35"/>
      <c r="G21" s="36"/>
      <c r="H21" s="35"/>
      <c r="I21" s="36"/>
      <c r="J21" s="35"/>
      <c r="K21" s="36"/>
      <c r="L21" s="35"/>
      <c r="M21" s="36"/>
      <c r="N21" s="35"/>
      <c r="O21" s="36"/>
      <c r="P21" s="35"/>
      <c r="Q21" s="36"/>
      <c r="R21" s="35"/>
      <c r="S21" s="36"/>
      <c r="T21" s="35"/>
      <c r="U21" s="36"/>
      <c r="V21" s="35"/>
      <c r="W21" s="36"/>
      <c r="X21" s="38"/>
      <c r="Y21" s="39"/>
      <c r="Z21" s="38"/>
      <c r="AA21" s="39"/>
      <c r="AB21" s="38"/>
      <c r="AC21" s="39"/>
      <c r="AD21" s="38"/>
      <c r="AE21" s="39"/>
      <c r="AF21" s="38"/>
      <c r="AG21" s="39"/>
      <c r="AH21" s="38"/>
      <c r="AI21" s="39"/>
      <c r="AJ21" s="38"/>
      <c r="AK21" s="39"/>
      <c r="AL21" s="38"/>
      <c r="AM21" s="39"/>
      <c r="AN21" s="38"/>
      <c r="AO21" s="39"/>
      <c r="AP21" s="38"/>
      <c r="AQ21" s="39"/>
      <c r="AR21" s="38"/>
      <c r="AS21" s="39"/>
      <c r="AT21" s="38"/>
      <c r="AU21" s="39"/>
      <c r="AV21" s="38"/>
      <c r="AW21" s="39"/>
      <c r="AX21" s="38"/>
      <c r="AY21" s="41"/>
      <c r="AZ21" s="108"/>
      <c r="BA21" s="43"/>
      <c r="BB21" s="108"/>
      <c r="BC21" s="43"/>
      <c r="BD21" s="108"/>
      <c r="BE21" s="43"/>
      <c r="BF21" s="108"/>
      <c r="BG21" s="43"/>
      <c r="BH21" s="108"/>
      <c r="BI21" s="43"/>
      <c r="BJ21" s="108"/>
      <c r="BK21" s="43"/>
      <c r="BL21" s="108"/>
      <c r="BM21" s="43"/>
      <c r="BN21" s="108"/>
      <c r="BO21" s="43"/>
      <c r="BP21" s="108"/>
      <c r="BQ21" s="43"/>
      <c r="BR21" s="44">
        <f>SUM('Oct 24:Sept 25'!BR21)</f>
        <v>0</v>
      </c>
      <c r="BS21" s="45">
        <f>SUM('Oct 24:Sept 25'!BS21)</f>
        <v>0</v>
      </c>
      <c r="BT21" s="46"/>
      <c r="BU21" s="46"/>
      <c r="BV21" s="167">
        <f t="shared" si="2"/>
      </c>
      <c r="BW21" s="168">
        <f t="shared" si="0"/>
      </c>
      <c r="BX21" s="169">
        <f t="shared" si="1"/>
      </c>
    </row>
    <row r="22" ht="13.8" customHeight="1" spans="1:76" x14ac:dyDescent="0.25">
      <c r="A22" s="107"/>
      <c r="B22" s="33"/>
      <c r="C22" s="34"/>
      <c r="D22" s="37">
        <f>SUM('Oct 24:Sept 25'!D22)</f>
        <v>0</v>
      </c>
      <c r="E22" s="166">
        <f>SUM('Oct 24:Sept 25'!E22)</f>
        <v>0</v>
      </c>
      <c r="F22" s="35"/>
      <c r="G22" s="36"/>
      <c r="H22" s="35"/>
      <c r="I22" s="36"/>
      <c r="J22" s="35"/>
      <c r="K22" s="36"/>
      <c r="L22" s="35"/>
      <c r="M22" s="36"/>
      <c r="N22" s="35"/>
      <c r="O22" s="36"/>
      <c r="P22" s="35"/>
      <c r="Q22" s="36"/>
      <c r="R22" s="35"/>
      <c r="S22" s="36"/>
      <c r="T22" s="35"/>
      <c r="U22" s="36"/>
      <c r="V22" s="35"/>
      <c r="W22" s="36"/>
      <c r="X22" s="38"/>
      <c r="Y22" s="39"/>
      <c r="Z22" s="38"/>
      <c r="AA22" s="39"/>
      <c r="AB22" s="38"/>
      <c r="AC22" s="39"/>
      <c r="AD22" s="38"/>
      <c r="AE22" s="39"/>
      <c r="AF22" s="38"/>
      <c r="AG22" s="39"/>
      <c r="AH22" s="38"/>
      <c r="AI22" s="39"/>
      <c r="AJ22" s="38"/>
      <c r="AK22" s="39"/>
      <c r="AL22" s="38"/>
      <c r="AM22" s="39"/>
      <c r="AN22" s="38"/>
      <c r="AO22" s="39"/>
      <c r="AP22" s="38"/>
      <c r="AQ22" s="39"/>
      <c r="AR22" s="38"/>
      <c r="AS22" s="39"/>
      <c r="AT22" s="38"/>
      <c r="AU22" s="39"/>
      <c r="AV22" s="38"/>
      <c r="AW22" s="39"/>
      <c r="AX22" s="38"/>
      <c r="AY22" s="41"/>
      <c r="AZ22" s="108"/>
      <c r="BA22" s="43"/>
      <c r="BB22" s="108"/>
      <c r="BC22" s="43"/>
      <c r="BD22" s="108"/>
      <c r="BE22" s="43"/>
      <c r="BF22" s="108"/>
      <c r="BG22" s="43"/>
      <c r="BH22" s="108"/>
      <c r="BI22" s="43"/>
      <c r="BJ22" s="108"/>
      <c r="BK22" s="43"/>
      <c r="BL22" s="108"/>
      <c r="BM22" s="43"/>
      <c r="BN22" s="108"/>
      <c r="BO22" s="43"/>
      <c r="BP22" s="108"/>
      <c r="BQ22" s="43"/>
      <c r="BR22" s="44">
        <f>SUM('Oct 24:Sept 25'!BR22)</f>
        <v>0</v>
      </c>
      <c r="BS22" s="45">
        <f>SUM('Oct 24:Sept 25'!BS22)</f>
        <v>0</v>
      </c>
      <c r="BT22" s="46"/>
      <c r="BU22" s="46"/>
      <c r="BV22" s="167">
        <f t="shared" si="2"/>
      </c>
      <c r="BW22" s="168">
        <f t="shared" si="0"/>
      </c>
      <c r="BX22" s="169">
        <f t="shared" si="1"/>
      </c>
    </row>
    <row r="23" ht="13.8" customHeight="1" spans="1:76" x14ac:dyDescent="0.25">
      <c r="A23" s="107"/>
      <c r="B23" s="33"/>
      <c r="C23" s="34"/>
      <c r="D23" s="37">
        <f>SUM('Oct 24:Sept 25'!D23)</f>
        <v>0</v>
      </c>
      <c r="E23" s="166">
        <f>SUM('Oct 24:Sept 25'!E23)</f>
        <v>0</v>
      </c>
      <c r="F23" s="35"/>
      <c r="G23" s="36"/>
      <c r="H23" s="35"/>
      <c r="I23" s="36"/>
      <c r="J23" s="35"/>
      <c r="K23" s="36"/>
      <c r="L23" s="35"/>
      <c r="M23" s="36"/>
      <c r="N23" s="35"/>
      <c r="O23" s="36"/>
      <c r="P23" s="35"/>
      <c r="Q23" s="36"/>
      <c r="R23" s="35"/>
      <c r="S23" s="36"/>
      <c r="T23" s="35"/>
      <c r="U23" s="36"/>
      <c r="V23" s="35"/>
      <c r="W23" s="36"/>
      <c r="X23" s="38"/>
      <c r="Y23" s="39"/>
      <c r="Z23" s="38"/>
      <c r="AA23" s="39"/>
      <c r="AB23" s="38"/>
      <c r="AC23" s="39"/>
      <c r="AD23" s="38"/>
      <c r="AE23" s="39"/>
      <c r="AF23" s="38"/>
      <c r="AG23" s="39"/>
      <c r="AH23" s="38"/>
      <c r="AI23" s="39"/>
      <c r="AJ23" s="38"/>
      <c r="AK23" s="39"/>
      <c r="AL23" s="38"/>
      <c r="AM23" s="39"/>
      <c r="AN23" s="38"/>
      <c r="AO23" s="39"/>
      <c r="AP23" s="38"/>
      <c r="AQ23" s="39"/>
      <c r="AR23" s="38"/>
      <c r="AS23" s="39"/>
      <c r="AT23" s="38"/>
      <c r="AU23" s="39"/>
      <c r="AV23" s="38"/>
      <c r="AW23" s="39"/>
      <c r="AX23" s="38"/>
      <c r="AY23" s="41"/>
      <c r="AZ23" s="108"/>
      <c r="BA23" s="43"/>
      <c r="BB23" s="108"/>
      <c r="BC23" s="43"/>
      <c r="BD23" s="108"/>
      <c r="BE23" s="43"/>
      <c r="BF23" s="108"/>
      <c r="BG23" s="43"/>
      <c r="BH23" s="108"/>
      <c r="BI23" s="43"/>
      <c r="BJ23" s="108"/>
      <c r="BK23" s="43"/>
      <c r="BL23" s="108"/>
      <c r="BM23" s="43"/>
      <c r="BN23" s="108"/>
      <c r="BO23" s="43"/>
      <c r="BP23" s="108"/>
      <c r="BQ23" s="43"/>
      <c r="BR23" s="44">
        <f>SUM('Oct 24:Sept 25'!BR23)</f>
        <v>0</v>
      </c>
      <c r="BS23" s="45">
        <f>SUM('Oct 24:Sept 25'!BS23)</f>
        <v>0</v>
      </c>
      <c r="BT23" s="46"/>
      <c r="BU23" s="46"/>
      <c r="BV23" s="167">
        <f t="shared" si="2"/>
      </c>
      <c r="BW23" s="168">
        <f t="shared" si="0"/>
      </c>
      <c r="BX23" s="169">
        <f t="shared" si="1"/>
      </c>
    </row>
    <row r="24" ht="13.8" customHeight="1" spans="1:76" x14ac:dyDescent="0.25">
      <c r="A24" s="107"/>
      <c r="B24" s="33"/>
      <c r="C24" s="34"/>
      <c r="D24" s="37">
        <f>SUM('Oct 24:Sept 25'!D24)</f>
        <v>0</v>
      </c>
      <c r="E24" s="166">
        <f>SUM('Oct 24:Sept 25'!E24)</f>
        <v>0</v>
      </c>
      <c r="F24" s="35"/>
      <c r="G24" s="36"/>
      <c r="H24" s="35"/>
      <c r="I24" s="36"/>
      <c r="J24" s="35"/>
      <c r="K24" s="36"/>
      <c r="L24" s="35"/>
      <c r="M24" s="36"/>
      <c r="N24" s="35"/>
      <c r="O24" s="36"/>
      <c r="P24" s="35"/>
      <c r="Q24" s="36"/>
      <c r="R24" s="35"/>
      <c r="S24" s="36"/>
      <c r="T24" s="35"/>
      <c r="U24" s="36"/>
      <c r="V24" s="35"/>
      <c r="W24" s="36"/>
      <c r="X24" s="38"/>
      <c r="Y24" s="39"/>
      <c r="Z24" s="38"/>
      <c r="AA24" s="39"/>
      <c r="AB24" s="38"/>
      <c r="AC24" s="39"/>
      <c r="AD24" s="38"/>
      <c r="AE24" s="39"/>
      <c r="AF24" s="38"/>
      <c r="AG24" s="39"/>
      <c r="AH24" s="38"/>
      <c r="AI24" s="39"/>
      <c r="AJ24" s="38"/>
      <c r="AK24" s="39"/>
      <c r="AL24" s="38"/>
      <c r="AM24" s="39"/>
      <c r="AN24" s="38"/>
      <c r="AO24" s="39"/>
      <c r="AP24" s="38"/>
      <c r="AQ24" s="39"/>
      <c r="AR24" s="38"/>
      <c r="AS24" s="39"/>
      <c r="AT24" s="38"/>
      <c r="AU24" s="39"/>
      <c r="AV24" s="38"/>
      <c r="AW24" s="39"/>
      <c r="AX24" s="38"/>
      <c r="AY24" s="41"/>
      <c r="AZ24" s="108"/>
      <c r="BA24" s="43"/>
      <c r="BB24" s="108"/>
      <c r="BC24" s="43"/>
      <c r="BD24" s="108"/>
      <c r="BE24" s="43"/>
      <c r="BF24" s="108"/>
      <c r="BG24" s="43"/>
      <c r="BH24" s="108"/>
      <c r="BI24" s="43"/>
      <c r="BJ24" s="108"/>
      <c r="BK24" s="43"/>
      <c r="BL24" s="108"/>
      <c r="BM24" s="43"/>
      <c r="BN24" s="108"/>
      <c r="BO24" s="43"/>
      <c r="BP24" s="108"/>
      <c r="BQ24" s="43"/>
      <c r="BR24" s="44">
        <f>SUM('Oct 24:Sept 25'!BR24)</f>
        <v>0</v>
      </c>
      <c r="BS24" s="45">
        <f>SUM('Oct 24:Sept 25'!BS24)</f>
        <v>0</v>
      </c>
      <c r="BT24" s="46"/>
      <c r="BU24" s="46"/>
      <c r="BV24" s="167">
        <f t="shared" si="2"/>
      </c>
      <c r="BW24" s="168">
        <f t="shared" si="0"/>
      </c>
      <c r="BX24" s="169">
        <f t="shared" si="1"/>
      </c>
    </row>
    <row r="25" ht="13.8" customHeight="1" spans="1:76" x14ac:dyDescent="0.25">
      <c r="A25" s="107"/>
      <c r="B25" s="33"/>
      <c r="C25" s="34"/>
      <c r="D25" s="37">
        <f>SUM('Oct 24:Sept 25'!D25)</f>
        <v>0</v>
      </c>
      <c r="E25" s="166">
        <f>SUM('Oct 24:Sept 25'!E25)</f>
        <v>0</v>
      </c>
      <c r="F25" s="35"/>
      <c r="G25" s="36"/>
      <c r="H25" s="35"/>
      <c r="I25" s="36"/>
      <c r="J25" s="35"/>
      <c r="K25" s="36"/>
      <c r="L25" s="35"/>
      <c r="M25" s="36"/>
      <c r="N25" s="35"/>
      <c r="O25" s="36"/>
      <c r="P25" s="35"/>
      <c r="Q25" s="36"/>
      <c r="R25" s="35"/>
      <c r="S25" s="36"/>
      <c r="T25" s="35"/>
      <c r="U25" s="36"/>
      <c r="V25" s="35"/>
      <c r="W25" s="36"/>
      <c r="X25" s="38"/>
      <c r="Y25" s="39"/>
      <c r="Z25" s="38"/>
      <c r="AA25" s="39"/>
      <c r="AB25" s="38"/>
      <c r="AC25" s="39"/>
      <c r="AD25" s="38"/>
      <c r="AE25" s="39"/>
      <c r="AF25" s="38"/>
      <c r="AG25" s="39"/>
      <c r="AH25" s="38"/>
      <c r="AI25" s="39"/>
      <c r="AJ25" s="38"/>
      <c r="AK25" s="39"/>
      <c r="AL25" s="38"/>
      <c r="AM25" s="39"/>
      <c r="AN25" s="38"/>
      <c r="AO25" s="39"/>
      <c r="AP25" s="38"/>
      <c r="AQ25" s="39"/>
      <c r="AR25" s="38"/>
      <c r="AS25" s="39"/>
      <c r="AT25" s="38"/>
      <c r="AU25" s="39"/>
      <c r="AV25" s="38"/>
      <c r="AW25" s="39"/>
      <c r="AX25" s="38"/>
      <c r="AY25" s="41"/>
      <c r="AZ25" s="108"/>
      <c r="BA25" s="43"/>
      <c r="BB25" s="108"/>
      <c r="BC25" s="43"/>
      <c r="BD25" s="108"/>
      <c r="BE25" s="43"/>
      <c r="BF25" s="108"/>
      <c r="BG25" s="43"/>
      <c r="BH25" s="108"/>
      <c r="BI25" s="43"/>
      <c r="BJ25" s="108"/>
      <c r="BK25" s="43"/>
      <c r="BL25" s="108"/>
      <c r="BM25" s="43"/>
      <c r="BN25" s="108"/>
      <c r="BO25" s="43"/>
      <c r="BP25" s="108"/>
      <c r="BQ25" s="43"/>
      <c r="BR25" s="44">
        <f>SUM('Oct 24:Sept 25'!BR25)</f>
        <v>0</v>
      </c>
      <c r="BS25" s="45">
        <f>SUM('Oct 24:Sept 25'!BS25)</f>
        <v>0</v>
      </c>
      <c r="BT25" s="46"/>
      <c r="BU25" s="46"/>
      <c r="BV25" s="167">
        <f t="shared" si="2"/>
      </c>
      <c r="BW25" s="168">
        <f t="shared" si="0"/>
      </c>
      <c r="BX25" s="169">
        <f t="shared" si="1"/>
      </c>
    </row>
    <row r="26" ht="13.8" customHeight="1" spans="1:76" x14ac:dyDescent="0.25">
      <c r="A26" s="107"/>
      <c r="B26" s="33"/>
      <c r="C26" s="34"/>
      <c r="D26" s="37">
        <f>SUM('Oct 24:Sept 25'!D26)</f>
        <v>0</v>
      </c>
      <c r="E26" s="166">
        <f>SUM('Oct 24:Sept 25'!E26)</f>
        <v>0</v>
      </c>
      <c r="F26" s="35"/>
      <c r="G26" s="36"/>
      <c r="H26" s="35"/>
      <c r="I26" s="36"/>
      <c r="J26" s="35"/>
      <c r="K26" s="36"/>
      <c r="L26" s="35"/>
      <c r="M26" s="36"/>
      <c r="N26" s="35"/>
      <c r="O26" s="36"/>
      <c r="P26" s="35"/>
      <c r="Q26" s="36"/>
      <c r="R26" s="35"/>
      <c r="S26" s="36"/>
      <c r="T26" s="35"/>
      <c r="U26" s="36"/>
      <c r="V26" s="35"/>
      <c r="W26" s="36"/>
      <c r="X26" s="38"/>
      <c r="Y26" s="39"/>
      <c r="Z26" s="38"/>
      <c r="AA26" s="39"/>
      <c r="AB26" s="38"/>
      <c r="AC26" s="39"/>
      <c r="AD26" s="38"/>
      <c r="AE26" s="39"/>
      <c r="AF26" s="38"/>
      <c r="AG26" s="39"/>
      <c r="AH26" s="38"/>
      <c r="AI26" s="39"/>
      <c r="AJ26" s="38"/>
      <c r="AK26" s="39"/>
      <c r="AL26" s="38"/>
      <c r="AM26" s="39"/>
      <c r="AN26" s="38"/>
      <c r="AO26" s="39"/>
      <c r="AP26" s="38"/>
      <c r="AQ26" s="39"/>
      <c r="AR26" s="38"/>
      <c r="AS26" s="39"/>
      <c r="AT26" s="38"/>
      <c r="AU26" s="39"/>
      <c r="AV26" s="38"/>
      <c r="AW26" s="39"/>
      <c r="AX26" s="38"/>
      <c r="AY26" s="41"/>
      <c r="AZ26" s="108"/>
      <c r="BA26" s="43"/>
      <c r="BB26" s="108"/>
      <c r="BC26" s="43"/>
      <c r="BD26" s="108"/>
      <c r="BE26" s="43"/>
      <c r="BF26" s="108"/>
      <c r="BG26" s="43"/>
      <c r="BH26" s="108"/>
      <c r="BI26" s="43"/>
      <c r="BJ26" s="108"/>
      <c r="BK26" s="43"/>
      <c r="BL26" s="108"/>
      <c r="BM26" s="43"/>
      <c r="BN26" s="108"/>
      <c r="BO26" s="43"/>
      <c r="BP26" s="108"/>
      <c r="BQ26" s="43"/>
      <c r="BR26" s="44">
        <f>SUM('Oct 24:Sept 25'!BR26)</f>
        <v>0</v>
      </c>
      <c r="BS26" s="45">
        <f>SUM('Oct 24:Sept 25'!BS26)</f>
        <v>0</v>
      </c>
      <c r="BT26" s="46"/>
      <c r="BU26" s="46"/>
      <c r="BV26" s="167">
        <f t="shared" si="2"/>
      </c>
      <c r="BW26" s="168">
        <f t="shared" si="0"/>
      </c>
      <c r="BX26" s="169">
        <f t="shared" si="1"/>
      </c>
    </row>
    <row r="27" ht="13.8" customHeight="1" spans="1:76" x14ac:dyDescent="0.25">
      <c r="A27" s="107"/>
      <c r="B27" s="33"/>
      <c r="C27" s="34"/>
      <c r="D27" s="37">
        <f>SUM('Oct 24:Sept 25'!D27)</f>
        <v>0</v>
      </c>
      <c r="E27" s="166">
        <f>SUM('Oct 24:Sept 25'!E27)</f>
        <v>0</v>
      </c>
      <c r="F27" s="35"/>
      <c r="G27" s="36"/>
      <c r="H27" s="35"/>
      <c r="I27" s="36"/>
      <c r="J27" s="35"/>
      <c r="K27" s="36"/>
      <c r="L27" s="35"/>
      <c r="M27" s="36"/>
      <c r="N27" s="35"/>
      <c r="O27" s="36"/>
      <c r="P27" s="35"/>
      <c r="Q27" s="36"/>
      <c r="R27" s="35"/>
      <c r="S27" s="36"/>
      <c r="T27" s="35"/>
      <c r="U27" s="36"/>
      <c r="V27" s="35"/>
      <c r="W27" s="36"/>
      <c r="X27" s="38"/>
      <c r="Y27" s="39"/>
      <c r="Z27" s="38"/>
      <c r="AA27" s="39"/>
      <c r="AB27" s="38"/>
      <c r="AC27" s="39"/>
      <c r="AD27" s="38"/>
      <c r="AE27" s="39"/>
      <c r="AF27" s="38"/>
      <c r="AG27" s="39"/>
      <c r="AH27" s="38"/>
      <c r="AI27" s="39"/>
      <c r="AJ27" s="38"/>
      <c r="AK27" s="39"/>
      <c r="AL27" s="38"/>
      <c r="AM27" s="39"/>
      <c r="AN27" s="38"/>
      <c r="AO27" s="39"/>
      <c r="AP27" s="38"/>
      <c r="AQ27" s="39"/>
      <c r="AR27" s="38"/>
      <c r="AS27" s="39"/>
      <c r="AT27" s="38"/>
      <c r="AU27" s="39"/>
      <c r="AV27" s="38"/>
      <c r="AW27" s="39"/>
      <c r="AX27" s="38"/>
      <c r="AY27" s="41"/>
      <c r="AZ27" s="108"/>
      <c r="BA27" s="43"/>
      <c r="BB27" s="108"/>
      <c r="BC27" s="43"/>
      <c r="BD27" s="108"/>
      <c r="BE27" s="43"/>
      <c r="BF27" s="108"/>
      <c r="BG27" s="43"/>
      <c r="BH27" s="108"/>
      <c r="BI27" s="43"/>
      <c r="BJ27" s="108"/>
      <c r="BK27" s="43"/>
      <c r="BL27" s="108"/>
      <c r="BM27" s="43"/>
      <c r="BN27" s="108"/>
      <c r="BO27" s="43"/>
      <c r="BP27" s="108"/>
      <c r="BQ27" s="43"/>
      <c r="BR27" s="44">
        <f>SUM('Oct 24:Sept 25'!BR27)</f>
        <v>0</v>
      </c>
      <c r="BS27" s="45">
        <f>SUM('Oct 24:Sept 25'!BS27)</f>
        <v>0</v>
      </c>
      <c r="BT27" s="46"/>
      <c r="BU27" s="46"/>
      <c r="BV27" s="167">
        <f t="shared" si="2"/>
      </c>
      <c r="BW27" s="168">
        <f t="shared" si="0"/>
      </c>
      <c r="BX27" s="169">
        <f t="shared" si="1"/>
      </c>
    </row>
    <row r="28" ht="13.8" customHeight="1" spans="1:76" x14ac:dyDescent="0.25">
      <c r="A28" s="107"/>
      <c r="B28" s="33"/>
      <c r="C28" s="34"/>
      <c r="D28" s="37">
        <f>SUM('Oct 24:Sept 25'!D28)</f>
        <v>0</v>
      </c>
      <c r="E28" s="166">
        <f>SUM('Oct 24:Sept 25'!E28)</f>
        <v>0</v>
      </c>
      <c r="F28" s="35"/>
      <c r="G28" s="36"/>
      <c r="H28" s="35"/>
      <c r="I28" s="36"/>
      <c r="J28" s="35"/>
      <c r="K28" s="36"/>
      <c r="L28" s="35"/>
      <c r="M28" s="36"/>
      <c r="N28" s="35"/>
      <c r="O28" s="36"/>
      <c r="P28" s="35"/>
      <c r="Q28" s="36"/>
      <c r="R28" s="35"/>
      <c r="S28" s="36"/>
      <c r="T28" s="35"/>
      <c r="U28" s="36"/>
      <c r="V28" s="35"/>
      <c r="W28" s="36"/>
      <c r="X28" s="38"/>
      <c r="Y28" s="39"/>
      <c r="Z28" s="38"/>
      <c r="AA28" s="39"/>
      <c r="AB28" s="38"/>
      <c r="AC28" s="39"/>
      <c r="AD28" s="38"/>
      <c r="AE28" s="39"/>
      <c r="AF28" s="38"/>
      <c r="AG28" s="39"/>
      <c r="AH28" s="38"/>
      <c r="AI28" s="39"/>
      <c r="AJ28" s="38"/>
      <c r="AK28" s="39"/>
      <c r="AL28" s="38"/>
      <c r="AM28" s="39"/>
      <c r="AN28" s="38"/>
      <c r="AO28" s="39"/>
      <c r="AP28" s="38"/>
      <c r="AQ28" s="39"/>
      <c r="AR28" s="38"/>
      <c r="AS28" s="39"/>
      <c r="AT28" s="38"/>
      <c r="AU28" s="39"/>
      <c r="AV28" s="38"/>
      <c r="AW28" s="39"/>
      <c r="AX28" s="38"/>
      <c r="AY28" s="41"/>
      <c r="AZ28" s="108"/>
      <c r="BA28" s="43"/>
      <c r="BB28" s="108"/>
      <c r="BC28" s="43"/>
      <c r="BD28" s="108"/>
      <c r="BE28" s="43"/>
      <c r="BF28" s="108"/>
      <c r="BG28" s="43"/>
      <c r="BH28" s="108"/>
      <c r="BI28" s="43"/>
      <c r="BJ28" s="108"/>
      <c r="BK28" s="43"/>
      <c r="BL28" s="108"/>
      <c r="BM28" s="43"/>
      <c r="BN28" s="108"/>
      <c r="BO28" s="43"/>
      <c r="BP28" s="108"/>
      <c r="BQ28" s="43"/>
      <c r="BR28" s="44">
        <f>SUM('Oct 24:Sept 25'!BR28)</f>
        <v>0</v>
      </c>
      <c r="BS28" s="45">
        <f>SUM('Oct 24:Sept 25'!BS28)</f>
        <v>0</v>
      </c>
      <c r="BT28" s="46"/>
      <c r="BU28" s="46"/>
      <c r="BV28" s="167">
        <f t="shared" si="2"/>
      </c>
      <c r="BW28" s="168">
        <f t="shared" si="0"/>
      </c>
      <c r="BX28" s="169">
        <f t="shared" si="1"/>
      </c>
    </row>
    <row r="29" ht="13.8" customHeight="1" spans="1:76" x14ac:dyDescent="0.25">
      <c r="A29" s="107"/>
      <c r="B29" s="33"/>
      <c r="C29" s="34"/>
      <c r="D29" s="37">
        <f>SUM('Oct 24:Sept 25'!D29)</f>
        <v>0</v>
      </c>
      <c r="E29" s="166">
        <f>SUM('Oct 24:Sept 25'!E29)</f>
        <v>0</v>
      </c>
      <c r="F29" s="35"/>
      <c r="G29" s="36"/>
      <c r="H29" s="35"/>
      <c r="I29" s="36"/>
      <c r="J29" s="35"/>
      <c r="K29" s="36"/>
      <c r="L29" s="35"/>
      <c r="M29" s="36"/>
      <c r="N29" s="35"/>
      <c r="O29" s="36"/>
      <c r="P29" s="35"/>
      <c r="Q29" s="36"/>
      <c r="R29" s="35"/>
      <c r="S29" s="36"/>
      <c r="T29" s="35"/>
      <c r="U29" s="36"/>
      <c r="V29" s="35"/>
      <c r="W29" s="36"/>
      <c r="X29" s="38"/>
      <c r="Y29" s="39"/>
      <c r="Z29" s="38"/>
      <c r="AA29" s="39"/>
      <c r="AB29" s="38"/>
      <c r="AC29" s="39"/>
      <c r="AD29" s="38"/>
      <c r="AE29" s="39"/>
      <c r="AF29" s="38"/>
      <c r="AG29" s="39"/>
      <c r="AH29" s="38"/>
      <c r="AI29" s="39"/>
      <c r="AJ29" s="38"/>
      <c r="AK29" s="39"/>
      <c r="AL29" s="38"/>
      <c r="AM29" s="39"/>
      <c r="AN29" s="38"/>
      <c r="AO29" s="39"/>
      <c r="AP29" s="38"/>
      <c r="AQ29" s="39"/>
      <c r="AR29" s="38"/>
      <c r="AS29" s="39"/>
      <c r="AT29" s="38"/>
      <c r="AU29" s="39"/>
      <c r="AV29" s="38"/>
      <c r="AW29" s="39"/>
      <c r="AX29" s="38"/>
      <c r="AY29" s="41"/>
      <c r="AZ29" s="108"/>
      <c r="BA29" s="43"/>
      <c r="BB29" s="108"/>
      <c r="BC29" s="43"/>
      <c r="BD29" s="108"/>
      <c r="BE29" s="43"/>
      <c r="BF29" s="108"/>
      <c r="BG29" s="43"/>
      <c r="BH29" s="108"/>
      <c r="BI29" s="43"/>
      <c r="BJ29" s="108"/>
      <c r="BK29" s="43"/>
      <c r="BL29" s="108"/>
      <c r="BM29" s="43"/>
      <c r="BN29" s="108"/>
      <c r="BO29" s="43"/>
      <c r="BP29" s="108"/>
      <c r="BQ29" s="43"/>
      <c r="BR29" s="44">
        <f>SUM('Oct 24:Sept 25'!BR29)</f>
        <v>0</v>
      </c>
      <c r="BS29" s="45">
        <f>SUM('Oct 24:Sept 25'!BS29)</f>
        <v>0</v>
      </c>
      <c r="BT29" s="46"/>
      <c r="BU29" s="46"/>
      <c r="BV29" s="167">
        <f t="shared" si="2"/>
      </c>
      <c r="BW29" s="168">
        <f t="shared" si="0"/>
      </c>
      <c r="BX29" s="169">
        <f t="shared" si="1"/>
      </c>
    </row>
    <row r="30" ht="13.8" customHeight="1" spans="1:76" x14ac:dyDescent="0.25">
      <c r="A30" s="107"/>
      <c r="B30" s="33"/>
      <c r="C30" s="34"/>
      <c r="D30" s="37">
        <f>SUM('Oct 24:Sept 25'!D30)</f>
        <v>0</v>
      </c>
      <c r="E30" s="166">
        <f>SUM('Oct 24:Sept 25'!E30)</f>
        <v>0</v>
      </c>
      <c r="F30" s="35"/>
      <c r="G30" s="36"/>
      <c r="H30" s="35"/>
      <c r="I30" s="36"/>
      <c r="J30" s="35"/>
      <c r="K30" s="36"/>
      <c r="L30" s="35"/>
      <c r="M30" s="36"/>
      <c r="N30" s="35"/>
      <c r="O30" s="36"/>
      <c r="P30" s="35"/>
      <c r="Q30" s="36"/>
      <c r="R30" s="35"/>
      <c r="S30" s="36"/>
      <c r="T30" s="35"/>
      <c r="U30" s="36"/>
      <c r="V30" s="35"/>
      <c r="W30" s="36"/>
      <c r="X30" s="38"/>
      <c r="Y30" s="39"/>
      <c r="Z30" s="38"/>
      <c r="AA30" s="39"/>
      <c r="AB30" s="38"/>
      <c r="AC30" s="39"/>
      <c r="AD30" s="38"/>
      <c r="AE30" s="39"/>
      <c r="AF30" s="38"/>
      <c r="AG30" s="39"/>
      <c r="AH30" s="38"/>
      <c r="AI30" s="39"/>
      <c r="AJ30" s="38"/>
      <c r="AK30" s="39"/>
      <c r="AL30" s="38"/>
      <c r="AM30" s="39"/>
      <c r="AN30" s="38"/>
      <c r="AO30" s="39"/>
      <c r="AP30" s="38"/>
      <c r="AQ30" s="39"/>
      <c r="AR30" s="38"/>
      <c r="AS30" s="39"/>
      <c r="AT30" s="38"/>
      <c r="AU30" s="39"/>
      <c r="AV30" s="38"/>
      <c r="AW30" s="39"/>
      <c r="AX30" s="38"/>
      <c r="AY30" s="41"/>
      <c r="AZ30" s="108"/>
      <c r="BA30" s="43"/>
      <c r="BB30" s="108"/>
      <c r="BC30" s="43"/>
      <c r="BD30" s="108"/>
      <c r="BE30" s="43"/>
      <c r="BF30" s="108"/>
      <c r="BG30" s="43"/>
      <c r="BH30" s="108"/>
      <c r="BI30" s="43"/>
      <c r="BJ30" s="108"/>
      <c r="BK30" s="43"/>
      <c r="BL30" s="108"/>
      <c r="BM30" s="43"/>
      <c r="BN30" s="108"/>
      <c r="BO30" s="43"/>
      <c r="BP30" s="108"/>
      <c r="BQ30" s="43"/>
      <c r="BR30" s="44">
        <f>SUM('Oct 24:Sept 25'!BR30)</f>
        <v>0</v>
      </c>
      <c r="BS30" s="45">
        <f>SUM('Oct 24:Sept 25'!BS30)</f>
        <v>0</v>
      </c>
      <c r="BT30" s="46"/>
      <c r="BU30" s="46"/>
      <c r="BV30" s="167">
        <f t="shared" si="2"/>
      </c>
      <c r="BW30" s="168">
        <f t="shared" si="0"/>
      </c>
      <c r="BX30" s="169">
        <f t="shared" si="1"/>
      </c>
    </row>
    <row r="31" ht="13.8" customHeight="1" spans="1:76" x14ac:dyDescent="0.25">
      <c r="A31" s="107"/>
      <c r="B31" s="33"/>
      <c r="C31" s="34"/>
      <c r="D31" s="37">
        <f>SUM('Oct 24:Sept 25'!D31)</f>
        <v>0</v>
      </c>
      <c r="E31" s="166">
        <f>SUM('Oct 24:Sept 25'!E31)</f>
        <v>0</v>
      </c>
      <c r="F31" s="35"/>
      <c r="G31" s="36"/>
      <c r="H31" s="35"/>
      <c r="I31" s="36"/>
      <c r="J31" s="35"/>
      <c r="K31" s="36"/>
      <c r="L31" s="35"/>
      <c r="M31" s="36"/>
      <c r="N31" s="35"/>
      <c r="O31" s="36"/>
      <c r="P31" s="35"/>
      <c r="Q31" s="36"/>
      <c r="R31" s="35"/>
      <c r="S31" s="36"/>
      <c r="T31" s="35"/>
      <c r="U31" s="36"/>
      <c r="V31" s="35"/>
      <c r="W31" s="36"/>
      <c r="X31" s="38"/>
      <c r="Y31" s="39"/>
      <c r="Z31" s="38"/>
      <c r="AA31" s="39"/>
      <c r="AB31" s="38"/>
      <c r="AC31" s="39"/>
      <c r="AD31" s="38"/>
      <c r="AE31" s="39"/>
      <c r="AF31" s="38"/>
      <c r="AG31" s="39"/>
      <c r="AH31" s="38"/>
      <c r="AI31" s="39"/>
      <c r="AJ31" s="38"/>
      <c r="AK31" s="39"/>
      <c r="AL31" s="38"/>
      <c r="AM31" s="39"/>
      <c r="AN31" s="38"/>
      <c r="AO31" s="39"/>
      <c r="AP31" s="38"/>
      <c r="AQ31" s="39"/>
      <c r="AR31" s="38"/>
      <c r="AS31" s="39"/>
      <c r="AT31" s="38"/>
      <c r="AU31" s="39"/>
      <c r="AV31" s="38"/>
      <c r="AW31" s="39"/>
      <c r="AX31" s="38"/>
      <c r="AY31" s="41"/>
      <c r="AZ31" s="108"/>
      <c r="BA31" s="43"/>
      <c r="BB31" s="108"/>
      <c r="BC31" s="43"/>
      <c r="BD31" s="108"/>
      <c r="BE31" s="43"/>
      <c r="BF31" s="108"/>
      <c r="BG31" s="43"/>
      <c r="BH31" s="108"/>
      <c r="BI31" s="43"/>
      <c r="BJ31" s="108"/>
      <c r="BK31" s="43"/>
      <c r="BL31" s="108"/>
      <c r="BM31" s="43"/>
      <c r="BN31" s="108"/>
      <c r="BO31" s="43"/>
      <c r="BP31" s="108"/>
      <c r="BQ31" s="43"/>
      <c r="BR31" s="44">
        <f>SUM('Oct 24:Sept 25'!BR31)</f>
        <v>0</v>
      </c>
      <c r="BS31" s="45">
        <f>SUM('Oct 24:Sept 25'!BS31)</f>
        <v>0</v>
      </c>
      <c r="BT31" s="46"/>
      <c r="BU31" s="46"/>
      <c r="BV31" s="167">
        <f t="shared" si="2"/>
      </c>
      <c r="BW31" s="168">
        <f t="shared" si="0"/>
      </c>
      <c r="BX31" s="169">
        <f t="shared" si="1"/>
      </c>
    </row>
    <row r="32" ht="13.8" customHeight="1" spans="1:76" x14ac:dyDescent="0.25">
      <c r="A32" s="107"/>
      <c r="B32" s="33"/>
      <c r="C32" s="34"/>
      <c r="D32" s="37">
        <f>SUM('Oct 24:Sept 25'!D32)</f>
        <v>0</v>
      </c>
      <c r="E32" s="166">
        <f>SUM('Oct 24:Sept 25'!E32)</f>
        <v>0</v>
      </c>
      <c r="F32" s="35"/>
      <c r="G32" s="36"/>
      <c r="H32" s="35"/>
      <c r="I32" s="36"/>
      <c r="J32" s="35"/>
      <c r="K32" s="36"/>
      <c r="L32" s="35"/>
      <c r="M32" s="36"/>
      <c r="N32" s="35"/>
      <c r="O32" s="36"/>
      <c r="P32" s="35"/>
      <c r="Q32" s="36"/>
      <c r="R32" s="35"/>
      <c r="S32" s="36"/>
      <c r="T32" s="35"/>
      <c r="U32" s="36"/>
      <c r="V32" s="35"/>
      <c r="W32" s="36"/>
      <c r="X32" s="38"/>
      <c r="Y32" s="39"/>
      <c r="Z32" s="38"/>
      <c r="AA32" s="39"/>
      <c r="AB32" s="38"/>
      <c r="AC32" s="39"/>
      <c r="AD32" s="38"/>
      <c r="AE32" s="39"/>
      <c r="AF32" s="38"/>
      <c r="AG32" s="39"/>
      <c r="AH32" s="38"/>
      <c r="AI32" s="39"/>
      <c r="AJ32" s="38"/>
      <c r="AK32" s="39"/>
      <c r="AL32" s="38"/>
      <c r="AM32" s="39"/>
      <c r="AN32" s="38"/>
      <c r="AO32" s="39"/>
      <c r="AP32" s="38"/>
      <c r="AQ32" s="39"/>
      <c r="AR32" s="38"/>
      <c r="AS32" s="39"/>
      <c r="AT32" s="38"/>
      <c r="AU32" s="39"/>
      <c r="AV32" s="38"/>
      <c r="AW32" s="39"/>
      <c r="AX32" s="38"/>
      <c r="AY32" s="41"/>
      <c r="AZ32" s="108"/>
      <c r="BA32" s="43"/>
      <c r="BB32" s="108"/>
      <c r="BC32" s="43"/>
      <c r="BD32" s="108"/>
      <c r="BE32" s="43"/>
      <c r="BF32" s="108"/>
      <c r="BG32" s="43"/>
      <c r="BH32" s="108"/>
      <c r="BI32" s="43"/>
      <c r="BJ32" s="108"/>
      <c r="BK32" s="43"/>
      <c r="BL32" s="108"/>
      <c r="BM32" s="43"/>
      <c r="BN32" s="108"/>
      <c r="BO32" s="43"/>
      <c r="BP32" s="108"/>
      <c r="BQ32" s="43"/>
      <c r="BR32" s="44">
        <f>SUM('Oct 24:Sept 25'!BR32)</f>
        <v>0</v>
      </c>
      <c r="BS32" s="45">
        <f>SUM('Oct 24:Sept 25'!BS32)</f>
        <v>0</v>
      </c>
      <c r="BT32" s="46"/>
      <c r="BU32" s="46"/>
      <c r="BV32" s="167">
        <f t="shared" si="2"/>
      </c>
      <c r="BW32" s="168">
        <f t="shared" si="0"/>
      </c>
      <c r="BX32" s="169">
        <f t="shared" si="1"/>
      </c>
    </row>
    <row r="33" ht="13.8" customHeight="1" spans="1:76" x14ac:dyDescent="0.25">
      <c r="A33" s="107"/>
      <c r="B33" s="33"/>
      <c r="C33" s="34"/>
      <c r="D33" s="37">
        <f>SUM('Oct 24:Sept 25'!D33)</f>
        <v>0</v>
      </c>
      <c r="E33" s="166">
        <f>SUM('Oct 24:Sept 25'!E33)</f>
        <v>0</v>
      </c>
      <c r="F33" s="35"/>
      <c r="G33" s="36"/>
      <c r="H33" s="35"/>
      <c r="I33" s="36"/>
      <c r="J33" s="35"/>
      <c r="K33" s="36"/>
      <c r="L33" s="35"/>
      <c r="M33" s="36"/>
      <c r="N33" s="35"/>
      <c r="O33" s="36"/>
      <c r="P33" s="35"/>
      <c r="Q33" s="36"/>
      <c r="R33" s="35"/>
      <c r="S33" s="36"/>
      <c r="T33" s="35"/>
      <c r="U33" s="36"/>
      <c r="V33" s="35"/>
      <c r="W33" s="36"/>
      <c r="X33" s="38"/>
      <c r="Y33" s="39"/>
      <c r="Z33" s="38"/>
      <c r="AA33" s="39"/>
      <c r="AB33" s="38"/>
      <c r="AC33" s="39"/>
      <c r="AD33" s="38"/>
      <c r="AE33" s="39"/>
      <c r="AF33" s="38"/>
      <c r="AG33" s="39"/>
      <c r="AH33" s="38"/>
      <c r="AI33" s="39"/>
      <c r="AJ33" s="38"/>
      <c r="AK33" s="39"/>
      <c r="AL33" s="38"/>
      <c r="AM33" s="39"/>
      <c r="AN33" s="38"/>
      <c r="AO33" s="39"/>
      <c r="AP33" s="38"/>
      <c r="AQ33" s="39"/>
      <c r="AR33" s="38"/>
      <c r="AS33" s="39"/>
      <c r="AT33" s="38"/>
      <c r="AU33" s="39"/>
      <c r="AV33" s="38"/>
      <c r="AW33" s="39"/>
      <c r="AX33" s="38"/>
      <c r="AY33" s="41"/>
      <c r="AZ33" s="108"/>
      <c r="BA33" s="43"/>
      <c r="BB33" s="108"/>
      <c r="BC33" s="43"/>
      <c r="BD33" s="108"/>
      <c r="BE33" s="43"/>
      <c r="BF33" s="108"/>
      <c r="BG33" s="43"/>
      <c r="BH33" s="108"/>
      <c r="BI33" s="43"/>
      <c r="BJ33" s="108"/>
      <c r="BK33" s="43"/>
      <c r="BL33" s="108"/>
      <c r="BM33" s="43"/>
      <c r="BN33" s="108"/>
      <c r="BO33" s="43"/>
      <c r="BP33" s="108"/>
      <c r="BQ33" s="43"/>
      <c r="BR33" s="44">
        <f>SUM('Oct 24:Sept 25'!BR33)</f>
        <v>0</v>
      </c>
      <c r="BS33" s="45">
        <f>SUM('Oct 24:Sept 25'!BS33)</f>
        <v>0</v>
      </c>
      <c r="BT33" s="46"/>
      <c r="BU33" s="46"/>
      <c r="BV33" s="167">
        <f t="shared" si="2"/>
      </c>
      <c r="BW33" s="168">
        <f t="shared" si="0"/>
      </c>
      <c r="BX33" s="169">
        <f t="shared" si="1"/>
      </c>
    </row>
    <row r="34" ht="13.8" customHeight="1" spans="1:76" x14ac:dyDescent="0.25">
      <c r="A34" s="107"/>
      <c r="B34" s="33"/>
      <c r="C34" s="34"/>
      <c r="D34" s="37">
        <f>SUM('Oct 24:Sept 25'!D34)</f>
        <v>0</v>
      </c>
      <c r="E34" s="166">
        <f>SUM('Oct 24:Sept 25'!E34)</f>
        <v>0</v>
      </c>
      <c r="F34" s="35"/>
      <c r="G34" s="36"/>
      <c r="H34" s="35"/>
      <c r="I34" s="36"/>
      <c r="J34" s="35"/>
      <c r="K34" s="36"/>
      <c r="L34" s="35"/>
      <c r="M34" s="36"/>
      <c r="N34" s="35"/>
      <c r="O34" s="36"/>
      <c r="P34" s="35"/>
      <c r="Q34" s="36"/>
      <c r="R34" s="35"/>
      <c r="S34" s="36"/>
      <c r="T34" s="35"/>
      <c r="U34" s="36"/>
      <c r="V34" s="35"/>
      <c r="W34" s="36"/>
      <c r="X34" s="38"/>
      <c r="Y34" s="39"/>
      <c r="Z34" s="38"/>
      <c r="AA34" s="39"/>
      <c r="AB34" s="38"/>
      <c r="AC34" s="39"/>
      <c r="AD34" s="38"/>
      <c r="AE34" s="39"/>
      <c r="AF34" s="38"/>
      <c r="AG34" s="39"/>
      <c r="AH34" s="38"/>
      <c r="AI34" s="39"/>
      <c r="AJ34" s="38"/>
      <c r="AK34" s="39"/>
      <c r="AL34" s="38"/>
      <c r="AM34" s="39"/>
      <c r="AN34" s="38"/>
      <c r="AO34" s="39"/>
      <c r="AP34" s="38"/>
      <c r="AQ34" s="39"/>
      <c r="AR34" s="38"/>
      <c r="AS34" s="39"/>
      <c r="AT34" s="38"/>
      <c r="AU34" s="39"/>
      <c r="AV34" s="38"/>
      <c r="AW34" s="39"/>
      <c r="AX34" s="38"/>
      <c r="AY34" s="41"/>
      <c r="AZ34" s="108"/>
      <c r="BA34" s="43"/>
      <c r="BB34" s="108"/>
      <c r="BC34" s="43"/>
      <c r="BD34" s="108"/>
      <c r="BE34" s="43"/>
      <c r="BF34" s="108"/>
      <c r="BG34" s="43"/>
      <c r="BH34" s="108"/>
      <c r="BI34" s="43"/>
      <c r="BJ34" s="108"/>
      <c r="BK34" s="43"/>
      <c r="BL34" s="108"/>
      <c r="BM34" s="43"/>
      <c r="BN34" s="108"/>
      <c r="BO34" s="43"/>
      <c r="BP34" s="108"/>
      <c r="BQ34" s="43"/>
      <c r="BR34" s="44">
        <f>SUM('Oct 24:Sept 25'!BR34)</f>
        <v>0</v>
      </c>
      <c r="BS34" s="45">
        <f>SUM('Oct 24:Sept 25'!BS34)</f>
        <v>0</v>
      </c>
      <c r="BT34" s="46"/>
      <c r="BU34" s="46"/>
      <c r="BV34" s="167">
        <f t="shared" si="2"/>
      </c>
      <c r="BW34" s="168">
        <f t="shared" si="0"/>
      </c>
      <c r="BX34" s="169">
        <f t="shared" si="1"/>
      </c>
    </row>
    <row r="35" ht="13.8" customHeight="1" spans="1:76" x14ac:dyDescent="0.25">
      <c r="A35" s="107"/>
      <c r="B35" s="33"/>
      <c r="C35" s="34"/>
      <c r="D35" s="37">
        <f>SUM('Oct 24:Sept 25'!D35)</f>
        <v>0</v>
      </c>
      <c r="E35" s="166">
        <f>SUM('Oct 24:Sept 25'!E35)</f>
        <v>0</v>
      </c>
      <c r="F35" s="35"/>
      <c r="G35" s="36"/>
      <c r="H35" s="35"/>
      <c r="I35" s="36"/>
      <c r="J35" s="35"/>
      <c r="K35" s="36"/>
      <c r="L35" s="35"/>
      <c r="M35" s="36"/>
      <c r="N35" s="35"/>
      <c r="O35" s="36"/>
      <c r="P35" s="35"/>
      <c r="Q35" s="36"/>
      <c r="R35" s="35"/>
      <c r="S35" s="36"/>
      <c r="T35" s="35"/>
      <c r="U35" s="36"/>
      <c r="V35" s="35"/>
      <c r="W35" s="36"/>
      <c r="X35" s="38"/>
      <c r="Y35" s="39"/>
      <c r="Z35" s="38"/>
      <c r="AA35" s="39"/>
      <c r="AB35" s="38"/>
      <c r="AC35" s="39"/>
      <c r="AD35" s="38"/>
      <c r="AE35" s="39"/>
      <c r="AF35" s="38"/>
      <c r="AG35" s="39"/>
      <c r="AH35" s="38"/>
      <c r="AI35" s="39"/>
      <c r="AJ35" s="38"/>
      <c r="AK35" s="39"/>
      <c r="AL35" s="38"/>
      <c r="AM35" s="39"/>
      <c r="AN35" s="38"/>
      <c r="AO35" s="39"/>
      <c r="AP35" s="38"/>
      <c r="AQ35" s="39"/>
      <c r="AR35" s="38"/>
      <c r="AS35" s="39"/>
      <c r="AT35" s="38"/>
      <c r="AU35" s="39"/>
      <c r="AV35" s="38"/>
      <c r="AW35" s="39"/>
      <c r="AX35" s="38"/>
      <c r="AY35" s="41"/>
      <c r="AZ35" s="108"/>
      <c r="BA35" s="43"/>
      <c r="BB35" s="108"/>
      <c r="BC35" s="43"/>
      <c r="BD35" s="108"/>
      <c r="BE35" s="43"/>
      <c r="BF35" s="108"/>
      <c r="BG35" s="43"/>
      <c r="BH35" s="108"/>
      <c r="BI35" s="43"/>
      <c r="BJ35" s="108"/>
      <c r="BK35" s="43"/>
      <c r="BL35" s="108"/>
      <c r="BM35" s="43"/>
      <c r="BN35" s="108"/>
      <c r="BO35" s="43"/>
      <c r="BP35" s="108"/>
      <c r="BQ35" s="43"/>
      <c r="BR35" s="44">
        <f>SUM('Oct 24:Sept 25'!BR35)</f>
        <v>0</v>
      </c>
      <c r="BS35" s="45">
        <f>SUM('Oct 24:Sept 25'!BS35)</f>
        <v>0</v>
      </c>
      <c r="BT35" s="46"/>
      <c r="BU35" s="46"/>
      <c r="BV35" s="167">
        <f t="shared" si="2"/>
      </c>
      <c r="BW35" s="168">
        <f t="shared" si="0"/>
      </c>
      <c r="BX35" s="169">
        <f t="shared" si="1"/>
      </c>
    </row>
    <row r="36" ht="13.8" customHeight="1" spans="1:76" x14ac:dyDescent="0.25">
      <c r="A36" s="107"/>
      <c r="B36" s="33"/>
      <c r="C36" s="34"/>
      <c r="D36" s="37">
        <f>SUM('Oct 24:Sept 25'!D36)</f>
        <v>0</v>
      </c>
      <c r="E36" s="166">
        <f>SUM('Oct 24:Sept 25'!E36)</f>
        <v>0</v>
      </c>
      <c r="F36" s="35"/>
      <c r="G36" s="36"/>
      <c r="H36" s="35"/>
      <c r="I36" s="36"/>
      <c r="J36" s="35"/>
      <c r="K36" s="36"/>
      <c r="L36" s="35"/>
      <c r="M36" s="36"/>
      <c r="N36" s="35"/>
      <c r="O36" s="36"/>
      <c r="P36" s="35"/>
      <c r="Q36" s="36"/>
      <c r="R36" s="35"/>
      <c r="S36" s="36"/>
      <c r="T36" s="35"/>
      <c r="U36" s="36"/>
      <c r="V36" s="35"/>
      <c r="W36" s="36"/>
      <c r="X36" s="38"/>
      <c r="Y36" s="39"/>
      <c r="Z36" s="38"/>
      <c r="AA36" s="39"/>
      <c r="AB36" s="38"/>
      <c r="AC36" s="39"/>
      <c r="AD36" s="38"/>
      <c r="AE36" s="39"/>
      <c r="AF36" s="38"/>
      <c r="AG36" s="39"/>
      <c r="AH36" s="38"/>
      <c r="AI36" s="39"/>
      <c r="AJ36" s="38"/>
      <c r="AK36" s="39"/>
      <c r="AL36" s="38"/>
      <c r="AM36" s="39"/>
      <c r="AN36" s="38"/>
      <c r="AO36" s="39"/>
      <c r="AP36" s="38"/>
      <c r="AQ36" s="39"/>
      <c r="AR36" s="38"/>
      <c r="AS36" s="39"/>
      <c r="AT36" s="38"/>
      <c r="AU36" s="39"/>
      <c r="AV36" s="38"/>
      <c r="AW36" s="39"/>
      <c r="AX36" s="38"/>
      <c r="AY36" s="41"/>
      <c r="AZ36" s="108"/>
      <c r="BA36" s="43"/>
      <c r="BB36" s="108"/>
      <c r="BC36" s="43"/>
      <c r="BD36" s="108"/>
      <c r="BE36" s="43"/>
      <c r="BF36" s="108"/>
      <c r="BG36" s="43"/>
      <c r="BH36" s="108"/>
      <c r="BI36" s="43"/>
      <c r="BJ36" s="108"/>
      <c r="BK36" s="43"/>
      <c r="BL36" s="108"/>
      <c r="BM36" s="43"/>
      <c r="BN36" s="108"/>
      <c r="BO36" s="43"/>
      <c r="BP36" s="108"/>
      <c r="BQ36" s="43"/>
      <c r="BR36" s="44">
        <f>SUM('Oct 24:Sept 25'!BR36)</f>
        <v>0</v>
      </c>
      <c r="BS36" s="45">
        <f>SUM('Oct 24:Sept 25'!BS36)</f>
        <v>0</v>
      </c>
      <c r="BT36" s="46"/>
      <c r="BU36" s="46"/>
      <c r="BV36" s="167">
        <f t="shared" si="2"/>
      </c>
      <c r="BW36" s="168">
        <f t="shared" si="0"/>
      </c>
      <c r="BX36" s="169">
        <f t="shared" si="1"/>
      </c>
    </row>
    <row r="37" ht="13.8" customHeight="1" spans="1:76" x14ac:dyDescent="0.25">
      <c r="A37" s="107"/>
      <c r="B37" s="33"/>
      <c r="C37" s="34"/>
      <c r="D37" s="37">
        <f>SUM('Oct 24:Sept 25'!D37)</f>
        <v>0</v>
      </c>
      <c r="E37" s="166">
        <f>SUM('Oct 24:Sept 25'!E37)</f>
        <v>0</v>
      </c>
      <c r="F37" s="35"/>
      <c r="G37" s="36"/>
      <c r="H37" s="35"/>
      <c r="I37" s="36"/>
      <c r="J37" s="35"/>
      <c r="K37" s="36"/>
      <c r="L37" s="35"/>
      <c r="M37" s="36"/>
      <c r="N37" s="35"/>
      <c r="O37" s="36"/>
      <c r="P37" s="35"/>
      <c r="Q37" s="36"/>
      <c r="R37" s="35"/>
      <c r="S37" s="36"/>
      <c r="T37" s="35"/>
      <c r="U37" s="36"/>
      <c r="V37" s="35"/>
      <c r="W37" s="36"/>
      <c r="X37" s="38"/>
      <c r="Y37" s="39"/>
      <c r="Z37" s="38"/>
      <c r="AA37" s="39"/>
      <c r="AB37" s="38"/>
      <c r="AC37" s="39"/>
      <c r="AD37" s="38"/>
      <c r="AE37" s="39"/>
      <c r="AF37" s="38"/>
      <c r="AG37" s="39"/>
      <c r="AH37" s="38"/>
      <c r="AI37" s="39"/>
      <c r="AJ37" s="38"/>
      <c r="AK37" s="39"/>
      <c r="AL37" s="38"/>
      <c r="AM37" s="39"/>
      <c r="AN37" s="38"/>
      <c r="AO37" s="39"/>
      <c r="AP37" s="38"/>
      <c r="AQ37" s="39"/>
      <c r="AR37" s="38"/>
      <c r="AS37" s="39"/>
      <c r="AT37" s="38"/>
      <c r="AU37" s="39"/>
      <c r="AV37" s="38"/>
      <c r="AW37" s="39"/>
      <c r="AX37" s="38"/>
      <c r="AY37" s="41"/>
      <c r="AZ37" s="108"/>
      <c r="BA37" s="43"/>
      <c r="BB37" s="108"/>
      <c r="BC37" s="43"/>
      <c r="BD37" s="108"/>
      <c r="BE37" s="43"/>
      <c r="BF37" s="108"/>
      <c r="BG37" s="43"/>
      <c r="BH37" s="108"/>
      <c r="BI37" s="43"/>
      <c r="BJ37" s="108"/>
      <c r="BK37" s="43"/>
      <c r="BL37" s="108"/>
      <c r="BM37" s="43"/>
      <c r="BN37" s="108"/>
      <c r="BO37" s="43"/>
      <c r="BP37" s="108"/>
      <c r="BQ37" s="43"/>
      <c r="BR37" s="44">
        <f>SUM('Oct 24:Sept 25'!BR37)</f>
        <v>0</v>
      </c>
      <c r="BS37" s="45">
        <f>SUM('Oct 24:Sept 25'!BS37)</f>
        <v>0</v>
      </c>
      <c r="BT37" s="46"/>
      <c r="BU37" s="46"/>
      <c r="BV37" s="167">
        <f t="shared" si="2"/>
      </c>
      <c r="BW37" s="168">
        <f t="shared" si="0"/>
      </c>
      <c r="BX37" s="169">
        <f t="shared" si="1"/>
      </c>
    </row>
    <row r="38" ht="13.8" customHeight="1" spans="1:76" x14ac:dyDescent="0.25">
      <c r="A38" s="107"/>
      <c r="B38" s="33"/>
      <c r="C38" s="34"/>
      <c r="D38" s="37">
        <f>SUM('Oct 24:Sept 25'!D38)</f>
        <v>0</v>
      </c>
      <c r="E38" s="166">
        <f>SUM('Oct 24:Sept 25'!E38)</f>
        <v>0</v>
      </c>
      <c r="F38" s="35"/>
      <c r="G38" s="36"/>
      <c r="H38" s="35"/>
      <c r="I38" s="36"/>
      <c r="J38" s="35"/>
      <c r="K38" s="36"/>
      <c r="L38" s="35"/>
      <c r="M38" s="36"/>
      <c r="N38" s="35"/>
      <c r="O38" s="36"/>
      <c r="P38" s="35"/>
      <c r="Q38" s="36"/>
      <c r="R38" s="35"/>
      <c r="S38" s="36"/>
      <c r="T38" s="35"/>
      <c r="U38" s="36"/>
      <c r="V38" s="35"/>
      <c r="W38" s="36"/>
      <c r="X38" s="38"/>
      <c r="Y38" s="39"/>
      <c r="Z38" s="38"/>
      <c r="AA38" s="39"/>
      <c r="AB38" s="38"/>
      <c r="AC38" s="39"/>
      <c r="AD38" s="38"/>
      <c r="AE38" s="39"/>
      <c r="AF38" s="38"/>
      <c r="AG38" s="39"/>
      <c r="AH38" s="38"/>
      <c r="AI38" s="39"/>
      <c r="AJ38" s="38"/>
      <c r="AK38" s="39"/>
      <c r="AL38" s="38"/>
      <c r="AM38" s="39"/>
      <c r="AN38" s="38"/>
      <c r="AO38" s="39"/>
      <c r="AP38" s="38"/>
      <c r="AQ38" s="39"/>
      <c r="AR38" s="38"/>
      <c r="AS38" s="39"/>
      <c r="AT38" s="38"/>
      <c r="AU38" s="39"/>
      <c r="AV38" s="38"/>
      <c r="AW38" s="39"/>
      <c r="AX38" s="38"/>
      <c r="AY38" s="41"/>
      <c r="AZ38" s="108"/>
      <c r="BA38" s="43"/>
      <c r="BB38" s="108"/>
      <c r="BC38" s="43"/>
      <c r="BD38" s="108"/>
      <c r="BE38" s="43"/>
      <c r="BF38" s="108"/>
      <c r="BG38" s="43"/>
      <c r="BH38" s="108"/>
      <c r="BI38" s="43"/>
      <c r="BJ38" s="108"/>
      <c r="BK38" s="43"/>
      <c r="BL38" s="108"/>
      <c r="BM38" s="43"/>
      <c r="BN38" s="108"/>
      <c r="BO38" s="43"/>
      <c r="BP38" s="108"/>
      <c r="BQ38" s="43"/>
      <c r="BR38" s="44">
        <f>SUM('Oct 24:Sept 25'!BR38)</f>
        <v>0</v>
      </c>
      <c r="BS38" s="45">
        <f>SUM('Oct 24:Sept 25'!BS38)</f>
        <v>0</v>
      </c>
      <c r="BT38" s="46"/>
      <c r="BU38" s="46"/>
      <c r="BV38" s="167">
        <f t="shared" si="2"/>
      </c>
      <c r="BW38" s="168">
        <f t="shared" si="0"/>
      </c>
      <c r="BX38" s="169">
        <f t="shared" si="1"/>
      </c>
    </row>
    <row r="39" ht="13.8" customHeight="1" spans="1:76" x14ac:dyDescent="0.25">
      <c r="A39" s="107"/>
      <c r="B39" s="33"/>
      <c r="C39" s="34"/>
      <c r="D39" s="37">
        <f>SUM('Oct 24:Sept 25'!D39)</f>
        <v>0</v>
      </c>
      <c r="E39" s="166">
        <f>SUM('Oct 24:Sept 25'!E39)</f>
        <v>0</v>
      </c>
      <c r="F39" s="35"/>
      <c r="G39" s="36"/>
      <c r="H39" s="35"/>
      <c r="I39" s="36"/>
      <c r="J39" s="35"/>
      <c r="K39" s="36"/>
      <c r="L39" s="35"/>
      <c r="M39" s="36"/>
      <c r="N39" s="35"/>
      <c r="O39" s="36"/>
      <c r="P39" s="35"/>
      <c r="Q39" s="36"/>
      <c r="R39" s="35"/>
      <c r="S39" s="36"/>
      <c r="T39" s="35"/>
      <c r="U39" s="36"/>
      <c r="V39" s="35"/>
      <c r="W39" s="36"/>
      <c r="X39" s="38"/>
      <c r="Y39" s="39"/>
      <c r="Z39" s="38"/>
      <c r="AA39" s="39"/>
      <c r="AB39" s="38"/>
      <c r="AC39" s="39"/>
      <c r="AD39" s="38"/>
      <c r="AE39" s="39"/>
      <c r="AF39" s="38"/>
      <c r="AG39" s="39"/>
      <c r="AH39" s="38"/>
      <c r="AI39" s="39"/>
      <c r="AJ39" s="38"/>
      <c r="AK39" s="39"/>
      <c r="AL39" s="38"/>
      <c r="AM39" s="39"/>
      <c r="AN39" s="38"/>
      <c r="AO39" s="39"/>
      <c r="AP39" s="38"/>
      <c r="AQ39" s="39"/>
      <c r="AR39" s="38"/>
      <c r="AS39" s="39"/>
      <c r="AT39" s="38"/>
      <c r="AU39" s="39"/>
      <c r="AV39" s="38"/>
      <c r="AW39" s="39"/>
      <c r="AX39" s="38"/>
      <c r="AY39" s="41"/>
      <c r="AZ39" s="108"/>
      <c r="BA39" s="43"/>
      <c r="BB39" s="108"/>
      <c r="BC39" s="43"/>
      <c r="BD39" s="108"/>
      <c r="BE39" s="43"/>
      <c r="BF39" s="108"/>
      <c r="BG39" s="43"/>
      <c r="BH39" s="108"/>
      <c r="BI39" s="43"/>
      <c r="BJ39" s="108"/>
      <c r="BK39" s="43"/>
      <c r="BL39" s="108"/>
      <c r="BM39" s="43"/>
      <c r="BN39" s="108"/>
      <c r="BO39" s="43"/>
      <c r="BP39" s="108"/>
      <c r="BQ39" s="43"/>
      <c r="BR39" s="44">
        <f>SUM('Oct 24:Sept 25'!BR39)</f>
        <v>0</v>
      </c>
      <c r="BS39" s="45">
        <f>SUM('Oct 24:Sept 25'!BS39)</f>
        <v>0</v>
      </c>
      <c r="BT39" s="46"/>
      <c r="BU39" s="46"/>
      <c r="BV39" s="167">
        <f t="shared" si="2"/>
      </c>
      <c r="BW39" s="168">
        <f t="shared" si="0"/>
      </c>
      <c r="BX39" s="169">
        <f t="shared" si="1"/>
      </c>
    </row>
    <row r="40" ht="13.8" customHeight="1" spans="1:76" x14ac:dyDescent="0.25">
      <c r="A40" s="107"/>
      <c r="B40" s="33"/>
      <c r="C40" s="34"/>
      <c r="D40" s="37">
        <f>SUM('Oct 24:Sept 25'!D40)</f>
        <v>0</v>
      </c>
      <c r="E40" s="166">
        <f>SUM('Oct 24:Sept 25'!E40)</f>
        <v>0</v>
      </c>
      <c r="F40" s="35"/>
      <c r="G40" s="36"/>
      <c r="H40" s="35"/>
      <c r="I40" s="36"/>
      <c r="J40" s="35"/>
      <c r="K40" s="36"/>
      <c r="L40" s="35"/>
      <c r="M40" s="36"/>
      <c r="N40" s="35"/>
      <c r="O40" s="36"/>
      <c r="P40" s="35"/>
      <c r="Q40" s="36"/>
      <c r="R40" s="35"/>
      <c r="S40" s="36"/>
      <c r="T40" s="35"/>
      <c r="U40" s="36"/>
      <c r="V40" s="35"/>
      <c r="W40" s="36"/>
      <c r="X40" s="38"/>
      <c r="Y40" s="39"/>
      <c r="Z40" s="38"/>
      <c r="AA40" s="39"/>
      <c r="AB40" s="38"/>
      <c r="AC40" s="39"/>
      <c r="AD40" s="38"/>
      <c r="AE40" s="39"/>
      <c r="AF40" s="38"/>
      <c r="AG40" s="39"/>
      <c r="AH40" s="38"/>
      <c r="AI40" s="39"/>
      <c r="AJ40" s="38"/>
      <c r="AK40" s="39"/>
      <c r="AL40" s="38"/>
      <c r="AM40" s="39"/>
      <c r="AN40" s="38"/>
      <c r="AO40" s="39"/>
      <c r="AP40" s="38"/>
      <c r="AQ40" s="39"/>
      <c r="AR40" s="38"/>
      <c r="AS40" s="39"/>
      <c r="AT40" s="38"/>
      <c r="AU40" s="39"/>
      <c r="AV40" s="38"/>
      <c r="AW40" s="39"/>
      <c r="AX40" s="38"/>
      <c r="AY40" s="41"/>
      <c r="AZ40" s="108"/>
      <c r="BA40" s="43"/>
      <c r="BB40" s="108"/>
      <c r="BC40" s="43"/>
      <c r="BD40" s="108"/>
      <c r="BE40" s="43"/>
      <c r="BF40" s="108"/>
      <c r="BG40" s="43"/>
      <c r="BH40" s="108"/>
      <c r="BI40" s="43"/>
      <c r="BJ40" s="108"/>
      <c r="BK40" s="43"/>
      <c r="BL40" s="108"/>
      <c r="BM40" s="43"/>
      <c r="BN40" s="108"/>
      <c r="BO40" s="43"/>
      <c r="BP40" s="108"/>
      <c r="BQ40" s="43"/>
      <c r="BR40" s="44">
        <f>SUM('Oct 24:Sept 25'!BR40)</f>
        <v>0</v>
      </c>
      <c r="BS40" s="45">
        <f>SUM('Oct 24:Sept 25'!BS40)</f>
        <v>0</v>
      </c>
      <c r="BT40" s="46"/>
      <c r="BU40" s="46"/>
      <c r="BV40" s="167">
        <f t="shared" si="2"/>
      </c>
      <c r="BW40" s="168">
        <f t="shared" si="0"/>
      </c>
      <c r="BX40" s="169">
        <f t="shared" si="1"/>
      </c>
    </row>
    <row r="41" ht="13.8" customHeight="1" spans="1:76" x14ac:dyDescent="0.25">
      <c r="A41" s="107"/>
      <c r="B41" s="33"/>
      <c r="C41" s="34"/>
      <c r="D41" s="37">
        <f>SUM('Oct 24:Sept 25'!D41)</f>
        <v>0</v>
      </c>
      <c r="E41" s="166">
        <f>SUM('Oct 24:Sept 25'!E41)</f>
        <v>0</v>
      </c>
      <c r="F41" s="35"/>
      <c r="G41" s="36"/>
      <c r="H41" s="35"/>
      <c r="I41" s="36"/>
      <c r="J41" s="35"/>
      <c r="K41" s="36"/>
      <c r="L41" s="35"/>
      <c r="M41" s="36"/>
      <c r="N41" s="35"/>
      <c r="O41" s="36"/>
      <c r="P41" s="35"/>
      <c r="Q41" s="36"/>
      <c r="R41" s="35"/>
      <c r="S41" s="36"/>
      <c r="T41" s="35"/>
      <c r="U41" s="36"/>
      <c r="V41" s="35"/>
      <c r="W41" s="36"/>
      <c r="X41" s="38"/>
      <c r="Y41" s="39"/>
      <c r="Z41" s="38"/>
      <c r="AA41" s="39"/>
      <c r="AB41" s="38"/>
      <c r="AC41" s="39"/>
      <c r="AD41" s="38"/>
      <c r="AE41" s="39"/>
      <c r="AF41" s="38"/>
      <c r="AG41" s="39"/>
      <c r="AH41" s="38"/>
      <c r="AI41" s="39"/>
      <c r="AJ41" s="38"/>
      <c r="AK41" s="39"/>
      <c r="AL41" s="38"/>
      <c r="AM41" s="39"/>
      <c r="AN41" s="38"/>
      <c r="AO41" s="39"/>
      <c r="AP41" s="38"/>
      <c r="AQ41" s="39"/>
      <c r="AR41" s="38"/>
      <c r="AS41" s="39"/>
      <c r="AT41" s="38"/>
      <c r="AU41" s="39"/>
      <c r="AV41" s="38"/>
      <c r="AW41" s="39"/>
      <c r="AX41" s="38"/>
      <c r="AY41" s="41"/>
      <c r="AZ41" s="108"/>
      <c r="BA41" s="43"/>
      <c r="BB41" s="108"/>
      <c r="BC41" s="43"/>
      <c r="BD41" s="108"/>
      <c r="BE41" s="43"/>
      <c r="BF41" s="108"/>
      <c r="BG41" s="43"/>
      <c r="BH41" s="108"/>
      <c r="BI41" s="43"/>
      <c r="BJ41" s="108"/>
      <c r="BK41" s="43"/>
      <c r="BL41" s="108"/>
      <c r="BM41" s="43"/>
      <c r="BN41" s="108"/>
      <c r="BO41" s="43"/>
      <c r="BP41" s="108"/>
      <c r="BQ41" s="43"/>
      <c r="BR41" s="44">
        <f>SUM('Oct 24:Sept 25'!BR41)</f>
        <v>0</v>
      </c>
      <c r="BS41" s="45">
        <f>SUM('Oct 24:Sept 25'!BS41)</f>
        <v>0</v>
      </c>
      <c r="BT41" s="46"/>
      <c r="BU41" s="46"/>
      <c r="BV41" s="167">
        <f t="shared" si="2"/>
      </c>
      <c r="BW41" s="168">
        <f t="shared" si="0"/>
      </c>
      <c r="BX41" s="169">
        <f t="shared" si="1"/>
      </c>
    </row>
    <row r="42" ht="13.8" customHeight="1" spans="1:76" x14ac:dyDescent="0.25">
      <c r="A42" s="107"/>
      <c r="B42" s="33"/>
      <c r="C42" s="34"/>
      <c r="D42" s="37">
        <f>SUM('Oct 24:Sept 25'!D42)</f>
        <v>0</v>
      </c>
      <c r="E42" s="166">
        <f>SUM('Oct 24:Sept 25'!E42)</f>
        <v>0</v>
      </c>
      <c r="F42" s="35"/>
      <c r="G42" s="36"/>
      <c r="H42" s="35"/>
      <c r="I42" s="36"/>
      <c r="J42" s="35"/>
      <c r="K42" s="36"/>
      <c r="L42" s="35"/>
      <c r="M42" s="36"/>
      <c r="N42" s="35"/>
      <c r="O42" s="36"/>
      <c r="P42" s="35"/>
      <c r="Q42" s="36"/>
      <c r="R42" s="35"/>
      <c r="S42" s="36"/>
      <c r="T42" s="35"/>
      <c r="U42" s="36"/>
      <c r="V42" s="35"/>
      <c r="W42" s="36"/>
      <c r="X42" s="38"/>
      <c r="Y42" s="39"/>
      <c r="Z42" s="38"/>
      <c r="AA42" s="39"/>
      <c r="AB42" s="38"/>
      <c r="AC42" s="39"/>
      <c r="AD42" s="38"/>
      <c r="AE42" s="39"/>
      <c r="AF42" s="38"/>
      <c r="AG42" s="39"/>
      <c r="AH42" s="38"/>
      <c r="AI42" s="39"/>
      <c r="AJ42" s="38"/>
      <c r="AK42" s="39"/>
      <c r="AL42" s="38"/>
      <c r="AM42" s="39"/>
      <c r="AN42" s="38"/>
      <c r="AO42" s="39"/>
      <c r="AP42" s="38"/>
      <c r="AQ42" s="39"/>
      <c r="AR42" s="38"/>
      <c r="AS42" s="39"/>
      <c r="AT42" s="38"/>
      <c r="AU42" s="39"/>
      <c r="AV42" s="38"/>
      <c r="AW42" s="39"/>
      <c r="AX42" s="38"/>
      <c r="AY42" s="41"/>
      <c r="AZ42" s="108"/>
      <c r="BA42" s="43"/>
      <c r="BB42" s="108"/>
      <c r="BC42" s="43"/>
      <c r="BD42" s="108"/>
      <c r="BE42" s="43"/>
      <c r="BF42" s="108"/>
      <c r="BG42" s="43"/>
      <c r="BH42" s="108"/>
      <c r="BI42" s="43"/>
      <c r="BJ42" s="108"/>
      <c r="BK42" s="43"/>
      <c r="BL42" s="108"/>
      <c r="BM42" s="43"/>
      <c r="BN42" s="108"/>
      <c r="BO42" s="43"/>
      <c r="BP42" s="108"/>
      <c r="BQ42" s="43"/>
      <c r="BR42" s="44">
        <f>SUM('Oct 24:Sept 25'!BR42)</f>
        <v>0</v>
      </c>
      <c r="BS42" s="45">
        <f>SUM('Oct 24:Sept 25'!BS42)</f>
        <v>0</v>
      </c>
      <c r="BT42" s="46"/>
      <c r="BU42" s="46"/>
      <c r="BV42" s="167">
        <f t="shared" si="2"/>
      </c>
      <c r="BW42" s="168">
        <f t="shared" si="0"/>
      </c>
      <c r="BX42" s="169">
        <f t="shared" si="1"/>
      </c>
    </row>
    <row r="43" ht="13.8" customHeight="1" spans="1:76" x14ac:dyDescent="0.25">
      <c r="A43" s="107"/>
      <c r="B43" s="33"/>
      <c r="C43" s="34"/>
      <c r="D43" s="37">
        <f>SUM('Oct 24:Sept 25'!D43)</f>
        <v>0</v>
      </c>
      <c r="E43" s="166">
        <f>SUM('Oct 24:Sept 25'!E43)</f>
        <v>0</v>
      </c>
      <c r="F43" s="35"/>
      <c r="G43" s="36"/>
      <c r="H43" s="35"/>
      <c r="I43" s="36"/>
      <c r="J43" s="35"/>
      <c r="K43" s="36"/>
      <c r="L43" s="35"/>
      <c r="M43" s="36"/>
      <c r="N43" s="35"/>
      <c r="O43" s="36"/>
      <c r="P43" s="35"/>
      <c r="Q43" s="36"/>
      <c r="R43" s="35"/>
      <c r="S43" s="36"/>
      <c r="T43" s="35"/>
      <c r="U43" s="36"/>
      <c r="V43" s="35"/>
      <c r="W43" s="36"/>
      <c r="X43" s="38"/>
      <c r="Y43" s="39"/>
      <c r="Z43" s="38"/>
      <c r="AA43" s="39"/>
      <c r="AB43" s="38"/>
      <c r="AC43" s="39"/>
      <c r="AD43" s="38"/>
      <c r="AE43" s="39"/>
      <c r="AF43" s="38"/>
      <c r="AG43" s="39"/>
      <c r="AH43" s="38"/>
      <c r="AI43" s="39"/>
      <c r="AJ43" s="38"/>
      <c r="AK43" s="39"/>
      <c r="AL43" s="38"/>
      <c r="AM43" s="39"/>
      <c r="AN43" s="38"/>
      <c r="AO43" s="39"/>
      <c r="AP43" s="38"/>
      <c r="AQ43" s="39"/>
      <c r="AR43" s="38"/>
      <c r="AS43" s="39"/>
      <c r="AT43" s="38"/>
      <c r="AU43" s="39"/>
      <c r="AV43" s="38"/>
      <c r="AW43" s="39"/>
      <c r="AX43" s="38"/>
      <c r="AY43" s="41"/>
      <c r="AZ43" s="108"/>
      <c r="BA43" s="43"/>
      <c r="BB43" s="108"/>
      <c r="BC43" s="43"/>
      <c r="BD43" s="108"/>
      <c r="BE43" s="43"/>
      <c r="BF43" s="108"/>
      <c r="BG43" s="43"/>
      <c r="BH43" s="108"/>
      <c r="BI43" s="43"/>
      <c r="BJ43" s="108"/>
      <c r="BK43" s="43"/>
      <c r="BL43" s="108"/>
      <c r="BM43" s="43"/>
      <c r="BN43" s="108"/>
      <c r="BO43" s="43"/>
      <c r="BP43" s="108"/>
      <c r="BQ43" s="43"/>
      <c r="BR43" s="44">
        <f>SUM('Oct 24:Sept 25'!BR43)</f>
        <v>0</v>
      </c>
      <c r="BS43" s="45">
        <f>SUM('Oct 24:Sept 25'!BS43)</f>
        <v>0</v>
      </c>
      <c r="BT43" s="46"/>
      <c r="BU43" s="46"/>
      <c r="BV43" s="167">
        <f t="shared" si="2"/>
      </c>
      <c r="BW43" s="168">
        <f t="shared" si="0"/>
      </c>
      <c r="BX43" s="169">
        <f t="shared" si="1"/>
      </c>
    </row>
    <row r="44" ht="13.8" customHeight="1" spans="1:76" x14ac:dyDescent="0.25">
      <c r="A44" s="107"/>
      <c r="B44" s="33"/>
      <c r="C44" s="34"/>
      <c r="D44" s="37">
        <f>SUM('Oct 24:Sept 25'!D44)</f>
        <v>0</v>
      </c>
      <c r="E44" s="166">
        <f>SUM('Oct 24:Sept 25'!E44)</f>
        <v>0</v>
      </c>
      <c r="F44" s="35"/>
      <c r="G44" s="36"/>
      <c r="H44" s="35"/>
      <c r="I44" s="36"/>
      <c r="J44" s="35"/>
      <c r="K44" s="36"/>
      <c r="L44" s="35"/>
      <c r="M44" s="36"/>
      <c r="N44" s="35"/>
      <c r="O44" s="36"/>
      <c r="P44" s="35"/>
      <c r="Q44" s="36"/>
      <c r="R44" s="35"/>
      <c r="S44" s="36"/>
      <c r="T44" s="35"/>
      <c r="U44" s="36"/>
      <c r="V44" s="35"/>
      <c r="W44" s="36"/>
      <c r="X44" s="38"/>
      <c r="Y44" s="39"/>
      <c r="Z44" s="38"/>
      <c r="AA44" s="39"/>
      <c r="AB44" s="38"/>
      <c r="AC44" s="39"/>
      <c r="AD44" s="38"/>
      <c r="AE44" s="39"/>
      <c r="AF44" s="38"/>
      <c r="AG44" s="39"/>
      <c r="AH44" s="38"/>
      <c r="AI44" s="39"/>
      <c r="AJ44" s="38"/>
      <c r="AK44" s="39"/>
      <c r="AL44" s="38"/>
      <c r="AM44" s="39"/>
      <c r="AN44" s="38"/>
      <c r="AO44" s="39"/>
      <c r="AP44" s="38"/>
      <c r="AQ44" s="39"/>
      <c r="AR44" s="38"/>
      <c r="AS44" s="39"/>
      <c r="AT44" s="38"/>
      <c r="AU44" s="39"/>
      <c r="AV44" s="38"/>
      <c r="AW44" s="39"/>
      <c r="AX44" s="38"/>
      <c r="AY44" s="41"/>
      <c r="AZ44" s="108"/>
      <c r="BA44" s="43"/>
      <c r="BB44" s="108"/>
      <c r="BC44" s="43"/>
      <c r="BD44" s="108"/>
      <c r="BE44" s="43"/>
      <c r="BF44" s="108"/>
      <c r="BG44" s="43"/>
      <c r="BH44" s="108"/>
      <c r="BI44" s="43"/>
      <c r="BJ44" s="108"/>
      <c r="BK44" s="43"/>
      <c r="BL44" s="108"/>
      <c r="BM44" s="43"/>
      <c r="BN44" s="108"/>
      <c r="BO44" s="43"/>
      <c r="BP44" s="108"/>
      <c r="BQ44" s="43"/>
      <c r="BR44" s="44">
        <f>SUM('Oct 24:Sept 25'!BR44)</f>
        <v>0</v>
      </c>
      <c r="BS44" s="45">
        <f>SUM('Oct 24:Sept 25'!BS44)</f>
        <v>0</v>
      </c>
      <c r="BT44" s="46"/>
      <c r="BU44" s="46"/>
      <c r="BV44" s="167">
        <f t="shared" si="2"/>
      </c>
      <c r="BW44" s="168">
        <f t="shared" si="0"/>
      </c>
      <c r="BX44" s="169">
        <f t="shared" si="1"/>
      </c>
    </row>
    <row r="45" ht="13.8" customHeight="1" spans="1:76" x14ac:dyDescent="0.25">
      <c r="A45" s="107"/>
      <c r="B45" s="33"/>
      <c r="C45" s="34"/>
      <c r="D45" s="37">
        <f>SUM('Oct 24:Sept 25'!D45)</f>
        <v>0</v>
      </c>
      <c r="E45" s="166">
        <f>SUM('Oct 24:Sept 25'!E45)</f>
        <v>0</v>
      </c>
      <c r="F45" s="35"/>
      <c r="G45" s="36"/>
      <c r="H45" s="35"/>
      <c r="I45" s="36"/>
      <c r="J45" s="35"/>
      <c r="K45" s="36"/>
      <c r="L45" s="35"/>
      <c r="M45" s="36"/>
      <c r="N45" s="35"/>
      <c r="O45" s="36"/>
      <c r="P45" s="35"/>
      <c r="Q45" s="36"/>
      <c r="R45" s="35"/>
      <c r="S45" s="36"/>
      <c r="T45" s="35"/>
      <c r="U45" s="36"/>
      <c r="V45" s="35"/>
      <c r="W45" s="36"/>
      <c r="X45" s="38"/>
      <c r="Y45" s="39"/>
      <c r="Z45" s="38"/>
      <c r="AA45" s="39"/>
      <c r="AB45" s="38"/>
      <c r="AC45" s="39"/>
      <c r="AD45" s="38"/>
      <c r="AE45" s="39"/>
      <c r="AF45" s="38"/>
      <c r="AG45" s="39"/>
      <c r="AH45" s="38"/>
      <c r="AI45" s="39"/>
      <c r="AJ45" s="38"/>
      <c r="AK45" s="39"/>
      <c r="AL45" s="38"/>
      <c r="AM45" s="39"/>
      <c r="AN45" s="38"/>
      <c r="AO45" s="39"/>
      <c r="AP45" s="38"/>
      <c r="AQ45" s="39"/>
      <c r="AR45" s="38"/>
      <c r="AS45" s="39"/>
      <c r="AT45" s="38"/>
      <c r="AU45" s="39"/>
      <c r="AV45" s="38"/>
      <c r="AW45" s="39"/>
      <c r="AX45" s="38"/>
      <c r="AY45" s="41"/>
      <c r="AZ45" s="108"/>
      <c r="BA45" s="43"/>
      <c r="BB45" s="108"/>
      <c r="BC45" s="43"/>
      <c r="BD45" s="108"/>
      <c r="BE45" s="43"/>
      <c r="BF45" s="108"/>
      <c r="BG45" s="43"/>
      <c r="BH45" s="108"/>
      <c r="BI45" s="43"/>
      <c r="BJ45" s="108"/>
      <c r="BK45" s="43"/>
      <c r="BL45" s="108"/>
      <c r="BM45" s="43"/>
      <c r="BN45" s="108"/>
      <c r="BO45" s="43"/>
      <c r="BP45" s="108"/>
      <c r="BQ45" s="43"/>
      <c r="BR45" s="44">
        <f>SUM('Oct 24:Sept 25'!BR45)</f>
        <v>0</v>
      </c>
      <c r="BS45" s="45">
        <f>SUM('Oct 24:Sept 25'!BS45)</f>
        <v>0</v>
      </c>
      <c r="BT45" s="46"/>
      <c r="BU45" s="46"/>
      <c r="BV45" s="167">
        <f t="shared" si="2"/>
      </c>
      <c r="BW45" s="168">
        <f t="shared" si="0"/>
      </c>
      <c r="BX45" s="169">
        <f t="shared" si="1"/>
      </c>
    </row>
    <row r="46" ht="13.8" customHeight="1" spans="1:76" x14ac:dyDescent="0.25">
      <c r="A46" s="107"/>
      <c r="B46" s="33"/>
      <c r="C46" s="34"/>
      <c r="D46" s="37">
        <f>SUM('Oct 24:Sept 25'!D46)</f>
        <v>0</v>
      </c>
      <c r="E46" s="166">
        <f>SUM('Oct 24:Sept 25'!E46)</f>
        <v>0</v>
      </c>
      <c r="F46" s="35"/>
      <c r="G46" s="36"/>
      <c r="H46" s="35"/>
      <c r="I46" s="36"/>
      <c r="J46" s="35"/>
      <c r="K46" s="36"/>
      <c r="L46" s="35"/>
      <c r="M46" s="36"/>
      <c r="N46" s="35"/>
      <c r="O46" s="36"/>
      <c r="P46" s="35"/>
      <c r="Q46" s="36"/>
      <c r="R46" s="35"/>
      <c r="S46" s="36"/>
      <c r="T46" s="35"/>
      <c r="U46" s="36"/>
      <c r="V46" s="35"/>
      <c r="W46" s="36"/>
      <c r="X46" s="38"/>
      <c r="Y46" s="39"/>
      <c r="Z46" s="38"/>
      <c r="AA46" s="39"/>
      <c r="AB46" s="38"/>
      <c r="AC46" s="39"/>
      <c r="AD46" s="38"/>
      <c r="AE46" s="39"/>
      <c r="AF46" s="38"/>
      <c r="AG46" s="39"/>
      <c r="AH46" s="38"/>
      <c r="AI46" s="39"/>
      <c r="AJ46" s="38"/>
      <c r="AK46" s="39"/>
      <c r="AL46" s="38"/>
      <c r="AM46" s="39"/>
      <c r="AN46" s="38"/>
      <c r="AO46" s="39"/>
      <c r="AP46" s="38"/>
      <c r="AQ46" s="39"/>
      <c r="AR46" s="38"/>
      <c r="AS46" s="39"/>
      <c r="AT46" s="38"/>
      <c r="AU46" s="39"/>
      <c r="AV46" s="38"/>
      <c r="AW46" s="39"/>
      <c r="AX46" s="38"/>
      <c r="AY46" s="41"/>
      <c r="AZ46" s="108"/>
      <c r="BA46" s="43"/>
      <c r="BB46" s="108"/>
      <c r="BC46" s="43"/>
      <c r="BD46" s="108"/>
      <c r="BE46" s="43"/>
      <c r="BF46" s="108"/>
      <c r="BG46" s="43"/>
      <c r="BH46" s="108"/>
      <c r="BI46" s="43"/>
      <c r="BJ46" s="108"/>
      <c r="BK46" s="43"/>
      <c r="BL46" s="108"/>
      <c r="BM46" s="43"/>
      <c r="BN46" s="108"/>
      <c r="BO46" s="43"/>
      <c r="BP46" s="108"/>
      <c r="BQ46" s="43"/>
      <c r="BR46" s="44">
        <f>SUM('Oct 24:Sept 25'!BR46)</f>
        <v>0</v>
      </c>
      <c r="BS46" s="45">
        <f>SUM('Oct 24:Sept 25'!BS46)</f>
        <v>0</v>
      </c>
      <c r="BT46" s="46"/>
      <c r="BU46" s="46"/>
      <c r="BV46" s="167">
        <f t="shared" si="2"/>
      </c>
      <c r="BW46" s="168">
        <f t="shared" si="0"/>
      </c>
      <c r="BX46" s="169">
        <f t="shared" si="1"/>
      </c>
    </row>
    <row r="47" ht="13.8" customHeight="1" spans="1:76" x14ac:dyDescent="0.25">
      <c r="A47" s="107"/>
      <c r="B47" s="33"/>
      <c r="C47" s="34"/>
      <c r="D47" s="37">
        <f>SUM('Oct 24:Sept 25'!D47)</f>
        <v>0</v>
      </c>
      <c r="E47" s="166">
        <f>SUM('Oct 24:Sept 25'!E47)</f>
        <v>0</v>
      </c>
      <c r="F47" s="35"/>
      <c r="G47" s="36"/>
      <c r="H47" s="35"/>
      <c r="I47" s="36"/>
      <c r="J47" s="35"/>
      <c r="K47" s="36"/>
      <c r="L47" s="35"/>
      <c r="M47" s="36"/>
      <c r="N47" s="35"/>
      <c r="O47" s="36"/>
      <c r="P47" s="35"/>
      <c r="Q47" s="36"/>
      <c r="R47" s="35"/>
      <c r="S47" s="36"/>
      <c r="T47" s="35"/>
      <c r="U47" s="36"/>
      <c r="V47" s="35"/>
      <c r="W47" s="36"/>
      <c r="X47" s="38"/>
      <c r="Y47" s="39"/>
      <c r="Z47" s="38"/>
      <c r="AA47" s="39"/>
      <c r="AB47" s="38"/>
      <c r="AC47" s="39"/>
      <c r="AD47" s="38"/>
      <c r="AE47" s="39"/>
      <c r="AF47" s="38"/>
      <c r="AG47" s="39"/>
      <c r="AH47" s="38"/>
      <c r="AI47" s="39"/>
      <c r="AJ47" s="38"/>
      <c r="AK47" s="39"/>
      <c r="AL47" s="38"/>
      <c r="AM47" s="39"/>
      <c r="AN47" s="38"/>
      <c r="AO47" s="39"/>
      <c r="AP47" s="38"/>
      <c r="AQ47" s="39"/>
      <c r="AR47" s="38"/>
      <c r="AS47" s="39"/>
      <c r="AT47" s="38"/>
      <c r="AU47" s="39"/>
      <c r="AV47" s="38"/>
      <c r="AW47" s="39"/>
      <c r="AX47" s="38"/>
      <c r="AY47" s="41"/>
      <c r="AZ47" s="108"/>
      <c r="BA47" s="43"/>
      <c r="BB47" s="108"/>
      <c r="BC47" s="43"/>
      <c r="BD47" s="108"/>
      <c r="BE47" s="43"/>
      <c r="BF47" s="108"/>
      <c r="BG47" s="43"/>
      <c r="BH47" s="108"/>
      <c r="BI47" s="43"/>
      <c r="BJ47" s="108"/>
      <c r="BK47" s="43"/>
      <c r="BL47" s="108"/>
      <c r="BM47" s="43"/>
      <c r="BN47" s="108"/>
      <c r="BO47" s="43"/>
      <c r="BP47" s="108"/>
      <c r="BQ47" s="43"/>
      <c r="BR47" s="44">
        <f>SUM('Oct 24:Sept 25'!BR47)</f>
        <v>0</v>
      </c>
      <c r="BS47" s="45">
        <f>SUM('Oct 24:Sept 25'!BS47)</f>
        <v>0</v>
      </c>
      <c r="BT47" s="46"/>
      <c r="BU47" s="46"/>
      <c r="BV47" s="167">
        <f t="shared" si="2"/>
      </c>
      <c r="BW47" s="168">
        <f t="shared" si="0"/>
      </c>
      <c r="BX47" s="169">
        <f t="shared" si="1"/>
      </c>
    </row>
    <row r="48" ht="13.8" customHeight="1" spans="1:76" x14ac:dyDescent="0.25">
      <c r="A48" s="107"/>
      <c r="B48" s="33"/>
      <c r="C48" s="34"/>
      <c r="D48" s="37">
        <f>SUM('Oct 24:Sept 25'!D48)</f>
        <v>0</v>
      </c>
      <c r="E48" s="166">
        <f>SUM('Oct 24:Sept 25'!E48)</f>
        <v>0</v>
      </c>
      <c r="F48" s="35"/>
      <c r="G48" s="36"/>
      <c r="H48" s="35"/>
      <c r="I48" s="36"/>
      <c r="J48" s="35"/>
      <c r="K48" s="36"/>
      <c r="L48" s="35"/>
      <c r="M48" s="36"/>
      <c r="N48" s="35"/>
      <c r="O48" s="36"/>
      <c r="P48" s="35"/>
      <c r="Q48" s="36"/>
      <c r="R48" s="35"/>
      <c r="S48" s="36"/>
      <c r="T48" s="35"/>
      <c r="U48" s="36"/>
      <c r="V48" s="35"/>
      <c r="W48" s="36"/>
      <c r="X48" s="38"/>
      <c r="Y48" s="39"/>
      <c r="Z48" s="38"/>
      <c r="AA48" s="39"/>
      <c r="AB48" s="38"/>
      <c r="AC48" s="39"/>
      <c r="AD48" s="38"/>
      <c r="AE48" s="39"/>
      <c r="AF48" s="38"/>
      <c r="AG48" s="39"/>
      <c r="AH48" s="38"/>
      <c r="AI48" s="39"/>
      <c r="AJ48" s="38"/>
      <c r="AK48" s="39"/>
      <c r="AL48" s="38"/>
      <c r="AM48" s="39"/>
      <c r="AN48" s="38"/>
      <c r="AO48" s="39"/>
      <c r="AP48" s="38"/>
      <c r="AQ48" s="39"/>
      <c r="AR48" s="38"/>
      <c r="AS48" s="39"/>
      <c r="AT48" s="38"/>
      <c r="AU48" s="39"/>
      <c r="AV48" s="38"/>
      <c r="AW48" s="39"/>
      <c r="AX48" s="38"/>
      <c r="AY48" s="41"/>
      <c r="AZ48" s="108"/>
      <c r="BA48" s="43"/>
      <c r="BB48" s="108"/>
      <c r="BC48" s="43"/>
      <c r="BD48" s="108"/>
      <c r="BE48" s="43"/>
      <c r="BF48" s="108"/>
      <c r="BG48" s="43"/>
      <c r="BH48" s="108"/>
      <c r="BI48" s="43"/>
      <c r="BJ48" s="108"/>
      <c r="BK48" s="43"/>
      <c r="BL48" s="108"/>
      <c r="BM48" s="43"/>
      <c r="BN48" s="108"/>
      <c r="BO48" s="43"/>
      <c r="BP48" s="108"/>
      <c r="BQ48" s="43"/>
      <c r="BR48" s="44">
        <f>SUM('Oct 24:Sept 25'!BR48)</f>
        <v>0</v>
      </c>
      <c r="BS48" s="45">
        <f>SUM('Oct 24:Sept 25'!BS48)</f>
        <v>0</v>
      </c>
      <c r="BT48" s="46"/>
      <c r="BU48" s="46"/>
      <c r="BV48" s="167">
        <f t="shared" si="2"/>
      </c>
      <c r="BW48" s="168">
        <f t="shared" si="0"/>
      </c>
      <c r="BX48" s="169">
        <f t="shared" si="1"/>
      </c>
    </row>
    <row r="49" ht="13.8" customHeight="1" spans="1:76" x14ac:dyDescent="0.25">
      <c r="A49" s="107"/>
      <c r="B49" s="33"/>
      <c r="C49" s="34"/>
      <c r="D49" s="37">
        <f>SUM('Oct 24:Sept 25'!D49)</f>
        <v>0</v>
      </c>
      <c r="E49" s="166">
        <f>SUM('Oct 24:Sept 25'!E49)</f>
        <v>0</v>
      </c>
      <c r="F49" s="35"/>
      <c r="G49" s="36"/>
      <c r="H49" s="35"/>
      <c r="I49" s="36"/>
      <c r="J49" s="35"/>
      <c r="K49" s="36"/>
      <c r="L49" s="35"/>
      <c r="M49" s="36"/>
      <c r="N49" s="35"/>
      <c r="O49" s="36"/>
      <c r="P49" s="35"/>
      <c r="Q49" s="36"/>
      <c r="R49" s="35"/>
      <c r="S49" s="36"/>
      <c r="T49" s="35"/>
      <c r="U49" s="36"/>
      <c r="V49" s="35"/>
      <c r="W49" s="36"/>
      <c r="X49" s="38"/>
      <c r="Y49" s="39"/>
      <c r="Z49" s="38"/>
      <c r="AA49" s="39"/>
      <c r="AB49" s="38"/>
      <c r="AC49" s="39"/>
      <c r="AD49" s="38"/>
      <c r="AE49" s="39"/>
      <c r="AF49" s="38"/>
      <c r="AG49" s="39"/>
      <c r="AH49" s="38"/>
      <c r="AI49" s="39"/>
      <c r="AJ49" s="38"/>
      <c r="AK49" s="39"/>
      <c r="AL49" s="38"/>
      <c r="AM49" s="39"/>
      <c r="AN49" s="38"/>
      <c r="AO49" s="39"/>
      <c r="AP49" s="38"/>
      <c r="AQ49" s="39"/>
      <c r="AR49" s="38"/>
      <c r="AS49" s="39"/>
      <c r="AT49" s="38"/>
      <c r="AU49" s="39"/>
      <c r="AV49" s="38"/>
      <c r="AW49" s="39"/>
      <c r="AX49" s="38"/>
      <c r="AY49" s="41"/>
      <c r="AZ49" s="108"/>
      <c r="BA49" s="43"/>
      <c r="BB49" s="108"/>
      <c r="BC49" s="43"/>
      <c r="BD49" s="108"/>
      <c r="BE49" s="43"/>
      <c r="BF49" s="108"/>
      <c r="BG49" s="43"/>
      <c r="BH49" s="108"/>
      <c r="BI49" s="43"/>
      <c r="BJ49" s="108"/>
      <c r="BK49" s="43"/>
      <c r="BL49" s="108"/>
      <c r="BM49" s="43"/>
      <c r="BN49" s="108"/>
      <c r="BO49" s="43"/>
      <c r="BP49" s="108"/>
      <c r="BQ49" s="43"/>
      <c r="BR49" s="44">
        <f>SUM('Oct 24:Sept 25'!BR49)</f>
        <v>0</v>
      </c>
      <c r="BS49" s="45">
        <f>SUM('Oct 24:Sept 25'!BS49)</f>
        <v>0</v>
      </c>
      <c r="BT49" s="46"/>
      <c r="BU49" s="46"/>
      <c r="BV49" s="167">
        <f t="shared" si="2"/>
      </c>
      <c r="BW49" s="168">
        <f t="shared" si="0"/>
      </c>
      <c r="BX49" s="169">
        <f t="shared" si="1"/>
      </c>
    </row>
    <row r="50" ht="13.8" customHeight="1" spans="1:76" x14ac:dyDescent="0.25">
      <c r="A50" s="107"/>
      <c r="B50" s="33"/>
      <c r="C50" s="34"/>
      <c r="D50" s="37">
        <f>SUM('Oct 24:Sept 25'!D50)</f>
        <v>0</v>
      </c>
      <c r="E50" s="166">
        <f>SUM('Oct 24:Sept 25'!E50)</f>
        <v>0</v>
      </c>
      <c r="F50" s="35"/>
      <c r="G50" s="36"/>
      <c r="H50" s="35"/>
      <c r="I50" s="36"/>
      <c r="J50" s="35"/>
      <c r="K50" s="36"/>
      <c r="L50" s="35"/>
      <c r="M50" s="36"/>
      <c r="N50" s="35"/>
      <c r="O50" s="36"/>
      <c r="P50" s="35"/>
      <c r="Q50" s="36"/>
      <c r="R50" s="35"/>
      <c r="S50" s="36"/>
      <c r="T50" s="35"/>
      <c r="U50" s="36"/>
      <c r="V50" s="35"/>
      <c r="W50" s="36"/>
      <c r="X50" s="38"/>
      <c r="Y50" s="39"/>
      <c r="Z50" s="38"/>
      <c r="AA50" s="39"/>
      <c r="AB50" s="38"/>
      <c r="AC50" s="39"/>
      <c r="AD50" s="38"/>
      <c r="AE50" s="39"/>
      <c r="AF50" s="38"/>
      <c r="AG50" s="39"/>
      <c r="AH50" s="38"/>
      <c r="AI50" s="39"/>
      <c r="AJ50" s="38"/>
      <c r="AK50" s="39"/>
      <c r="AL50" s="38"/>
      <c r="AM50" s="39"/>
      <c r="AN50" s="38"/>
      <c r="AO50" s="39"/>
      <c r="AP50" s="38"/>
      <c r="AQ50" s="39"/>
      <c r="AR50" s="38"/>
      <c r="AS50" s="39"/>
      <c r="AT50" s="38"/>
      <c r="AU50" s="39"/>
      <c r="AV50" s="38"/>
      <c r="AW50" s="39"/>
      <c r="AX50" s="38"/>
      <c r="AY50" s="41"/>
      <c r="AZ50" s="108"/>
      <c r="BA50" s="43"/>
      <c r="BB50" s="108"/>
      <c r="BC50" s="43"/>
      <c r="BD50" s="108"/>
      <c r="BE50" s="43"/>
      <c r="BF50" s="108"/>
      <c r="BG50" s="43"/>
      <c r="BH50" s="108"/>
      <c r="BI50" s="43"/>
      <c r="BJ50" s="108"/>
      <c r="BK50" s="43"/>
      <c r="BL50" s="108"/>
      <c r="BM50" s="43"/>
      <c r="BN50" s="108"/>
      <c r="BO50" s="43"/>
      <c r="BP50" s="108"/>
      <c r="BQ50" s="43"/>
      <c r="BR50" s="44">
        <f>SUM('Oct 24:Sept 25'!BR50)</f>
        <v>0</v>
      </c>
      <c r="BS50" s="45">
        <f>SUM('Oct 24:Sept 25'!BS50)</f>
        <v>0</v>
      </c>
      <c r="BT50" s="46"/>
      <c r="BU50" s="46"/>
      <c r="BV50" s="167">
        <f t="shared" si="2"/>
      </c>
      <c r="BW50" s="168">
        <f t="shared" si="0"/>
      </c>
      <c r="BX50" s="169">
        <f t="shared" si="1"/>
      </c>
    </row>
    <row r="51" ht="13.8" customHeight="1" spans="1:76" x14ac:dyDescent="0.25">
      <c r="A51" s="107"/>
      <c r="B51" s="33"/>
      <c r="C51" s="34"/>
      <c r="D51" s="37">
        <f>SUM('Oct 24:Sept 25'!D51)</f>
        <v>0</v>
      </c>
      <c r="E51" s="166">
        <f>SUM('Oct 24:Sept 25'!E51)</f>
        <v>0</v>
      </c>
      <c r="F51" s="35"/>
      <c r="G51" s="36"/>
      <c r="H51" s="35"/>
      <c r="I51" s="36"/>
      <c r="J51" s="35"/>
      <c r="K51" s="36"/>
      <c r="L51" s="35"/>
      <c r="M51" s="36"/>
      <c r="N51" s="35"/>
      <c r="O51" s="36"/>
      <c r="P51" s="35"/>
      <c r="Q51" s="36"/>
      <c r="R51" s="35"/>
      <c r="S51" s="36"/>
      <c r="T51" s="35"/>
      <c r="U51" s="36"/>
      <c r="V51" s="35"/>
      <c r="W51" s="36"/>
      <c r="X51" s="38"/>
      <c r="Y51" s="39"/>
      <c r="Z51" s="38"/>
      <c r="AA51" s="39"/>
      <c r="AB51" s="38"/>
      <c r="AC51" s="39"/>
      <c r="AD51" s="38"/>
      <c r="AE51" s="39"/>
      <c r="AF51" s="38"/>
      <c r="AG51" s="39"/>
      <c r="AH51" s="38"/>
      <c r="AI51" s="39"/>
      <c r="AJ51" s="38"/>
      <c r="AK51" s="39"/>
      <c r="AL51" s="38"/>
      <c r="AM51" s="39"/>
      <c r="AN51" s="38"/>
      <c r="AO51" s="39"/>
      <c r="AP51" s="38"/>
      <c r="AQ51" s="39"/>
      <c r="AR51" s="38"/>
      <c r="AS51" s="39"/>
      <c r="AT51" s="38"/>
      <c r="AU51" s="39"/>
      <c r="AV51" s="38"/>
      <c r="AW51" s="39"/>
      <c r="AX51" s="38"/>
      <c r="AY51" s="41"/>
      <c r="AZ51" s="108"/>
      <c r="BA51" s="43"/>
      <c r="BB51" s="108"/>
      <c r="BC51" s="43"/>
      <c r="BD51" s="108"/>
      <c r="BE51" s="43"/>
      <c r="BF51" s="108"/>
      <c r="BG51" s="43"/>
      <c r="BH51" s="108"/>
      <c r="BI51" s="43"/>
      <c r="BJ51" s="108"/>
      <c r="BK51" s="43"/>
      <c r="BL51" s="108"/>
      <c r="BM51" s="43"/>
      <c r="BN51" s="108"/>
      <c r="BO51" s="43"/>
      <c r="BP51" s="108"/>
      <c r="BQ51" s="43"/>
      <c r="BR51" s="44">
        <f>SUM('Oct 24:Sept 25'!BR51)</f>
        <v>0</v>
      </c>
      <c r="BS51" s="45">
        <f>SUM('Oct 24:Sept 25'!BS51)</f>
        <v>0</v>
      </c>
      <c r="BT51" s="46"/>
      <c r="BU51" s="46"/>
      <c r="BV51" s="167">
        <f t="shared" si="2"/>
      </c>
      <c r="BW51" s="168">
        <f t="shared" si="0"/>
      </c>
      <c r="BX51" s="169">
        <f t="shared" si="1"/>
      </c>
    </row>
    <row r="52" ht="13.8" customHeight="1" spans="1:76" x14ac:dyDescent="0.25">
      <c r="A52" s="107"/>
      <c r="B52" s="33"/>
      <c r="C52" s="34"/>
      <c r="D52" s="37">
        <f>SUM('Oct 24:Sept 25'!D52)</f>
        <v>0</v>
      </c>
      <c r="E52" s="166">
        <f>SUM('Oct 24:Sept 25'!E52)</f>
        <v>0</v>
      </c>
      <c r="F52" s="35"/>
      <c r="G52" s="36"/>
      <c r="H52" s="35"/>
      <c r="I52" s="36"/>
      <c r="J52" s="35"/>
      <c r="K52" s="36"/>
      <c r="L52" s="35"/>
      <c r="M52" s="36"/>
      <c r="N52" s="35"/>
      <c r="O52" s="36"/>
      <c r="P52" s="35"/>
      <c r="Q52" s="36"/>
      <c r="R52" s="35"/>
      <c r="S52" s="36"/>
      <c r="T52" s="35"/>
      <c r="U52" s="36"/>
      <c r="V52" s="35"/>
      <c r="W52" s="36"/>
      <c r="X52" s="38"/>
      <c r="Y52" s="39"/>
      <c r="Z52" s="38"/>
      <c r="AA52" s="39"/>
      <c r="AB52" s="38"/>
      <c r="AC52" s="39"/>
      <c r="AD52" s="38"/>
      <c r="AE52" s="39"/>
      <c r="AF52" s="38"/>
      <c r="AG52" s="39"/>
      <c r="AH52" s="38"/>
      <c r="AI52" s="39"/>
      <c r="AJ52" s="38"/>
      <c r="AK52" s="39"/>
      <c r="AL52" s="38"/>
      <c r="AM52" s="39"/>
      <c r="AN52" s="38"/>
      <c r="AO52" s="39"/>
      <c r="AP52" s="38"/>
      <c r="AQ52" s="39"/>
      <c r="AR52" s="38"/>
      <c r="AS52" s="39"/>
      <c r="AT52" s="38"/>
      <c r="AU52" s="39"/>
      <c r="AV52" s="38"/>
      <c r="AW52" s="39"/>
      <c r="AX52" s="38"/>
      <c r="AY52" s="41"/>
      <c r="AZ52" s="108"/>
      <c r="BA52" s="43"/>
      <c r="BB52" s="108"/>
      <c r="BC52" s="43"/>
      <c r="BD52" s="108"/>
      <c r="BE52" s="43"/>
      <c r="BF52" s="108"/>
      <c r="BG52" s="43"/>
      <c r="BH52" s="108"/>
      <c r="BI52" s="43"/>
      <c r="BJ52" s="108"/>
      <c r="BK52" s="43"/>
      <c r="BL52" s="108"/>
      <c r="BM52" s="43"/>
      <c r="BN52" s="108"/>
      <c r="BO52" s="43"/>
      <c r="BP52" s="108"/>
      <c r="BQ52" s="43"/>
      <c r="BR52" s="44">
        <f>SUM('Oct 24:Sept 25'!BR52)</f>
        <v>0</v>
      </c>
      <c r="BS52" s="45">
        <f>SUM('Oct 24:Sept 25'!BS52)</f>
        <v>0</v>
      </c>
      <c r="BT52" s="46"/>
      <c r="BU52" s="46"/>
      <c r="BV52" s="167">
        <f t="shared" si="2"/>
      </c>
      <c r="BW52" s="168">
        <f t="shared" si="0"/>
      </c>
      <c r="BX52" s="169">
        <f t="shared" si="1"/>
      </c>
    </row>
    <row r="53" ht="13.8" customHeight="1" spans="1:76" x14ac:dyDescent="0.25">
      <c r="A53" s="107"/>
      <c r="B53" s="33"/>
      <c r="C53" s="34"/>
      <c r="D53" s="37">
        <f>SUM('Oct 24:Sept 25'!D53)</f>
        <v>0</v>
      </c>
      <c r="E53" s="166">
        <f>SUM('Oct 24:Sept 25'!E53)</f>
        <v>0</v>
      </c>
      <c r="F53" s="35"/>
      <c r="G53" s="36"/>
      <c r="H53" s="35"/>
      <c r="I53" s="36"/>
      <c r="J53" s="35"/>
      <c r="K53" s="36"/>
      <c r="L53" s="35"/>
      <c r="M53" s="36"/>
      <c r="N53" s="35"/>
      <c r="O53" s="36"/>
      <c r="P53" s="35"/>
      <c r="Q53" s="36"/>
      <c r="R53" s="35"/>
      <c r="S53" s="36"/>
      <c r="T53" s="35"/>
      <c r="U53" s="36"/>
      <c r="V53" s="35"/>
      <c r="W53" s="36"/>
      <c r="X53" s="38"/>
      <c r="Y53" s="39"/>
      <c r="Z53" s="38"/>
      <c r="AA53" s="39"/>
      <c r="AB53" s="38"/>
      <c r="AC53" s="39"/>
      <c r="AD53" s="38"/>
      <c r="AE53" s="39"/>
      <c r="AF53" s="38"/>
      <c r="AG53" s="39"/>
      <c r="AH53" s="38"/>
      <c r="AI53" s="39"/>
      <c r="AJ53" s="38"/>
      <c r="AK53" s="39"/>
      <c r="AL53" s="38"/>
      <c r="AM53" s="39"/>
      <c r="AN53" s="38"/>
      <c r="AO53" s="39"/>
      <c r="AP53" s="38"/>
      <c r="AQ53" s="39"/>
      <c r="AR53" s="38"/>
      <c r="AS53" s="39"/>
      <c r="AT53" s="38"/>
      <c r="AU53" s="39"/>
      <c r="AV53" s="38"/>
      <c r="AW53" s="39"/>
      <c r="AX53" s="38"/>
      <c r="AY53" s="41"/>
      <c r="AZ53" s="108"/>
      <c r="BA53" s="43"/>
      <c r="BB53" s="108"/>
      <c r="BC53" s="43"/>
      <c r="BD53" s="108"/>
      <c r="BE53" s="43"/>
      <c r="BF53" s="108"/>
      <c r="BG53" s="43"/>
      <c r="BH53" s="108"/>
      <c r="BI53" s="43"/>
      <c r="BJ53" s="108"/>
      <c r="BK53" s="43"/>
      <c r="BL53" s="108"/>
      <c r="BM53" s="43"/>
      <c r="BN53" s="108"/>
      <c r="BO53" s="43"/>
      <c r="BP53" s="108"/>
      <c r="BQ53" s="43"/>
      <c r="BR53" s="44">
        <f>SUM('Oct 24:Sept 25'!BR53)</f>
        <v>0</v>
      </c>
      <c r="BS53" s="45">
        <f>SUM('Oct 24:Sept 25'!BS53)</f>
        <v>0</v>
      </c>
      <c r="BT53" s="46"/>
      <c r="BU53" s="46"/>
      <c r="BV53" s="167">
        <f t="shared" si="2"/>
      </c>
      <c r="BW53" s="168">
        <f t="shared" si="0"/>
      </c>
      <c r="BX53" s="169">
        <f t="shared" si="1"/>
      </c>
    </row>
    <row r="54" ht="13.8" customHeight="1" spans="1:76" x14ac:dyDescent="0.25">
      <c r="A54" s="107"/>
      <c r="B54" s="33"/>
      <c r="C54" s="34"/>
      <c r="D54" s="37">
        <f>SUM('Oct 24:Sept 25'!D54)</f>
        <v>0</v>
      </c>
      <c r="E54" s="166">
        <f>SUM('Oct 24:Sept 25'!E54)</f>
        <v>0</v>
      </c>
      <c r="F54" s="35"/>
      <c r="G54" s="36"/>
      <c r="H54" s="35"/>
      <c r="I54" s="36"/>
      <c r="J54" s="35"/>
      <c r="K54" s="36"/>
      <c r="L54" s="35"/>
      <c r="M54" s="36"/>
      <c r="N54" s="35"/>
      <c r="O54" s="36"/>
      <c r="P54" s="35"/>
      <c r="Q54" s="36"/>
      <c r="R54" s="35"/>
      <c r="S54" s="36"/>
      <c r="T54" s="35"/>
      <c r="U54" s="36"/>
      <c r="V54" s="35"/>
      <c r="W54" s="36"/>
      <c r="X54" s="38"/>
      <c r="Y54" s="39"/>
      <c r="Z54" s="38"/>
      <c r="AA54" s="39"/>
      <c r="AB54" s="38"/>
      <c r="AC54" s="39"/>
      <c r="AD54" s="38"/>
      <c r="AE54" s="39"/>
      <c r="AF54" s="38"/>
      <c r="AG54" s="39"/>
      <c r="AH54" s="38"/>
      <c r="AI54" s="39"/>
      <c r="AJ54" s="38"/>
      <c r="AK54" s="39"/>
      <c r="AL54" s="38"/>
      <c r="AM54" s="39"/>
      <c r="AN54" s="38"/>
      <c r="AO54" s="39"/>
      <c r="AP54" s="38"/>
      <c r="AQ54" s="39"/>
      <c r="AR54" s="38"/>
      <c r="AS54" s="39"/>
      <c r="AT54" s="38"/>
      <c r="AU54" s="39"/>
      <c r="AV54" s="38"/>
      <c r="AW54" s="39"/>
      <c r="AX54" s="38"/>
      <c r="AY54" s="41"/>
      <c r="AZ54" s="108"/>
      <c r="BA54" s="43"/>
      <c r="BB54" s="108"/>
      <c r="BC54" s="43"/>
      <c r="BD54" s="108"/>
      <c r="BE54" s="43"/>
      <c r="BF54" s="108"/>
      <c r="BG54" s="43"/>
      <c r="BH54" s="108"/>
      <c r="BI54" s="43"/>
      <c r="BJ54" s="108"/>
      <c r="BK54" s="43"/>
      <c r="BL54" s="108"/>
      <c r="BM54" s="43"/>
      <c r="BN54" s="108"/>
      <c r="BO54" s="43"/>
      <c r="BP54" s="108"/>
      <c r="BQ54" s="43"/>
      <c r="BR54" s="44">
        <f>SUM('Oct 24:Sept 25'!BR54)</f>
        <v>0</v>
      </c>
      <c r="BS54" s="45">
        <f>SUM('Oct 24:Sept 25'!BS54)</f>
        <v>0</v>
      </c>
      <c r="BT54" s="46"/>
      <c r="BU54" s="46"/>
      <c r="BV54" s="167">
        <f t="shared" si="2"/>
      </c>
      <c r="BW54" s="168">
        <f t="shared" si="0"/>
      </c>
      <c r="BX54" s="169">
        <f t="shared" si="1"/>
      </c>
    </row>
    <row r="55" ht="13.8" customHeight="1" spans="1:76" x14ac:dyDescent="0.25">
      <c r="A55" s="107"/>
      <c r="B55" s="33"/>
      <c r="C55" s="34"/>
      <c r="D55" s="37">
        <f>SUM('Oct 24:Sept 25'!D55)</f>
        <v>0</v>
      </c>
      <c r="E55" s="166">
        <f>SUM('Oct 24:Sept 25'!E55)</f>
        <v>0</v>
      </c>
      <c r="F55" s="35"/>
      <c r="G55" s="36"/>
      <c r="H55" s="35"/>
      <c r="I55" s="36"/>
      <c r="J55" s="35"/>
      <c r="K55" s="36"/>
      <c r="L55" s="35"/>
      <c r="M55" s="36"/>
      <c r="N55" s="35"/>
      <c r="O55" s="36"/>
      <c r="P55" s="35"/>
      <c r="Q55" s="36"/>
      <c r="R55" s="35"/>
      <c r="S55" s="36"/>
      <c r="T55" s="35"/>
      <c r="U55" s="36"/>
      <c r="V55" s="35"/>
      <c r="W55" s="36"/>
      <c r="X55" s="38"/>
      <c r="Y55" s="39"/>
      <c r="Z55" s="38"/>
      <c r="AA55" s="39"/>
      <c r="AB55" s="38"/>
      <c r="AC55" s="39"/>
      <c r="AD55" s="38"/>
      <c r="AE55" s="39"/>
      <c r="AF55" s="38"/>
      <c r="AG55" s="39"/>
      <c r="AH55" s="38"/>
      <c r="AI55" s="39"/>
      <c r="AJ55" s="38"/>
      <c r="AK55" s="39"/>
      <c r="AL55" s="38"/>
      <c r="AM55" s="39"/>
      <c r="AN55" s="38"/>
      <c r="AO55" s="39"/>
      <c r="AP55" s="38"/>
      <c r="AQ55" s="39"/>
      <c r="AR55" s="38"/>
      <c r="AS55" s="39"/>
      <c r="AT55" s="38"/>
      <c r="AU55" s="39"/>
      <c r="AV55" s="38"/>
      <c r="AW55" s="39"/>
      <c r="AX55" s="38"/>
      <c r="AY55" s="41"/>
      <c r="AZ55" s="108"/>
      <c r="BA55" s="43"/>
      <c r="BB55" s="108"/>
      <c r="BC55" s="43"/>
      <c r="BD55" s="108"/>
      <c r="BE55" s="43"/>
      <c r="BF55" s="108"/>
      <c r="BG55" s="43"/>
      <c r="BH55" s="108"/>
      <c r="BI55" s="43"/>
      <c r="BJ55" s="108"/>
      <c r="BK55" s="43"/>
      <c r="BL55" s="108"/>
      <c r="BM55" s="43"/>
      <c r="BN55" s="108"/>
      <c r="BO55" s="43"/>
      <c r="BP55" s="108"/>
      <c r="BQ55" s="43"/>
      <c r="BR55" s="44">
        <f>SUM('Oct 24:Sept 25'!BR55)</f>
        <v>0</v>
      </c>
      <c r="BS55" s="45">
        <f>SUM('Oct 24:Sept 25'!BS55)</f>
        <v>0</v>
      </c>
      <c r="BT55" s="46"/>
      <c r="BU55" s="46"/>
      <c r="BV55" s="167">
        <f t="shared" si="2"/>
      </c>
      <c r="BW55" s="168">
        <f t="shared" si="0"/>
      </c>
      <c r="BX55" s="169">
        <f t="shared" si="1"/>
      </c>
    </row>
    <row r="56" ht="13.8" customHeight="1" spans="1:76" x14ac:dyDescent="0.25">
      <c r="A56" s="107"/>
      <c r="B56" s="33"/>
      <c r="C56" s="34"/>
      <c r="D56" s="37">
        <f>SUM('Oct 24:Sept 25'!D56)</f>
        <v>0</v>
      </c>
      <c r="E56" s="166">
        <f>SUM('Oct 24:Sept 25'!E56)</f>
        <v>0</v>
      </c>
      <c r="F56" s="35"/>
      <c r="G56" s="36"/>
      <c r="H56" s="35"/>
      <c r="I56" s="36"/>
      <c r="J56" s="35"/>
      <c r="K56" s="36"/>
      <c r="L56" s="35"/>
      <c r="M56" s="36"/>
      <c r="N56" s="35"/>
      <c r="O56" s="36"/>
      <c r="P56" s="35"/>
      <c r="Q56" s="36"/>
      <c r="R56" s="35"/>
      <c r="S56" s="36"/>
      <c r="T56" s="35"/>
      <c r="U56" s="36"/>
      <c r="V56" s="35"/>
      <c r="W56" s="36"/>
      <c r="X56" s="38"/>
      <c r="Y56" s="39"/>
      <c r="Z56" s="38"/>
      <c r="AA56" s="39"/>
      <c r="AB56" s="38"/>
      <c r="AC56" s="39"/>
      <c r="AD56" s="38"/>
      <c r="AE56" s="39"/>
      <c r="AF56" s="38"/>
      <c r="AG56" s="39"/>
      <c r="AH56" s="38"/>
      <c r="AI56" s="39"/>
      <c r="AJ56" s="38"/>
      <c r="AK56" s="39"/>
      <c r="AL56" s="38"/>
      <c r="AM56" s="39"/>
      <c r="AN56" s="38"/>
      <c r="AO56" s="39"/>
      <c r="AP56" s="38"/>
      <c r="AQ56" s="39"/>
      <c r="AR56" s="38"/>
      <c r="AS56" s="39"/>
      <c r="AT56" s="38"/>
      <c r="AU56" s="39"/>
      <c r="AV56" s="38"/>
      <c r="AW56" s="39"/>
      <c r="AX56" s="38"/>
      <c r="AY56" s="41"/>
      <c r="AZ56" s="108"/>
      <c r="BA56" s="43"/>
      <c r="BB56" s="108"/>
      <c r="BC56" s="43"/>
      <c r="BD56" s="108"/>
      <c r="BE56" s="43"/>
      <c r="BF56" s="108"/>
      <c r="BG56" s="43"/>
      <c r="BH56" s="108"/>
      <c r="BI56" s="43"/>
      <c r="BJ56" s="108"/>
      <c r="BK56" s="43"/>
      <c r="BL56" s="108"/>
      <c r="BM56" s="43"/>
      <c r="BN56" s="108"/>
      <c r="BO56" s="43"/>
      <c r="BP56" s="108"/>
      <c r="BQ56" s="43"/>
      <c r="BR56" s="44">
        <f>SUM('Oct 24:Sept 25'!BR56)</f>
        <v>0</v>
      </c>
      <c r="BS56" s="45">
        <f>SUM('Oct 24:Sept 25'!BS56)</f>
        <v>0</v>
      </c>
      <c r="BT56" s="46"/>
      <c r="BU56" s="46"/>
      <c r="BV56" s="167">
        <f t="shared" si="2"/>
      </c>
      <c r="BW56" s="168">
        <f t="shared" si="0"/>
      </c>
      <c r="BX56" s="169">
        <f t="shared" si="1"/>
      </c>
    </row>
    <row r="57" ht="13.8" customHeight="1" spans="1:76" x14ac:dyDescent="0.25">
      <c r="A57" s="107"/>
      <c r="B57" s="33"/>
      <c r="C57" s="34"/>
      <c r="D57" s="37">
        <f>SUM('Oct 24:Sept 25'!D57)</f>
        <v>0</v>
      </c>
      <c r="E57" s="166">
        <f>SUM('Oct 24:Sept 25'!E57)</f>
        <v>0</v>
      </c>
      <c r="F57" s="35"/>
      <c r="G57" s="36"/>
      <c r="H57" s="35"/>
      <c r="I57" s="36"/>
      <c r="J57" s="35"/>
      <c r="K57" s="36"/>
      <c r="L57" s="35"/>
      <c r="M57" s="36"/>
      <c r="N57" s="35"/>
      <c r="O57" s="36"/>
      <c r="P57" s="35"/>
      <c r="Q57" s="36"/>
      <c r="R57" s="35"/>
      <c r="S57" s="36"/>
      <c r="T57" s="35"/>
      <c r="U57" s="36"/>
      <c r="V57" s="35"/>
      <c r="W57" s="36"/>
      <c r="X57" s="38"/>
      <c r="Y57" s="39"/>
      <c r="Z57" s="38"/>
      <c r="AA57" s="39"/>
      <c r="AB57" s="38"/>
      <c r="AC57" s="39"/>
      <c r="AD57" s="38"/>
      <c r="AE57" s="39"/>
      <c r="AF57" s="38"/>
      <c r="AG57" s="39"/>
      <c r="AH57" s="38"/>
      <c r="AI57" s="39"/>
      <c r="AJ57" s="38"/>
      <c r="AK57" s="39"/>
      <c r="AL57" s="38"/>
      <c r="AM57" s="39"/>
      <c r="AN57" s="38"/>
      <c r="AO57" s="39"/>
      <c r="AP57" s="38"/>
      <c r="AQ57" s="39"/>
      <c r="AR57" s="38"/>
      <c r="AS57" s="39"/>
      <c r="AT57" s="38"/>
      <c r="AU57" s="39"/>
      <c r="AV57" s="38"/>
      <c r="AW57" s="39"/>
      <c r="AX57" s="38"/>
      <c r="AY57" s="41"/>
      <c r="AZ57" s="108"/>
      <c r="BA57" s="43"/>
      <c r="BB57" s="108"/>
      <c r="BC57" s="43"/>
      <c r="BD57" s="108"/>
      <c r="BE57" s="43"/>
      <c r="BF57" s="108"/>
      <c r="BG57" s="43"/>
      <c r="BH57" s="108"/>
      <c r="BI57" s="43"/>
      <c r="BJ57" s="108"/>
      <c r="BK57" s="43"/>
      <c r="BL57" s="108"/>
      <c r="BM57" s="43"/>
      <c r="BN57" s="108"/>
      <c r="BO57" s="43"/>
      <c r="BP57" s="108"/>
      <c r="BQ57" s="43"/>
      <c r="BR57" s="44">
        <f>SUM('Oct 24:Sept 25'!BR57)</f>
        <v>0</v>
      </c>
      <c r="BS57" s="45">
        <f>SUM('Oct 24:Sept 25'!BS57)</f>
        <v>0</v>
      </c>
      <c r="BT57" s="46"/>
      <c r="BU57" s="46"/>
      <c r="BV57" s="167">
        <f t="shared" si="2"/>
      </c>
      <c r="BW57" s="168">
        <f t="shared" si="0"/>
      </c>
      <c r="BX57" s="169">
        <f t="shared" si="1"/>
      </c>
    </row>
    <row r="58" ht="13.8" customHeight="1" spans="1:76" x14ac:dyDescent="0.25">
      <c r="A58" s="107"/>
      <c r="B58" s="33"/>
      <c r="C58" s="34"/>
      <c r="D58" s="37">
        <f>SUM('Oct 24:Sept 25'!D58)</f>
        <v>0</v>
      </c>
      <c r="E58" s="166">
        <f>SUM('Oct 24:Sept 25'!E58)</f>
        <v>0</v>
      </c>
      <c r="F58" s="35"/>
      <c r="G58" s="36"/>
      <c r="H58" s="35"/>
      <c r="I58" s="36"/>
      <c r="J58" s="35"/>
      <c r="K58" s="36"/>
      <c r="L58" s="35"/>
      <c r="M58" s="36"/>
      <c r="N58" s="35"/>
      <c r="O58" s="36"/>
      <c r="P58" s="35"/>
      <c r="Q58" s="36"/>
      <c r="R58" s="35"/>
      <c r="S58" s="36"/>
      <c r="T58" s="35"/>
      <c r="U58" s="36"/>
      <c r="V58" s="35"/>
      <c r="W58" s="36"/>
      <c r="X58" s="38"/>
      <c r="Y58" s="39"/>
      <c r="Z58" s="38"/>
      <c r="AA58" s="39"/>
      <c r="AB58" s="38"/>
      <c r="AC58" s="39"/>
      <c r="AD58" s="38"/>
      <c r="AE58" s="39"/>
      <c r="AF58" s="38"/>
      <c r="AG58" s="39"/>
      <c r="AH58" s="38"/>
      <c r="AI58" s="39"/>
      <c r="AJ58" s="38"/>
      <c r="AK58" s="39"/>
      <c r="AL58" s="38"/>
      <c r="AM58" s="39"/>
      <c r="AN58" s="38"/>
      <c r="AO58" s="39"/>
      <c r="AP58" s="38"/>
      <c r="AQ58" s="39"/>
      <c r="AR58" s="38"/>
      <c r="AS58" s="39"/>
      <c r="AT58" s="38"/>
      <c r="AU58" s="39"/>
      <c r="AV58" s="38"/>
      <c r="AW58" s="39"/>
      <c r="AX58" s="38"/>
      <c r="AY58" s="41"/>
      <c r="AZ58" s="108"/>
      <c r="BA58" s="43"/>
      <c r="BB58" s="108"/>
      <c r="BC58" s="43"/>
      <c r="BD58" s="108"/>
      <c r="BE58" s="43"/>
      <c r="BF58" s="108"/>
      <c r="BG58" s="43"/>
      <c r="BH58" s="108"/>
      <c r="BI58" s="43"/>
      <c r="BJ58" s="108"/>
      <c r="BK58" s="43"/>
      <c r="BL58" s="108"/>
      <c r="BM58" s="43"/>
      <c r="BN58" s="108"/>
      <c r="BO58" s="43"/>
      <c r="BP58" s="108"/>
      <c r="BQ58" s="43"/>
      <c r="BR58" s="44">
        <f>SUM('Oct 24:Sept 25'!BR58)</f>
        <v>0</v>
      </c>
      <c r="BS58" s="45">
        <f>SUM('Oct 24:Sept 25'!BS58)</f>
        <v>0</v>
      </c>
      <c r="BT58" s="46"/>
      <c r="BU58" s="46"/>
      <c r="BV58" s="167">
        <f t="shared" si="2"/>
      </c>
      <c r="BW58" s="168">
        <f t="shared" si="0"/>
      </c>
      <c r="BX58" s="169">
        <f t="shared" si="1"/>
      </c>
    </row>
    <row r="59" ht="13.8" customHeight="1" spans="1:76" x14ac:dyDescent="0.25">
      <c r="A59" s="107"/>
      <c r="B59" s="33"/>
      <c r="C59" s="34"/>
      <c r="D59" s="37">
        <f>SUM('Oct 24:Sept 25'!D59)</f>
        <v>0</v>
      </c>
      <c r="E59" s="166">
        <f>SUM('Oct 24:Sept 25'!E59)</f>
        <v>0</v>
      </c>
      <c r="F59" s="35"/>
      <c r="G59" s="36"/>
      <c r="H59" s="35"/>
      <c r="I59" s="36"/>
      <c r="J59" s="35"/>
      <c r="K59" s="36"/>
      <c r="L59" s="35"/>
      <c r="M59" s="36"/>
      <c r="N59" s="35"/>
      <c r="O59" s="36"/>
      <c r="P59" s="35"/>
      <c r="Q59" s="36"/>
      <c r="R59" s="35"/>
      <c r="S59" s="36"/>
      <c r="T59" s="35"/>
      <c r="U59" s="36"/>
      <c r="V59" s="35"/>
      <c r="W59" s="36"/>
      <c r="X59" s="38"/>
      <c r="Y59" s="39"/>
      <c r="Z59" s="38"/>
      <c r="AA59" s="39"/>
      <c r="AB59" s="38"/>
      <c r="AC59" s="39"/>
      <c r="AD59" s="38"/>
      <c r="AE59" s="39"/>
      <c r="AF59" s="38"/>
      <c r="AG59" s="39"/>
      <c r="AH59" s="38"/>
      <c r="AI59" s="39"/>
      <c r="AJ59" s="38"/>
      <c r="AK59" s="39"/>
      <c r="AL59" s="38"/>
      <c r="AM59" s="39"/>
      <c r="AN59" s="38"/>
      <c r="AO59" s="39"/>
      <c r="AP59" s="38"/>
      <c r="AQ59" s="39"/>
      <c r="AR59" s="38"/>
      <c r="AS59" s="39"/>
      <c r="AT59" s="38"/>
      <c r="AU59" s="39"/>
      <c r="AV59" s="38"/>
      <c r="AW59" s="39"/>
      <c r="AX59" s="38"/>
      <c r="AY59" s="41"/>
      <c r="AZ59" s="108"/>
      <c r="BA59" s="43"/>
      <c r="BB59" s="108"/>
      <c r="BC59" s="43"/>
      <c r="BD59" s="108"/>
      <c r="BE59" s="43"/>
      <c r="BF59" s="108"/>
      <c r="BG59" s="43"/>
      <c r="BH59" s="108"/>
      <c r="BI59" s="43"/>
      <c r="BJ59" s="108"/>
      <c r="BK59" s="43"/>
      <c r="BL59" s="108"/>
      <c r="BM59" s="43"/>
      <c r="BN59" s="108"/>
      <c r="BO59" s="43"/>
      <c r="BP59" s="108"/>
      <c r="BQ59" s="43"/>
      <c r="BR59" s="44">
        <f>SUM('Oct 24:Sept 25'!BR59)</f>
        <v>0</v>
      </c>
      <c r="BS59" s="45">
        <f>SUM('Oct 24:Sept 25'!BS59)</f>
        <v>0</v>
      </c>
      <c r="BT59" s="46"/>
      <c r="BU59" s="46"/>
      <c r="BV59" s="167">
        <f t="shared" si="2"/>
      </c>
      <c r="BW59" s="168">
        <f t="shared" si="0"/>
      </c>
      <c r="BX59" s="169">
        <f t="shared" si="1"/>
      </c>
    </row>
    <row r="60" ht="13.8" customHeight="1" spans="1:76" x14ac:dyDescent="0.25">
      <c r="A60" s="107"/>
      <c r="B60" s="33"/>
      <c r="C60" s="34"/>
      <c r="D60" s="37">
        <f>SUM('Oct 24:Sept 25'!D60)</f>
        <v>0</v>
      </c>
      <c r="E60" s="166">
        <f>SUM('Oct 24:Sept 25'!E60)</f>
        <v>0</v>
      </c>
      <c r="F60" s="35"/>
      <c r="G60" s="36"/>
      <c r="H60" s="35"/>
      <c r="I60" s="36"/>
      <c r="J60" s="35"/>
      <c r="K60" s="36"/>
      <c r="L60" s="35"/>
      <c r="M60" s="36"/>
      <c r="N60" s="35"/>
      <c r="O60" s="36"/>
      <c r="P60" s="35"/>
      <c r="Q60" s="36"/>
      <c r="R60" s="35"/>
      <c r="S60" s="36"/>
      <c r="T60" s="35"/>
      <c r="U60" s="36"/>
      <c r="V60" s="35"/>
      <c r="W60" s="36"/>
      <c r="X60" s="38"/>
      <c r="Y60" s="39"/>
      <c r="Z60" s="38"/>
      <c r="AA60" s="39"/>
      <c r="AB60" s="38"/>
      <c r="AC60" s="39"/>
      <c r="AD60" s="38"/>
      <c r="AE60" s="39"/>
      <c r="AF60" s="38"/>
      <c r="AG60" s="39"/>
      <c r="AH60" s="38"/>
      <c r="AI60" s="39"/>
      <c r="AJ60" s="38"/>
      <c r="AK60" s="39"/>
      <c r="AL60" s="38"/>
      <c r="AM60" s="39"/>
      <c r="AN60" s="38"/>
      <c r="AO60" s="39"/>
      <c r="AP60" s="38"/>
      <c r="AQ60" s="39"/>
      <c r="AR60" s="38"/>
      <c r="AS60" s="39"/>
      <c r="AT60" s="38"/>
      <c r="AU60" s="39"/>
      <c r="AV60" s="38"/>
      <c r="AW60" s="39"/>
      <c r="AX60" s="38"/>
      <c r="AY60" s="41"/>
      <c r="AZ60" s="108"/>
      <c r="BA60" s="43"/>
      <c r="BB60" s="108"/>
      <c r="BC60" s="43"/>
      <c r="BD60" s="108"/>
      <c r="BE60" s="43"/>
      <c r="BF60" s="108"/>
      <c r="BG60" s="43"/>
      <c r="BH60" s="108"/>
      <c r="BI60" s="43"/>
      <c r="BJ60" s="108"/>
      <c r="BK60" s="43"/>
      <c r="BL60" s="108"/>
      <c r="BM60" s="43"/>
      <c r="BN60" s="108"/>
      <c r="BO60" s="43"/>
      <c r="BP60" s="108"/>
      <c r="BQ60" s="43"/>
      <c r="BR60" s="44">
        <f>SUM('Oct 24:Sept 25'!BR60)</f>
        <v>0</v>
      </c>
      <c r="BS60" s="45">
        <f>SUM('Oct 24:Sept 25'!BS60)</f>
        <v>0</v>
      </c>
      <c r="BT60" s="46"/>
      <c r="BU60" s="46"/>
      <c r="BV60" s="167">
        <f t="shared" si="2"/>
      </c>
      <c r="BW60" s="168">
        <f t="shared" si="0"/>
      </c>
      <c r="BX60" s="169">
        <f t="shared" si="1"/>
      </c>
    </row>
    <row r="61" ht="13.8" customHeight="1" spans="1:76" x14ac:dyDescent="0.25">
      <c r="A61" s="107"/>
      <c r="B61" s="33"/>
      <c r="C61" s="34"/>
      <c r="D61" s="37">
        <f>SUM('Oct 24:Sept 25'!D61)</f>
        <v>0</v>
      </c>
      <c r="E61" s="166">
        <f>SUM('Oct 24:Sept 25'!E61)</f>
        <v>0</v>
      </c>
      <c r="F61" s="35"/>
      <c r="G61" s="36"/>
      <c r="H61" s="35"/>
      <c r="I61" s="36"/>
      <c r="J61" s="35"/>
      <c r="K61" s="36"/>
      <c r="L61" s="35"/>
      <c r="M61" s="36"/>
      <c r="N61" s="35"/>
      <c r="O61" s="36"/>
      <c r="P61" s="35"/>
      <c r="Q61" s="36"/>
      <c r="R61" s="35"/>
      <c r="S61" s="36"/>
      <c r="T61" s="35"/>
      <c r="U61" s="36"/>
      <c r="V61" s="35"/>
      <c r="W61" s="36"/>
      <c r="X61" s="38"/>
      <c r="Y61" s="39"/>
      <c r="Z61" s="38"/>
      <c r="AA61" s="39"/>
      <c r="AB61" s="38"/>
      <c r="AC61" s="39"/>
      <c r="AD61" s="38"/>
      <c r="AE61" s="39"/>
      <c r="AF61" s="38"/>
      <c r="AG61" s="39"/>
      <c r="AH61" s="38"/>
      <c r="AI61" s="39"/>
      <c r="AJ61" s="38"/>
      <c r="AK61" s="39"/>
      <c r="AL61" s="38"/>
      <c r="AM61" s="39"/>
      <c r="AN61" s="38"/>
      <c r="AO61" s="39"/>
      <c r="AP61" s="38"/>
      <c r="AQ61" s="39"/>
      <c r="AR61" s="38"/>
      <c r="AS61" s="39"/>
      <c r="AT61" s="38"/>
      <c r="AU61" s="39"/>
      <c r="AV61" s="38"/>
      <c r="AW61" s="39"/>
      <c r="AX61" s="38"/>
      <c r="AY61" s="41"/>
      <c r="AZ61" s="108"/>
      <c r="BA61" s="43"/>
      <c r="BB61" s="108"/>
      <c r="BC61" s="43"/>
      <c r="BD61" s="108"/>
      <c r="BE61" s="43"/>
      <c r="BF61" s="108"/>
      <c r="BG61" s="43"/>
      <c r="BH61" s="108"/>
      <c r="BI61" s="43"/>
      <c r="BJ61" s="108"/>
      <c r="BK61" s="43"/>
      <c r="BL61" s="108"/>
      <c r="BM61" s="43"/>
      <c r="BN61" s="108"/>
      <c r="BO61" s="43"/>
      <c r="BP61" s="108"/>
      <c r="BQ61" s="43"/>
      <c r="BR61" s="44">
        <f>SUM('Oct 24:Sept 25'!BR61)</f>
        <v>0</v>
      </c>
      <c r="BS61" s="45">
        <f>SUM('Oct 24:Sept 25'!BS61)</f>
        <v>0</v>
      </c>
      <c r="BT61" s="46"/>
      <c r="BU61" s="46"/>
      <c r="BV61" s="167">
        <f t="shared" si="2"/>
      </c>
      <c r="BW61" s="168">
        <f t="shared" si="0"/>
      </c>
      <c r="BX61" s="169">
        <f t="shared" si="1"/>
      </c>
    </row>
    <row r="62" ht="13.8" customHeight="1" spans="1:76" x14ac:dyDescent="0.25">
      <c r="A62" s="107"/>
      <c r="B62" s="33"/>
      <c r="C62" s="34"/>
      <c r="D62" s="37">
        <f>SUM('Oct 24:Sept 25'!D62)</f>
        <v>0</v>
      </c>
      <c r="E62" s="166">
        <f>SUM('Oct 24:Sept 25'!E62)</f>
        <v>0</v>
      </c>
      <c r="F62" s="35"/>
      <c r="G62" s="36"/>
      <c r="H62" s="35"/>
      <c r="I62" s="36"/>
      <c r="J62" s="35"/>
      <c r="K62" s="36"/>
      <c r="L62" s="35"/>
      <c r="M62" s="36"/>
      <c r="N62" s="35"/>
      <c r="O62" s="36"/>
      <c r="P62" s="35"/>
      <c r="Q62" s="36"/>
      <c r="R62" s="35"/>
      <c r="S62" s="36"/>
      <c r="T62" s="35"/>
      <c r="U62" s="36"/>
      <c r="V62" s="35"/>
      <c r="W62" s="36"/>
      <c r="X62" s="38"/>
      <c r="Y62" s="39"/>
      <c r="Z62" s="38"/>
      <c r="AA62" s="39"/>
      <c r="AB62" s="38"/>
      <c r="AC62" s="39"/>
      <c r="AD62" s="38"/>
      <c r="AE62" s="39"/>
      <c r="AF62" s="38"/>
      <c r="AG62" s="39"/>
      <c r="AH62" s="38"/>
      <c r="AI62" s="39"/>
      <c r="AJ62" s="38"/>
      <c r="AK62" s="39"/>
      <c r="AL62" s="38"/>
      <c r="AM62" s="39"/>
      <c r="AN62" s="38"/>
      <c r="AO62" s="39"/>
      <c r="AP62" s="38"/>
      <c r="AQ62" s="39"/>
      <c r="AR62" s="38"/>
      <c r="AS62" s="39"/>
      <c r="AT62" s="38"/>
      <c r="AU62" s="39"/>
      <c r="AV62" s="38"/>
      <c r="AW62" s="39"/>
      <c r="AX62" s="38"/>
      <c r="AY62" s="41"/>
      <c r="AZ62" s="108"/>
      <c r="BA62" s="43"/>
      <c r="BB62" s="108"/>
      <c r="BC62" s="43"/>
      <c r="BD62" s="108"/>
      <c r="BE62" s="43"/>
      <c r="BF62" s="108"/>
      <c r="BG62" s="43"/>
      <c r="BH62" s="108"/>
      <c r="BI62" s="43"/>
      <c r="BJ62" s="108"/>
      <c r="BK62" s="43"/>
      <c r="BL62" s="108"/>
      <c r="BM62" s="43"/>
      <c r="BN62" s="108"/>
      <c r="BO62" s="43"/>
      <c r="BP62" s="108"/>
      <c r="BQ62" s="43"/>
      <c r="BR62" s="44">
        <f>SUM('Oct 24:Sept 25'!BR62)</f>
        <v>0</v>
      </c>
      <c r="BS62" s="45">
        <f>SUM('Oct 24:Sept 25'!BS62)</f>
        <v>0</v>
      </c>
      <c r="BT62" s="46"/>
      <c r="BU62" s="46"/>
      <c r="BV62" s="167">
        <f t="shared" si="2"/>
      </c>
      <c r="BW62" s="168">
        <f t="shared" si="0"/>
      </c>
      <c r="BX62" s="169">
        <f t="shared" si="1"/>
      </c>
    </row>
    <row r="63" ht="13.8" customHeight="1" spans="1:76" x14ac:dyDescent="0.25">
      <c r="A63" s="107"/>
      <c r="B63" s="33"/>
      <c r="C63" s="34"/>
      <c r="D63" s="37">
        <f>SUM('Oct 24:Sept 25'!D63)</f>
        <v>0</v>
      </c>
      <c r="E63" s="166">
        <f>SUM('Oct 24:Sept 25'!E63)</f>
        <v>0</v>
      </c>
      <c r="F63" s="35"/>
      <c r="G63" s="36"/>
      <c r="H63" s="35"/>
      <c r="I63" s="36"/>
      <c r="J63" s="35"/>
      <c r="K63" s="36"/>
      <c r="L63" s="35"/>
      <c r="M63" s="36"/>
      <c r="N63" s="35"/>
      <c r="O63" s="36"/>
      <c r="P63" s="35"/>
      <c r="Q63" s="36"/>
      <c r="R63" s="35"/>
      <c r="S63" s="36"/>
      <c r="T63" s="35"/>
      <c r="U63" s="36"/>
      <c r="V63" s="35"/>
      <c r="W63" s="36"/>
      <c r="X63" s="38"/>
      <c r="Y63" s="39"/>
      <c r="Z63" s="38"/>
      <c r="AA63" s="39"/>
      <c r="AB63" s="38"/>
      <c r="AC63" s="39"/>
      <c r="AD63" s="38"/>
      <c r="AE63" s="39"/>
      <c r="AF63" s="38"/>
      <c r="AG63" s="39"/>
      <c r="AH63" s="38"/>
      <c r="AI63" s="39"/>
      <c r="AJ63" s="38"/>
      <c r="AK63" s="39"/>
      <c r="AL63" s="38"/>
      <c r="AM63" s="39"/>
      <c r="AN63" s="38"/>
      <c r="AO63" s="39"/>
      <c r="AP63" s="38"/>
      <c r="AQ63" s="39"/>
      <c r="AR63" s="38"/>
      <c r="AS63" s="39"/>
      <c r="AT63" s="38"/>
      <c r="AU63" s="39"/>
      <c r="AV63" s="38"/>
      <c r="AW63" s="39"/>
      <c r="AX63" s="38"/>
      <c r="AY63" s="41"/>
      <c r="AZ63" s="108"/>
      <c r="BA63" s="43"/>
      <c r="BB63" s="108"/>
      <c r="BC63" s="43"/>
      <c r="BD63" s="108"/>
      <c r="BE63" s="43"/>
      <c r="BF63" s="108"/>
      <c r="BG63" s="43"/>
      <c r="BH63" s="108"/>
      <c r="BI63" s="43"/>
      <c r="BJ63" s="108"/>
      <c r="BK63" s="43"/>
      <c r="BL63" s="108"/>
      <c r="BM63" s="43"/>
      <c r="BN63" s="108"/>
      <c r="BO63" s="43"/>
      <c r="BP63" s="108"/>
      <c r="BQ63" s="43"/>
      <c r="BR63" s="44">
        <f>SUM('Oct 24:Sept 25'!BR63)</f>
        <v>0</v>
      </c>
      <c r="BS63" s="45">
        <f>SUM('Oct 24:Sept 25'!BS63)</f>
        <v>0</v>
      </c>
      <c r="BT63" s="46"/>
      <c r="BU63" s="46"/>
      <c r="BV63" s="167">
        <f t="shared" si="2"/>
      </c>
      <c r="BW63" s="168">
        <f t="shared" si="0"/>
      </c>
      <c r="BX63" s="169">
        <f t="shared" si="1"/>
      </c>
    </row>
    <row r="64" ht="13.8" customHeight="1" spans="1:76" x14ac:dyDescent="0.25">
      <c r="A64" s="107"/>
      <c r="B64" s="33"/>
      <c r="C64" s="34"/>
      <c r="D64" s="37">
        <f>SUM('Oct 24:Sept 25'!D64)</f>
        <v>0</v>
      </c>
      <c r="E64" s="166">
        <f>SUM('Oct 24:Sept 25'!E64)</f>
        <v>0</v>
      </c>
      <c r="F64" s="35"/>
      <c r="G64" s="36"/>
      <c r="H64" s="35"/>
      <c r="I64" s="36"/>
      <c r="J64" s="35"/>
      <c r="K64" s="36"/>
      <c r="L64" s="35"/>
      <c r="M64" s="36"/>
      <c r="N64" s="35"/>
      <c r="O64" s="36"/>
      <c r="P64" s="35"/>
      <c r="Q64" s="36"/>
      <c r="R64" s="35"/>
      <c r="S64" s="36"/>
      <c r="T64" s="35"/>
      <c r="U64" s="36"/>
      <c r="V64" s="35"/>
      <c r="W64" s="36"/>
      <c r="X64" s="38"/>
      <c r="Y64" s="39"/>
      <c r="Z64" s="38"/>
      <c r="AA64" s="39"/>
      <c r="AB64" s="38"/>
      <c r="AC64" s="39"/>
      <c r="AD64" s="38"/>
      <c r="AE64" s="39"/>
      <c r="AF64" s="38"/>
      <c r="AG64" s="39"/>
      <c r="AH64" s="38"/>
      <c r="AI64" s="39"/>
      <c r="AJ64" s="38"/>
      <c r="AK64" s="39"/>
      <c r="AL64" s="38"/>
      <c r="AM64" s="39"/>
      <c r="AN64" s="38"/>
      <c r="AO64" s="39"/>
      <c r="AP64" s="38"/>
      <c r="AQ64" s="39"/>
      <c r="AR64" s="38"/>
      <c r="AS64" s="39"/>
      <c r="AT64" s="38"/>
      <c r="AU64" s="39"/>
      <c r="AV64" s="38"/>
      <c r="AW64" s="39"/>
      <c r="AX64" s="38"/>
      <c r="AY64" s="41"/>
      <c r="AZ64" s="108"/>
      <c r="BA64" s="43"/>
      <c r="BB64" s="108"/>
      <c r="BC64" s="43"/>
      <c r="BD64" s="108"/>
      <c r="BE64" s="43"/>
      <c r="BF64" s="108"/>
      <c r="BG64" s="43"/>
      <c r="BH64" s="108"/>
      <c r="BI64" s="43"/>
      <c r="BJ64" s="108"/>
      <c r="BK64" s="43"/>
      <c r="BL64" s="108"/>
      <c r="BM64" s="43"/>
      <c r="BN64" s="108"/>
      <c r="BO64" s="43"/>
      <c r="BP64" s="108"/>
      <c r="BQ64" s="43"/>
      <c r="BR64" s="44">
        <f>SUM('Oct 24:Sept 25'!BR64)</f>
        <v>0</v>
      </c>
      <c r="BS64" s="45">
        <f>SUM('Oct 24:Sept 25'!BS64)</f>
        <v>0</v>
      </c>
      <c r="BT64" s="46"/>
      <c r="BU64" s="46"/>
      <c r="BV64" s="167">
        <f t="shared" si="2"/>
      </c>
      <c r="BW64" s="168">
        <f t="shared" si="0"/>
      </c>
      <c r="BX64" s="169">
        <f t="shared" si="1"/>
      </c>
    </row>
    <row r="65" ht="13.8" customHeight="1" spans="1:76" x14ac:dyDescent="0.25">
      <c r="A65" s="107"/>
      <c r="B65" s="33"/>
      <c r="C65" s="34"/>
      <c r="D65" s="37">
        <f>SUM('Oct 24:Sept 25'!D65)</f>
        <v>0</v>
      </c>
      <c r="E65" s="166">
        <f>SUM('Oct 24:Sept 25'!E65)</f>
        <v>0</v>
      </c>
      <c r="F65" s="35"/>
      <c r="G65" s="36"/>
      <c r="H65" s="35"/>
      <c r="I65" s="36"/>
      <c r="J65" s="35"/>
      <c r="K65" s="36"/>
      <c r="L65" s="35"/>
      <c r="M65" s="36"/>
      <c r="N65" s="35"/>
      <c r="O65" s="36"/>
      <c r="P65" s="35"/>
      <c r="Q65" s="36"/>
      <c r="R65" s="35"/>
      <c r="S65" s="36"/>
      <c r="T65" s="35"/>
      <c r="U65" s="36"/>
      <c r="V65" s="35"/>
      <c r="W65" s="36"/>
      <c r="X65" s="38"/>
      <c r="Y65" s="39"/>
      <c r="Z65" s="38"/>
      <c r="AA65" s="39"/>
      <c r="AB65" s="38"/>
      <c r="AC65" s="39"/>
      <c r="AD65" s="38"/>
      <c r="AE65" s="39"/>
      <c r="AF65" s="38"/>
      <c r="AG65" s="39"/>
      <c r="AH65" s="38"/>
      <c r="AI65" s="39"/>
      <c r="AJ65" s="38"/>
      <c r="AK65" s="39"/>
      <c r="AL65" s="38"/>
      <c r="AM65" s="39"/>
      <c r="AN65" s="38"/>
      <c r="AO65" s="39"/>
      <c r="AP65" s="38"/>
      <c r="AQ65" s="39"/>
      <c r="AR65" s="38"/>
      <c r="AS65" s="39"/>
      <c r="AT65" s="38"/>
      <c r="AU65" s="39"/>
      <c r="AV65" s="38"/>
      <c r="AW65" s="39"/>
      <c r="AX65" s="38"/>
      <c r="AY65" s="41"/>
      <c r="AZ65" s="108"/>
      <c r="BA65" s="43"/>
      <c r="BB65" s="108"/>
      <c r="BC65" s="43"/>
      <c r="BD65" s="108"/>
      <c r="BE65" s="43"/>
      <c r="BF65" s="108"/>
      <c r="BG65" s="43"/>
      <c r="BH65" s="108"/>
      <c r="BI65" s="43"/>
      <c r="BJ65" s="108"/>
      <c r="BK65" s="43"/>
      <c r="BL65" s="108"/>
      <c r="BM65" s="43"/>
      <c r="BN65" s="108"/>
      <c r="BO65" s="43"/>
      <c r="BP65" s="108"/>
      <c r="BQ65" s="43"/>
      <c r="BR65" s="44">
        <f>SUM('Oct 24:Sept 25'!BR65)</f>
        <v>0</v>
      </c>
      <c r="BS65" s="45">
        <f>SUM('Oct 24:Sept 25'!BS65)</f>
        <v>0</v>
      </c>
      <c r="BT65" s="46"/>
      <c r="BU65" s="46"/>
      <c r="BV65" s="167">
        <f t="shared" si="2"/>
      </c>
      <c r="BW65" s="168">
        <f t="shared" si="0"/>
      </c>
      <c r="BX65" s="169">
        <f t="shared" si="1"/>
      </c>
    </row>
    <row r="66" ht="13.8" customHeight="1" spans="1:76" x14ac:dyDescent="0.25">
      <c r="A66" s="107"/>
      <c r="B66" s="33"/>
      <c r="C66" s="34"/>
      <c r="D66" s="37">
        <f>SUM('Oct 24:Sept 25'!D66)</f>
        <v>0</v>
      </c>
      <c r="E66" s="166">
        <f>SUM('Oct 24:Sept 25'!E66)</f>
        <v>0</v>
      </c>
      <c r="F66" s="35"/>
      <c r="G66" s="36"/>
      <c r="H66" s="35"/>
      <c r="I66" s="36"/>
      <c r="J66" s="35"/>
      <c r="K66" s="36"/>
      <c r="L66" s="35"/>
      <c r="M66" s="36"/>
      <c r="N66" s="35"/>
      <c r="O66" s="36"/>
      <c r="P66" s="35"/>
      <c r="Q66" s="36"/>
      <c r="R66" s="35"/>
      <c r="S66" s="36"/>
      <c r="T66" s="35"/>
      <c r="U66" s="36"/>
      <c r="V66" s="35"/>
      <c r="W66" s="36"/>
      <c r="X66" s="38"/>
      <c r="Y66" s="39"/>
      <c r="Z66" s="38"/>
      <c r="AA66" s="39"/>
      <c r="AB66" s="38"/>
      <c r="AC66" s="39"/>
      <c r="AD66" s="38"/>
      <c r="AE66" s="39"/>
      <c r="AF66" s="38"/>
      <c r="AG66" s="39"/>
      <c r="AH66" s="38"/>
      <c r="AI66" s="39"/>
      <c r="AJ66" s="38"/>
      <c r="AK66" s="39"/>
      <c r="AL66" s="38"/>
      <c r="AM66" s="39"/>
      <c r="AN66" s="38"/>
      <c r="AO66" s="39"/>
      <c r="AP66" s="38"/>
      <c r="AQ66" s="39"/>
      <c r="AR66" s="38"/>
      <c r="AS66" s="39"/>
      <c r="AT66" s="38"/>
      <c r="AU66" s="39"/>
      <c r="AV66" s="38"/>
      <c r="AW66" s="39"/>
      <c r="AX66" s="38"/>
      <c r="AY66" s="41"/>
      <c r="AZ66" s="108"/>
      <c r="BA66" s="43"/>
      <c r="BB66" s="108"/>
      <c r="BC66" s="43"/>
      <c r="BD66" s="108"/>
      <c r="BE66" s="43"/>
      <c r="BF66" s="108"/>
      <c r="BG66" s="43"/>
      <c r="BH66" s="108"/>
      <c r="BI66" s="43"/>
      <c r="BJ66" s="108"/>
      <c r="BK66" s="43"/>
      <c r="BL66" s="108"/>
      <c r="BM66" s="43"/>
      <c r="BN66" s="108"/>
      <c r="BO66" s="43"/>
      <c r="BP66" s="108"/>
      <c r="BQ66" s="43"/>
      <c r="BR66" s="44">
        <f>SUM('Oct 24:Sept 25'!BR66)</f>
        <v>0</v>
      </c>
      <c r="BS66" s="45">
        <f>SUM('Oct 24:Sept 25'!BS66)</f>
        <v>0</v>
      </c>
      <c r="BT66" s="46"/>
      <c r="BU66" s="46"/>
      <c r="BV66" s="167">
        <f t="shared" si="2"/>
      </c>
      <c r="BW66" s="168">
        <f t="shared" si="0"/>
      </c>
      <c r="BX66" s="169">
        <f t="shared" si="1"/>
      </c>
    </row>
    <row r="67" ht="13.8" customHeight="1" spans="1:76" x14ac:dyDescent="0.25">
      <c r="A67" s="107"/>
      <c r="B67" s="33"/>
      <c r="C67" s="34"/>
      <c r="D67" s="37">
        <f>SUM('Oct 24:Sept 25'!D67)</f>
        <v>0</v>
      </c>
      <c r="E67" s="166">
        <f>SUM('Oct 24:Sept 25'!E67)</f>
        <v>0</v>
      </c>
      <c r="F67" s="35"/>
      <c r="G67" s="36"/>
      <c r="H67" s="35"/>
      <c r="I67" s="36"/>
      <c r="J67" s="35"/>
      <c r="K67" s="36"/>
      <c r="L67" s="35"/>
      <c r="M67" s="36"/>
      <c r="N67" s="35"/>
      <c r="O67" s="36"/>
      <c r="P67" s="35"/>
      <c r="Q67" s="36"/>
      <c r="R67" s="35"/>
      <c r="S67" s="36"/>
      <c r="T67" s="35"/>
      <c r="U67" s="36"/>
      <c r="V67" s="35"/>
      <c r="W67" s="36"/>
      <c r="X67" s="38"/>
      <c r="Y67" s="39"/>
      <c r="Z67" s="38"/>
      <c r="AA67" s="39"/>
      <c r="AB67" s="38"/>
      <c r="AC67" s="39"/>
      <c r="AD67" s="38"/>
      <c r="AE67" s="39"/>
      <c r="AF67" s="38"/>
      <c r="AG67" s="39"/>
      <c r="AH67" s="38"/>
      <c r="AI67" s="39"/>
      <c r="AJ67" s="38"/>
      <c r="AK67" s="39"/>
      <c r="AL67" s="38"/>
      <c r="AM67" s="39"/>
      <c r="AN67" s="38"/>
      <c r="AO67" s="39"/>
      <c r="AP67" s="38"/>
      <c r="AQ67" s="39"/>
      <c r="AR67" s="38"/>
      <c r="AS67" s="39"/>
      <c r="AT67" s="38"/>
      <c r="AU67" s="39"/>
      <c r="AV67" s="38"/>
      <c r="AW67" s="39"/>
      <c r="AX67" s="38"/>
      <c r="AY67" s="41"/>
      <c r="AZ67" s="108"/>
      <c r="BA67" s="43"/>
      <c r="BB67" s="108"/>
      <c r="BC67" s="43"/>
      <c r="BD67" s="108"/>
      <c r="BE67" s="43"/>
      <c r="BF67" s="108"/>
      <c r="BG67" s="43"/>
      <c r="BH67" s="108"/>
      <c r="BI67" s="43"/>
      <c r="BJ67" s="108"/>
      <c r="BK67" s="43"/>
      <c r="BL67" s="108"/>
      <c r="BM67" s="43"/>
      <c r="BN67" s="108"/>
      <c r="BO67" s="43"/>
      <c r="BP67" s="108"/>
      <c r="BQ67" s="43"/>
      <c r="BR67" s="44">
        <f>SUM('Oct 24:Sept 25'!BR67)</f>
        <v>0</v>
      </c>
      <c r="BS67" s="45">
        <f>SUM('Oct 24:Sept 25'!BS67)</f>
        <v>0</v>
      </c>
      <c r="BT67" s="46"/>
      <c r="BU67" s="46"/>
      <c r="BV67" s="167">
        <f t="shared" si="2"/>
      </c>
      <c r="BW67" s="168">
        <f t="shared" si="0"/>
      </c>
      <c r="BX67" s="169">
        <f t="shared" si="1"/>
      </c>
    </row>
    <row r="68" ht="13.8" customHeight="1" spans="1:76" x14ac:dyDescent="0.25">
      <c r="A68" s="107"/>
      <c r="B68" s="33"/>
      <c r="C68" s="34"/>
      <c r="D68" s="37">
        <f>SUM('Oct 24:Sept 25'!D68)</f>
        <v>0</v>
      </c>
      <c r="E68" s="166">
        <f>SUM('Oct 24:Sept 25'!E68)</f>
        <v>0</v>
      </c>
      <c r="F68" s="35"/>
      <c r="G68" s="36"/>
      <c r="H68" s="35"/>
      <c r="I68" s="36"/>
      <c r="J68" s="35"/>
      <c r="K68" s="36"/>
      <c r="L68" s="35"/>
      <c r="M68" s="36"/>
      <c r="N68" s="35"/>
      <c r="O68" s="36"/>
      <c r="P68" s="35"/>
      <c r="Q68" s="36"/>
      <c r="R68" s="35"/>
      <c r="S68" s="36"/>
      <c r="T68" s="35"/>
      <c r="U68" s="36"/>
      <c r="V68" s="35"/>
      <c r="W68" s="36"/>
      <c r="X68" s="38"/>
      <c r="Y68" s="39"/>
      <c r="Z68" s="38"/>
      <c r="AA68" s="39"/>
      <c r="AB68" s="38"/>
      <c r="AC68" s="39"/>
      <c r="AD68" s="38"/>
      <c r="AE68" s="39"/>
      <c r="AF68" s="38"/>
      <c r="AG68" s="39"/>
      <c r="AH68" s="38"/>
      <c r="AI68" s="39"/>
      <c r="AJ68" s="38"/>
      <c r="AK68" s="39"/>
      <c r="AL68" s="38"/>
      <c r="AM68" s="39"/>
      <c r="AN68" s="38"/>
      <c r="AO68" s="39"/>
      <c r="AP68" s="38"/>
      <c r="AQ68" s="39"/>
      <c r="AR68" s="38"/>
      <c r="AS68" s="39"/>
      <c r="AT68" s="38"/>
      <c r="AU68" s="39"/>
      <c r="AV68" s="38"/>
      <c r="AW68" s="39"/>
      <c r="AX68" s="38"/>
      <c r="AY68" s="41"/>
      <c r="AZ68" s="108"/>
      <c r="BA68" s="43"/>
      <c r="BB68" s="108"/>
      <c r="BC68" s="43"/>
      <c r="BD68" s="108"/>
      <c r="BE68" s="43"/>
      <c r="BF68" s="108"/>
      <c r="BG68" s="43"/>
      <c r="BH68" s="108"/>
      <c r="BI68" s="43"/>
      <c r="BJ68" s="108"/>
      <c r="BK68" s="43"/>
      <c r="BL68" s="108"/>
      <c r="BM68" s="43"/>
      <c r="BN68" s="108"/>
      <c r="BO68" s="43"/>
      <c r="BP68" s="108"/>
      <c r="BQ68" s="43"/>
      <c r="BR68" s="44">
        <f>SUM('Oct 24:Sept 25'!BR68)</f>
        <v>0</v>
      </c>
      <c r="BS68" s="45">
        <f>SUM('Oct 24:Sept 25'!BS68)</f>
        <v>0</v>
      </c>
      <c r="BT68" s="46"/>
      <c r="BU68" s="46"/>
      <c r="BV68" s="167">
        <f t="shared" si="2"/>
      </c>
      <c r="BW68" s="168">
        <f t="shared" si="0"/>
      </c>
      <c r="BX68" s="169">
        <f t="shared" si="1"/>
      </c>
    </row>
    <row r="69" ht="13.8" customHeight="1" spans="1:76" x14ac:dyDescent="0.25">
      <c r="A69" s="107"/>
      <c r="B69" s="33"/>
      <c r="C69" s="34"/>
      <c r="D69" s="37">
        <f>SUM('Oct 24:Sept 25'!D69)</f>
        <v>0</v>
      </c>
      <c r="E69" s="166">
        <f>SUM('Oct 24:Sept 25'!E69)</f>
        <v>0</v>
      </c>
      <c r="F69" s="35"/>
      <c r="G69" s="36"/>
      <c r="H69" s="35"/>
      <c r="I69" s="36"/>
      <c r="J69" s="35"/>
      <c r="K69" s="36"/>
      <c r="L69" s="35"/>
      <c r="M69" s="36"/>
      <c r="N69" s="35"/>
      <c r="O69" s="36"/>
      <c r="P69" s="35"/>
      <c r="Q69" s="36"/>
      <c r="R69" s="35"/>
      <c r="S69" s="36"/>
      <c r="T69" s="35"/>
      <c r="U69" s="36"/>
      <c r="V69" s="35"/>
      <c r="W69" s="36"/>
      <c r="X69" s="38"/>
      <c r="Y69" s="39"/>
      <c r="Z69" s="38"/>
      <c r="AA69" s="39"/>
      <c r="AB69" s="38"/>
      <c r="AC69" s="39"/>
      <c r="AD69" s="38"/>
      <c r="AE69" s="39"/>
      <c r="AF69" s="38"/>
      <c r="AG69" s="39"/>
      <c r="AH69" s="38"/>
      <c r="AI69" s="39"/>
      <c r="AJ69" s="38"/>
      <c r="AK69" s="39"/>
      <c r="AL69" s="38"/>
      <c r="AM69" s="39"/>
      <c r="AN69" s="38"/>
      <c r="AO69" s="39"/>
      <c r="AP69" s="38"/>
      <c r="AQ69" s="39"/>
      <c r="AR69" s="38"/>
      <c r="AS69" s="39"/>
      <c r="AT69" s="38"/>
      <c r="AU69" s="39"/>
      <c r="AV69" s="38"/>
      <c r="AW69" s="39"/>
      <c r="AX69" s="38"/>
      <c r="AY69" s="41"/>
      <c r="AZ69" s="108"/>
      <c r="BA69" s="43"/>
      <c r="BB69" s="108"/>
      <c r="BC69" s="43"/>
      <c r="BD69" s="108"/>
      <c r="BE69" s="43"/>
      <c r="BF69" s="108"/>
      <c r="BG69" s="43"/>
      <c r="BH69" s="108"/>
      <c r="BI69" s="43"/>
      <c r="BJ69" s="108"/>
      <c r="BK69" s="43"/>
      <c r="BL69" s="108"/>
      <c r="BM69" s="43"/>
      <c r="BN69" s="108"/>
      <c r="BO69" s="43"/>
      <c r="BP69" s="108"/>
      <c r="BQ69" s="43"/>
      <c r="BR69" s="44">
        <f>SUM('Oct 24:Sept 25'!BR69)</f>
        <v>0</v>
      </c>
      <c r="BS69" s="45">
        <f>SUM('Oct 24:Sept 25'!BS69)</f>
        <v>0</v>
      </c>
      <c r="BT69" s="46"/>
      <c r="BU69" s="46"/>
      <c r="BV69" s="167">
        <f t="shared" si="2"/>
      </c>
      <c r="BW69" s="168">
        <f t="shared" si="0"/>
      </c>
      <c r="BX69" s="169">
        <f t="shared" si="1"/>
      </c>
    </row>
    <row r="70" ht="14.4" customHeight="1" spans="1:76" x14ac:dyDescent="0.25">
      <c r="A70" s="107"/>
      <c r="B70" s="116"/>
      <c r="C70" s="117"/>
      <c r="D70" s="37">
        <f>SUM('Oct 24:Sept 25'!D70)</f>
        <v>0</v>
      </c>
      <c r="E70" s="166">
        <f>SUM('Oct 24:Sept 25'!E70)</f>
        <v>0</v>
      </c>
      <c r="F70" s="35"/>
      <c r="G70" s="36"/>
      <c r="H70" s="35"/>
      <c r="I70" s="36"/>
      <c r="J70" s="35"/>
      <c r="K70" s="36"/>
      <c r="L70" s="35"/>
      <c r="M70" s="36"/>
      <c r="N70" s="35"/>
      <c r="O70" s="36"/>
      <c r="P70" s="35"/>
      <c r="Q70" s="36"/>
      <c r="R70" s="35"/>
      <c r="S70" s="36"/>
      <c r="T70" s="35"/>
      <c r="U70" s="36"/>
      <c r="V70" s="35"/>
      <c r="W70" s="36"/>
      <c r="X70" s="38"/>
      <c r="Y70" s="39"/>
      <c r="Z70" s="38"/>
      <c r="AA70" s="39"/>
      <c r="AB70" s="38"/>
      <c r="AC70" s="39"/>
      <c r="AD70" s="38"/>
      <c r="AE70" s="39"/>
      <c r="AF70" s="38"/>
      <c r="AG70" s="39"/>
      <c r="AH70" s="38"/>
      <c r="AI70" s="39"/>
      <c r="AJ70" s="38"/>
      <c r="AK70" s="39"/>
      <c r="AL70" s="38"/>
      <c r="AM70" s="39"/>
      <c r="AN70" s="38"/>
      <c r="AO70" s="39"/>
      <c r="AP70" s="38"/>
      <c r="AQ70" s="39"/>
      <c r="AR70" s="38"/>
      <c r="AS70" s="39"/>
      <c r="AT70" s="38"/>
      <c r="AU70" s="39"/>
      <c r="AV70" s="38"/>
      <c r="AW70" s="39"/>
      <c r="AX70" s="38"/>
      <c r="AY70" s="41"/>
      <c r="AZ70" s="108"/>
      <c r="BA70" s="43"/>
      <c r="BB70" s="108"/>
      <c r="BC70" s="43"/>
      <c r="BD70" s="108"/>
      <c r="BE70" s="43"/>
      <c r="BF70" s="108"/>
      <c r="BG70" s="43"/>
      <c r="BH70" s="108"/>
      <c r="BI70" s="43"/>
      <c r="BJ70" s="108"/>
      <c r="BK70" s="43"/>
      <c r="BL70" s="108"/>
      <c r="BM70" s="43"/>
      <c r="BN70" s="108"/>
      <c r="BO70" s="43"/>
      <c r="BP70" s="108"/>
      <c r="BQ70" s="43"/>
      <c r="BR70" s="44">
        <f>SUM('Oct 24:Sept 25'!BR70)</f>
        <v>0</v>
      </c>
      <c r="BS70" s="45">
        <f>SUM('Oct 24:Sept 25'!BS70)</f>
        <v>0</v>
      </c>
      <c r="BT70" s="46"/>
      <c r="BU70" s="46"/>
      <c r="BV70" s="167">
        <f t="shared" ref="BV70" si="3">IF(BR70=0, "", BR70/BT70)</f>
      </c>
      <c r="BW70" s="168">
        <f t="shared" ref="BW70" si="4">IF(BR70=0, "", BR70/BS70)</f>
      </c>
      <c r="BX70" s="169">
        <f t="shared" ref="BX70" si="5">IF(BR70=0, "", BR70/BU70)</f>
      </c>
    </row>
    <row r="71" ht="16.5" customHeight="1" spans="2:76" x14ac:dyDescent="0.25">
      <c r="B71" s="51" t="s">
        <v>19</v>
      </c>
      <c r="C71" s="52"/>
      <c r="D71" s="53">
        <f>SUM(D4:D70)</f>
        <v>0</v>
      </c>
      <c r="E71" s="54">
        <f t="shared" ref="E71" si="6">SUM(E4:E70)</f>
        <v>0</v>
      </c>
      <c r="F71" s="53">
        <f>SUM(F4:F70)</f>
        <v>0</v>
      </c>
      <c r="G71" s="54">
        <f t="shared" ref="G71" si="7">SUM(G4:G70)</f>
        <v>0</v>
      </c>
      <c r="H71" s="53">
        <f>SUM(H4:H70)</f>
        <v>0</v>
      </c>
      <c r="I71" s="54">
        <f t="shared" ref="I71" si="8">SUM(I4:I70)</f>
        <v>0</v>
      </c>
      <c r="J71" s="53">
        <f>SUM(J4:J70)</f>
        <v>0</v>
      </c>
      <c r="K71" s="54">
        <f t="shared" ref="K71" si="9">SUM(K4:K70)</f>
        <v>0</v>
      </c>
      <c r="L71" s="53">
        <f>SUM(L4:L70)</f>
        <v>0</v>
      </c>
      <c r="M71" s="54">
        <f t="shared" ref="M71" si="10">SUM(M4:M70)</f>
        <v>0</v>
      </c>
      <c r="N71" s="53">
        <f>SUM(N4:N70)</f>
        <v>0</v>
      </c>
      <c r="O71" s="54">
        <f t="shared" ref="O71" si="11">SUM(O4:O70)</f>
        <v>0</v>
      </c>
      <c r="P71" s="53">
        <f>SUM(P4:P70)</f>
        <v>0</v>
      </c>
      <c r="Q71" s="54">
        <f t="shared" ref="Q71" si="12">SUM(Q4:Q70)</f>
        <v>0</v>
      </c>
      <c r="R71" s="53">
        <f>SUM(R4:R70)</f>
        <v>0</v>
      </c>
      <c r="S71" s="54">
        <f t="shared" ref="S71" si="13">SUM(S4:S70)</f>
        <v>0</v>
      </c>
      <c r="T71" s="53">
        <f>SUM(T4:T70)</f>
        <v>0</v>
      </c>
      <c r="U71" s="54">
        <f>SUM(U4:U70)</f>
        <v>0</v>
      </c>
      <c r="V71" s="53">
        <f>SUM(V4:V70)</f>
        <v>0</v>
      </c>
      <c r="W71" s="54">
        <f t="shared" ref="W71" si="14">SUM(W4:W70)</f>
        <v>0</v>
      </c>
      <c r="X71" s="56">
        <f>SUM(X4:X70)</f>
        <v>0</v>
      </c>
      <c r="Y71" s="57">
        <f t="shared" ref="Y71" si="15">SUM(Y4:Y70)</f>
        <v>0</v>
      </c>
      <c r="Z71" s="56">
        <f>SUM(Z4:Z70)</f>
        <v>0</v>
      </c>
      <c r="AA71" s="57">
        <f t="shared" ref="AA71" si="16">SUM(AA4:AA70)</f>
        <v>0</v>
      </c>
      <c r="AB71" s="56">
        <f>SUM(AB4:AB70)</f>
        <v>0</v>
      </c>
      <c r="AC71" s="57">
        <f t="shared" ref="AC71" si="17">SUM(AC4:AC70)</f>
        <v>0</v>
      </c>
      <c r="AD71" s="56">
        <f>SUM(AD4:AD70)</f>
        <v>0</v>
      </c>
      <c r="AE71" s="57">
        <f t="shared" ref="AE71" si="18">SUM(AE4:AE70)</f>
        <v>0</v>
      </c>
      <c r="AF71" s="56">
        <f>SUM(AF4:AF70)</f>
        <v>0</v>
      </c>
      <c r="AG71" s="57">
        <f t="shared" ref="AG71" si="19">SUM(AG4:AG70)</f>
        <v>0</v>
      </c>
      <c r="AH71" s="56">
        <f>SUM(AH4:AH70)</f>
        <v>0</v>
      </c>
      <c r="AI71" s="57">
        <f t="shared" ref="AI71" si="20">SUM(AI4:AI70)</f>
        <v>0</v>
      </c>
      <c r="AJ71" s="56">
        <f>SUM(AJ4:AJ70)</f>
        <v>0</v>
      </c>
      <c r="AK71" s="57">
        <f t="shared" ref="AK71" si="21">SUM(AK4:AK70)</f>
        <v>0</v>
      </c>
      <c r="AL71" s="56">
        <f>SUM(AL4:AL70)</f>
        <v>0</v>
      </c>
      <c r="AM71" s="57">
        <f t="shared" ref="AM71" si="22">SUM(AM4:AM70)</f>
        <v>0</v>
      </c>
      <c r="AN71" s="56">
        <f>SUM(AN4:AN70)</f>
        <v>0</v>
      </c>
      <c r="AO71" s="57">
        <f t="shared" ref="AO71" si="23">SUM(AO4:AO70)</f>
        <v>0</v>
      </c>
      <c r="AP71" s="56">
        <f>SUM(AP4:AP70)</f>
        <v>0</v>
      </c>
      <c r="AQ71" s="57">
        <f t="shared" ref="AQ71" si="24">SUM(AQ4:AQ70)</f>
        <v>0</v>
      </c>
      <c r="AR71" s="56">
        <f>SUM(AR4:AR70)</f>
        <v>0</v>
      </c>
      <c r="AS71" s="57">
        <f t="shared" ref="AS71" si="25">SUM(AS4:AS70)</f>
        <v>0</v>
      </c>
      <c r="AT71" s="56">
        <f>SUM(AT4:AT70)</f>
        <v>0</v>
      </c>
      <c r="AU71" s="57">
        <f t="shared" ref="AU71" si="26">SUM(AU4:AU70)</f>
        <v>0</v>
      </c>
      <c r="AV71" s="56">
        <f>SUM(AV4:AV70)</f>
        <v>0</v>
      </c>
      <c r="AW71" s="57">
        <f t="shared" ref="AW71" si="27">SUM(AW4:AW70)</f>
        <v>0</v>
      </c>
      <c r="AX71" s="56">
        <f>SUM(AX4:AX70)</f>
        <v>0</v>
      </c>
      <c r="AY71" s="58">
        <f>SUM(AY4:AY70)</f>
        <v>0</v>
      </c>
      <c r="AZ71" s="59">
        <f>SUM(AZ4:AZ70)</f>
        <v>0</v>
      </c>
      <c r="BA71" s="60">
        <f t="shared" ref="BA71" si="28">SUM(BA4:BA70)</f>
        <v>0</v>
      </c>
      <c r="BB71" s="59">
        <f>SUM(BB4:BB70)</f>
        <v>0</v>
      </c>
      <c r="BC71" s="60">
        <f t="shared" ref="BC71" si="29">SUM(BC4:BC70)</f>
        <v>0</v>
      </c>
      <c r="BD71" s="59">
        <f>SUM(BD4:BD70)</f>
        <v>0</v>
      </c>
      <c r="BE71" s="60">
        <f t="shared" ref="BE71" si="30">SUM(BE4:BE70)</f>
        <v>0</v>
      </c>
      <c r="BF71" s="59">
        <f>SUM(BF4:BF70)</f>
        <v>0</v>
      </c>
      <c r="BG71" s="60">
        <f t="shared" ref="BG71" si="31">SUM(BG4:BG70)</f>
        <v>0</v>
      </c>
      <c r="BH71" s="59">
        <f>SUM(BH4:BH70)</f>
        <v>0</v>
      </c>
      <c r="BI71" s="60">
        <f t="shared" ref="BI71" si="32">SUM(BI4:BI70)</f>
        <v>0</v>
      </c>
      <c r="BJ71" s="59">
        <f>SUM(BJ4:BJ70)</f>
        <v>0</v>
      </c>
      <c r="BK71" s="60">
        <f t="shared" ref="BK71" si="33">SUM(BK4:BK70)</f>
        <v>0</v>
      </c>
      <c r="BL71" s="59">
        <f>SUM(BL4:BL70)</f>
        <v>0</v>
      </c>
      <c r="BM71" s="60">
        <f t="shared" ref="BM71" si="34">SUM(BM4:BM70)</f>
        <v>0</v>
      </c>
      <c r="BN71" s="59">
        <f>SUM(BN4:BN70)</f>
        <v>0</v>
      </c>
      <c r="BO71" s="60">
        <f t="shared" ref="BO71" si="35">SUM(BO4:BO70)</f>
        <v>0</v>
      </c>
      <c r="BP71" s="59">
        <f>SUM(BP4:BP70)</f>
        <v>0</v>
      </c>
      <c r="BQ71" s="60">
        <f t="shared" ref="BQ71" si="36">SUM(BQ4:BQ70)</f>
        <v>0</v>
      </c>
      <c r="BR71" s="139" t="e">
        <f t="shared" ref="BR71:BU71" si="37">SUM(BR4:BR70)</f>
        <v>#VALUE!</v>
      </c>
      <c r="BS71" s="62" t="e">
        <f t="shared" si="37"/>
        <v>#VALUE!</v>
      </c>
      <c r="BT71" s="170">
        <f t="shared" si="37"/>
        <v>0</v>
      </c>
      <c r="BU71" s="170">
        <f t="shared" si="37"/>
        <v>0</v>
      </c>
      <c r="BV71" s="171" t="e">
        <f t="shared" ref="BV71" si="38">BR71/BT71</f>
        <v>#VALUE!</v>
      </c>
      <c r="BW71" s="172" t="e">
        <f t="shared" ref="BW71" si="39">BR71/BS71</f>
        <v>#VALUE!</v>
      </c>
      <c r="BX71" s="172" t="e">
        <f t="shared" ref="BX71" si="40">BR71/BU71</f>
        <v>#VALUE!</v>
      </c>
    </row>
    <row r="72" spans="50:51" x14ac:dyDescent="0.25">
      <c r="AX72" s="173"/>
      <c r="AY72" s="173"/>
    </row>
    <row r="74" ht="25.2" customHeight="1" spans="1:9" x14ac:dyDescent="0.25">
      <c r="A74" s="66"/>
      <c r="B74" s="67" t="s">
        <v>20</v>
      </c>
      <c r="C74" s="67" t="s">
        <v>21</v>
      </c>
      <c r="D74" s="68" t="s">
        <v>22</v>
      </c>
      <c r="E74" s="69" t="s">
        <v>23</v>
      </c>
      <c r="F74" s="70" t="s">
        <v>11</v>
      </c>
      <c r="G74" s="69" t="s">
        <v>13</v>
      </c>
      <c r="H74" s="174" t="s">
        <v>14</v>
      </c>
      <c r="I74" s="69" t="s">
        <v>24</v>
      </c>
    </row>
    <row r="75" ht="13.2" customHeight="1" spans="1:13" x14ac:dyDescent="0.25">
      <c r="A75" s="71" t="s">
        <v>25</v>
      </c>
      <c r="B75" s="65">
        <f>SUM('Oct 24:Sept 25'!B75)</f>
        <v>0</v>
      </c>
      <c r="C75" s="3" t="s">
        <v>26</v>
      </c>
      <c r="D75" s="72">
        <f>SUM('Oct 24:Sept 25'!D75)</f>
        <v>0</v>
      </c>
      <c r="E75" s="73">
        <f>SUM('Oct 24:Sept 25'!E75)</f>
        <v>0</v>
      </c>
      <c r="F75" s="72">
        <f>SUM('Oct 24:Sept 25'!F75)</f>
        <v>0</v>
      </c>
      <c r="G75" s="74">
        <f t="shared" ref="G75:G81" si="41">IF(D75=0, "", D75/F75)</f>
      </c>
      <c r="H75" s="75">
        <f>IF(D75=0, "",D75/E75)</f>
      </c>
      <c r="I75" s="76">
        <f>IF(D75=0, "",D75/B75)</f>
      </c>
      <c r="L75" s="89"/>
      <c r="M75" s="89"/>
    </row>
    <row r="76" ht="13.2" customHeight="1" spans="1:13" x14ac:dyDescent="0.25">
      <c r="A76" s="71" t="s">
        <v>27</v>
      </c>
      <c r="B76" s="65">
        <f>SUM('Oct 24:Sept 25'!B76)</f>
        <v>0</v>
      </c>
      <c r="C76" s="3" t="s">
        <v>28</v>
      </c>
      <c r="D76" s="77">
        <f>SUM('Oct 24:Sept 25'!D76)</f>
        <v>0</v>
      </c>
      <c r="E76" s="78">
        <f>SUM('Oct 24:Sept 25'!E76)</f>
        <v>0</v>
      </c>
      <c r="F76" s="77">
        <f>SUM('Oct 24:Sept 25'!F76)</f>
        <v>0</v>
      </c>
      <c r="G76" s="79">
        <f t="shared" si="41"/>
      </c>
      <c r="H76" s="80">
        <f t="shared" ref="H76:H81" si="42">IF(D76=0, "",D76/E76)</f>
      </c>
      <c r="I76" s="76">
        <f t="shared" ref="I76:I91" si="43">IF(D76=0, "",D76/B76)</f>
      </c>
      <c r="L76" s="89"/>
      <c r="M76" s="89"/>
    </row>
    <row r="77" ht="13.2" customHeight="1" spans="1:13" x14ac:dyDescent="0.25">
      <c r="A77" s="71" t="s">
        <v>29</v>
      </c>
      <c r="B77" s="65">
        <f>SUM('Oct 24:Sept 25'!B77)</f>
        <v>0</v>
      </c>
      <c r="C77" s="3" t="s">
        <v>30</v>
      </c>
      <c r="D77" s="77">
        <f>SUM('Oct 24:Sept 25'!D77)</f>
        <v>0</v>
      </c>
      <c r="E77" s="78">
        <f>SUM('Oct 24:Sept 25'!E77)</f>
        <v>0</v>
      </c>
      <c r="F77" s="77">
        <f>SUM('Oct 24:Sept 25'!F77)</f>
        <v>0</v>
      </c>
      <c r="G77" s="79">
        <f t="shared" si="41"/>
      </c>
      <c r="H77" s="80">
        <f t="shared" si="42"/>
      </c>
      <c r="I77" s="76">
        <f t="shared" si="43"/>
      </c>
      <c r="L77" s="89"/>
      <c r="M77" s="89"/>
    </row>
    <row r="78" ht="13.2" customHeight="1" spans="1:13" x14ac:dyDescent="0.25">
      <c r="A78" s="71" t="s">
        <v>31</v>
      </c>
      <c r="B78" s="65">
        <f>SUM('Oct 24:Sept 25'!B78)</f>
        <v>0</v>
      </c>
      <c r="C78" s="3" t="s">
        <v>32</v>
      </c>
      <c r="D78" s="77">
        <f>SUM('Oct 24:Sept 25'!D78)</f>
        <v>0</v>
      </c>
      <c r="E78" s="78">
        <f>SUM('Oct 24:Sept 25'!E78)</f>
        <v>0</v>
      </c>
      <c r="F78" s="77">
        <f>SUM('Oct 24:Sept 25'!F78)</f>
        <v>0</v>
      </c>
      <c r="G78" s="79">
        <f t="shared" si="41"/>
      </c>
      <c r="H78" s="80">
        <f t="shared" si="42"/>
      </c>
      <c r="I78" s="76">
        <f t="shared" si="43"/>
      </c>
      <c r="L78" s="89"/>
      <c r="M78" s="89"/>
    </row>
    <row r="79" ht="13.2" customHeight="1" spans="1:13" x14ac:dyDescent="0.25">
      <c r="A79" s="71" t="s">
        <v>33</v>
      </c>
      <c r="B79" s="65">
        <f>SUM('Oct 24:Sept 25'!B79)</f>
        <v>0</v>
      </c>
      <c r="C79" s="3" t="s">
        <v>17</v>
      </c>
      <c r="D79" s="77">
        <f>SUM('Oct 24:Sept 25'!D79)</f>
        <v>0</v>
      </c>
      <c r="E79" s="78">
        <f>SUM('Oct 24:Sept 25'!E79)</f>
        <v>0</v>
      </c>
      <c r="F79" s="77">
        <f>SUM('Oct 24:Sept 25'!F79)</f>
        <v>0</v>
      </c>
      <c r="G79" s="79">
        <f t="shared" si="41"/>
      </c>
      <c r="H79" s="80">
        <f t="shared" si="42"/>
      </c>
      <c r="I79" s="76">
        <f t="shared" si="43"/>
      </c>
      <c r="L79" s="89"/>
      <c r="M79" s="89"/>
    </row>
    <row r="80" ht="13.2" customHeight="1" spans="1:13" x14ac:dyDescent="0.25">
      <c r="A80" s="71" t="s">
        <v>34</v>
      </c>
      <c r="B80" s="65">
        <f>SUM('Oct 24:Sept 25'!B80)</f>
        <v>0</v>
      </c>
      <c r="C80" s="3" t="s">
        <v>35</v>
      </c>
      <c r="D80" s="77">
        <f>SUM('Oct 24:Sept 25'!D80)</f>
        <v>0</v>
      </c>
      <c r="E80" s="78">
        <f>SUM('Oct 24:Sept 25'!E80)</f>
        <v>0</v>
      </c>
      <c r="F80" s="77">
        <f>SUM('Oct 24:Sept 25'!F80)</f>
        <v>0</v>
      </c>
      <c r="G80" s="79">
        <f t="shared" si="41"/>
      </c>
      <c r="H80" s="80">
        <f t="shared" si="42"/>
      </c>
      <c r="I80" s="76">
        <f t="shared" si="43"/>
      </c>
      <c r="L80" s="89"/>
      <c r="M80" s="89"/>
    </row>
    <row r="81" ht="13.2" customHeight="1" spans="1:13" x14ac:dyDescent="0.25">
      <c r="A81" s="71" t="s">
        <v>36</v>
      </c>
      <c r="B81" s="65">
        <f>SUM('Oct 24:Sept 25'!B81)</f>
        <v>0</v>
      </c>
      <c r="C81" s="3" t="s">
        <v>37</v>
      </c>
      <c r="D81" s="77">
        <f>SUM('Oct 24:Sept 25'!D81)</f>
        <v>0</v>
      </c>
      <c r="E81" s="78">
        <f>SUM('Oct 24:Sept 25'!E81)</f>
        <v>0</v>
      </c>
      <c r="F81" s="77">
        <f>SUM('Oct 24:Sept 25'!F81)</f>
        <v>0</v>
      </c>
      <c r="G81" s="79">
        <f t="shared" si="41"/>
      </c>
      <c r="H81" s="80">
        <f t="shared" si="42"/>
      </c>
      <c r="I81" s="76">
        <f t="shared" si="43"/>
      </c>
      <c r="L81" s="89"/>
      <c r="M81" s="89"/>
    </row>
    <row r="82" ht="13.2" customHeight="1" spans="1:13" x14ac:dyDescent="0.25">
      <c r="A82" s="71" t="s">
        <v>38</v>
      </c>
      <c r="B82" s="65">
        <f>SUM('Oct 24:Sept 25'!B82)</f>
        <v>0</v>
      </c>
      <c r="C82" s="3" t="s">
        <v>39</v>
      </c>
      <c r="D82" s="77">
        <f>SUM('Oct 24:Sept 25'!D82)</f>
        <v>0</v>
      </c>
      <c r="E82" s="78">
        <f>SUM('Oct 24:Sept 25'!E82)</f>
        <v>0</v>
      </c>
      <c r="F82" s="77">
        <f>SUM('Oct 24:Sept 25'!F82)</f>
        <v>0</v>
      </c>
      <c r="G82" s="79">
        <f>IF(D82=0, "", D82/F82)</f>
      </c>
      <c r="H82" s="80">
        <f>IF(D82=0, "",D82/E82)</f>
      </c>
      <c r="I82" s="76">
        <f t="shared" si="43"/>
      </c>
      <c r="L82" s="89"/>
      <c r="M82" s="89"/>
    </row>
    <row r="83" ht="13.2" customHeight="1" spans="1:13" x14ac:dyDescent="0.25">
      <c r="A83" s="71" t="s">
        <v>40</v>
      </c>
      <c r="B83" s="65">
        <f>SUM('Oct 24:Sept 25'!B83)</f>
        <v>0</v>
      </c>
      <c r="C83" s="3" t="s">
        <v>40</v>
      </c>
      <c r="D83" s="77">
        <f>SUM('Oct 24:Sept 25'!D83)</f>
        <v>0</v>
      </c>
      <c r="E83" s="78">
        <f>SUM('Oct 24:Sept 25'!E83)</f>
        <v>0</v>
      </c>
      <c r="F83" s="77">
        <f>SUM('Oct 24:Sept 25'!F83)</f>
        <v>0</v>
      </c>
      <c r="G83" s="79">
        <f t="shared" ref="G83:G91" si="44">IF(D83=0, "", D83/F83)</f>
      </c>
      <c r="H83" s="80">
        <f t="shared" ref="H83:H91" si="45">IF(D83=0, "",D83/E83)</f>
      </c>
      <c r="I83" s="76">
        <f t="shared" si="43"/>
      </c>
      <c r="L83" s="89"/>
      <c r="M83" s="89"/>
    </row>
    <row r="84" ht="13.2" customHeight="1" spans="1:13" x14ac:dyDescent="0.25">
      <c r="A84" s="71" t="s">
        <v>41</v>
      </c>
      <c r="B84" s="65">
        <f>SUM('Oct 24:Sept 25'!B84)</f>
        <v>0</v>
      </c>
      <c r="C84" s="3" t="s">
        <v>41</v>
      </c>
      <c r="D84" s="77">
        <f>SUM('Oct 24:Sept 25'!D84)</f>
        <v>0</v>
      </c>
      <c r="E84" s="78">
        <f>SUM('Oct 24:Sept 25'!E84)</f>
        <v>0</v>
      </c>
      <c r="F84" s="77">
        <f>SUM('Oct 24:Sept 25'!F84)</f>
        <v>0</v>
      </c>
      <c r="G84" s="79">
        <f t="shared" si="44"/>
      </c>
      <c r="H84" s="80">
        <f t="shared" si="45"/>
      </c>
      <c r="I84" s="76">
        <f t="shared" si="43"/>
      </c>
      <c r="L84" s="89"/>
      <c r="M84" s="89"/>
    </row>
    <row r="85" ht="13.2" customHeight="1" spans="1:13" x14ac:dyDescent="0.25">
      <c r="A85" s="71" t="s">
        <v>42</v>
      </c>
      <c r="B85" s="65">
        <f>SUM('Oct 24:Sept 25'!B85)</f>
        <v>0</v>
      </c>
      <c r="C85" s="3" t="s">
        <v>42</v>
      </c>
      <c r="D85" s="77">
        <f>SUM('Oct 24:Sept 25'!D85)</f>
        <v>0</v>
      </c>
      <c r="E85" s="78">
        <f>SUM('Oct 24:Sept 25'!E85)</f>
        <v>0</v>
      </c>
      <c r="F85" s="77">
        <f>SUM('Oct 24:Sept 25'!F85)</f>
        <v>0</v>
      </c>
      <c r="G85" s="79">
        <f t="shared" si="44"/>
      </c>
      <c r="H85" s="80">
        <f t="shared" si="45"/>
      </c>
      <c r="I85" s="76">
        <f t="shared" si="43"/>
      </c>
      <c r="L85" s="89"/>
      <c r="M85" s="89"/>
    </row>
    <row r="86" ht="13.2" customHeight="1" spans="1:13" x14ac:dyDescent="0.25">
      <c r="A86" s="71" t="s">
        <v>43</v>
      </c>
      <c r="B86" s="65">
        <f>SUM('Oct 24:Sept 25'!B86)</f>
        <v>0</v>
      </c>
      <c r="C86" s="3" t="s">
        <v>43</v>
      </c>
      <c r="D86" s="77">
        <f>SUM('Oct 24:Sept 25'!D86)</f>
        <v>0</v>
      </c>
      <c r="E86" s="78">
        <f>SUM('Oct 24:Sept 25'!E86)</f>
        <v>0</v>
      </c>
      <c r="F86" s="77">
        <f>SUM('Oct 24:Sept 25'!F86)</f>
        <v>0</v>
      </c>
      <c r="G86" s="79">
        <f t="shared" si="44"/>
      </c>
      <c r="H86" s="80">
        <f t="shared" si="45"/>
      </c>
      <c r="I86" s="76">
        <f t="shared" si="43"/>
      </c>
      <c r="L86" s="89"/>
      <c r="M86" s="89"/>
    </row>
    <row r="87" ht="13.2" customHeight="1" spans="1:13" x14ac:dyDescent="0.25">
      <c r="A87" s="71" t="s">
        <v>44</v>
      </c>
      <c r="B87" s="65">
        <f>SUM('Oct 24:Sept 25'!B87)</f>
        <v>0</v>
      </c>
      <c r="C87" s="3" t="s">
        <v>44</v>
      </c>
      <c r="D87" s="77">
        <f>SUM('Oct 24:Sept 25'!D87)</f>
        <v>0</v>
      </c>
      <c r="E87" s="78">
        <f>SUM('Oct 24:Sept 25'!E87)</f>
        <v>0</v>
      </c>
      <c r="F87" s="77">
        <f>SUM('Oct 24:Sept 25'!F87)</f>
        <v>0</v>
      </c>
      <c r="G87" s="79">
        <f t="shared" si="44"/>
      </c>
      <c r="H87" s="80">
        <f t="shared" si="45"/>
      </c>
      <c r="I87" s="76">
        <f t="shared" si="43"/>
      </c>
      <c r="L87" s="89"/>
      <c r="M87" s="89"/>
    </row>
    <row r="88" ht="13.2" customHeight="1" spans="1:13" x14ac:dyDescent="0.25">
      <c r="A88" s="71" t="s">
        <v>45</v>
      </c>
      <c r="B88" s="65">
        <f>SUM('Oct 24:Sept 25'!B88)</f>
        <v>0</v>
      </c>
      <c r="C88" s="3" t="s">
        <v>45</v>
      </c>
      <c r="D88" s="77">
        <f>SUM('Oct 24:Sept 25'!D88)</f>
        <v>0</v>
      </c>
      <c r="E88" s="78">
        <f>SUM('Oct 24:Sept 25'!E88)</f>
        <v>0</v>
      </c>
      <c r="F88" s="77">
        <f>SUM('Oct 24:Sept 25'!F88)</f>
        <v>0</v>
      </c>
      <c r="G88" s="79">
        <f t="shared" si="44"/>
      </c>
      <c r="H88" s="80">
        <f t="shared" si="45"/>
      </c>
      <c r="I88" s="76">
        <f t="shared" si="43"/>
      </c>
      <c r="L88" s="89"/>
      <c r="M88" s="89"/>
    </row>
    <row r="89" ht="13.2" customHeight="1" spans="1:13" x14ac:dyDescent="0.25">
      <c r="A89" s="71" t="s">
        <v>46</v>
      </c>
      <c r="B89" s="65">
        <f>SUM('Oct 24:Sept 25'!B89)</f>
        <v>0</v>
      </c>
      <c r="C89" s="3" t="s">
        <v>46</v>
      </c>
      <c r="D89" s="77">
        <f>SUM('Oct 24:Sept 25'!D89)</f>
        <v>0</v>
      </c>
      <c r="E89" s="78">
        <f>SUM('Oct 24:Sept 25'!E89)</f>
        <v>0</v>
      </c>
      <c r="F89" s="77">
        <f>SUM('Oct 24:Sept 25'!F89)</f>
        <v>0</v>
      </c>
      <c r="G89" s="79">
        <f t="shared" si="44"/>
      </c>
      <c r="H89" s="80">
        <f t="shared" si="45"/>
      </c>
      <c r="I89" s="76">
        <f t="shared" si="43"/>
      </c>
      <c r="L89" s="89"/>
      <c r="M89" s="89"/>
    </row>
    <row r="90" ht="13.2" customHeight="1" spans="1:13" x14ac:dyDescent="0.25">
      <c r="A90" s="71" t="s">
        <v>47</v>
      </c>
      <c r="B90" s="65">
        <f>SUM('Oct 24:Sept 25'!B90)</f>
        <v>0</v>
      </c>
      <c r="C90" s="3" t="s">
        <v>47</v>
      </c>
      <c r="D90" s="77">
        <f>SUM('Oct 24:Sept 25'!D90)</f>
        <v>0</v>
      </c>
      <c r="E90" s="78">
        <f>SUM('Oct 24:Sept 25'!E90)</f>
        <v>0</v>
      </c>
      <c r="F90" s="77">
        <f>SUM('Oct 24:Sept 25'!F90)</f>
        <v>0</v>
      </c>
      <c r="G90" s="79">
        <f t="shared" si="44"/>
      </c>
      <c r="H90" s="80">
        <f t="shared" si="45"/>
      </c>
      <c r="I90" s="76">
        <f t="shared" si="43"/>
      </c>
      <c r="L90" s="89"/>
      <c r="M90" s="89"/>
    </row>
    <row r="91" ht="13.2" customHeight="1" spans="1:13" x14ac:dyDescent="0.25">
      <c r="A91" s="81" t="s">
        <v>48</v>
      </c>
      <c r="B91" s="82">
        <f>SUM('Oct 24:Sept 25'!B91)</f>
        <v>0</v>
      </c>
      <c r="C91" s="83" t="s">
        <v>48</v>
      </c>
      <c r="D91" s="84">
        <f>SUM('Oct 24:Sept 25'!D91)</f>
        <v>0</v>
      </c>
      <c r="E91" s="85">
        <f>SUM('Oct 24:Sept 25'!E91)</f>
        <v>0</v>
      </c>
      <c r="F91" s="84">
        <f>SUM('Oct 24:Sept 25'!F91)</f>
        <v>0</v>
      </c>
      <c r="G91" s="86">
        <f t="shared" si="44"/>
      </c>
      <c r="H91" s="87">
        <f t="shared" si="45"/>
      </c>
      <c r="I91" s="88">
        <f t="shared" si="43"/>
      </c>
      <c r="L91" s="89"/>
      <c r="M91" s="89"/>
    </row>
    <row r="94" ht="25.2" customHeight="1" spans="1:9" x14ac:dyDescent="0.25">
      <c r="A94" s="66"/>
      <c r="B94" s="67" t="s">
        <v>20</v>
      </c>
      <c r="C94" s="90"/>
      <c r="D94" s="68" t="s">
        <v>22</v>
      </c>
      <c r="E94" s="69" t="s">
        <v>23</v>
      </c>
      <c r="F94" s="70" t="s">
        <v>11</v>
      </c>
      <c r="G94" s="69" t="s">
        <v>13</v>
      </c>
      <c r="H94" s="174" t="s">
        <v>14</v>
      </c>
      <c r="I94" s="69" t="s">
        <v>24</v>
      </c>
    </row>
    <row r="95" ht="13.2" customHeight="1" spans="1:9" x14ac:dyDescent="0.25">
      <c r="A95" s="115" t="s">
        <v>49</v>
      </c>
      <c r="B95" s="65">
        <f>COUNTIF(C4:C70,"*Vista*")</f>
        <v>0</v>
      </c>
      <c r="D95" s="94">
        <f>SUM('Oct 24:Sept 25'!D95)</f>
        <v>0</v>
      </c>
      <c r="E95" s="78">
        <f>SUM('Oct 24:Sept 25'!E95)</f>
        <v>0</v>
      </c>
      <c r="F95" s="95">
        <f>SUM('Oct 24:Sept 25'!F95)</f>
        <v>0</v>
      </c>
      <c r="G95" s="96">
        <f>IF(D95=0, "", D95/F95)</f>
      </c>
      <c r="H95" s="97">
        <f>IF(D95=0, "",D95/E95)</f>
      </c>
      <c r="I95" s="98">
        <f>IF(D95=0, "",D95/B95)</f>
      </c>
    </row>
    <row r="96" ht="13.2" customHeight="1" spans="1:9" x14ac:dyDescent="0.25">
      <c r="A96" s="115" t="s">
        <v>50</v>
      </c>
      <c r="B96" s="89">
        <f>COUNTIF(C4:C70,"*Conquest*")</f>
        <v>0</v>
      </c>
      <c r="D96" s="94">
        <f>SUM('Oct 24:Sept 25'!D96)</f>
        <v>0</v>
      </c>
      <c r="E96" s="78">
        <f>SUM('Oct 24:Sept 25'!E96)</f>
        <v>0</v>
      </c>
      <c r="F96" s="95">
        <f>SUM('Oct 24:Sept 25'!F96)</f>
        <v>0</v>
      </c>
      <c r="G96" s="96">
        <f t="shared" ref="G96:G118" si="46">IF(D96=0, "", D96/F96)</f>
      </c>
      <c r="H96" s="97">
        <f t="shared" ref="H96:H118" si="47">IF(D96=0, "",D96/E96)</f>
      </c>
      <c r="I96" s="98">
        <f t="shared" ref="I96:I118" si="48">IF(D96=0, "",D96/B96)</f>
      </c>
    </row>
    <row r="97" ht="13.2" customHeight="1" spans="1:9" x14ac:dyDescent="0.25">
      <c r="A97" s="115" t="s">
        <v>51</v>
      </c>
      <c r="B97" s="89">
        <f>COUNTIF(C4:C70,"*Glory*")</f>
        <v>0</v>
      </c>
      <c r="D97" s="94">
        <f>SUM('Oct 24:Sept 25'!D97)</f>
        <v>0</v>
      </c>
      <c r="E97" s="78">
        <f>SUM('Oct 24:Sept 25'!E97)</f>
        <v>0</v>
      </c>
      <c r="F97" s="95">
        <f>SUM('Oct 24:Sept 25'!F97)</f>
        <v>0</v>
      </c>
      <c r="G97" s="96">
        <f t="shared" si="46"/>
      </c>
      <c r="H97" s="97">
        <f t="shared" si="47"/>
      </c>
      <c r="I97" s="98">
        <f t="shared" si="48"/>
      </c>
    </row>
    <row r="98" ht="13.2" customHeight="1" spans="1:9" x14ac:dyDescent="0.25">
      <c r="A98" s="115" t="s">
        <v>52</v>
      </c>
      <c r="B98" s="89">
        <f>COUNTIF(C4:C70,"*Liberty*")</f>
        <v>0</v>
      </c>
      <c r="D98" s="94">
        <f>SUM('Oct 24:Sept 25'!D98)</f>
        <v>0</v>
      </c>
      <c r="E98" s="78">
        <f>SUM('Oct 24:Sept 25'!E98)</f>
        <v>0</v>
      </c>
      <c r="F98" s="95">
        <f>SUM('Oct 24:Sept 25'!F98)</f>
        <v>0</v>
      </c>
      <c r="G98" s="96">
        <f t="shared" si="46"/>
      </c>
      <c r="H98" s="97">
        <f t="shared" si="47"/>
      </c>
      <c r="I98" s="98">
        <f t="shared" si="48"/>
      </c>
    </row>
    <row r="99" ht="13.2" customHeight="1" spans="1:9" x14ac:dyDescent="0.25">
      <c r="A99" s="115" t="s">
        <v>53</v>
      </c>
      <c r="B99" s="89">
        <f>COUNTIF(C4:C70,"*Freedom*")</f>
        <v>0</v>
      </c>
      <c r="D99" s="94">
        <f>SUM('Oct 24:Sept 25'!D99)</f>
        <v>0</v>
      </c>
      <c r="E99" s="78">
        <f>SUM('Oct 24:Sept 25'!E99)</f>
        <v>0</v>
      </c>
      <c r="F99" s="95">
        <f>SUM('Oct 24:Sept 25'!F99)</f>
        <v>0</v>
      </c>
      <c r="G99" s="96">
        <f t="shared" si="46"/>
      </c>
      <c r="H99" s="97">
        <f t="shared" si="47"/>
      </c>
      <c r="I99" s="98">
        <f t="shared" si="48"/>
      </c>
    </row>
    <row r="100" ht="13.2" customHeight="1" spans="1:9" x14ac:dyDescent="0.25">
      <c r="A100" s="115" t="s">
        <v>54</v>
      </c>
      <c r="B100" s="89">
        <f>COUNTIF(C4:C70,"*Elation*")</f>
        <v>0</v>
      </c>
      <c r="D100" s="94">
        <f>SUM('Oct 24:Sept 25'!D100)</f>
        <v>0</v>
      </c>
      <c r="E100" s="78">
        <f>SUM('Oct 24:Sept 25'!E100)</f>
        <v>0</v>
      </c>
      <c r="F100" s="95">
        <f>SUM('Oct 24:Sept 25'!F100)</f>
        <v>0</v>
      </c>
      <c r="G100" s="96">
        <f t="shared" si="46"/>
      </c>
      <c r="H100" s="97">
        <f t="shared" si="47"/>
      </c>
      <c r="I100" s="98">
        <f t="shared" si="48"/>
      </c>
    </row>
    <row r="101" ht="13.2" customHeight="1" spans="1:9" x14ac:dyDescent="0.25">
      <c r="A101" s="115" t="s">
        <v>55</v>
      </c>
      <c r="B101" s="89">
        <f>COUNTIF(C4:C70,"*Pride*")</f>
        <v>0</v>
      </c>
      <c r="D101" s="94">
        <f>SUM('Oct 24:Sept 25'!D101)</f>
        <v>0</v>
      </c>
      <c r="E101" s="78">
        <f>SUM('Oct 24:Sept 25'!E101)</f>
        <v>0</v>
      </c>
      <c r="F101" s="95">
        <f>SUM('Oct 24:Sept 25'!F101)</f>
        <v>0</v>
      </c>
      <c r="G101" s="96">
        <f t="shared" si="46"/>
      </c>
      <c r="H101" s="97">
        <f t="shared" si="47"/>
      </c>
      <c r="I101" s="98">
        <f t="shared" si="48"/>
      </c>
    </row>
    <row r="102" ht="13.2" customHeight="1" spans="1:9" x14ac:dyDescent="0.25">
      <c r="A102" s="115" t="s">
        <v>56</v>
      </c>
      <c r="B102" s="89">
        <f>COUNTIF(C4:C70,"*Mardi Gras*")</f>
        <v>0</v>
      </c>
      <c r="D102" s="94">
        <f>SUM('Oct 24:Sept 25'!D102)</f>
        <v>0</v>
      </c>
      <c r="E102" s="78">
        <f>SUM('Oct 24:Sept 25'!E102)</f>
        <v>0</v>
      </c>
      <c r="F102" s="95">
        <f>SUM('Oct 24:Sept 25'!F102)</f>
        <v>0</v>
      </c>
      <c r="G102" s="96">
        <f t="shared" si="46"/>
      </c>
      <c r="H102" s="97">
        <f t="shared" si="47"/>
      </c>
      <c r="I102" s="98">
        <f t="shared" si="48"/>
      </c>
    </row>
    <row r="103" ht="13.2" customHeight="1" spans="1:9" x14ac:dyDescent="0.25">
      <c r="A103" s="115" t="s">
        <v>57</v>
      </c>
      <c r="B103" s="89">
        <f>COUNTIF(C4:C70,"*Celebration*")</f>
        <v>0</v>
      </c>
      <c r="D103" s="94">
        <f>SUM('Oct 24:Sept 25'!D103)</f>
        <v>0</v>
      </c>
      <c r="E103" s="78">
        <f>SUM('Oct 24:Sept 25'!E103)</f>
        <v>0</v>
      </c>
      <c r="F103" s="95">
        <f>SUM('Oct 24:Sept 25'!F103)</f>
        <v>0</v>
      </c>
      <c r="G103" s="96">
        <f t="shared" si="46"/>
      </c>
      <c r="H103" s="97">
        <f t="shared" si="47"/>
      </c>
      <c r="I103" s="98">
        <f t="shared" si="48"/>
      </c>
    </row>
    <row r="104" ht="13.2" customHeight="1" spans="1:9" x14ac:dyDescent="0.25">
      <c r="A104" s="115" t="s">
        <v>58</v>
      </c>
      <c r="B104" s="89">
        <f>COUNTIF(C4:C70,"*Horizon*")</f>
        <v>0</v>
      </c>
      <c r="D104" s="94">
        <f>SUM('Oct 24:Sept 25'!D104)</f>
        <v>0</v>
      </c>
      <c r="E104" s="78">
        <f>SUM('Oct 24:Sept 25'!E104)</f>
        <v>0</v>
      </c>
      <c r="F104" s="95">
        <f>SUM('Oct 24:Sept 25'!F104)</f>
        <v>0</v>
      </c>
      <c r="G104" s="96">
        <f t="shared" si="46"/>
      </c>
      <c r="H104" s="97">
        <f t="shared" si="47"/>
      </c>
      <c r="I104" s="98">
        <f t="shared" si="48"/>
      </c>
    </row>
    <row r="105" ht="13.2" customHeight="1" spans="1:9" x14ac:dyDescent="0.25">
      <c r="A105" s="115" t="s">
        <v>59</v>
      </c>
      <c r="B105" s="89">
        <f>COUNTIF(C4:C70,"*Dream*")</f>
        <v>0</v>
      </c>
      <c r="D105" s="94">
        <f>SUM('Oct 24:Sept 25'!D105)</f>
        <v>0</v>
      </c>
      <c r="E105" s="78">
        <f>SUM('Oct 24:Sept 25'!E105)</f>
        <v>0</v>
      </c>
      <c r="F105" s="95">
        <f>SUM('Oct 24:Sept 25'!F105)</f>
        <v>0</v>
      </c>
      <c r="G105" s="96">
        <f t="shared" si="46"/>
      </c>
      <c r="H105" s="97">
        <f t="shared" si="47"/>
      </c>
      <c r="I105" s="98">
        <f t="shared" si="48"/>
      </c>
    </row>
    <row r="106" ht="13.2" customHeight="1" spans="1:9" x14ac:dyDescent="0.25">
      <c r="A106" s="115" t="s">
        <v>60</v>
      </c>
      <c r="B106" s="89">
        <f>COUNTIF(C4:C70,"*Sunrise*")</f>
        <v>0</v>
      </c>
      <c r="D106" s="94">
        <f>SUM('Oct 24:Sept 25'!D106)</f>
        <v>0</v>
      </c>
      <c r="E106" s="78">
        <f>SUM('Oct 24:Sept 25'!E106)</f>
        <v>0</v>
      </c>
      <c r="F106" s="95">
        <f>SUM('Oct 24:Sept 25'!F106)</f>
        <v>0</v>
      </c>
      <c r="G106" s="96">
        <f t="shared" si="46"/>
      </c>
      <c r="H106" s="97">
        <f t="shared" si="47"/>
      </c>
      <c r="I106" s="98">
        <f t="shared" si="48"/>
      </c>
    </row>
    <row r="107" ht="13.2" customHeight="1" spans="1:9" x14ac:dyDescent="0.25">
      <c r="A107" s="115" t="s">
        <v>61</v>
      </c>
      <c r="B107" s="89">
        <f>COUNTIF(C4:C70,"*Venezia*")</f>
        <v>0</v>
      </c>
      <c r="D107" s="94">
        <f>SUM('Oct 24:Sept 25'!D107)</f>
        <v>0</v>
      </c>
      <c r="E107" s="78">
        <f>SUM('Oct 24:Sept 25'!E107)</f>
        <v>0</v>
      </c>
      <c r="F107" s="95">
        <f>SUM('Oct 24:Sept 25'!F107)</f>
        <v>0</v>
      </c>
      <c r="G107" s="96">
        <f t="shared" si="46"/>
      </c>
      <c r="H107" s="97">
        <f t="shared" si="47"/>
      </c>
      <c r="I107" s="98">
        <f t="shared" si="48"/>
      </c>
    </row>
    <row r="108" ht="13.2" customHeight="1" spans="1:9" x14ac:dyDescent="0.25">
      <c r="A108" s="115" t="s">
        <v>62</v>
      </c>
      <c r="B108" s="89">
        <f>COUNTIF(C4:C70,"*Magic*")</f>
        <v>0</v>
      </c>
      <c r="D108" s="94">
        <f>SUM('Oct 24:Sept 25'!D108)</f>
        <v>0</v>
      </c>
      <c r="E108" s="78">
        <f>SUM('Oct 24:Sept 25'!E108)</f>
        <v>0</v>
      </c>
      <c r="F108" s="95">
        <f>SUM('Oct 24:Sept 25'!F108)</f>
        <v>0</v>
      </c>
      <c r="G108" s="96">
        <f t="shared" si="46"/>
      </c>
      <c r="H108" s="97">
        <f t="shared" si="47"/>
      </c>
      <c r="I108" s="98">
        <f t="shared" si="48"/>
      </c>
    </row>
    <row r="109" ht="13.2" customHeight="1" spans="1:9" x14ac:dyDescent="0.25">
      <c r="A109" s="115" t="s">
        <v>63</v>
      </c>
      <c r="B109" s="89">
        <f>COUNTIF(C4:C70,"*Panorama*")</f>
        <v>0</v>
      </c>
      <c r="D109" s="94">
        <f>SUM('Oct 24:Sept 25'!D109)</f>
        <v>0</v>
      </c>
      <c r="E109" s="78">
        <f>SUM('Oct 24:Sept 25'!E109)</f>
        <v>0</v>
      </c>
      <c r="F109" s="95">
        <f>SUM('Oct 24:Sept 25'!F109)</f>
        <v>0</v>
      </c>
      <c r="G109" s="96">
        <f t="shared" si="46"/>
      </c>
      <c r="H109" s="97">
        <f t="shared" si="47"/>
      </c>
      <c r="I109" s="98">
        <f t="shared" si="48"/>
      </c>
    </row>
    <row r="110" ht="13.2" customHeight="1" spans="1:9" x14ac:dyDescent="0.25">
      <c r="A110" s="115" t="s">
        <v>64</v>
      </c>
      <c r="B110" s="89">
        <f>COUNTIF(C4:C70,"*Sunshine*")</f>
        <v>0</v>
      </c>
      <c r="D110" s="94">
        <f>SUM('Oct 24:Sept 25'!D110)</f>
        <v>0</v>
      </c>
      <c r="E110" s="78">
        <f>SUM('Oct 24:Sept 25'!E110)</f>
        <v>0</v>
      </c>
      <c r="F110" s="95">
        <f>SUM('Oct 24:Sept 25'!F110)</f>
        <v>0</v>
      </c>
      <c r="G110" s="96">
        <f t="shared" si="46"/>
      </c>
      <c r="H110" s="97">
        <f t="shared" si="47"/>
      </c>
      <c r="I110" s="98">
        <f t="shared" si="48"/>
      </c>
    </row>
    <row r="111" ht="13.2" customHeight="1" spans="1:9" x14ac:dyDescent="0.25">
      <c r="A111" s="115" t="s">
        <v>65</v>
      </c>
      <c r="B111" s="89">
        <f>COUNTIF(C4:C70,"*Splendor*")</f>
        <v>0</v>
      </c>
      <c r="D111" s="94">
        <f>SUM('Oct 24:Sept 25'!D111)</f>
        <v>0</v>
      </c>
      <c r="E111" s="78">
        <f>SUM('Oct 24:Sept 25'!E111)</f>
        <v>0</v>
      </c>
      <c r="F111" s="95">
        <f>SUM('Oct 24:Sept 25'!F111)</f>
        <v>0</v>
      </c>
      <c r="G111" s="96">
        <f t="shared" si="46"/>
      </c>
      <c r="H111" s="97">
        <f t="shared" si="47"/>
      </c>
      <c r="I111" s="98">
        <f t="shared" si="48"/>
      </c>
    </row>
    <row r="112" ht="13.2" customHeight="1" spans="1:9" x14ac:dyDescent="0.25">
      <c r="A112" s="115" t="s">
        <v>66</v>
      </c>
      <c r="B112" s="89">
        <f>COUNTIF(C4:C70,"*Legend*")</f>
        <v>0</v>
      </c>
      <c r="D112" s="94">
        <f>SUM('Oct 24:Sept 25'!D112)</f>
        <v>0</v>
      </c>
      <c r="E112" s="78">
        <f>SUM('Oct 24:Sept 25'!E112)</f>
        <v>0</v>
      </c>
      <c r="F112" s="95">
        <f>SUM('Oct 24:Sept 25'!F112)</f>
        <v>0</v>
      </c>
      <c r="G112" s="96">
        <f t="shared" si="46"/>
      </c>
      <c r="H112" s="97">
        <f t="shared" si="47"/>
      </c>
      <c r="I112" s="98">
        <f t="shared" si="48"/>
      </c>
    </row>
    <row r="113" ht="13.2" customHeight="1" spans="1:9" x14ac:dyDescent="0.25">
      <c r="A113" s="115" t="s">
        <v>67</v>
      </c>
      <c r="B113" s="89">
        <f>COUNTIF(C4:C70,"*Jubilee*")</f>
        <v>0</v>
      </c>
      <c r="D113" s="94">
        <f>SUM('Oct 24:Sept 25'!D113)</f>
        <v>0</v>
      </c>
      <c r="E113" s="78">
        <f>SUM('Oct 24:Sept 25'!E113)</f>
        <v>0</v>
      </c>
      <c r="F113" s="95">
        <f>SUM('Oct 24:Sept 25'!F113)</f>
        <v>0</v>
      </c>
      <c r="G113" s="96">
        <f t="shared" si="46"/>
      </c>
      <c r="H113" s="97">
        <f t="shared" si="47"/>
      </c>
      <c r="I113" s="98">
        <f t="shared" si="48"/>
      </c>
    </row>
    <row r="114" ht="13.2" customHeight="1" spans="1:9" x14ac:dyDescent="0.25">
      <c r="A114" s="115" t="s">
        <v>68</v>
      </c>
      <c r="B114" s="89">
        <f>COUNTIF(C4:C70,"*Miracle*")</f>
        <v>0</v>
      </c>
      <c r="D114" s="94">
        <f>SUM('Oct 24:Sept 25'!D114)</f>
        <v>0</v>
      </c>
      <c r="E114" s="78">
        <f>SUM('Oct 24:Sept 25'!E114)</f>
        <v>0</v>
      </c>
      <c r="F114" s="95">
        <f>SUM('Oct 24:Sept 25'!F114)</f>
        <v>0</v>
      </c>
      <c r="G114" s="96">
        <f t="shared" si="46"/>
      </c>
      <c r="H114" s="97">
        <f t="shared" si="47"/>
      </c>
      <c r="I114" s="98">
        <f t="shared" si="48"/>
      </c>
    </row>
    <row r="115" ht="13.2" customHeight="1" spans="1:9" x14ac:dyDescent="0.25">
      <c r="A115" s="115" t="s">
        <v>69</v>
      </c>
      <c r="B115" s="89">
        <f>COUNTIF(C4:C70,"*Firenze*")</f>
        <v>0</v>
      </c>
      <c r="D115" s="94">
        <f>SUM('Oct 24:Sept 25'!D115)</f>
        <v>0</v>
      </c>
      <c r="E115" s="78">
        <f>SUM('Oct 24:Sept 25'!E115)</f>
        <v>0</v>
      </c>
      <c r="F115" s="95">
        <f>SUM('Oct 24:Sept 25'!F115)</f>
        <v>0</v>
      </c>
      <c r="G115" s="96">
        <f t="shared" si="46"/>
      </c>
      <c r="H115" s="97">
        <f t="shared" si="47"/>
      </c>
      <c r="I115" s="98">
        <f t="shared" si="48"/>
      </c>
    </row>
    <row r="116" ht="13.2" customHeight="1" spans="1:9" x14ac:dyDescent="0.25">
      <c r="A116" s="115" t="s">
        <v>70</v>
      </c>
      <c r="B116" s="89">
        <f>COUNTIF(C4:C70,"*Luminosa*")</f>
        <v>0</v>
      </c>
      <c r="D116" s="94">
        <f>SUM('Oct 24:Sept 25'!D116)</f>
        <v>0</v>
      </c>
      <c r="E116" s="78">
        <f>SUM('Oct 24:Sept 25'!E116)</f>
        <v>0</v>
      </c>
      <c r="F116" s="95">
        <f>SUM('Oct 24:Sept 25'!F116)</f>
        <v>0</v>
      </c>
      <c r="G116" s="96">
        <f t="shared" si="46"/>
      </c>
      <c r="H116" s="97">
        <f t="shared" si="47"/>
      </c>
      <c r="I116" s="98">
        <f t="shared" si="48"/>
      </c>
    </row>
    <row r="117" ht="13.2" customHeight="1" spans="1:9" x14ac:dyDescent="0.25">
      <c r="A117" s="115" t="s">
        <v>71</v>
      </c>
      <c r="B117" s="89">
        <f>COUNTIF(C4:C70,"*Radiance*")</f>
        <v>0</v>
      </c>
      <c r="D117" s="94">
        <f>SUM('Oct 24:Sept 25'!D117)</f>
        <v>0</v>
      </c>
      <c r="E117" s="78">
        <f>SUM('Oct 24:Sept 25'!E117)</f>
        <v>0</v>
      </c>
      <c r="F117" s="95">
        <f>SUM('Oct 24:Sept 25'!F117)</f>
        <v>0</v>
      </c>
      <c r="G117" s="96">
        <f t="shared" si="46"/>
      </c>
      <c r="H117" s="97">
        <f t="shared" si="47"/>
      </c>
      <c r="I117" s="98">
        <f t="shared" si="48"/>
      </c>
    </row>
    <row r="118" ht="13.2" customHeight="1" spans="1:9" x14ac:dyDescent="0.25">
      <c r="A118" s="81" t="s">
        <v>72</v>
      </c>
      <c r="B118" s="100">
        <f>COUNTIF(C4:C70,"*Sensation*")</f>
        <v>0</v>
      </c>
      <c r="C118" s="101"/>
      <c r="D118" s="102">
        <f>SUM('Oct 24:Sept 25'!D118)</f>
        <v>0</v>
      </c>
      <c r="E118" s="85">
        <f>SUM('Oct 24:Sept 25'!E118)</f>
        <v>0</v>
      </c>
      <c r="F118" s="103">
        <f>SUM('Oct 24:Sept 25'!F118)</f>
        <v>0</v>
      </c>
      <c r="G118" s="104">
        <f t="shared" si="46"/>
      </c>
      <c r="H118" s="105">
        <f t="shared" si="47"/>
      </c>
      <c r="I118" s="106">
        <f t="shared" si="48"/>
      </c>
    </row>
  </sheetData>
  <mergeCells count="35"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BP2:BQ2"/>
    <mergeCell ref="BR2:BX2"/>
    <mergeCell ref="B71:C71"/>
  </mergeCells>
  <pageMargins left="0.7" right="0.7" top="0.75" bottom="0.75" header="0.3" footer="0.3"/>
  <pageSetup paperSize="9" orientation="portrait" horizontalDpi="0" verticalDpi="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Oct 24</vt:lpstr>
      <vt:lpstr>Nov 24</vt:lpstr>
      <vt:lpstr>Dec 24</vt:lpstr>
      <vt:lpstr>Jan 25</vt:lpstr>
      <vt:lpstr>Feb 25</vt:lpstr>
      <vt:lpstr>Mar 25</vt:lpstr>
      <vt:lpstr>Apr 25</vt:lpstr>
      <vt:lpstr>May 25</vt:lpstr>
      <vt:lpstr>Jun 25</vt:lpstr>
      <vt:lpstr>July 25</vt:lpstr>
      <vt:lpstr>Aug 25</vt:lpstr>
      <vt:lpstr>Sept 25</vt:lpstr>
      <vt:lpstr>Summary 2025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dc:title/>
  <dc:subject/>
  <dc:description/>
  <cp:keywords/>
  <cp:category/>
  <cp:lastModifiedBy>Kudzai Jaure</cp:lastModifiedBy>
  <cp:contentStatus/>
  <dcterms:created xsi:type="dcterms:W3CDTF">2018-01-01T21:00:22Z</dcterms:created>
  <dcterms:modified xsi:type="dcterms:W3CDTF">2025-08-04T09:58:36Z</dcterms:modified>
</cp:coreProperties>
</file>