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<sst xmlns="http://schemas.openxmlformats.org/spreadsheetml/2006/main" count="2019" uniqueCount="84">
  <si>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</si>
  <si>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</si>
  <si>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</si>
  <si>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</si>
  <si>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</si>
  <si>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</si>
  <si>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</si>
  <si>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</si>
  <si>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</si>
  <si>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</si>
  <si>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</si>
  <si>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</si>
  <si>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</si>
  <si>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</si>
  <si>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</si>
  <si>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</si>
  <si>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</si>
  <si>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</si>
  <si>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</si>
  <si>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</si>
  <si>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</si>
  <si>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</si>
  <si>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</si>
  <si>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</si>
  <si>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RADIANCE</t>
  </si>
  <si>
    <t>LEGEND</t>
  </si>
  <si>
    <t>SPLENDOUR</t>
  </si>
  <si>
    <t>PRIDE</t>
  </si>
  <si>
    <t>GLORY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</si>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</sst>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12210</v>
      </c>
      <c r="BU10" s="45">
        <v>352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12210</v>
      </c>
      <c r="BU11" s="45">
        <v>352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11210</v>
      </c>
      <c r="BU12" s="45">
        <v>342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19</v>
      </c>
      <c r="B13" s="33" t="s">
        <v>17</v>
      </c>
      <c r="C13" s="34" t="s">
        <v>27</v>
      </c>
      <c r="D13" s="35">
        <v>50</v>
      </c>
      <c r="E13" s="36">
        <v>100</v>
      </c>
      <c r="F13" s="35">
        <v>50</v>
      </c>
      <c r="G13" s="36">
        <v>100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9000</v>
      </c>
      <c r="BU13" s="45">
        <v>150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19</v>
      </c>
      <c r="B14" s="33" t="s">
        <v>17</v>
      </c>
      <c r="C14" s="34" t="s">
        <v>28</v>
      </c>
      <c r="D14" s="35">
        <v>70</v>
      </c>
      <c r="E14" s="36">
        <v>120</v>
      </c>
      <c r="F14" s="35">
        <v>70</v>
      </c>
      <c r="G14" s="36">
        <v>120</v>
      </c>
      <c r="H14" s="35">
        <v>70</v>
      </c>
      <c r="I14" s="36">
        <v>120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8000</v>
      </c>
      <c r="BU14" s="45">
        <v>210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19</v>
      </c>
      <c r="B15" s="33" t="s">
        <v>17</v>
      </c>
      <c r="C15" s="34" t="s">
        <v>29</v>
      </c>
      <c r="D15" s="35">
        <v>85</v>
      </c>
      <c r="E15" s="36">
        <v>150</v>
      </c>
      <c r="F15" s="35">
        <v>85</v>
      </c>
      <c r="G15" s="36">
        <v>150</v>
      </c>
      <c r="H15" s="35">
        <v>85</v>
      </c>
      <c r="I15" s="36">
        <v>150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11000</v>
      </c>
      <c r="BU15" s="45">
        <v>255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19</v>
      </c>
      <c r="B16" s="33" t="s">
        <v>17</v>
      </c>
      <c r="C16" s="34" t="s">
        <v>28</v>
      </c>
      <c r="D16" s="35">
        <v>50</v>
      </c>
      <c r="E16" s="36">
        <v>100</v>
      </c>
      <c r="F16" s="35">
        <v>50</v>
      </c>
      <c r="G16" s="36">
        <v>100</v>
      </c>
      <c r="H16" s="35">
        <v>50</v>
      </c>
      <c r="I16" s="36">
        <v>100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8000</v>
      </c>
      <c r="BU16" s="45">
        <v>150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68" t="s">
        <v>35</v>
      </c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68" t="s">
        <v>35</v>
      </c>
    </row>
    <row r="95" ht="13.2" customHeight="1" spans="1:9" x14ac:dyDescent="0.25">
      <c r="A95" s="92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173" t="s">
        <v>14</v>
      </c>
      <c r="I74" s="68" t="s">
        <v>35</v>
      </c>
    </row>
    <row r="75" ht="13.2" customHeight="1" spans="1:13" x14ac:dyDescent="0.25">
      <c r="A75" s="70" t="s">
        <v>36</v>
      </c>
      <c r="B75" s="64">
        <f>SUM('Oct 24:Sept 25'!B75)</f>
        <v>0</v>
      </c>
      <c r="C75" s="3" t="s">
        <v>37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38</v>
      </c>
      <c r="B76" s="64">
        <f>SUM('Oct 24:Sept 25'!B76)</f>
        <v>0</v>
      </c>
      <c r="C76" s="3" t="s">
        <v>39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40</v>
      </c>
      <c r="B77" s="64">
        <f>SUM('Oct 24:Sept 25'!B77)</f>
        <v>0</v>
      </c>
      <c r="C77" s="3" t="s">
        <v>41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42</v>
      </c>
      <c r="B78" s="64">
        <f>SUM('Oct 24:Sept 25'!B78)</f>
        <v>0</v>
      </c>
      <c r="C78" s="3" t="s">
        <v>43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45</v>
      </c>
      <c r="B80" s="64">
        <f>SUM('Oct 24:Sept 25'!B80)</f>
        <v>0</v>
      </c>
      <c r="C80" s="3" t="s">
        <v>46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47</v>
      </c>
      <c r="B81" s="64">
        <f>SUM('Oct 24:Sept 25'!B81)</f>
        <v>0</v>
      </c>
      <c r="C81" s="3" t="s">
        <v>48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49</v>
      </c>
      <c r="B82" s="64">
        <f>SUM('Oct 24:Sept 25'!B82)</f>
        <v>0</v>
      </c>
      <c r="C82" s="3" t="s">
        <v>50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51</v>
      </c>
      <c r="B83" s="64">
        <f>SUM('Oct 24:Sept 25'!B83)</f>
        <v>0</v>
      </c>
      <c r="C83" s="3" t="s">
        <v>51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52</v>
      </c>
      <c r="B84" s="64">
        <f>SUM('Oct 24:Sept 25'!B84)</f>
        <v>0</v>
      </c>
      <c r="C84" s="3" t="s">
        <v>52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53</v>
      </c>
      <c r="B85" s="64">
        <f>SUM('Oct 24:Sept 25'!B85)</f>
        <v>0</v>
      </c>
      <c r="C85" s="3" t="s">
        <v>53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54</v>
      </c>
      <c r="B86" s="64">
        <f>SUM('Oct 24:Sept 25'!B86)</f>
        <v>0</v>
      </c>
      <c r="C86" s="3" t="s">
        <v>54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55</v>
      </c>
      <c r="B87" s="64">
        <f>SUM('Oct 24:Sept 25'!B87)</f>
        <v>0</v>
      </c>
      <c r="C87" s="3" t="s">
        <v>55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56</v>
      </c>
      <c r="B88" s="64">
        <f>SUM('Oct 24:Sept 25'!B88)</f>
        <v>0</v>
      </c>
      <c r="C88" s="3" t="s">
        <v>56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57</v>
      </c>
      <c r="B89" s="64">
        <f>SUM('Oct 24:Sept 25'!B89)</f>
        <v>0</v>
      </c>
      <c r="C89" s="3" t="s">
        <v>57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58</v>
      </c>
      <c r="B90" s="64">
        <f>SUM('Oct 24:Sept 25'!B90)</f>
        <v>0</v>
      </c>
      <c r="C90" s="3" t="s">
        <v>58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59</v>
      </c>
      <c r="B91" s="81">
        <f>SUM('Oct 24:Sept 25'!B91)</f>
        <v>0</v>
      </c>
      <c r="C91" s="82" t="s">
        <v>59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31</v>
      </c>
      <c r="C94" s="89"/>
      <c r="D94" s="67" t="s">
        <v>33</v>
      </c>
      <c r="E94" s="68" t="s">
        <v>34</v>
      </c>
      <c r="F94" s="69" t="s">
        <v>11</v>
      </c>
      <c r="G94" s="68" t="s">
        <v>13</v>
      </c>
      <c r="H94" s="173" t="s">
        <v>14</v>
      </c>
      <c r="I94" s="68" t="s">
        <v>35</v>
      </c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30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30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30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31</v>
      </c>
      <c r="C74" s="66" t="s">
        <v>32</v>
      </c>
      <c r="D74" s="67" t="s">
        <v>33</v>
      </c>
      <c r="E74" s="68" t="s">
        <v>34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36</v>
      </c>
      <c r="B75" s="64">
        <f>COUNTIF(B4:B70,"*RCL*")</f>
        <v>0</v>
      </c>
      <c r="C75" s="3" t="s">
        <v>37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38</v>
      </c>
      <c r="B76" s="64">
        <f>COUNTIF(B4:B70,"*NCL*")</f>
        <v>0</v>
      </c>
      <c r="C76" s="3" t="s">
        <v>39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40</v>
      </c>
      <c r="B77" s="64">
        <f>COUNTIF(B4:B70,"*DCL*")</f>
        <v>0</v>
      </c>
      <c r="C77" s="3" t="s">
        <v>41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42</v>
      </c>
      <c r="B78" s="64">
        <f>COUNTIF(B4:B70,"*CEL*")</f>
        <v>0</v>
      </c>
      <c r="C78" s="3" t="s">
        <v>43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45</v>
      </c>
      <c r="B80" s="64">
        <f>COUNTIF(B4:B70,"*PCL*")</f>
        <v>0</v>
      </c>
      <c r="C80" s="3" t="s">
        <v>46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47</v>
      </c>
      <c r="B81" s="64">
        <f>COUNTIF(B4:B70,"*HAL*")</f>
        <v>0</v>
      </c>
      <c r="C81" s="3" t="s">
        <v>48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49</v>
      </c>
      <c r="B82" s="64">
        <f>COUNTIF(B4:B70,"*Silver*")</f>
        <v>0</v>
      </c>
      <c r="C82" s="3" t="s">
        <v>50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51</v>
      </c>
      <c r="B83" s="64">
        <f>COUNTIF(B4:B70,"*Viking*")</f>
        <v>0</v>
      </c>
      <c r="C83" s="3" t="s">
        <v>51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52</v>
      </c>
      <c r="B84" s="64">
        <f>COUNTIF(B4:B70,"*Azamara*")</f>
        <v>0</v>
      </c>
      <c r="C84" s="3" t="s">
        <v>52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53</v>
      </c>
      <c r="B85" s="64">
        <f>COUNTIF(B4:B70,"*TUI*")</f>
        <v>0</v>
      </c>
      <c r="C85" s="3" t="s">
        <v>53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54</v>
      </c>
      <c r="B86" s="64">
        <f>COUNTIF(B4:B70,"*Marella*")</f>
        <v>0</v>
      </c>
      <c r="C86" s="3" t="s">
        <v>54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55</v>
      </c>
      <c r="B87" s="64">
        <f>COUNTIF(B4:B70,"*MSC*")</f>
        <v>0</v>
      </c>
      <c r="C87" s="3" t="s">
        <v>55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56</v>
      </c>
      <c r="B88" s="64">
        <f>COUNTIF(B4:B70,"*Regent*")</f>
        <v>0</v>
      </c>
      <c r="C88" s="3" t="s">
        <v>56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57</v>
      </c>
      <c r="B89" s="64">
        <f>COUNTIF(B5:B71,"*Windstar*")</f>
        <v>0</v>
      </c>
      <c r="C89" s="3" t="s">
        <v>57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58</v>
      </c>
      <c r="B90" s="64">
        <f>COUNTIF(B6:B72,"*Explora*")</f>
        <v>0</v>
      </c>
      <c r="C90" s="3" t="s">
        <v>58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59</v>
      </c>
      <c r="B91" s="81">
        <f>COUNTIF(B7:B73,"*Cunard*")</f>
        <v>0</v>
      </c>
      <c r="C91" s="82" t="s">
        <v>59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31</v>
      </c>
      <c r="C94" s="89"/>
      <c r="D94" s="90" t="s">
        <v>33</v>
      </c>
      <c r="E94" s="68" t="s">
        <v>34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60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61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70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71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80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81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