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\Dropbox\Escuela\Proyecto EVOO 2018\"/>
    </mc:Choice>
  </mc:AlternateContent>
  <xr:revisionPtr revIDLastSave="0" documentId="13_ncr:1_{EC0DBB0B-98A8-46F4-8994-6F521CB825CB}" xr6:coauthVersionLast="34" xr6:coauthVersionMax="34" xr10:uidLastSave="{00000000-0000-0000-0000-000000000000}"/>
  <bookViews>
    <workbookView xWindow="0" yWindow="0" windowWidth="23040" windowHeight="8640" xr2:uid="{06B0B752-1E20-43C3-A923-27A803EB96D2}"/>
  </bookViews>
  <sheets>
    <sheet name="Ag NP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G19" i="1"/>
  <c r="I4" i="1"/>
  <c r="I5" i="1"/>
  <c r="I6" i="1"/>
  <c r="I10" i="1"/>
  <c r="I8" i="1"/>
  <c r="J8" i="1" s="1"/>
  <c r="I9" i="1"/>
  <c r="O3" i="1"/>
  <c r="F16" i="1"/>
  <c r="E9" i="1"/>
  <c r="F9" i="1" s="1"/>
  <c r="E10" i="1"/>
  <c r="E8" i="1"/>
  <c r="B10" i="1"/>
  <c r="B9" i="1"/>
  <c r="J10" i="1"/>
  <c r="F8" i="1"/>
  <c r="G8" i="1" s="1"/>
  <c r="F10" i="1"/>
  <c r="J5" i="1"/>
  <c r="J4" i="1"/>
  <c r="G4" i="1"/>
  <c r="F5" i="1"/>
  <c r="F6" i="1"/>
  <c r="F4" i="1"/>
  <c r="J6" i="1"/>
  <c r="J9" i="1" l="1"/>
</calcChain>
</file>

<file path=xl/sharedStrings.xml><?xml version="1.0" encoding="utf-8"?>
<sst xmlns="http://schemas.openxmlformats.org/spreadsheetml/2006/main" count="14" uniqueCount="14">
  <si>
    <t>Material</t>
  </si>
  <si>
    <t>M_0[mol/K]</t>
  </si>
  <si>
    <t>MM[g/Mol]</t>
  </si>
  <si>
    <t>V_0[ml]</t>
  </si>
  <si>
    <t>Ha</t>
  </si>
  <si>
    <t>NaOH</t>
  </si>
  <si>
    <t>AgNO_3</t>
  </si>
  <si>
    <t>P_0[g]</t>
  </si>
  <si>
    <t>P_0[ml]</t>
  </si>
  <si>
    <t>rho=1.078*0.5; pues lamezcla se rebajó al 50% con agua</t>
  </si>
  <si>
    <t>V_f</t>
  </si>
  <si>
    <t>M_f</t>
  </si>
  <si>
    <t>P_f</t>
  </si>
  <si>
    <t>cant de mezcla[mL]: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</si>
</sst>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9049-AB0C-45E0-84E9-87D9B72CFBFA}">
  <dimension ref="B2:O20"/>
  <sheetViews>
    <sheetView tabSelected="1" workbookViewId="0">
      <selection activeCell="D9" sqref="D9"/>
    </sheetView>
  </sheetViews>
  <sheetFormatPr defaultRowHeight="14.4" x14ac:dyDescent="0.3"/>
  <cols>
    <col min="2" max="2" width="7.88671875" bestFit="1" customWidth="1"/>
    <col min="3" max="3" width="10.88671875" bestFit="1" customWidth="1"/>
    <col min="4" max="4" width="10.5546875" bestFit="1" customWidth="1"/>
    <col min="5" max="5" width="12" bestFit="1" customWidth="1"/>
  </cols>
  <sheetData>
    <row r="2" spans="2:15" x14ac:dyDescent="0.3">
      <c r="G2" t="s">
        <v>9</v>
      </c>
    </row>
    <row r="3" spans="2:15" x14ac:dyDescent="0.3">
      <c r="B3" t="s">
        <v>0</v>
      </c>
      <c r="C3" t="s">
        <v>1</v>
      </c>
      <c r="D3" t="s">
        <v>2</v>
      </c>
      <c r="E3" t="s">
        <v>3</v>
      </c>
      <c r="F3" t="s">
        <v>7</v>
      </c>
      <c r="G3" t="s">
        <v>8</v>
      </c>
      <c r="H3" s="2" t="s">
        <v>12</v>
      </c>
      <c r="I3" s="3" t="s">
        <v>10</v>
      </c>
      <c r="J3" s="1" t="s">
        <v>11</v>
      </c>
      <c r="O3">
        <f>0.097*2.25/0.009</f>
        <v>24.250000000000004</v>
      </c>
    </row>
    <row r="4" spans="2:15" x14ac:dyDescent="0.3">
      <c r="B4" t="s">
        <v>4</v>
      </c>
      <c r="C4">
        <v>0.06</v>
      </c>
      <c r="D4">
        <v>33.03</v>
      </c>
      <c r="E4">
        <v>5</v>
      </c>
      <c r="F4">
        <f>C4*D4*(E4/1000)</f>
        <v>9.9089999999999994E-3</v>
      </c>
      <c r="G4">
        <f>(F4)/(1.078*0.5)</f>
        <v>1.8384044526901667E-2</v>
      </c>
      <c r="H4" s="2">
        <v>1</v>
      </c>
      <c r="I4" s="3">
        <f t="shared" ref="I4:I5" si="0">E4*H4/F4</f>
        <v>504.59178524573622</v>
      </c>
      <c r="J4" s="1">
        <f>E4*C4/I4</f>
        <v>5.9453999999999996E-4</v>
      </c>
    </row>
    <row r="5" spans="2:15" x14ac:dyDescent="0.3">
      <c r="B5" t="s">
        <v>5</v>
      </c>
      <c r="C5">
        <v>0.1</v>
      </c>
      <c r="D5">
        <v>40</v>
      </c>
      <c r="E5">
        <v>4.5</v>
      </c>
      <c r="F5" s="4">
        <f t="shared" ref="F5:F6" si="1">C5*D5*(E5/1000)</f>
        <v>1.7999999999999999E-2</v>
      </c>
      <c r="H5" s="2">
        <v>1</v>
      </c>
      <c r="I5" s="3">
        <f t="shared" si="0"/>
        <v>250.00000000000003</v>
      </c>
      <c r="J5" s="1">
        <f t="shared" ref="J5:J6" si="2">E5*C5/I5</f>
        <v>1.7999999999999997E-3</v>
      </c>
    </row>
    <row r="6" spans="2:15" x14ac:dyDescent="0.3">
      <c r="B6" t="s">
        <v>6</v>
      </c>
      <c r="C6">
        <v>1.16E-3</v>
      </c>
      <c r="D6">
        <v>169.87</v>
      </c>
      <c r="E6">
        <v>90</v>
      </c>
      <c r="F6">
        <f t="shared" si="1"/>
        <v>1.7734428E-2</v>
      </c>
      <c r="H6" s="2">
        <v>1</v>
      </c>
      <c r="I6" s="3">
        <f>E6*H6/F6</f>
        <v>5074.8747013436241</v>
      </c>
      <c r="J6" s="1">
        <f t="shared" si="2"/>
        <v>2.0571936479999999E-5</v>
      </c>
    </row>
    <row r="7" spans="2:15" x14ac:dyDescent="0.3">
      <c r="B7" t="s">
        <v>13</v>
      </c>
    </row>
    <row r="8" spans="2:15" x14ac:dyDescent="0.3">
      <c r="B8" s="1">
        <v>0.5</v>
      </c>
      <c r="C8">
        <v>0.06</v>
      </c>
      <c r="D8">
        <v>33.03</v>
      </c>
      <c r="E8">
        <f>B8*E4</f>
        <v>2.5</v>
      </c>
      <c r="F8">
        <f t="shared" ref="F8:F9" si="3">E8*F4/E4</f>
        <v>4.9544999999999997E-3</v>
      </c>
      <c r="G8">
        <f>(F8)/(1.078*0.5)</f>
        <v>9.1920222634508334E-3</v>
      </c>
      <c r="H8" s="2">
        <v>1</v>
      </c>
      <c r="I8" s="3">
        <f>E8*H8/F8</f>
        <v>504.59178524573622</v>
      </c>
      <c r="J8" s="1">
        <f>E8*C8/I8</f>
        <v>2.9726999999999998E-4</v>
      </c>
    </row>
    <row r="9" spans="2:15" x14ac:dyDescent="0.3">
      <c r="B9">
        <f>B8</f>
        <v>0.5</v>
      </c>
      <c r="C9">
        <v>0.1</v>
      </c>
      <c r="D9">
        <v>40</v>
      </c>
      <c r="E9">
        <f t="shared" ref="E9:E10" si="4">B9*E5</f>
        <v>2.25</v>
      </c>
      <c r="F9" s="4">
        <f t="shared" si="3"/>
        <v>8.9999999999999993E-3</v>
      </c>
      <c r="H9" s="2">
        <v>9.5000000000000001E-2</v>
      </c>
      <c r="I9" s="3">
        <f>E9*H9/F9</f>
        <v>23.75</v>
      </c>
      <c r="J9" s="1">
        <f t="shared" ref="J9:J10" si="5">E9*C9/I9</f>
        <v>9.4736842105263164E-3</v>
      </c>
    </row>
    <row r="10" spans="2:15" x14ac:dyDescent="0.3">
      <c r="B10">
        <f>B9</f>
        <v>0.5</v>
      </c>
      <c r="C10">
        <v>1.16E-3</v>
      </c>
      <c r="D10">
        <v>169.87</v>
      </c>
      <c r="E10">
        <f t="shared" si="4"/>
        <v>45</v>
      </c>
      <c r="F10">
        <f>E10*F6/E6</f>
        <v>8.867214E-3</v>
      </c>
      <c r="H10" s="2">
        <v>1</v>
      </c>
      <c r="I10" s="3">
        <f>E10*H10/F10</f>
        <v>5074.8747013436241</v>
      </c>
      <c r="J10" s="1">
        <f t="shared" si="5"/>
        <v>1.0285968239999999E-5</v>
      </c>
    </row>
    <row r="11" spans="2:15" x14ac:dyDescent="0.3">
      <c r="H11" s="2"/>
      <c r="I11" s="3"/>
      <c r="J11" s="1"/>
    </row>
    <row r="16" spans="2:15" x14ac:dyDescent="0.3">
      <c r="F16">
        <f>0.02*45/0.008867</f>
        <v>101.49994361114244</v>
      </c>
    </row>
    <row r="19" spans="7:7" x14ac:dyDescent="0.3">
      <c r="G19">
        <f>3*0.009192/2.5</f>
        <v>1.1030400000000001E-2</v>
      </c>
    </row>
    <row r="20" spans="7:7" x14ac:dyDescent="0.3">
      <c r="G20">
        <f>1.125*0.009192/2.5</f>
        <v>4.1364000000000001E-3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Urrutia</dc:creator>
  <cp:lastModifiedBy>Jonathan Urrutia</cp:lastModifiedBy>
  <dcterms:created xsi:type="dcterms:W3CDTF">2018-08-07T23:40:18Z</dcterms:created>
  <dcterms:modified xsi:type="dcterms:W3CDTF">2018-08-08T16:12:50Z</dcterms:modified>
</cp:coreProperties>
</file>