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s\Downloads\"/>
    </mc:Choice>
  </mc:AlternateContent>
  <xr:revisionPtr revIDLastSave="0" documentId="13_ncr:1_{54AF5680-1E8D-4A28-B72A-E8CFC9C96B82}" xr6:coauthVersionLast="47" xr6:coauthVersionMax="47" xr10:uidLastSave="{00000000-0000-0000-0000-000000000000}"/>
  <bookViews>
    <workbookView xWindow="-120" yWindow="-120" windowWidth="21840" windowHeight="13140" tabRatio="757" activeTab="3" xr2:uid="{00000000-000D-0000-FFFF-FFFF00000000}"/>
  </bookViews>
  <sheets>
    <sheet name="Positive Recovery Dashboard - P" sheetId="1" r:id="rId1"/>
    <sheet name="KeyData" sheetId="8" r:id="rId2"/>
    <sheet name="Working" sheetId="7" r:id="rId3"/>
    <sheet name="Dashboard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4" l="1"/>
  <c r="E5" i="14"/>
  <c r="B5" i="14"/>
  <c r="BD5" i="7"/>
  <c r="BD6" i="7"/>
  <c r="BD7" i="7"/>
  <c r="BD8" i="7"/>
  <c r="BD9" i="7"/>
  <c r="BD10" i="7"/>
  <c r="BD11" i="7"/>
  <c r="P5" i="8" l="1"/>
  <c r="P6" i="8"/>
  <c r="P4" i="8"/>
  <c r="B4" i="14"/>
  <c r="B3" i="14"/>
  <c r="B2" i="14"/>
  <c r="D13" i="8"/>
  <c r="E13" i="8"/>
  <c r="F13" i="8"/>
  <c r="G13" i="8"/>
  <c r="H13" i="8"/>
  <c r="I13" i="8"/>
  <c r="J13" i="8"/>
  <c r="K13" i="8"/>
  <c r="L13" i="8"/>
  <c r="M13" i="8"/>
  <c r="N13" i="8"/>
  <c r="C13" i="8"/>
  <c r="O13" i="8" s="1"/>
  <c r="D12" i="8"/>
  <c r="E12" i="8"/>
  <c r="F12" i="8"/>
  <c r="G12" i="8"/>
  <c r="H12" i="8"/>
  <c r="I12" i="8"/>
  <c r="J12" i="8"/>
  <c r="K12" i="8"/>
  <c r="L12" i="8"/>
  <c r="M12" i="8"/>
  <c r="N12" i="8"/>
  <c r="C12" i="8"/>
  <c r="C11" i="8"/>
  <c r="D11" i="8"/>
  <c r="E11" i="8"/>
  <c r="F11" i="8"/>
  <c r="G11" i="8"/>
  <c r="H11" i="8"/>
  <c r="I11" i="8"/>
  <c r="J11" i="8"/>
  <c r="K11" i="8"/>
  <c r="L11" i="8"/>
  <c r="M11" i="8"/>
  <c r="N11" i="8"/>
  <c r="D6" i="8"/>
  <c r="E6" i="8"/>
  <c r="F6" i="8"/>
  <c r="G6" i="8"/>
  <c r="H6" i="8"/>
  <c r="I6" i="8"/>
  <c r="J6" i="8"/>
  <c r="K6" i="8"/>
  <c r="L6" i="8"/>
  <c r="M6" i="8"/>
  <c r="N6" i="8"/>
  <c r="C6" i="8"/>
  <c r="O6" i="8" s="1"/>
  <c r="D5" i="8"/>
  <c r="E5" i="8"/>
  <c r="F5" i="8"/>
  <c r="G5" i="8"/>
  <c r="H5" i="8"/>
  <c r="I5" i="8"/>
  <c r="J5" i="8"/>
  <c r="K5" i="8"/>
  <c r="L5" i="8"/>
  <c r="M5" i="8"/>
  <c r="N5" i="8"/>
  <c r="C5" i="8"/>
  <c r="C7" i="8" s="1"/>
  <c r="D4" i="8"/>
  <c r="E4" i="8"/>
  <c r="F4" i="8"/>
  <c r="G4" i="8"/>
  <c r="H4" i="8"/>
  <c r="I4" i="8"/>
  <c r="J4" i="8"/>
  <c r="K4" i="8"/>
  <c r="L4" i="8"/>
  <c r="M4" i="8"/>
  <c r="N4" i="8"/>
  <c r="C4" i="8"/>
  <c r="O4" i="8" s="1"/>
  <c r="BB5" i="7"/>
  <c r="BB6" i="7"/>
  <c r="BC6" i="7"/>
  <c r="BB7" i="7"/>
  <c r="BC7" i="7"/>
  <c r="BB8" i="7"/>
  <c r="BC8" i="7"/>
  <c r="BB9" i="7"/>
  <c r="BC9" i="7"/>
  <c r="BB10" i="7"/>
  <c r="BC10" i="7"/>
  <c r="BB11" i="7"/>
  <c r="BC11" i="7"/>
  <c r="BB12" i="7"/>
  <c r="BC12" i="7"/>
  <c r="BB13" i="7"/>
  <c r="BC13" i="7"/>
  <c r="BB15" i="7"/>
  <c r="BC15" i="7"/>
  <c r="BB16" i="7"/>
  <c r="BC16" i="7"/>
  <c r="BB17" i="7"/>
  <c r="BC17" i="7"/>
  <c r="BB20" i="7"/>
  <c r="BC20" i="7"/>
  <c r="BB21" i="7"/>
  <c r="BC21" i="7"/>
  <c r="BB22" i="7"/>
  <c r="BC22" i="7"/>
  <c r="BB23" i="7"/>
  <c r="BC23" i="7"/>
  <c r="BB24" i="7"/>
  <c r="BC24" i="7"/>
  <c r="BB25" i="7"/>
  <c r="BC25" i="7"/>
  <c r="BB26" i="7"/>
  <c r="BC26" i="7"/>
  <c r="BB27" i="7"/>
  <c r="BC27" i="7"/>
  <c r="BB28" i="7"/>
  <c r="BC28" i="7"/>
  <c r="BB29" i="7"/>
  <c r="BC29" i="7"/>
  <c r="BB30" i="7"/>
  <c r="BC30" i="7"/>
  <c r="BB31" i="7"/>
  <c r="BC31" i="7"/>
  <c r="BB32" i="7"/>
  <c r="BC32" i="7"/>
  <c r="BB33" i="7"/>
  <c r="BC33" i="7"/>
  <c r="BB34" i="7"/>
  <c r="BC34" i="7"/>
  <c r="BB35" i="7"/>
  <c r="BC35" i="7"/>
  <c r="BB36" i="7"/>
  <c r="BC36" i="7"/>
  <c r="BB37" i="7"/>
  <c r="BC37" i="7"/>
  <c r="BB38" i="7"/>
  <c r="BC38" i="7"/>
  <c r="BB39" i="7"/>
  <c r="BC39" i="7"/>
  <c r="BB40" i="7"/>
  <c r="BC40" i="7"/>
  <c r="BB41" i="7"/>
  <c r="BC41" i="7"/>
  <c r="BB42" i="7"/>
  <c r="BC42" i="7"/>
  <c r="BB43" i="7"/>
  <c r="BC43" i="7"/>
  <c r="BB44" i="7"/>
  <c r="BC44" i="7"/>
  <c r="BB45" i="7"/>
  <c r="BC45" i="7"/>
  <c r="BB46" i="7"/>
  <c r="BC46" i="7"/>
  <c r="BB47" i="7"/>
  <c r="BC47" i="7"/>
  <c r="BB48" i="7"/>
  <c r="BC48" i="7"/>
  <c r="BB49" i="7"/>
  <c r="BC49" i="7"/>
  <c r="BB50" i="7"/>
  <c r="BC50" i="7"/>
  <c r="BB51" i="7"/>
  <c r="BC51" i="7"/>
  <c r="BB52" i="7"/>
  <c r="BC52" i="7"/>
  <c r="BB53" i="7"/>
  <c r="BC53" i="7"/>
  <c r="BB54" i="7"/>
  <c r="BC54" i="7"/>
  <c r="BB55" i="7"/>
  <c r="BC55" i="7"/>
  <c r="BB56" i="7"/>
  <c r="BC56" i="7"/>
  <c r="BB57" i="7"/>
  <c r="BC57" i="7"/>
  <c r="BB58" i="7"/>
  <c r="BC58" i="7"/>
  <c r="BB59" i="7"/>
  <c r="BC59" i="7"/>
  <c r="BB60" i="7"/>
  <c r="BC60" i="7"/>
  <c r="BB61" i="7"/>
  <c r="BC61" i="7"/>
  <c r="BB62" i="7"/>
  <c r="BC62" i="7"/>
  <c r="BB63" i="7"/>
  <c r="BC63" i="7"/>
  <c r="BB64" i="7"/>
  <c r="BC64" i="7"/>
  <c r="BB65" i="7"/>
  <c r="BC65" i="7"/>
  <c r="BB66" i="7"/>
  <c r="BC66" i="7"/>
  <c r="BB67" i="7"/>
  <c r="BC67" i="7"/>
  <c r="BB68" i="7"/>
  <c r="BC68" i="7"/>
  <c r="BB69" i="7"/>
  <c r="BC69" i="7"/>
  <c r="BB70" i="7"/>
  <c r="BC70" i="7"/>
  <c r="BB71" i="7"/>
  <c r="BC71" i="7"/>
  <c r="BB72" i="7"/>
  <c r="BC72" i="7"/>
  <c r="BB73" i="7"/>
  <c r="BC73" i="7"/>
  <c r="BB74" i="7"/>
  <c r="BC74" i="7"/>
  <c r="BB75" i="7"/>
  <c r="BC75" i="7"/>
  <c r="BB76" i="7"/>
  <c r="BC76" i="7"/>
  <c r="BB77" i="7"/>
  <c r="BC77" i="7"/>
  <c r="BB78" i="7"/>
  <c r="BC78" i="7"/>
  <c r="BB79" i="7"/>
  <c r="BC79" i="7"/>
  <c r="BB80" i="7"/>
  <c r="BC80" i="7"/>
  <c r="BB81" i="7"/>
  <c r="BC81" i="7"/>
  <c r="BB82" i="7"/>
  <c r="BC82" i="7"/>
  <c r="BB83" i="7"/>
  <c r="BC83" i="7"/>
  <c r="BB84" i="7"/>
  <c r="BC84" i="7"/>
  <c r="BB85" i="7"/>
  <c r="BC85" i="7"/>
  <c r="BB86" i="7"/>
  <c r="BC86" i="7"/>
  <c r="BB87" i="7"/>
  <c r="BC87" i="7"/>
  <c r="BB88" i="7"/>
  <c r="BC88" i="7"/>
  <c r="BB89" i="7"/>
  <c r="BC89" i="7"/>
  <c r="BB90" i="7"/>
  <c r="BC90" i="7"/>
  <c r="BB91" i="7"/>
  <c r="BC91" i="7"/>
  <c r="BC5" i="7"/>
  <c r="BE86" i="7" l="1"/>
  <c r="BE84" i="7"/>
  <c r="BE82" i="7"/>
  <c r="BE80" i="7"/>
  <c r="BE78" i="7"/>
  <c r="BE76" i="7"/>
  <c r="BD73" i="7"/>
  <c r="BE74" i="7"/>
  <c r="BE72" i="7"/>
  <c r="BE70" i="7"/>
  <c r="BE68" i="7"/>
  <c r="BE66" i="7"/>
  <c r="BE64" i="7"/>
  <c r="BE62" i="7"/>
  <c r="BE60" i="7"/>
  <c r="BE58" i="7"/>
  <c r="BE56" i="7"/>
  <c r="BE54" i="7"/>
  <c r="BE52" i="7"/>
  <c r="BE50" i="7"/>
  <c r="BE48" i="7"/>
  <c r="BE46" i="7"/>
  <c r="BE44" i="7"/>
  <c r="BE42" i="7"/>
  <c r="BE40" i="7"/>
  <c r="BE38" i="7"/>
  <c r="BE36" i="7"/>
  <c r="BE34" i="7"/>
  <c r="BE32" i="7"/>
  <c r="BE30" i="7"/>
  <c r="BE28" i="7"/>
  <c r="BE26" i="7"/>
  <c r="BE24" i="7"/>
  <c r="BE22" i="7"/>
  <c r="BE20" i="7"/>
  <c r="BE87" i="7"/>
  <c r="BE85" i="7"/>
  <c r="BE83" i="7"/>
  <c r="BE81" i="7"/>
  <c r="BE79" i="7"/>
  <c r="BE77" i="7"/>
  <c r="BE75" i="7"/>
  <c r="BE73" i="7"/>
  <c r="BE71" i="7"/>
  <c r="BE69" i="7"/>
  <c r="BE67" i="7"/>
  <c r="BE65" i="7"/>
  <c r="BE63" i="7"/>
  <c r="BE61" i="7"/>
  <c r="BD58" i="7"/>
  <c r="BE59" i="7"/>
  <c r="BE57" i="7"/>
  <c r="BE55" i="7"/>
  <c r="BE53" i="7"/>
  <c r="BD50" i="7"/>
  <c r="BE51" i="7"/>
  <c r="BD48" i="7"/>
  <c r="BE49" i="7"/>
  <c r="BD46" i="7"/>
  <c r="BE47" i="7"/>
  <c r="BE45" i="7"/>
  <c r="BD42" i="7"/>
  <c r="BE43" i="7"/>
  <c r="BD40" i="7"/>
  <c r="BE41" i="7"/>
  <c r="BD38" i="7"/>
  <c r="BE39" i="7"/>
  <c r="BE37" i="7"/>
  <c r="BE35" i="7"/>
  <c r="BE33" i="7"/>
  <c r="BE31" i="7"/>
  <c r="BE29" i="7"/>
  <c r="BE27" i="7"/>
  <c r="BE25" i="7"/>
  <c r="BE23" i="7"/>
  <c r="BE21" i="7"/>
  <c r="BD49" i="7"/>
  <c r="BD41" i="7"/>
  <c r="O12" i="8"/>
  <c r="O5" i="8"/>
  <c r="D2" i="14" s="1"/>
  <c r="O11" i="8"/>
  <c r="BD65" i="7"/>
  <c r="BD76" i="7"/>
  <c r="BD53" i="7"/>
  <c r="BD51" i="7"/>
  <c r="BD61" i="7"/>
  <c r="BD59" i="7"/>
  <c r="BD89" i="7"/>
  <c r="BD72" i="7"/>
  <c r="BD70" i="7"/>
  <c r="BD68" i="7"/>
  <c r="BD22" i="7"/>
  <c r="BD87" i="7"/>
  <c r="BD85" i="7"/>
  <c r="BD83" i="7"/>
  <c r="BD81" i="7"/>
  <c r="BD79" i="7"/>
  <c r="BD77" i="7"/>
  <c r="BD33" i="7"/>
  <c r="BD29" i="7"/>
  <c r="BD27" i="7"/>
  <c r="BD25" i="7"/>
  <c r="BD21" i="7"/>
  <c r="BD12" i="7"/>
  <c r="BD82" i="7"/>
  <c r="BE5" i="7"/>
  <c r="BD34" i="7"/>
  <c r="BD88" i="7"/>
  <c r="BD64" i="7"/>
  <c r="BD60" i="7"/>
  <c r="BD43" i="7"/>
  <c r="BD32" i="7"/>
  <c r="BD84" i="7"/>
  <c r="BD80" i="7"/>
  <c r="BD78" i="7"/>
  <c r="BD74" i="7"/>
  <c r="BD71" i="7"/>
  <c r="BD69" i="7"/>
  <c r="BD67" i="7"/>
  <c r="BD56" i="7"/>
  <c r="BD54" i="7"/>
  <c r="BD37" i="7"/>
  <c r="BD35" i="7"/>
  <c r="BD24" i="7"/>
  <c r="BD20" i="7"/>
  <c r="BD16" i="7"/>
  <c r="BD14" i="7"/>
  <c r="BD86" i="7"/>
  <c r="BD75" i="7"/>
  <c r="BD62" i="7"/>
  <c r="BD45" i="7"/>
  <c r="BD30" i="7"/>
  <c r="BD26" i="7"/>
  <c r="BD90" i="7"/>
  <c r="BD66" i="7"/>
  <c r="BD57" i="7"/>
  <c r="BD18" i="7"/>
  <c r="BD15" i="7"/>
  <c r="BD63" i="7"/>
  <c r="BD55" i="7"/>
  <c r="BD52" i="7"/>
  <c r="BD47" i="7"/>
  <c r="BD44" i="7"/>
  <c r="BD39" i="7"/>
  <c r="BD36" i="7"/>
  <c r="BD31" i="7"/>
  <c r="BD28" i="7"/>
  <c r="BD23" i="7"/>
</calcChain>
</file>

<file path=xl/sharedStrings.xml><?xml version="1.0" encoding="utf-8"?>
<sst xmlns="http://schemas.openxmlformats.org/spreadsheetml/2006/main" count="739" uniqueCount="125">
  <si>
    <t>P&amp;L by YTD</t>
  </si>
  <si>
    <t>MoM Change</t>
  </si>
  <si>
    <t>Income</t>
  </si>
  <si>
    <t>40000 Inpatient Income</t>
  </si>
  <si>
    <t>--</t>
  </si>
  <si>
    <t>41000 Outpatient Income - Owned</t>
  </si>
  <si>
    <t>41100 Outpatient Income - Affiliate</t>
  </si>
  <si>
    <t>42000 Sober Living Income</t>
  </si>
  <si>
    <t>42400 Program Fee</t>
  </si>
  <si>
    <t>45000 Client Refunds</t>
  </si>
  <si>
    <t>Refunds</t>
  </si>
  <si>
    <t>Sales</t>
  </si>
  <si>
    <t>Total Income</t>
  </si>
  <si>
    <t>Cost of Goods Sold</t>
  </si>
  <si>
    <t>50000 Due to IOP Managers</t>
  </si>
  <si>
    <t>Total Cost of Goods Sold</t>
  </si>
  <si>
    <t>Gross Profit</t>
  </si>
  <si>
    <t>Expenses</t>
  </si>
  <si>
    <t>60200 Advertising, Promotion, and Business Development</t>
  </si>
  <si>
    <t>60400 Automobile Expense</t>
  </si>
  <si>
    <t>60410 Fuel and Related Automobile Exp</t>
  </si>
  <si>
    <t>60420 Automobile Insurance</t>
  </si>
  <si>
    <t>60600 Bank Service Charges</t>
  </si>
  <si>
    <t>60610 Bank Service Charges-WF Advisors Fund</t>
  </si>
  <si>
    <t>60650 Credit Card Fees</t>
  </si>
  <si>
    <t>60800 Business Licenses and Permits</t>
  </si>
  <si>
    <t>61300 Training</t>
  </si>
  <si>
    <t>61500 MSP Professional Fees</t>
  </si>
  <si>
    <t>61700 Computer and Internet Expenses</t>
  </si>
  <si>
    <t>62400 Depreciation Expense</t>
  </si>
  <si>
    <t>62410 Amortization Expense</t>
  </si>
  <si>
    <t>62500 Dues and Subscriptions</t>
  </si>
  <si>
    <t>62800 Janitorial Expense</t>
  </si>
  <si>
    <t>62850 Landscaping</t>
  </si>
  <si>
    <t>62860 Garden Expense</t>
  </si>
  <si>
    <t>62900 Pest Control</t>
  </si>
  <si>
    <t>63300 Insurance Expense</t>
  </si>
  <si>
    <t>63400 Interest Expense</t>
  </si>
  <si>
    <t>63450 Recruitment, Retention, and Strategic Development</t>
  </si>
  <si>
    <t>63500 Food</t>
  </si>
  <si>
    <t>63610 Mileage</t>
  </si>
  <si>
    <t>63630 Airfare</t>
  </si>
  <si>
    <t>63640 Lodging</t>
  </si>
  <si>
    <t>63650 Miscellaneous Travel Expense</t>
  </si>
  <si>
    <t>63800 Electronic Medical Records</t>
  </si>
  <si>
    <t>64200 Office Supplies</t>
  </si>
  <si>
    <t>64225 Facility Expense</t>
  </si>
  <si>
    <t>64230 Septic System Expense</t>
  </si>
  <si>
    <t>64235 Pool Expense</t>
  </si>
  <si>
    <t>64250 Patient Expense</t>
  </si>
  <si>
    <t>64260 Alumni Expense</t>
  </si>
  <si>
    <t>64300 Meals, Travel, and Entertainment</t>
  </si>
  <si>
    <t>64610 Wages-Clinical</t>
  </si>
  <si>
    <t>64620 Wages-Executive</t>
  </si>
  <si>
    <t>64630 Wages-Nonclinical</t>
  </si>
  <si>
    <t>64700 Health Insurance</t>
  </si>
  <si>
    <t>64750 Retirement/401k</t>
  </si>
  <si>
    <t>64760 Tuition Reimbursement</t>
  </si>
  <si>
    <t>64810 Payroll Tax Exp-Clinical</t>
  </si>
  <si>
    <t>64820 Payroll Tax Exp-Executive</t>
  </si>
  <si>
    <t>64830 Payroll Tax Exp-Non-Clinical</t>
  </si>
  <si>
    <t>64900 Payroll Service Fee</t>
  </si>
  <si>
    <t>64960 HSA Expense</t>
  </si>
  <si>
    <t>65200 Postage and Delivery</t>
  </si>
  <si>
    <t>65300 Accounting Fees</t>
  </si>
  <si>
    <t>65350 Medical Director Fees</t>
  </si>
  <si>
    <t>65400 Professional Fees</t>
  </si>
  <si>
    <t>65450 Legal Fees</t>
  </si>
  <si>
    <t>65550 Medication</t>
  </si>
  <si>
    <t>65700 Gas</t>
  </si>
  <si>
    <t>66000 Repairs and Maintenance</t>
  </si>
  <si>
    <t>66100 Waste Management</t>
  </si>
  <si>
    <t>66500 Lease Expense</t>
  </si>
  <si>
    <t>66510 Property Tax</t>
  </si>
  <si>
    <t>66600 Small Medical Equipment and Supplies</t>
  </si>
  <si>
    <t>66650 Equipment</t>
  </si>
  <si>
    <t>66800 Software and Licenses</t>
  </si>
  <si>
    <t>67000 Sponsorship/Donation</t>
  </si>
  <si>
    <t>67300 Cable, Internet, Telephone expense</t>
  </si>
  <si>
    <t>67850 Energy</t>
  </si>
  <si>
    <t>67900 Alarms</t>
  </si>
  <si>
    <t>79999 Insurance Recoupment</t>
  </si>
  <si>
    <t>82000 Franchise Tax</t>
  </si>
  <si>
    <t>87870 Water</t>
  </si>
  <si>
    <t>88000 Bad Debt Expense</t>
  </si>
  <si>
    <t>88100 Bad Debt Collection Fees</t>
  </si>
  <si>
    <t>Total Expenses</t>
  </si>
  <si>
    <t>Net Operating Income</t>
  </si>
  <si>
    <t>Other Income</t>
  </si>
  <si>
    <t>88800 Other Miscellaneous Income</t>
  </si>
  <si>
    <t>88888 Interest Income-Loans</t>
  </si>
  <si>
    <t>88889 Interest/Dividends Investment Account</t>
  </si>
  <si>
    <t>Total Other Income</t>
  </si>
  <si>
    <t>Net Other Income</t>
  </si>
  <si>
    <t>Net Income</t>
  </si>
  <si>
    <t>Year 2022</t>
  </si>
  <si>
    <t>Year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</si>
  <si>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</si>
  <si>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</si>
  <si>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</si>
  <si>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</si>
  <si>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</si>
  <si>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</si>
  <si>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</si>
  <si>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</si>
  <si>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</si>
  <si>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</si>
  <si>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</si>
  <si>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</si>
  <si>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</si>
  <si>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</si>
  <si>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</si>
  <si>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MasterSheet</t>
  </si>
  <si>
    <t>Year</t>
  </si>
  <si>
    <t>Yes</t>
  </si>
  <si>
    <t>Months</t>
  </si>
  <si>
    <t>Year Selection</t>
  </si>
  <si>
    <t>TTL-2022</t>
  </si>
  <si>
    <t>Year -2022</t>
  </si>
  <si>
    <t>Year -2023</t>
  </si>
  <si>
    <t>No</t>
  </si>
  <si>
    <t>TTL-2023</t>
  </si>
  <si>
    <t>For Top 10</t>
  </si>
  <si>
    <t>Weighted Expense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</si>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</sst>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111111"/>
      <name val="Arial"/>
      <family val="2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8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17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42" applyNumberFormat="1" applyFont="1"/>
    <xf numFmtId="0" fontId="0" fillId="36" borderId="0" xfId="0" applyFill="1"/>
    <xf numFmtId="0" fontId="0" fillId="37" borderId="0" xfId="0" applyFill="1"/>
    <xf numFmtId="0" fontId="0" fillId="0" borderId="0" xfId="0" applyAlignment="1">
      <alignment horizontal="center"/>
    </xf>
    <xf numFmtId="0" fontId="19" fillId="0" borderId="0" xfId="0" applyFont="1"/>
    <xf numFmtId="1" fontId="0" fillId="0" borderId="0" xfId="0" applyNumberFormat="1"/>
    <xf numFmtId="8" fontId="0" fillId="37" borderId="0" xfId="0" applyNumberFormat="1" applyFill="1"/>
    <xf numFmtId="10" fontId="0" fillId="37" borderId="0" xfId="0" applyNumberFormat="1" applyFill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38" borderId="0" xfId="0" applyFill="1"/>
    <xf numFmtId="8" fontId="0" fillId="38" borderId="0" xfId="0" applyNumberFormat="1" applyFill="1"/>
    <xf numFmtId="10" fontId="0" fillId="38" borderId="0" xfId="0" applyNumberFormat="1" applyFill="1"/>
    <xf numFmtId="164" fontId="0" fillId="38" borderId="0" xfId="42" applyNumberFormat="1" applyFont="1" applyFill="1"/>
    <xf numFmtId="0" fontId="0" fillId="39" borderId="0" xfId="0" applyFill="1"/>
    <xf numFmtId="8" fontId="0" fillId="39" borderId="0" xfId="0" applyNumberFormat="1" applyFill="1"/>
    <xf numFmtId="10" fontId="0" fillId="39" borderId="0" xfId="0" applyNumberFormat="1" applyFill="1"/>
    <xf numFmtId="8" fontId="0" fillId="34" borderId="0" xfId="0" applyNumberFormat="1" applyFill="1"/>
    <xf numFmtId="10" fontId="0" fillId="34" borderId="0" xfId="0" applyNumberFormat="1" applyFill="1"/>
    <xf numFmtId="17" fontId="16" fillId="0" borderId="0" xfId="0" applyNumberFormat="1" applyFont="1"/>
    <xf numFmtId="165" fontId="0" fillId="0" borderId="0" xfId="43" applyNumberFormat="1" applyFont="1"/>
    <xf numFmtId="1" fontId="17" fillId="0" borderId="0" xfId="0" applyNumberFormat="1" applyFont="1"/>
    <xf numFmtId="0" fontId="20" fillId="0" borderId="0" xfId="0" applyFont="1"/>
    <xf numFmtId="0" fontId="16" fillId="33" borderId="0" xfId="0" applyFont="1" applyFill="1" applyAlignment="1">
      <alignment horizontal="center"/>
    </xf>
    <xf numFmtId="1" fontId="0" fillId="33" borderId="0" xfId="0" applyNumberFormat="1" applyFill="1"/>
    <xf numFmtId="165" fontId="0" fillId="33" borderId="0" xfId="43" applyNumberFormat="1" applyFont="1" applyFill="1"/>
    <xf numFmtId="9" fontId="0" fillId="0" borderId="0" xfId="42" applyFont="1"/>
    <xf numFmtId="165" fontId="21" fillId="0" borderId="0" xfId="43" applyNumberFormat="1" applyFont="1" applyFill="1"/>
    <xf numFmtId="165" fontId="0" fillId="0" borderId="0" xfId="0" applyNumberFormat="1"/>
    <xf numFmtId="9" fontId="22" fillId="0" borderId="0" xfId="0" applyNumberFormat="1" applyFont="1"/>
    <xf numFmtId="9" fontId="23" fillId="0" borderId="0" xfId="0" applyNumberFormat="1" applyFont="1"/>
    <xf numFmtId="0" fontId="16" fillId="0" borderId="0" xfId="0" applyFont="1"/>
    <xf numFmtId="0" fontId="0" fillId="0" borderId="0" xfId="0" applyAlignment="1">
      <alignment horizontal="right"/>
    </xf>
    <xf numFmtId="6" fontId="0" fillId="0" borderId="0" xfId="0" applyNumberFormat="1"/>
    <xf numFmtId="6" fontId="0" fillId="38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and Expense in 2022</a:t>
            </a:r>
            <a:endParaRPr lang="en-US" b="1"/>
          </a:p>
        </c:rich>
      </c:tx>
      <c:layout>
        <c:manualLayout>
          <c:xMode val="edge"/>
          <c:yMode val="edge"/>
          <c:x val="0.31596288328036665"/>
          <c:y val="2.1361724150678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23034559255036E-2"/>
          <c:y val="8.9327955316258478E-2"/>
          <c:w val="0.90257295233673185"/>
          <c:h val="0.75731782051260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KeyData!$B$4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KeyData!$C$3:$N$3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KeyData!$C$4:$N$4</c:f>
              <c:numCache>
                <c:formatCode>_(* #,##0_);_(* \(#,##0\);_(* "-"??_);_(@_)</c:formatCode>
                <c:ptCount val="12"/>
                <c:pt idx="0">
                  <c:v>785800.08</c:v>
                </c:pt>
                <c:pt idx="1">
                  <c:v>842443.61</c:v>
                </c:pt>
                <c:pt idx="2">
                  <c:v>1047176.48</c:v>
                </c:pt>
                <c:pt idx="3">
                  <c:v>1050450.8</c:v>
                </c:pt>
                <c:pt idx="4">
                  <c:v>1104285.57</c:v>
                </c:pt>
                <c:pt idx="5">
                  <c:v>1023199.38</c:v>
                </c:pt>
                <c:pt idx="6">
                  <c:v>757888.08</c:v>
                </c:pt>
                <c:pt idx="7">
                  <c:v>946682.68</c:v>
                </c:pt>
                <c:pt idx="8">
                  <c:v>906297.38</c:v>
                </c:pt>
                <c:pt idx="9" formatCode="0">
                  <c:v>902499.62</c:v>
                </c:pt>
                <c:pt idx="10" formatCode="0">
                  <c:v>875278.7</c:v>
                </c:pt>
                <c:pt idx="11" formatCode="0">
                  <c:v>747543.36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B-46FC-B8B9-CF9E9661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396496"/>
        <c:axId val="186798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KeyData!$B$5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KeyData!$C$3:$N$3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KeyData!$C$5:$N$5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581397.5</c:v>
                      </c:pt>
                      <c:pt idx="1">
                        <c:v>677374.3</c:v>
                      </c:pt>
                      <c:pt idx="2">
                        <c:v>836043.44</c:v>
                      </c:pt>
                      <c:pt idx="3">
                        <c:v>861104.77</c:v>
                      </c:pt>
                      <c:pt idx="4">
                        <c:v>944925.9</c:v>
                      </c:pt>
                      <c:pt idx="5">
                        <c:v>837288.94</c:v>
                      </c:pt>
                      <c:pt idx="6">
                        <c:v>594736.37</c:v>
                      </c:pt>
                      <c:pt idx="7">
                        <c:v>755234.03</c:v>
                      </c:pt>
                      <c:pt idx="8">
                        <c:v>709052.2</c:v>
                      </c:pt>
                      <c:pt idx="9" formatCode="0">
                        <c:v>705888.53</c:v>
                      </c:pt>
                      <c:pt idx="10" formatCode="0">
                        <c:v>735812.88</c:v>
                      </c:pt>
                      <c:pt idx="11" formatCode="0">
                        <c:v>548775.16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4B-46FC-B8B9-CF9E9661D81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KeyData!$B$6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KeyData!$C$3:$N$3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KeyData!$C$6:$N$6</c:f>
              <c:numCache>
                <c:formatCode>_(* #,##0_);_(* \(#,##0\);_(* "-"??_);_(@_)</c:formatCode>
                <c:ptCount val="12"/>
                <c:pt idx="0">
                  <c:v>589943.19999999995</c:v>
                </c:pt>
                <c:pt idx="1">
                  <c:v>580925.84</c:v>
                </c:pt>
                <c:pt idx="2">
                  <c:v>877286.39</c:v>
                </c:pt>
                <c:pt idx="3">
                  <c:v>773619.71</c:v>
                </c:pt>
                <c:pt idx="4">
                  <c:v>869507.33</c:v>
                </c:pt>
                <c:pt idx="5">
                  <c:v>745929.42</c:v>
                </c:pt>
                <c:pt idx="6">
                  <c:v>705628.17</c:v>
                </c:pt>
                <c:pt idx="7">
                  <c:v>731412.07</c:v>
                </c:pt>
                <c:pt idx="8">
                  <c:v>691390.03</c:v>
                </c:pt>
                <c:pt idx="9" formatCode="0">
                  <c:v>793747.02</c:v>
                </c:pt>
                <c:pt idx="10" formatCode="0">
                  <c:v>822686.49</c:v>
                </c:pt>
                <c:pt idx="11" formatCode="0">
                  <c:v>819720.18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B-46FC-B8B9-CF9E9661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96496"/>
        <c:axId val="1867989216"/>
      </c:lineChart>
      <c:dateAx>
        <c:axId val="1173964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89216"/>
        <c:crosses val="autoZero"/>
        <c:auto val="1"/>
        <c:lblOffset val="100"/>
        <c:baseTimeUnit val="months"/>
      </c:dateAx>
      <c:valAx>
        <c:axId val="18679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51767922213611"/>
          <c:y val="2.7700269860633613E-2"/>
          <c:w val="0.30888775785156131"/>
          <c:h val="6.3380725296661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and Expense in 2022</a:t>
            </a:r>
            <a:endParaRPr lang="en-US" b="1"/>
          </a:p>
        </c:rich>
      </c:tx>
      <c:layout>
        <c:manualLayout>
          <c:xMode val="edge"/>
          <c:yMode val="edge"/>
          <c:x val="0.29344493002705546"/>
          <c:y val="1.1769486496907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4629142728407"/>
          <c:y val="0.14287533335441502"/>
          <c:w val="0.88294337207524554"/>
          <c:h val="0.75731782051260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KeyData!$B$4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KeyData!$C$3:$N$3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KeyData!$C$4:$N$4</c:f>
              <c:numCache>
                <c:formatCode>_(* #,##0_);_(* \(#,##0\);_(* "-"??_);_(@_)</c:formatCode>
                <c:ptCount val="12"/>
                <c:pt idx="0">
                  <c:v>785800.08</c:v>
                </c:pt>
                <c:pt idx="1">
                  <c:v>842443.61</c:v>
                </c:pt>
                <c:pt idx="2">
                  <c:v>1047176.48</c:v>
                </c:pt>
                <c:pt idx="3">
                  <c:v>1050450.8</c:v>
                </c:pt>
                <c:pt idx="4">
                  <c:v>1104285.57</c:v>
                </c:pt>
                <c:pt idx="5">
                  <c:v>1023199.38</c:v>
                </c:pt>
                <c:pt idx="6">
                  <c:v>757888.08</c:v>
                </c:pt>
                <c:pt idx="7">
                  <c:v>946682.68</c:v>
                </c:pt>
                <c:pt idx="8">
                  <c:v>906297.38</c:v>
                </c:pt>
                <c:pt idx="9" formatCode="0">
                  <c:v>902499.62</c:v>
                </c:pt>
                <c:pt idx="10" formatCode="0">
                  <c:v>875278.7</c:v>
                </c:pt>
                <c:pt idx="11" formatCode="0">
                  <c:v>747543.36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3-409C-9CED-DE4A930A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396496"/>
        <c:axId val="186798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KeyData!$B$5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KeyData!$C$3:$N$3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KeyData!$C$5:$N$5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581397.5</c:v>
                      </c:pt>
                      <c:pt idx="1">
                        <c:v>677374.3</c:v>
                      </c:pt>
                      <c:pt idx="2">
                        <c:v>836043.44</c:v>
                      </c:pt>
                      <c:pt idx="3">
                        <c:v>861104.77</c:v>
                      </c:pt>
                      <c:pt idx="4">
                        <c:v>944925.9</c:v>
                      </c:pt>
                      <c:pt idx="5">
                        <c:v>837288.94</c:v>
                      </c:pt>
                      <c:pt idx="6">
                        <c:v>594736.37</c:v>
                      </c:pt>
                      <c:pt idx="7">
                        <c:v>755234.03</c:v>
                      </c:pt>
                      <c:pt idx="8">
                        <c:v>709052.2</c:v>
                      </c:pt>
                      <c:pt idx="9" formatCode="0">
                        <c:v>705888.53</c:v>
                      </c:pt>
                      <c:pt idx="10" formatCode="0">
                        <c:v>735812.88</c:v>
                      </c:pt>
                      <c:pt idx="11" formatCode="0">
                        <c:v>548775.16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FA3-409C-9CED-DE4A930AD8B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KeyData!$B$6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KeyData!$C$3:$N$3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KeyData!$C$6:$N$6</c:f>
              <c:numCache>
                <c:formatCode>_(* #,##0_);_(* \(#,##0\);_(* "-"??_);_(@_)</c:formatCode>
                <c:ptCount val="12"/>
                <c:pt idx="0">
                  <c:v>589943.19999999995</c:v>
                </c:pt>
                <c:pt idx="1">
                  <c:v>580925.84</c:v>
                </c:pt>
                <c:pt idx="2">
                  <c:v>877286.39</c:v>
                </c:pt>
                <c:pt idx="3">
                  <c:v>773619.71</c:v>
                </c:pt>
                <c:pt idx="4">
                  <c:v>869507.33</c:v>
                </c:pt>
                <c:pt idx="5">
                  <c:v>745929.42</c:v>
                </c:pt>
                <c:pt idx="6">
                  <c:v>705628.17</c:v>
                </c:pt>
                <c:pt idx="7">
                  <c:v>731412.07</c:v>
                </c:pt>
                <c:pt idx="8">
                  <c:v>691390.03</c:v>
                </c:pt>
                <c:pt idx="9" formatCode="0">
                  <c:v>793747.02</c:v>
                </c:pt>
                <c:pt idx="10" formatCode="0">
                  <c:v>822686.49</c:v>
                </c:pt>
                <c:pt idx="11" formatCode="0">
                  <c:v>819720.18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3-409C-9CED-DE4A930A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96496"/>
        <c:axId val="1867989216"/>
      </c:lineChart>
      <c:dateAx>
        <c:axId val="11739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89216"/>
        <c:crosses val="autoZero"/>
        <c:auto val="1"/>
        <c:lblOffset val="100"/>
        <c:baseTimeUnit val="months"/>
      </c:dateAx>
      <c:valAx>
        <c:axId val="18679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(Amount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466127760035296"/>
          <c:y val="9.5481446206101397E-2"/>
          <c:w val="0.50248174132009837"/>
          <c:h val="6.3380725296661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comparison 2022 &amp; 2023</a:t>
            </a:r>
          </a:p>
        </c:rich>
      </c:tx>
      <c:layout>
        <c:manualLayout>
          <c:xMode val="edge"/>
          <c:yMode val="edge"/>
          <c:x val="0.22400040903977911"/>
          <c:y val="2.14256530219153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6088398202896"/>
          <c:y val="7.8661207349081358E-2"/>
          <c:w val="0.85091508579221187"/>
          <c:h val="0.75731782051260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KeyData!$B$3</c:f>
              <c:strCache>
                <c:ptCount val="1"/>
                <c:pt idx="0">
                  <c:v>Year -2022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KeyData!$C$9:$N$9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KeyData!$C$4:$N$4</c:f>
              <c:numCache>
                <c:formatCode>_(* #,##0_);_(* \(#,##0\);_(* "-"??_);_(@_)</c:formatCode>
                <c:ptCount val="12"/>
                <c:pt idx="0">
                  <c:v>785800.08</c:v>
                </c:pt>
                <c:pt idx="1">
                  <c:v>842443.61</c:v>
                </c:pt>
                <c:pt idx="2">
                  <c:v>1047176.48</c:v>
                </c:pt>
                <c:pt idx="3">
                  <c:v>1050450.8</c:v>
                </c:pt>
                <c:pt idx="4">
                  <c:v>1104285.57</c:v>
                </c:pt>
                <c:pt idx="5">
                  <c:v>1023199.38</c:v>
                </c:pt>
                <c:pt idx="6">
                  <c:v>757888.08</c:v>
                </c:pt>
                <c:pt idx="7">
                  <c:v>946682.68</c:v>
                </c:pt>
                <c:pt idx="8">
                  <c:v>906297.38</c:v>
                </c:pt>
                <c:pt idx="9" formatCode="0">
                  <c:v>902499.62</c:v>
                </c:pt>
                <c:pt idx="10" formatCode="0">
                  <c:v>875278.7</c:v>
                </c:pt>
                <c:pt idx="11" formatCode="0">
                  <c:v>747543.36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F-4D66-A1DC-F7553CD89100}"/>
            </c:ext>
          </c:extLst>
        </c:ser>
        <c:ser>
          <c:idx val="3"/>
          <c:order val="3"/>
          <c:tx>
            <c:strRef>
              <c:f>KeyData!$B$10</c:f>
              <c:strCache>
                <c:ptCount val="1"/>
                <c:pt idx="0">
                  <c:v>Year -2023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KeyData!$C$9:$N$9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KeyData!$C$11:$N$11</c:f>
              <c:numCache>
                <c:formatCode>_(* #,##0_);_(* \(#,##0\);_(* "-"??_);_(@_)</c:formatCode>
                <c:ptCount val="12"/>
                <c:pt idx="0">
                  <c:v>944069.1</c:v>
                </c:pt>
                <c:pt idx="1">
                  <c:v>882132.97</c:v>
                </c:pt>
                <c:pt idx="2">
                  <c:v>1082083.07</c:v>
                </c:pt>
                <c:pt idx="3">
                  <c:v>955053.25</c:v>
                </c:pt>
                <c:pt idx="4">
                  <c:v>1284503.3</c:v>
                </c:pt>
                <c:pt idx="5">
                  <c:v>1036931.12</c:v>
                </c:pt>
                <c:pt idx="6">
                  <c:v>887078.49</c:v>
                </c:pt>
                <c:pt idx="7">
                  <c:v>1172284.6599999999</c:v>
                </c:pt>
                <c:pt idx="8">
                  <c:v>1033823.08</c:v>
                </c:pt>
                <c:pt idx="9">
                  <c:v>1422336.53</c:v>
                </c:pt>
                <c:pt idx="10">
                  <c:v>1398963.3</c:v>
                </c:pt>
                <c:pt idx="11">
                  <c:v>994249.24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F-4D66-A1DC-F7553CD8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396496"/>
        <c:axId val="186798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KeyData!$B$5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KeyData!$C$9:$N$9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KeyData!$C$5:$N$5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581397.5</c:v>
                      </c:pt>
                      <c:pt idx="1">
                        <c:v>677374.3</c:v>
                      </c:pt>
                      <c:pt idx="2">
                        <c:v>836043.44</c:v>
                      </c:pt>
                      <c:pt idx="3">
                        <c:v>861104.77</c:v>
                      </c:pt>
                      <c:pt idx="4">
                        <c:v>944925.9</c:v>
                      </c:pt>
                      <c:pt idx="5">
                        <c:v>837288.94</c:v>
                      </c:pt>
                      <c:pt idx="6">
                        <c:v>594736.37</c:v>
                      </c:pt>
                      <c:pt idx="7">
                        <c:v>755234.03</c:v>
                      </c:pt>
                      <c:pt idx="8">
                        <c:v>709052.2</c:v>
                      </c:pt>
                      <c:pt idx="9" formatCode="0">
                        <c:v>705888.53</c:v>
                      </c:pt>
                      <c:pt idx="10" formatCode="0">
                        <c:v>735812.88</c:v>
                      </c:pt>
                      <c:pt idx="11" formatCode="0">
                        <c:v>548775.16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C9F-4D66-A1DC-F7553CD8910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KeyData!$B$6</c15:sqref>
                        </c15:formulaRef>
                      </c:ext>
                    </c:extLst>
                    <c:strCache>
                      <c:ptCount val="1"/>
                      <c:pt idx="0">
                        <c:v>Total Expenses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KeyData!$C$9:$N$9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KeyData!$C$6:$N$6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589943.19999999995</c:v>
                      </c:pt>
                      <c:pt idx="1">
                        <c:v>580925.84</c:v>
                      </c:pt>
                      <c:pt idx="2">
                        <c:v>877286.39</c:v>
                      </c:pt>
                      <c:pt idx="3">
                        <c:v>773619.71</c:v>
                      </c:pt>
                      <c:pt idx="4">
                        <c:v>869507.33</c:v>
                      </c:pt>
                      <c:pt idx="5">
                        <c:v>745929.42</c:v>
                      </c:pt>
                      <c:pt idx="6">
                        <c:v>705628.17</c:v>
                      </c:pt>
                      <c:pt idx="7">
                        <c:v>731412.07</c:v>
                      </c:pt>
                      <c:pt idx="8">
                        <c:v>691390.03</c:v>
                      </c:pt>
                      <c:pt idx="9" formatCode="0">
                        <c:v>793747.02</c:v>
                      </c:pt>
                      <c:pt idx="10" formatCode="0">
                        <c:v>822686.49</c:v>
                      </c:pt>
                      <c:pt idx="11" formatCode="0">
                        <c:v>819720.18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9F-4D66-A1DC-F7553CD89100}"/>
                  </c:ext>
                </c:extLst>
              </c15:ser>
            </c15:filteredBarSeries>
          </c:ext>
        </c:extLst>
      </c:barChart>
      <c:catAx>
        <c:axId val="11739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89216"/>
        <c:crosses val="autoZero"/>
        <c:auto val="1"/>
        <c:lblAlgn val="ctr"/>
        <c:lblOffset val="100"/>
        <c:noMultiLvlLbl val="1"/>
      </c:catAx>
      <c:valAx>
        <c:axId val="18679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619047619047619E-2"/>
          <c:y val="8.9477969061857329E-2"/>
          <c:w val="0.86748253059276681"/>
          <c:h val="8.3333916593759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all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income Sources-2023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Working!$BA$3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Lbls>
            <c:delete val="1"/>
          </c:dLbls>
          <c:cat>
            <c:strRef>
              <c:f>Working!$BA$5:$BA$9</c:f>
              <c:strCache>
                <c:ptCount val="5"/>
                <c:pt idx="0">
                  <c:v>40000 Inpatient Income</c:v>
                </c:pt>
                <c:pt idx="1">
                  <c:v>41000 Outpatient Income - Owned</c:v>
                </c:pt>
                <c:pt idx="2">
                  <c:v>41100 Outpatient Income - Affiliate</c:v>
                </c:pt>
                <c:pt idx="3">
                  <c:v>42000 Sober Living Income</c:v>
                </c:pt>
                <c:pt idx="4">
                  <c:v>42400 Program Fee</c:v>
                </c:pt>
              </c:strCache>
            </c:strRef>
          </c:cat>
          <c:val>
            <c:numRef>
              <c:f>Working!$BB$5:$BB$9</c:f>
              <c:numCache>
                <c:formatCode>"$"#,##0_);[Red]\("$"#,##0\)</c:formatCode>
                <c:ptCount val="5"/>
                <c:pt idx="0">
                  <c:v>7579156.1900000004</c:v>
                </c:pt>
                <c:pt idx="1">
                  <c:v>1426006.83</c:v>
                </c:pt>
                <c:pt idx="2">
                  <c:v>3909936.5800000005</c:v>
                </c:pt>
                <c:pt idx="3">
                  <c:v>228758.82</c:v>
                </c:pt>
                <c:pt idx="4">
                  <c:v>10629.04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F-46C1-B9CC-78428ECEBE1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1657793999"/>
        <c:axId val="1602720111"/>
      </c:areaChart>
      <c:catAx>
        <c:axId val="16577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20111"/>
        <c:crosses val="autoZero"/>
        <c:auto val="1"/>
        <c:lblAlgn val="ctr"/>
        <c:lblOffset val="100"/>
        <c:noMultiLvlLbl val="0"/>
      </c:catAx>
      <c:valAx>
        <c:axId val="16027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9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14</xdr:row>
      <xdr:rowOff>38099</xdr:rowOff>
    </xdr:from>
    <xdr:to>
      <xdr:col>11</xdr:col>
      <xdr:colOff>142874</xdr:colOff>
      <xdr:row>31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D061B-F84F-C777-0972-5F54E2846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0</xdr:rowOff>
    </xdr:from>
    <xdr:to>
      <xdr:col>9</xdr:col>
      <xdr:colOff>66674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B2EEC-C3C4-49A9-ADAC-560F85020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</xdr:row>
      <xdr:rowOff>66674</xdr:rowOff>
    </xdr:from>
    <xdr:to>
      <xdr:col>6</xdr:col>
      <xdr:colOff>15240</xdr:colOff>
      <xdr:row>4</xdr:row>
      <xdr:rowOff>1904</xdr:rowOff>
    </xdr:to>
    <xdr:sp macro="" textlink="$B$3">
      <xdr:nvSpPr>
        <xdr:cNvPr id="7" name="Rectangle: Rounded Corners 6">
          <a:extLst>
            <a:ext uri="{FF2B5EF4-FFF2-40B4-BE49-F238E27FC236}">
              <a16:creationId xmlns:a16="http://schemas.microsoft.com/office/drawing/2014/main" id="{9F7FB26A-B2EA-40F3-8015-351E7C780464}"/>
            </a:ext>
          </a:extLst>
        </xdr:cNvPr>
        <xdr:cNvSpPr/>
      </xdr:nvSpPr>
      <xdr:spPr>
        <a:xfrm>
          <a:off x="2667000" y="257174"/>
          <a:ext cx="1463040" cy="64008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Gross</a:t>
          </a:r>
          <a:r>
            <a:rPr lang="en-US" sz="1400" b="0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 Profit</a:t>
          </a:r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  <a:p>
          <a:pPr marL="0" indent="0" algn="ctr"/>
          <a:fld id="{0B72E480-FB14-44CC-8991-D84CF4F779CB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10,413,398 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361950</xdr:colOff>
      <xdr:row>1</xdr:row>
      <xdr:rowOff>66674</xdr:rowOff>
    </xdr:from>
    <xdr:to>
      <xdr:col>8</xdr:col>
      <xdr:colOff>605790</xdr:colOff>
      <xdr:row>4</xdr:row>
      <xdr:rowOff>1904</xdr:rowOff>
    </xdr:to>
    <xdr:sp macro="" textlink="$B$4">
      <xdr:nvSpPr>
        <xdr:cNvPr id="14" name="Rectangle: Rounded Corners 13">
          <a:extLst>
            <a:ext uri="{FF2B5EF4-FFF2-40B4-BE49-F238E27FC236}">
              <a16:creationId xmlns:a16="http://schemas.microsoft.com/office/drawing/2014/main" id="{6B169967-5D5A-0F64-F730-F9E3A27DE203}"/>
            </a:ext>
          </a:extLst>
        </xdr:cNvPr>
        <xdr:cNvSpPr/>
      </xdr:nvSpPr>
      <xdr:spPr>
        <a:xfrm>
          <a:off x="4476750" y="257174"/>
          <a:ext cx="1463040" cy="64008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Total Expense</a:t>
          </a:r>
          <a:fld id="{966D7F0A-FFBD-4B04-9A94-A23C893BB8C2}" type="TxLink">
            <a:rPr lang="en-US" sz="1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10,268,510 </a:t>
          </a:fld>
          <a:endParaRPr lang="en-US" sz="14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66675</xdr:colOff>
      <xdr:row>0</xdr:row>
      <xdr:rowOff>57150</xdr:rowOff>
    </xdr:from>
    <xdr:to>
      <xdr:col>1</xdr:col>
      <xdr:colOff>304800</xdr:colOff>
      <xdr:row>4</xdr:row>
      <xdr:rowOff>152400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FFF969F-0D5C-47EE-BE5D-43A363AD479A}"/>
            </a:ext>
          </a:extLst>
        </xdr:cNvPr>
        <xdr:cNvSpPr/>
      </xdr:nvSpPr>
      <xdr:spPr>
        <a:xfrm>
          <a:off x="66675" y="57150"/>
          <a:ext cx="847725" cy="1076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CompanyLogo</a:t>
          </a:r>
        </a:p>
      </xdr:txBody>
    </xdr:sp>
    <xdr:clientData/>
  </xdr:twoCellAnchor>
  <xdr:twoCellAnchor>
    <xdr:from>
      <xdr:col>0</xdr:col>
      <xdr:colOff>133350</xdr:colOff>
      <xdr:row>5</xdr:row>
      <xdr:rowOff>66675</xdr:rowOff>
    </xdr:from>
    <xdr:to>
      <xdr:col>9</xdr:col>
      <xdr:colOff>57150</xdr:colOff>
      <xdr:row>19</xdr:row>
      <xdr:rowOff>38101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E6B21D-E07E-4679-8DA3-9604CFF31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714375</xdr:colOff>
      <xdr:row>0</xdr:row>
      <xdr:rowOff>66675</xdr:rowOff>
    </xdr:from>
    <xdr:to>
      <xdr:col>9</xdr:col>
      <xdr:colOff>104775</xdr:colOff>
      <xdr:row>1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FC21C90-683D-8D02-3569-D524DFD3753A}"/>
            </a:ext>
          </a:extLst>
        </xdr:cNvPr>
        <xdr:cNvSpPr/>
      </xdr:nvSpPr>
      <xdr:spPr>
        <a:xfrm>
          <a:off x="1323975" y="66675"/>
          <a:ext cx="4724400" cy="295275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Yearly</a:t>
          </a:r>
          <a:r>
            <a:rPr lang="en-US" sz="1400" baseline="0"/>
            <a:t> Comparison (2022-2023)</a:t>
          </a:r>
        </a:p>
        <a:p>
          <a:pPr algn="ctr"/>
          <a:endParaRPr lang="en-US" sz="1400"/>
        </a:p>
        <a:p>
          <a:pPr algn="ctr"/>
          <a:r>
            <a:rPr lang="en-US" sz="1400" baseline="0"/>
            <a:t>    Vs</a:t>
          </a:r>
        </a:p>
        <a:p>
          <a:pPr algn="ctr"/>
          <a:r>
            <a:rPr lang="en-US" sz="1400" baseline="0"/>
            <a:t>2022</a:t>
          </a:r>
          <a:endParaRPr lang="en-US" sz="1400"/>
        </a:p>
      </xdr:txBody>
    </xdr:sp>
    <xdr:clientData/>
  </xdr:twoCellAnchor>
  <xdr:twoCellAnchor>
    <xdr:from>
      <xdr:col>1</xdr:col>
      <xdr:colOff>323849</xdr:colOff>
      <xdr:row>1</xdr:row>
      <xdr:rowOff>66674</xdr:rowOff>
    </xdr:from>
    <xdr:to>
      <xdr:col>3</xdr:col>
      <xdr:colOff>110489</xdr:colOff>
      <xdr:row>4</xdr:row>
      <xdr:rowOff>1904</xdr:rowOff>
    </xdr:to>
    <xdr:sp macro="" textlink="$B$2">
      <xdr:nvSpPr>
        <xdr:cNvPr id="4" name="Rectangle: Rounded Corners 3">
          <a:extLst>
            <a:ext uri="{FF2B5EF4-FFF2-40B4-BE49-F238E27FC236}">
              <a16:creationId xmlns:a16="http://schemas.microsoft.com/office/drawing/2014/main" id="{02DD176C-57EB-4E89-BA69-B4E1ECE4246B}"/>
            </a:ext>
          </a:extLst>
        </xdr:cNvPr>
        <xdr:cNvSpPr/>
      </xdr:nvSpPr>
      <xdr:spPr>
        <a:xfrm>
          <a:off x="933449" y="257174"/>
          <a:ext cx="1463040" cy="64008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Total Income</a:t>
          </a:r>
        </a:p>
        <a:p>
          <a:pPr algn="ctr"/>
          <a:fld id="{AAE2D575-9710-48AD-9626-7CFBCD6638E6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13,093,508 </a:t>
          </a:fld>
          <a:endParaRPr lang="en-US" sz="1400"/>
        </a:p>
      </xdr:txBody>
    </xdr:sp>
    <xdr:clientData/>
  </xdr:twoCellAnchor>
  <xdr:twoCellAnchor>
    <xdr:from>
      <xdr:col>9</xdr:col>
      <xdr:colOff>190499</xdr:colOff>
      <xdr:row>5</xdr:row>
      <xdr:rowOff>171450</xdr:rowOff>
    </xdr:from>
    <xdr:to>
      <xdr:col>17</xdr:col>
      <xdr:colOff>419100</xdr:colOff>
      <xdr:row>19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931394-4A57-477A-81AF-B0C79151E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1BAA1C-22DC-4EBA-9C8A-1E5D49861591}" name="Table5" displayName="Table5" ref="BG1:BJ4" totalsRowShown="0">
  <autoFilter ref="BG1:BJ4" xr:uid="{511BAA1C-22DC-4EBA-9C8A-1E5D49861591}"/>
  <tableColumns count="4">
    <tableColumn id="1" xr3:uid="{DF729DBE-4C66-44AF-B649-84A03621A8B5}" name="Column1"/>
    <tableColumn id="2" xr3:uid="{12298DE9-02C2-4D46-8A21-3DB7D719A94C}" name="Year 2023" dataDxfId="8"/>
    <tableColumn id="3" xr3:uid="{D043CA30-13B2-49A9-8587-4FE344508017}" name="Year 2022" dataDxfId="7"/>
    <tableColumn id="4" xr3:uid="{AEEAECD5-14E2-4B38-80DA-8C6591EB2116}" name="MoM Change" dataDxfId="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A4F880-4538-4180-BAB6-8D92BBFCA8FB}" name="Table6" displayName="Table6" ref="BA4:BC12" totalsRowShown="0">
  <autoFilter ref="BA4:BC12" xr:uid="{E7A4F880-4538-4180-BAB6-8D92BBFCA8FB}"/>
  <tableColumns count="3">
    <tableColumn id="1" xr3:uid="{FB08ECE5-E617-4CB0-A9F6-8D28DD476CD4}" name="Column1"/>
    <tableColumn id="2" xr3:uid="{925E2063-38B2-47BF-A53A-542D004D1A08}" name="Column2" dataDxfId="5">
      <calculatedColumnFormula>B4+F4+J4+N4+R4+V4+Z4+AD4+AH4+AL4+AP4+AT4</calculatedColumnFormula>
    </tableColumn>
    <tableColumn id="3" xr3:uid="{301EE164-4600-44FE-A64E-E9705FE3317C}" name="Column3" dataDxfId="4">
      <calculatedColumnFormula>C4+G4+K4+O4+S4+W4+AA4+AE4+AI4+AM4+AQ4+AU4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9E9DE-AA08-4413-A5A4-39D5AC07A47B}" name="Table1" displayName="Table1" ref="BA19:BE87" totalsRowShown="0">
  <autoFilter ref="BA19:BE87" xr:uid="{7589E9DE-AA08-4413-A5A4-39D5AC07A47B}"/>
  <tableColumns count="5">
    <tableColumn id="1" xr3:uid="{95FB6228-36F6-4C46-BB41-A34DB6992C7F}" name="Expenses"/>
    <tableColumn id="2" xr3:uid="{37605D6C-2650-454E-8853-F50D7D73A613}" name="Year 2023" dataDxfId="3">
      <calculatedColumnFormula>B18+F18+J18+N18+R18+V18+Z18+AD18+AH18+AL18+AP18+AT18</calculatedColumnFormula>
    </tableColumn>
    <tableColumn id="3" xr3:uid="{85B0767D-C5B5-45B1-8081-BB7840B8942E}" name="Year 2022" dataDxfId="2">
      <calculatedColumnFormula>C18+G18+K18+O18+S18+W18+AA18+AE18+AI18+AM18+AQ18+AU18</calculatedColumnFormula>
    </tableColumn>
    <tableColumn id="4" xr3:uid="{8B8569B7-1DBF-497F-8D5A-3CAC05027B71}" name="MoM Change" dataDxfId="1" dataCellStyle="Percent">
      <calculatedColumnFormula>(BB21-BC21)/BC21</calculatedColumnFormula>
    </tableColumn>
    <tableColumn id="5" xr3:uid="{73E7C407-F0CA-4100-B8B4-B3D3CD7F0389}" name="Weighted Expense" dataDxfId="0" dataCellStyle="Percent">
      <calculatedColumnFormula>BB20/$BB$88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94"/>
  <sheetViews>
    <sheetView workbookViewId="0">
      <selection activeCell="G21" sqref="G21"/>
    </sheetView>
  </sheetViews>
  <sheetFormatPr defaultRowHeight="15" x14ac:dyDescent="0.25"/>
  <cols>
    <col min="1" max="1" width="40.85546875" customWidth="1"/>
    <col min="2" max="2" width="13.85546875" bestFit="1" customWidth="1"/>
    <col min="3" max="3" width="11.85546875" bestFit="1" customWidth="1"/>
    <col min="4" max="4" width="12.5703125" bestFit="1" customWidth="1"/>
    <col min="6" max="7" width="11.85546875" bestFit="1" customWidth="1"/>
    <col min="8" max="8" width="12.5703125" bestFit="1" customWidth="1"/>
    <col min="10" max="11" width="13.5703125" bestFit="1" customWidth="1"/>
    <col min="12" max="12" width="12.5703125" bestFit="1" customWidth="1"/>
    <col min="14" max="14" width="12.5703125" bestFit="1" customWidth="1"/>
    <col min="15" max="15" width="13.5703125" bestFit="1" customWidth="1"/>
    <col min="16" max="16" width="12.5703125" bestFit="1" customWidth="1"/>
    <col min="18" max="19" width="13.5703125" bestFit="1" customWidth="1"/>
    <col min="20" max="20" width="12.5703125" bestFit="1" customWidth="1"/>
    <col min="22" max="23" width="13.5703125" bestFit="1" customWidth="1"/>
    <col min="24" max="24" width="12.5703125" bestFit="1" customWidth="1"/>
    <col min="26" max="28" width="12.5703125" bestFit="1" customWidth="1"/>
    <col min="30" max="30" width="13.5703125" bestFit="1" customWidth="1"/>
    <col min="31" max="31" width="11.85546875" bestFit="1" customWidth="1"/>
    <col min="32" max="32" width="12.5703125" bestFit="1" customWidth="1"/>
    <col min="34" max="34" width="13.5703125" bestFit="1" customWidth="1"/>
    <col min="35" max="35" width="11.85546875" bestFit="1" customWidth="1"/>
    <col min="36" max="36" width="12.5703125" bestFit="1" customWidth="1"/>
    <col min="38" max="38" width="13.5703125" bestFit="1" customWidth="1"/>
    <col min="39" max="39" width="11.85546875" bestFit="1" customWidth="1"/>
    <col min="40" max="40" width="12.5703125" bestFit="1" customWidth="1"/>
    <col min="42" max="42" width="13.5703125" bestFit="1" customWidth="1"/>
    <col min="43" max="43" width="11.85546875" bestFit="1" customWidth="1"/>
    <col min="44" max="44" width="12.5703125" bestFit="1" customWidth="1"/>
    <col min="46" max="48" width="12.5703125" bestFit="1" customWidth="1"/>
  </cols>
  <sheetData>
    <row r="2" spans="1:48" x14ac:dyDescent="0.25">
      <c r="A2" t="s">
        <v>0</v>
      </c>
      <c r="B2" s="1">
        <v>44927</v>
      </c>
      <c r="C2" s="1">
        <v>44562</v>
      </c>
      <c r="D2" t="s">
        <v>1</v>
      </c>
      <c r="F2" s="1">
        <v>44958</v>
      </c>
      <c r="G2" s="1">
        <v>44593</v>
      </c>
      <c r="H2" t="s">
        <v>1</v>
      </c>
      <c r="J2" s="1">
        <v>44986</v>
      </c>
      <c r="K2" s="1">
        <v>44621</v>
      </c>
      <c r="L2" t="s">
        <v>1</v>
      </c>
      <c r="N2" s="1">
        <v>45017</v>
      </c>
      <c r="O2" s="1">
        <v>44652</v>
      </c>
      <c r="P2" t="s">
        <v>1</v>
      </c>
      <c r="R2" s="1">
        <v>45047</v>
      </c>
      <c r="S2" s="1">
        <v>44682</v>
      </c>
      <c r="T2" t="s">
        <v>1</v>
      </c>
      <c r="V2" s="1">
        <v>45078</v>
      </c>
      <c r="W2" s="1">
        <v>44713</v>
      </c>
      <c r="X2" t="s">
        <v>1</v>
      </c>
      <c r="Z2" s="1">
        <v>45108</v>
      </c>
      <c r="AA2" s="1">
        <v>44743</v>
      </c>
      <c r="AB2" t="s">
        <v>1</v>
      </c>
      <c r="AD2" s="1">
        <v>45139</v>
      </c>
      <c r="AE2" s="1">
        <v>44774</v>
      </c>
      <c r="AF2" t="s">
        <v>1</v>
      </c>
      <c r="AH2" s="1">
        <v>45170</v>
      </c>
      <c r="AI2" s="1">
        <v>44805</v>
      </c>
      <c r="AJ2" t="s">
        <v>1</v>
      </c>
      <c r="AL2" s="1">
        <v>45200</v>
      </c>
      <c r="AM2" s="1">
        <v>44835</v>
      </c>
      <c r="AN2" t="s">
        <v>1</v>
      </c>
      <c r="AP2" s="1">
        <v>45231</v>
      </c>
      <c r="AQ2" s="1">
        <v>44866</v>
      </c>
      <c r="AR2" t="s">
        <v>1</v>
      </c>
      <c r="AT2" s="1">
        <v>45261</v>
      </c>
      <c r="AU2" s="1">
        <v>44896</v>
      </c>
      <c r="AV2" t="s">
        <v>1</v>
      </c>
    </row>
    <row r="3" spans="1:48" x14ac:dyDescent="0.25">
      <c r="A3" t="s">
        <v>2</v>
      </c>
    </row>
    <row r="4" spans="1:48" x14ac:dyDescent="0.25">
      <c r="A4" t="s">
        <v>3</v>
      </c>
      <c r="B4" s="2">
        <v>531009.4</v>
      </c>
      <c r="C4" s="2">
        <v>435231.91</v>
      </c>
      <c r="D4" s="3">
        <v>0.22009999999999999</v>
      </c>
      <c r="F4" s="2">
        <v>507334.25</v>
      </c>
      <c r="G4" s="2">
        <v>526961</v>
      </c>
      <c r="H4" s="3">
        <v>-3.7199999999999997E-2</v>
      </c>
      <c r="J4" s="2">
        <v>624551.04</v>
      </c>
      <c r="K4" s="2">
        <v>543177.55000000005</v>
      </c>
      <c r="L4" s="3">
        <v>0.14979999999999999</v>
      </c>
      <c r="N4" s="2">
        <v>540312.68000000005</v>
      </c>
      <c r="O4" s="2">
        <v>569225.97</v>
      </c>
      <c r="P4" s="3">
        <v>-5.0799999999999998E-2</v>
      </c>
      <c r="R4" s="2">
        <v>775173.2</v>
      </c>
      <c r="S4" s="2">
        <v>618888.89</v>
      </c>
      <c r="T4" s="3">
        <v>0.2525</v>
      </c>
      <c r="V4" s="2">
        <v>534115.46</v>
      </c>
      <c r="W4" s="2">
        <v>601182.19999999995</v>
      </c>
      <c r="X4" s="3">
        <v>-0.1116</v>
      </c>
      <c r="Z4" s="2">
        <v>588583.4</v>
      </c>
      <c r="AA4" s="2">
        <v>456864.9</v>
      </c>
      <c r="AB4" s="3">
        <v>0.2883</v>
      </c>
      <c r="AD4" s="2">
        <v>694156.16</v>
      </c>
      <c r="AE4" s="2">
        <v>571202.93999999994</v>
      </c>
      <c r="AF4" s="3">
        <v>0.21529999999999999</v>
      </c>
      <c r="AH4" s="2">
        <v>546433.5</v>
      </c>
      <c r="AI4" s="2">
        <v>509730.42</v>
      </c>
      <c r="AJ4" s="3">
        <v>7.1999999999999995E-2</v>
      </c>
      <c r="AL4" s="2">
        <v>857496.5</v>
      </c>
      <c r="AM4" s="2">
        <v>522822.42</v>
      </c>
      <c r="AN4" s="3">
        <v>0.6401</v>
      </c>
      <c r="AP4" s="2">
        <v>870934.45</v>
      </c>
      <c r="AQ4" s="2">
        <v>453806.15</v>
      </c>
      <c r="AR4" s="3">
        <v>0.91920000000000002</v>
      </c>
      <c r="AT4" s="2">
        <v>509056.15</v>
      </c>
      <c r="AU4" s="2">
        <v>347497.3</v>
      </c>
      <c r="AV4" s="3">
        <v>0.46489999999999998</v>
      </c>
    </row>
    <row r="5" spans="1:48" x14ac:dyDescent="0.25">
      <c r="A5" t="s">
        <v>5</v>
      </c>
      <c r="B5" s="2">
        <v>124726.29</v>
      </c>
      <c r="C5" s="2">
        <v>68214.3</v>
      </c>
      <c r="D5" s="3">
        <v>0.82840000000000003</v>
      </c>
      <c r="F5" s="2">
        <v>116442.2</v>
      </c>
      <c r="G5" s="2">
        <v>96210.59</v>
      </c>
      <c r="H5" s="3">
        <v>0.21029999999999999</v>
      </c>
      <c r="J5" s="2">
        <v>118556.17</v>
      </c>
      <c r="K5" s="2">
        <v>182971.95</v>
      </c>
      <c r="L5" s="3">
        <v>-0.35210000000000002</v>
      </c>
      <c r="N5" s="2">
        <v>121898.2</v>
      </c>
      <c r="O5" s="2">
        <v>192516.53</v>
      </c>
      <c r="P5" s="3">
        <v>-0.36680000000000001</v>
      </c>
      <c r="R5" s="2">
        <v>159125.70000000001</v>
      </c>
      <c r="S5" s="2">
        <v>146677.28</v>
      </c>
      <c r="T5" s="3">
        <v>8.4900000000000003E-2</v>
      </c>
      <c r="V5" s="2">
        <v>129556.66</v>
      </c>
      <c r="W5" s="2">
        <v>138230.84</v>
      </c>
      <c r="X5" s="3">
        <v>-6.2799999999999995E-2</v>
      </c>
      <c r="Z5" s="2">
        <v>68753.899999999994</v>
      </c>
      <c r="AA5" s="2">
        <v>61086.1</v>
      </c>
      <c r="AB5" s="3">
        <v>0.1255</v>
      </c>
      <c r="AD5" s="2">
        <v>98008.46</v>
      </c>
      <c r="AE5" s="2">
        <v>74452.679999999993</v>
      </c>
      <c r="AF5" s="3">
        <v>0.31640000000000001</v>
      </c>
      <c r="AH5" s="2">
        <v>118368.55</v>
      </c>
      <c r="AI5" s="2">
        <v>118640.4</v>
      </c>
      <c r="AJ5" s="3">
        <v>-2.3E-3</v>
      </c>
      <c r="AL5" s="2">
        <v>116477.4</v>
      </c>
      <c r="AM5" s="2">
        <v>107872.5</v>
      </c>
      <c r="AN5" s="3">
        <v>7.9799999999999996E-2</v>
      </c>
      <c r="AP5" s="2">
        <v>115634.3</v>
      </c>
      <c r="AQ5" s="2">
        <v>130881.06</v>
      </c>
      <c r="AR5" s="3">
        <v>-0.11650000000000001</v>
      </c>
      <c r="AT5" s="2">
        <v>138459</v>
      </c>
      <c r="AU5" s="2">
        <v>98301.6</v>
      </c>
      <c r="AV5" s="3">
        <v>0.40849999999999997</v>
      </c>
    </row>
    <row r="6" spans="1:48" x14ac:dyDescent="0.25">
      <c r="A6" t="s">
        <v>6</v>
      </c>
      <c r="B6" s="2">
        <v>256033.41</v>
      </c>
      <c r="C6" s="2">
        <v>262103.87</v>
      </c>
      <c r="D6" s="3">
        <v>-2.3199999999999998E-2</v>
      </c>
      <c r="F6" s="2">
        <v>236981.52</v>
      </c>
      <c r="G6" s="2">
        <v>205655.35</v>
      </c>
      <c r="H6" s="3">
        <v>0.15229999999999999</v>
      </c>
      <c r="J6" s="2">
        <v>319897.64</v>
      </c>
      <c r="K6" s="2">
        <v>299376.98</v>
      </c>
      <c r="L6" s="3">
        <v>6.8500000000000005E-2</v>
      </c>
      <c r="N6" s="2">
        <v>280987.53999999998</v>
      </c>
      <c r="O6" s="2">
        <v>268408.3</v>
      </c>
      <c r="P6" s="3">
        <v>4.6899999999999997E-2</v>
      </c>
      <c r="R6" s="2">
        <v>328510.96000000002</v>
      </c>
      <c r="S6" s="2">
        <v>317119.40000000002</v>
      </c>
      <c r="T6" s="3">
        <v>3.5900000000000001E-2</v>
      </c>
      <c r="V6" s="2">
        <v>353345.06</v>
      </c>
      <c r="W6" s="2">
        <v>265586.34000000003</v>
      </c>
      <c r="X6" s="3">
        <v>0.33040000000000003</v>
      </c>
      <c r="Z6" s="2">
        <v>222588.17</v>
      </c>
      <c r="AA6" s="2">
        <v>226537.08</v>
      </c>
      <c r="AB6" s="3">
        <v>-1.7399999999999999E-2</v>
      </c>
      <c r="AD6" s="2">
        <v>376849.28</v>
      </c>
      <c r="AE6" s="2">
        <v>237132.15</v>
      </c>
      <c r="AF6" s="3">
        <v>0.58919999999999995</v>
      </c>
      <c r="AH6" s="2">
        <v>356545.7</v>
      </c>
      <c r="AI6" s="2">
        <v>254325.16</v>
      </c>
      <c r="AJ6" s="3">
        <v>0.40189999999999998</v>
      </c>
      <c r="AL6" s="2">
        <v>433519.5</v>
      </c>
      <c r="AM6" s="2">
        <v>252304.7</v>
      </c>
      <c r="AN6" s="3">
        <v>0.71819999999999995</v>
      </c>
      <c r="AP6" s="2">
        <v>402615.7</v>
      </c>
      <c r="AQ6" s="2">
        <v>273691.49</v>
      </c>
      <c r="AR6" s="3">
        <v>0.47110000000000002</v>
      </c>
      <c r="AT6" s="2">
        <v>342062.1</v>
      </c>
      <c r="AU6" s="2">
        <v>268144.64000000001</v>
      </c>
      <c r="AV6" s="3">
        <v>0.2757</v>
      </c>
    </row>
    <row r="7" spans="1:48" x14ac:dyDescent="0.25">
      <c r="A7" t="s">
        <v>7</v>
      </c>
      <c r="B7" s="2">
        <v>24050</v>
      </c>
      <c r="C7" s="2">
        <v>20250</v>
      </c>
      <c r="D7" s="3">
        <v>0.18770000000000001</v>
      </c>
      <c r="F7" s="2">
        <v>19975</v>
      </c>
      <c r="G7" s="2">
        <v>13616.67</v>
      </c>
      <c r="H7" s="3">
        <v>0.46700000000000003</v>
      </c>
      <c r="J7" s="2">
        <v>19078.22</v>
      </c>
      <c r="K7" s="2">
        <v>21650</v>
      </c>
      <c r="L7" s="3">
        <v>-0.1188</v>
      </c>
      <c r="N7" s="2">
        <v>11854.83</v>
      </c>
      <c r="O7" s="2">
        <v>20300</v>
      </c>
      <c r="P7" s="3">
        <v>-0.41599999999999998</v>
      </c>
      <c r="R7" s="2">
        <v>21693.439999999999</v>
      </c>
      <c r="S7" s="2">
        <v>21600</v>
      </c>
      <c r="T7" s="3">
        <v>4.3E-3</v>
      </c>
      <c r="V7" s="2">
        <v>24963.39</v>
      </c>
      <c r="W7" s="2">
        <v>18200</v>
      </c>
      <c r="X7" s="3">
        <v>0.37159999999999999</v>
      </c>
      <c r="Z7" s="2">
        <v>15866.44</v>
      </c>
      <c r="AA7" s="2">
        <v>13400</v>
      </c>
      <c r="AB7" s="3">
        <v>0.18410000000000001</v>
      </c>
      <c r="AD7" s="2">
        <v>16009.29</v>
      </c>
      <c r="AE7" s="2">
        <v>15300</v>
      </c>
      <c r="AF7" s="3">
        <v>4.6399999999999997E-2</v>
      </c>
      <c r="AH7" s="2">
        <v>14954.33</v>
      </c>
      <c r="AI7" s="2">
        <v>21900</v>
      </c>
      <c r="AJ7" s="3">
        <v>-0.31719999999999998</v>
      </c>
      <c r="AL7" s="2">
        <v>16883.13</v>
      </c>
      <c r="AM7" s="2">
        <v>19500</v>
      </c>
      <c r="AN7" s="3">
        <v>-0.13420000000000001</v>
      </c>
      <c r="AP7" s="2">
        <v>18220.310000000001</v>
      </c>
      <c r="AQ7" s="2">
        <v>16900</v>
      </c>
      <c r="AR7" s="3">
        <v>7.8100000000000003E-2</v>
      </c>
      <c r="AT7" s="2">
        <v>25210.44</v>
      </c>
      <c r="AU7" s="2">
        <v>17250</v>
      </c>
      <c r="AV7" s="3">
        <v>0.46150000000000002</v>
      </c>
    </row>
    <row r="8" spans="1:48" x14ac:dyDescent="0.25">
      <c r="A8" t="s">
        <v>8</v>
      </c>
      <c r="B8" s="2">
        <v>8250</v>
      </c>
      <c r="D8" t="s">
        <v>4</v>
      </c>
      <c r="F8" s="2">
        <v>1400</v>
      </c>
      <c r="H8" t="s">
        <v>4</v>
      </c>
      <c r="L8" t="s">
        <v>4</v>
      </c>
      <c r="P8" t="s">
        <v>4</v>
      </c>
      <c r="T8" t="s">
        <v>4</v>
      </c>
      <c r="X8" t="s">
        <v>4</v>
      </c>
      <c r="AB8" t="s">
        <v>4</v>
      </c>
      <c r="AE8" s="2">
        <v>48594.91</v>
      </c>
      <c r="AF8" s="3">
        <v>-1</v>
      </c>
      <c r="AI8" s="2">
        <v>1701.4</v>
      </c>
      <c r="AJ8" s="3">
        <v>-1</v>
      </c>
      <c r="AN8" t="s">
        <v>4</v>
      </c>
      <c r="AR8" t="s">
        <v>4</v>
      </c>
      <c r="AT8" s="2">
        <v>979.04</v>
      </c>
      <c r="AU8" s="2">
        <v>16349.82</v>
      </c>
      <c r="AV8" s="3">
        <v>-0.94010000000000005</v>
      </c>
    </row>
    <row r="9" spans="1:48" x14ac:dyDescent="0.25">
      <c r="A9" t="s">
        <v>9</v>
      </c>
      <c r="D9" t="s">
        <v>4</v>
      </c>
      <c r="H9" t="s">
        <v>4</v>
      </c>
      <c r="L9" t="s">
        <v>4</v>
      </c>
      <c r="P9" t="s">
        <v>4</v>
      </c>
      <c r="T9" t="s">
        <v>4</v>
      </c>
      <c r="V9" s="2">
        <v>-5049.45</v>
      </c>
      <c r="X9" t="s">
        <v>4</v>
      </c>
      <c r="Z9" s="2">
        <v>-8713.42</v>
      </c>
      <c r="AB9" t="s">
        <v>4</v>
      </c>
      <c r="AD9" s="2">
        <v>-12738.53</v>
      </c>
      <c r="AF9" t="s">
        <v>4</v>
      </c>
      <c r="AH9" s="2">
        <v>-2479</v>
      </c>
      <c r="AJ9" t="s">
        <v>4</v>
      </c>
      <c r="AL9" s="2">
        <v>-2040</v>
      </c>
      <c r="AN9" t="s">
        <v>4</v>
      </c>
      <c r="AP9" s="2">
        <v>-8441.4599999999991</v>
      </c>
      <c r="AR9" t="s">
        <v>4</v>
      </c>
      <c r="AT9" s="2">
        <v>-21517.49</v>
      </c>
      <c r="AV9" t="s">
        <v>4</v>
      </c>
    </row>
    <row r="10" spans="1:48" x14ac:dyDescent="0.25">
      <c r="A10" t="s">
        <v>10</v>
      </c>
      <c r="D10" t="s">
        <v>4</v>
      </c>
      <c r="H10" t="s">
        <v>4</v>
      </c>
      <c r="L10" t="s">
        <v>4</v>
      </c>
      <c r="P10" t="s">
        <v>4</v>
      </c>
      <c r="T10" t="s">
        <v>4</v>
      </c>
      <c r="X10" t="s">
        <v>4</v>
      </c>
      <c r="AB10" t="s">
        <v>4</v>
      </c>
      <c r="AF10" t="s">
        <v>4</v>
      </c>
      <c r="AH10" s="2">
        <v>0</v>
      </c>
      <c r="AJ10" t="s">
        <v>4</v>
      </c>
      <c r="AN10" t="s">
        <v>4</v>
      </c>
      <c r="AR10" t="s">
        <v>4</v>
      </c>
      <c r="AV10" t="s">
        <v>4</v>
      </c>
    </row>
    <row r="11" spans="1:48" x14ac:dyDescent="0.25">
      <c r="A11" t="s">
        <v>11</v>
      </c>
      <c r="B11" s="2">
        <v>0</v>
      </c>
      <c r="C11" s="2">
        <v>0</v>
      </c>
      <c r="D11" t="s">
        <v>4</v>
      </c>
      <c r="F11" s="2">
        <v>0</v>
      </c>
      <c r="G11" s="2">
        <v>0</v>
      </c>
      <c r="H11" t="s">
        <v>4</v>
      </c>
      <c r="K11" s="2">
        <v>0</v>
      </c>
      <c r="L11" t="s">
        <v>4</v>
      </c>
      <c r="O11" s="2">
        <v>0</v>
      </c>
      <c r="P11" t="s">
        <v>4</v>
      </c>
      <c r="R11" s="2">
        <v>0</v>
      </c>
      <c r="S11" s="2">
        <v>0</v>
      </c>
      <c r="T11" t="s">
        <v>4</v>
      </c>
      <c r="V11" s="2">
        <v>0</v>
      </c>
      <c r="X11" t="s">
        <v>4</v>
      </c>
      <c r="Z11" s="2">
        <v>0</v>
      </c>
      <c r="AB11" t="s">
        <v>4</v>
      </c>
      <c r="AD11" s="2">
        <v>0</v>
      </c>
      <c r="AE11" s="2">
        <v>0</v>
      </c>
      <c r="AF11" t="s">
        <v>4</v>
      </c>
      <c r="AH11" s="2">
        <v>0</v>
      </c>
      <c r="AI11" s="2">
        <v>0</v>
      </c>
      <c r="AJ11" t="s">
        <v>4</v>
      </c>
      <c r="AL11" s="2">
        <v>0</v>
      </c>
      <c r="AN11" t="s">
        <v>4</v>
      </c>
      <c r="AP11" s="2">
        <v>0</v>
      </c>
      <c r="AQ11" s="2">
        <v>0</v>
      </c>
      <c r="AR11" t="s">
        <v>4</v>
      </c>
      <c r="AT11" s="2">
        <v>0</v>
      </c>
      <c r="AU11" s="2">
        <v>0</v>
      </c>
      <c r="AV11" t="s">
        <v>4</v>
      </c>
    </row>
    <row r="12" spans="1:48" s="9" customFormat="1" x14ac:dyDescent="0.25">
      <c r="A12" s="9" t="s">
        <v>12</v>
      </c>
      <c r="B12" s="13">
        <v>944069.1</v>
      </c>
      <c r="C12" s="13">
        <v>785800.08</v>
      </c>
      <c r="D12" s="14">
        <v>0.2014</v>
      </c>
      <c r="F12" s="13">
        <v>882132.97</v>
      </c>
      <c r="G12" s="13">
        <v>842443.61</v>
      </c>
      <c r="H12" s="14">
        <v>4.7100000000000003E-2</v>
      </c>
      <c r="J12" s="13">
        <v>1082083.07</v>
      </c>
      <c r="K12" s="13">
        <v>1047176.48</v>
      </c>
      <c r="L12" s="14">
        <v>3.3300000000000003E-2</v>
      </c>
      <c r="N12" s="13">
        <v>955053.25</v>
      </c>
      <c r="O12" s="13">
        <v>1050450.8</v>
      </c>
      <c r="P12" s="14">
        <v>-9.0800000000000006E-2</v>
      </c>
      <c r="R12" s="13">
        <v>1284503.3</v>
      </c>
      <c r="S12" s="13">
        <v>1104285.57</v>
      </c>
      <c r="T12" s="14">
        <v>0.16320000000000001</v>
      </c>
      <c r="V12" s="13">
        <v>1036931.12</v>
      </c>
      <c r="W12" s="13">
        <v>1023199.38</v>
      </c>
      <c r="X12" s="14">
        <v>1.34E-2</v>
      </c>
      <c r="Z12" s="13">
        <v>887078.49</v>
      </c>
      <c r="AA12" s="13">
        <v>757888.08</v>
      </c>
      <c r="AB12" s="14">
        <v>0.17050000000000001</v>
      </c>
      <c r="AD12" s="13">
        <v>1172284.6599999999</v>
      </c>
      <c r="AE12" s="13">
        <v>946682.68</v>
      </c>
      <c r="AF12" s="14">
        <v>0.23830000000000001</v>
      </c>
      <c r="AH12" s="13">
        <v>1033823.08</v>
      </c>
      <c r="AI12" s="13">
        <v>906297.38</v>
      </c>
      <c r="AJ12" s="14">
        <v>0.14069999999999999</v>
      </c>
      <c r="AL12" s="13">
        <v>1422336.53</v>
      </c>
      <c r="AM12" s="13">
        <v>902499.62</v>
      </c>
      <c r="AN12" s="14">
        <v>0.57599999999999996</v>
      </c>
      <c r="AP12" s="13">
        <v>1398963.3</v>
      </c>
      <c r="AQ12" s="13">
        <v>875278.7</v>
      </c>
      <c r="AR12" s="14">
        <v>0.59830000000000005</v>
      </c>
      <c r="AT12" s="13">
        <v>994249.24</v>
      </c>
      <c r="AU12" s="13">
        <v>747543.36</v>
      </c>
      <c r="AV12" s="14">
        <v>0.33</v>
      </c>
    </row>
    <row r="13" spans="1:48" x14ac:dyDescent="0.25">
      <c r="A13" t="s">
        <v>13</v>
      </c>
      <c r="D13" t="s">
        <v>4</v>
      </c>
      <c r="H13" t="s">
        <v>4</v>
      </c>
      <c r="L13" t="s">
        <v>4</v>
      </c>
      <c r="P13" t="s">
        <v>4</v>
      </c>
      <c r="T13" t="s">
        <v>4</v>
      </c>
      <c r="X13" t="s">
        <v>4</v>
      </c>
      <c r="AB13" t="s">
        <v>4</v>
      </c>
      <c r="AF13" t="s">
        <v>4</v>
      </c>
      <c r="AJ13" t="s">
        <v>4</v>
      </c>
      <c r="AN13" t="s">
        <v>4</v>
      </c>
      <c r="AR13" t="s">
        <v>4</v>
      </c>
      <c r="AV13" t="s">
        <v>4</v>
      </c>
    </row>
    <row r="14" spans="1:48" x14ac:dyDescent="0.25">
      <c r="A14" t="s">
        <v>14</v>
      </c>
      <c r="B14" s="2">
        <v>191281.75</v>
      </c>
      <c r="C14" s="2">
        <v>204402.58</v>
      </c>
      <c r="D14" s="3">
        <v>-6.4199999999999993E-2</v>
      </c>
      <c r="F14" s="2">
        <v>173295.63</v>
      </c>
      <c r="G14" s="2">
        <v>165069.31</v>
      </c>
      <c r="H14" s="3">
        <v>4.9799999999999997E-2</v>
      </c>
      <c r="J14" s="2">
        <v>179101.25</v>
      </c>
      <c r="K14" s="2">
        <v>211133.04</v>
      </c>
      <c r="L14" s="3">
        <v>-0.1517</v>
      </c>
      <c r="N14" s="2">
        <v>219697.69</v>
      </c>
      <c r="O14" s="2">
        <v>189346.03</v>
      </c>
      <c r="P14" s="3">
        <v>0.1603</v>
      </c>
      <c r="R14" s="2">
        <v>239910.51</v>
      </c>
      <c r="S14" s="2">
        <v>159359.67000000001</v>
      </c>
      <c r="T14" s="3">
        <v>0.50549999999999995</v>
      </c>
      <c r="V14" s="2">
        <v>227961.36</v>
      </c>
      <c r="W14" s="2">
        <v>185910.44</v>
      </c>
      <c r="X14" s="3">
        <v>0.22620000000000001</v>
      </c>
      <c r="Z14" s="2">
        <v>218777.4</v>
      </c>
      <c r="AA14" s="2">
        <v>163151.71</v>
      </c>
      <c r="AB14" s="3">
        <v>0.34089999999999998</v>
      </c>
      <c r="AD14" s="2">
        <v>226492.98</v>
      </c>
      <c r="AE14" s="2">
        <v>191448.65</v>
      </c>
      <c r="AF14" s="3">
        <v>0.183</v>
      </c>
      <c r="AH14" s="2">
        <v>200016.03</v>
      </c>
      <c r="AI14" s="2">
        <v>197245.18</v>
      </c>
      <c r="AJ14" s="3">
        <v>1.4E-2</v>
      </c>
      <c r="AL14" s="2">
        <v>282191.76</v>
      </c>
      <c r="AM14" s="2">
        <v>196611.09</v>
      </c>
      <c r="AN14" s="3">
        <v>0.43530000000000002</v>
      </c>
      <c r="AP14" s="2">
        <v>281939.92</v>
      </c>
      <c r="AQ14" s="2">
        <v>139465.82</v>
      </c>
      <c r="AR14" s="3">
        <v>1.0216000000000001</v>
      </c>
      <c r="AT14" s="2">
        <v>239443.56</v>
      </c>
      <c r="AU14" s="2">
        <v>198768.2</v>
      </c>
      <c r="AV14" s="3">
        <v>0.2046</v>
      </c>
    </row>
    <row r="15" spans="1:48" x14ac:dyDescent="0.25">
      <c r="A15" t="s">
        <v>15</v>
      </c>
      <c r="B15" s="2">
        <v>191281.75</v>
      </c>
      <c r="C15" s="2">
        <v>204402.58</v>
      </c>
      <c r="D15" s="3">
        <v>-6.4199999999999993E-2</v>
      </c>
      <c r="F15" s="2">
        <v>173295.63</v>
      </c>
      <c r="G15" s="2">
        <v>165069.31</v>
      </c>
      <c r="H15" s="3">
        <v>4.9799999999999997E-2</v>
      </c>
      <c r="J15" s="2">
        <v>179101.25</v>
      </c>
      <c r="K15" s="2">
        <v>211133.04</v>
      </c>
      <c r="L15" s="3">
        <v>-0.1517</v>
      </c>
      <c r="N15" s="2">
        <v>219697.69</v>
      </c>
      <c r="O15" s="2">
        <v>189346.03</v>
      </c>
      <c r="P15" s="3">
        <v>0.1603</v>
      </c>
      <c r="R15" s="2">
        <v>239910.51</v>
      </c>
      <c r="S15" s="2">
        <v>159359.67000000001</v>
      </c>
      <c r="T15" s="3">
        <v>0.50549999999999995</v>
      </c>
      <c r="V15" s="2">
        <v>227961.36</v>
      </c>
      <c r="W15" s="2">
        <v>185910.44</v>
      </c>
      <c r="X15" s="3">
        <v>0.22620000000000001</v>
      </c>
      <c r="Z15" s="2">
        <v>218777.4</v>
      </c>
      <c r="AA15" s="2">
        <v>163151.71</v>
      </c>
      <c r="AB15" s="3">
        <v>0.34089999999999998</v>
      </c>
      <c r="AD15" s="2">
        <v>226492.98</v>
      </c>
      <c r="AE15" s="2">
        <v>191448.65</v>
      </c>
      <c r="AF15" s="3">
        <v>0.183</v>
      </c>
      <c r="AH15" s="2">
        <v>200016.03</v>
      </c>
      <c r="AI15" s="2">
        <v>197245.18</v>
      </c>
      <c r="AJ15" s="3">
        <v>1.4E-2</v>
      </c>
      <c r="AL15" s="2">
        <v>282191.76</v>
      </c>
      <c r="AM15" s="2">
        <v>196611.09</v>
      </c>
      <c r="AN15" s="3">
        <v>0.43530000000000002</v>
      </c>
      <c r="AP15" s="2">
        <v>281939.92</v>
      </c>
      <c r="AQ15" s="2">
        <v>139465.82</v>
      </c>
      <c r="AR15" s="3">
        <v>1.0216000000000001</v>
      </c>
      <c r="AT15" s="2">
        <v>239443.56</v>
      </c>
      <c r="AU15" s="2">
        <v>198768.2</v>
      </c>
      <c r="AV15" s="3">
        <v>0.2046</v>
      </c>
    </row>
    <row r="16" spans="1:48" x14ac:dyDescent="0.25">
      <c r="A16" s="4" t="s">
        <v>16</v>
      </c>
      <c r="B16" s="2">
        <v>752787.35</v>
      </c>
      <c r="C16" s="2">
        <v>581397.5</v>
      </c>
      <c r="D16" s="3">
        <v>0.29480000000000001</v>
      </c>
      <c r="F16" s="2">
        <v>708837.34</v>
      </c>
      <c r="G16" s="2">
        <v>677374.3</v>
      </c>
      <c r="H16" s="3">
        <v>4.6399999999999997E-2</v>
      </c>
      <c r="J16" s="2">
        <v>902981.82</v>
      </c>
      <c r="K16" s="2">
        <v>836043.44</v>
      </c>
      <c r="L16" s="3">
        <v>8.0100000000000005E-2</v>
      </c>
      <c r="N16" s="2">
        <v>735355.56</v>
      </c>
      <c r="O16" s="2">
        <v>861104.77</v>
      </c>
      <c r="P16" s="3">
        <v>-0.14599999999999999</v>
      </c>
      <c r="R16" s="2">
        <v>1044592.79</v>
      </c>
      <c r="S16" s="2">
        <v>944925.9</v>
      </c>
      <c r="T16" s="3">
        <v>0.1055</v>
      </c>
      <c r="V16" s="2">
        <v>808969.76</v>
      </c>
      <c r="W16" s="2">
        <v>837288.94</v>
      </c>
      <c r="X16" s="3">
        <v>-3.3799999999999997E-2</v>
      </c>
      <c r="Z16" s="2">
        <v>668301.09</v>
      </c>
      <c r="AA16" s="2">
        <v>594736.37</v>
      </c>
      <c r="AB16" s="3">
        <v>0.1237</v>
      </c>
      <c r="AD16" s="2">
        <v>945791.68</v>
      </c>
      <c r="AE16" s="2">
        <v>755234.03</v>
      </c>
      <c r="AF16" s="3">
        <v>0.25230000000000002</v>
      </c>
      <c r="AH16" s="2">
        <v>833807.05</v>
      </c>
      <c r="AI16" s="2">
        <v>709052.2</v>
      </c>
      <c r="AJ16" s="3">
        <v>0.1759</v>
      </c>
      <c r="AL16" s="2">
        <v>1140144.77</v>
      </c>
      <c r="AM16" s="2">
        <v>705888.53</v>
      </c>
      <c r="AN16" s="3">
        <v>0.61519999999999997</v>
      </c>
      <c r="AP16" s="2">
        <v>1117023.3799999999</v>
      </c>
      <c r="AQ16" s="2">
        <v>735812.88</v>
      </c>
      <c r="AR16" s="3">
        <v>0.5181</v>
      </c>
      <c r="AT16" s="2">
        <v>754805.68</v>
      </c>
      <c r="AU16" s="2">
        <v>548775.16</v>
      </c>
      <c r="AV16" s="3">
        <v>0.37540000000000001</v>
      </c>
    </row>
    <row r="17" spans="1:48" x14ac:dyDescent="0.25">
      <c r="A17" s="5" t="s">
        <v>17</v>
      </c>
      <c r="D17" t="s">
        <v>4</v>
      </c>
      <c r="H17" t="s">
        <v>4</v>
      </c>
      <c r="L17" t="s">
        <v>4</v>
      </c>
      <c r="P17" t="s">
        <v>4</v>
      </c>
      <c r="T17" t="s">
        <v>4</v>
      </c>
      <c r="X17" t="s">
        <v>4</v>
      </c>
      <c r="AB17" t="s">
        <v>4</v>
      </c>
      <c r="AF17" t="s">
        <v>4</v>
      </c>
      <c r="AJ17" t="s">
        <v>4</v>
      </c>
      <c r="AN17" t="s">
        <v>4</v>
      </c>
      <c r="AR17" t="s">
        <v>4</v>
      </c>
      <c r="AV17" t="s">
        <v>4</v>
      </c>
    </row>
    <row r="18" spans="1:48" x14ac:dyDescent="0.25">
      <c r="A18" t="s">
        <v>18</v>
      </c>
      <c r="B18" s="2">
        <v>21203.17</v>
      </c>
      <c r="C18" s="2">
        <v>12416.38</v>
      </c>
      <c r="D18" s="3">
        <v>0.7077</v>
      </c>
      <c r="F18" s="2">
        <v>14572.21</v>
      </c>
      <c r="G18" s="2">
        <v>8745.86</v>
      </c>
      <c r="H18" s="3">
        <v>0.66620000000000001</v>
      </c>
      <c r="J18" s="2">
        <v>17835.64</v>
      </c>
      <c r="K18" s="2">
        <v>23112.57</v>
      </c>
      <c r="L18" s="3">
        <v>-0.2283</v>
      </c>
      <c r="N18" s="2">
        <v>14550.56</v>
      </c>
      <c r="O18" s="2">
        <v>12224.74</v>
      </c>
      <c r="P18" s="3">
        <v>0.1903</v>
      </c>
      <c r="R18" s="2">
        <v>16963.72</v>
      </c>
      <c r="S18" s="2">
        <v>12022.35</v>
      </c>
      <c r="T18" s="3">
        <v>0.41099999999999998</v>
      </c>
      <c r="V18" s="2">
        <v>16177.5</v>
      </c>
      <c r="W18" s="2">
        <v>16484.34</v>
      </c>
      <c r="X18" s="3">
        <v>-1.8599999999999998E-2</v>
      </c>
      <c r="Z18" s="2">
        <v>21468.79</v>
      </c>
      <c r="AA18" s="2">
        <v>21868.07</v>
      </c>
      <c r="AB18" s="3">
        <v>-1.83E-2</v>
      </c>
      <c r="AD18" s="2">
        <v>17848.810000000001</v>
      </c>
      <c r="AE18" s="2">
        <v>13485.81</v>
      </c>
      <c r="AF18" s="3">
        <v>0.32350000000000001</v>
      </c>
      <c r="AH18" s="2">
        <v>15999.7</v>
      </c>
      <c r="AI18" s="2">
        <v>12567.53</v>
      </c>
      <c r="AJ18" s="3">
        <v>0.27310000000000001</v>
      </c>
      <c r="AL18" s="2">
        <v>15107.91</v>
      </c>
      <c r="AM18" s="2">
        <v>13180.09</v>
      </c>
      <c r="AN18" s="3">
        <v>0.14630000000000001</v>
      </c>
      <c r="AP18" s="2">
        <v>18266.96</v>
      </c>
      <c r="AQ18" s="2">
        <v>8968.7900000000009</v>
      </c>
      <c r="AR18" s="3">
        <v>1.0367</v>
      </c>
      <c r="AT18" s="2">
        <v>9671.35</v>
      </c>
      <c r="AU18" s="2">
        <v>16836.099999999999</v>
      </c>
      <c r="AV18" s="3">
        <v>-0.42559999999999998</v>
      </c>
    </row>
    <row r="19" spans="1:48" x14ac:dyDescent="0.25">
      <c r="A19" t="s">
        <v>19</v>
      </c>
      <c r="B19" s="2">
        <v>1480.75</v>
      </c>
      <c r="C19" s="2">
        <v>2479.1999999999998</v>
      </c>
      <c r="D19" s="3">
        <v>-0.4027</v>
      </c>
      <c r="F19" s="2">
        <v>1480.75</v>
      </c>
      <c r="G19" s="2">
        <v>1347.22</v>
      </c>
      <c r="H19" s="3">
        <v>9.9099999999999994E-2</v>
      </c>
      <c r="J19" s="2">
        <v>1480.75</v>
      </c>
      <c r="K19" s="2">
        <v>6347.22</v>
      </c>
      <c r="L19" s="3">
        <v>-0.76670000000000005</v>
      </c>
      <c r="N19" s="2">
        <v>1480.75</v>
      </c>
      <c r="O19" s="2">
        <v>1528.31</v>
      </c>
      <c r="P19" s="3">
        <v>-3.1099999999999999E-2</v>
      </c>
      <c r="R19" s="2">
        <v>1480.75</v>
      </c>
      <c r="S19" s="2">
        <v>1887.61</v>
      </c>
      <c r="T19" s="3">
        <v>-0.2155</v>
      </c>
      <c r="V19" s="2">
        <v>1701</v>
      </c>
      <c r="W19" s="2">
        <v>1480.75</v>
      </c>
      <c r="X19" s="3">
        <v>0.1487</v>
      </c>
      <c r="Z19" s="2">
        <v>1880.75</v>
      </c>
      <c r="AA19" s="2">
        <v>1480.75</v>
      </c>
      <c r="AB19" s="3">
        <v>0.27010000000000001</v>
      </c>
      <c r="AD19" s="2">
        <v>1880.75</v>
      </c>
      <c r="AE19" s="2">
        <v>1480.75</v>
      </c>
      <c r="AF19" s="3">
        <v>0.27010000000000001</v>
      </c>
      <c r="AH19" s="2">
        <v>1906.25</v>
      </c>
      <c r="AI19" s="2">
        <v>1480.75</v>
      </c>
      <c r="AJ19" s="3">
        <v>0.28739999999999999</v>
      </c>
      <c r="AL19" s="2">
        <v>1880.75</v>
      </c>
      <c r="AM19" s="2">
        <v>1480.75</v>
      </c>
      <c r="AN19" s="3">
        <v>0.27010000000000001</v>
      </c>
      <c r="AP19" s="2">
        <v>1880.75</v>
      </c>
      <c r="AQ19" s="2">
        <v>1480.75</v>
      </c>
      <c r="AR19" s="3">
        <v>0.27010000000000001</v>
      </c>
      <c r="AT19" s="2">
        <v>1880.75</v>
      </c>
      <c r="AU19" s="2">
        <v>1480.75</v>
      </c>
      <c r="AV19" s="3">
        <v>0.27010000000000001</v>
      </c>
    </row>
    <row r="20" spans="1:48" x14ac:dyDescent="0.25">
      <c r="A20" t="s">
        <v>20</v>
      </c>
      <c r="B20" s="2">
        <v>352.79</v>
      </c>
      <c r="C20" s="2">
        <v>195.98</v>
      </c>
      <c r="D20" s="3">
        <v>0.80010000000000003</v>
      </c>
      <c r="F20" s="2">
        <v>231.02</v>
      </c>
      <c r="G20" s="2">
        <v>458.09</v>
      </c>
      <c r="H20" s="3">
        <v>-0.49569999999999997</v>
      </c>
      <c r="J20" s="2">
        <v>849.35</v>
      </c>
      <c r="K20" s="2">
        <v>491.79</v>
      </c>
      <c r="L20" s="3">
        <v>0.72709999999999997</v>
      </c>
      <c r="N20" s="2">
        <v>559.91999999999996</v>
      </c>
      <c r="O20" s="2">
        <v>584.13</v>
      </c>
      <c r="P20" s="3">
        <v>-4.1399999999999999E-2</v>
      </c>
      <c r="R20" s="2">
        <v>389.26</v>
      </c>
      <c r="S20" s="2">
        <v>1832.02</v>
      </c>
      <c r="T20" s="3">
        <v>-0.78749999999999998</v>
      </c>
      <c r="V20" s="2">
        <v>216.87</v>
      </c>
      <c r="W20" s="2">
        <v>603.86</v>
      </c>
      <c r="X20" s="3">
        <v>-0.64090000000000003</v>
      </c>
      <c r="Z20" s="2">
        <v>761.96</v>
      </c>
      <c r="AA20" s="2">
        <v>1418.38</v>
      </c>
      <c r="AB20" s="3">
        <v>-0.46279999999999999</v>
      </c>
      <c r="AD20" s="2">
        <v>971.37</v>
      </c>
      <c r="AE20" s="2">
        <v>1105.8399999999999</v>
      </c>
      <c r="AF20" s="3">
        <v>-0.1216</v>
      </c>
      <c r="AH20" s="2">
        <v>188.5</v>
      </c>
      <c r="AI20" s="2">
        <v>626.78</v>
      </c>
      <c r="AJ20" s="3">
        <v>-0.69930000000000003</v>
      </c>
      <c r="AL20" s="2">
        <v>544.09</v>
      </c>
      <c r="AM20" s="2">
        <v>643.36</v>
      </c>
      <c r="AN20" s="3">
        <v>-0.15429999999999999</v>
      </c>
      <c r="AP20" s="2">
        <v>205.01</v>
      </c>
      <c r="AQ20" s="2">
        <v>559.92999999999995</v>
      </c>
      <c r="AR20" s="3">
        <v>-0.63390000000000002</v>
      </c>
      <c r="AT20" s="2">
        <v>61.13</v>
      </c>
      <c r="AU20" s="2">
        <v>304.73</v>
      </c>
      <c r="AV20" s="3">
        <v>-0.7994</v>
      </c>
    </row>
    <row r="21" spans="1:48" x14ac:dyDescent="0.25">
      <c r="A21" t="s">
        <v>21</v>
      </c>
      <c r="B21" s="2">
        <v>527.84</v>
      </c>
      <c r="C21" s="2">
        <v>481.76</v>
      </c>
      <c r="D21" s="3">
        <v>9.5600000000000004E-2</v>
      </c>
      <c r="F21" s="2">
        <v>527.84</v>
      </c>
      <c r="G21" s="2">
        <v>481.76</v>
      </c>
      <c r="H21" s="3">
        <v>9.5600000000000004E-2</v>
      </c>
      <c r="J21" s="2">
        <v>527.84</v>
      </c>
      <c r="K21" s="2">
        <v>481.76</v>
      </c>
      <c r="L21" s="3">
        <v>9.5600000000000004E-2</v>
      </c>
      <c r="N21" s="2">
        <v>527.84</v>
      </c>
      <c r="O21" s="2">
        <v>1803.35</v>
      </c>
      <c r="P21" s="3">
        <v>-0.70730000000000004</v>
      </c>
      <c r="R21" s="2">
        <v>791.76</v>
      </c>
      <c r="S21" s="2">
        <v>1308.05</v>
      </c>
      <c r="T21" s="3">
        <v>-0.3947</v>
      </c>
      <c r="V21" s="2">
        <v>791.76</v>
      </c>
      <c r="W21" s="2">
        <v>481.76</v>
      </c>
      <c r="X21" s="3">
        <v>0.64349999999999996</v>
      </c>
      <c r="Z21" s="2">
        <v>791.76</v>
      </c>
      <c r="AA21" s="2">
        <v>527.84</v>
      </c>
      <c r="AB21" s="3">
        <v>0.5</v>
      </c>
      <c r="AD21" s="2">
        <v>2953.26</v>
      </c>
      <c r="AE21" s="2">
        <v>527.84</v>
      </c>
      <c r="AF21" s="3">
        <v>4.5949999999999998</v>
      </c>
      <c r="AH21" s="2">
        <v>1650</v>
      </c>
      <c r="AI21" s="2">
        <v>527.84</v>
      </c>
      <c r="AJ21" s="3">
        <v>2.1259000000000001</v>
      </c>
      <c r="AL21" s="2">
        <v>1650</v>
      </c>
      <c r="AM21" s="2">
        <v>527.84</v>
      </c>
      <c r="AN21" s="3">
        <v>2.1259000000000001</v>
      </c>
      <c r="AP21" s="2">
        <v>1650</v>
      </c>
      <c r="AQ21" s="2">
        <v>527.84</v>
      </c>
      <c r="AR21" s="3">
        <v>2.1259000000000001</v>
      </c>
      <c r="AT21" s="2">
        <v>1650</v>
      </c>
      <c r="AU21" s="2">
        <v>527.84</v>
      </c>
      <c r="AV21" s="3">
        <v>2.1259000000000001</v>
      </c>
    </row>
    <row r="22" spans="1:48" x14ac:dyDescent="0.25">
      <c r="A22" t="s">
        <v>22</v>
      </c>
      <c r="B22" s="2">
        <v>-761.78</v>
      </c>
      <c r="C22" s="2">
        <v>-154.12</v>
      </c>
      <c r="D22" s="3">
        <v>3.9428000000000001</v>
      </c>
      <c r="F22" s="2">
        <v>-72.650000000000006</v>
      </c>
      <c r="G22" s="2">
        <v>-253.29</v>
      </c>
      <c r="H22" s="3">
        <v>-0.71319999999999995</v>
      </c>
      <c r="J22" s="2">
        <v>-76.52</v>
      </c>
      <c r="K22" s="2">
        <v>-86</v>
      </c>
      <c r="L22" s="3">
        <v>-0.11020000000000001</v>
      </c>
      <c r="N22" s="2">
        <v>-466.03</v>
      </c>
      <c r="O22" s="2">
        <v>85</v>
      </c>
      <c r="P22" s="3">
        <v>-6.4827000000000004</v>
      </c>
      <c r="R22" s="2">
        <v>-416.18</v>
      </c>
      <c r="S22" s="2">
        <v>-469.76</v>
      </c>
      <c r="T22" s="3">
        <v>-0.11409999999999999</v>
      </c>
      <c r="V22" s="2">
        <v>16.14</v>
      </c>
      <c r="W22" s="2">
        <v>-680.55</v>
      </c>
      <c r="X22" s="3">
        <v>-1.0237000000000001</v>
      </c>
      <c r="Z22" s="2">
        <v>251.61</v>
      </c>
      <c r="AA22" s="2">
        <v>-483.07</v>
      </c>
      <c r="AB22" s="3">
        <v>-1.5208999999999999</v>
      </c>
      <c r="AD22" s="2">
        <v>-342.13</v>
      </c>
      <c r="AE22" s="2">
        <v>-578</v>
      </c>
      <c r="AF22" s="3">
        <v>-0.40810000000000002</v>
      </c>
      <c r="AH22" s="2">
        <v>258.86</v>
      </c>
      <c r="AI22" s="2">
        <v>-613.57000000000005</v>
      </c>
      <c r="AJ22" s="3">
        <v>-1.4218999999999999</v>
      </c>
      <c r="AL22" s="2">
        <v>-1430.92</v>
      </c>
      <c r="AM22" s="2">
        <v>-570.66</v>
      </c>
      <c r="AN22" s="3">
        <v>1.5075000000000001</v>
      </c>
      <c r="AP22" s="2">
        <v>369.99</v>
      </c>
      <c r="AQ22" s="2">
        <v>-629.79999999999995</v>
      </c>
      <c r="AR22" s="3">
        <v>-1.5874999999999999</v>
      </c>
      <c r="AT22" s="2">
        <v>1897.33</v>
      </c>
      <c r="AU22" s="2">
        <v>-392.09</v>
      </c>
      <c r="AV22" s="3">
        <v>-5.8390000000000004</v>
      </c>
    </row>
    <row r="23" spans="1:48" x14ac:dyDescent="0.25">
      <c r="A23" t="s">
        <v>23</v>
      </c>
      <c r="B23" s="2">
        <v>169.48</v>
      </c>
      <c r="D23" t="s">
        <v>4</v>
      </c>
      <c r="F23" s="2">
        <v>37.049999999999997</v>
      </c>
      <c r="H23" t="s">
        <v>4</v>
      </c>
      <c r="J23" s="2">
        <v>41.02</v>
      </c>
      <c r="K23" s="2">
        <v>100</v>
      </c>
      <c r="L23" s="3">
        <v>-0.58979999999999999</v>
      </c>
      <c r="N23" s="2">
        <v>188.34</v>
      </c>
      <c r="O23" s="2">
        <v>747.81</v>
      </c>
      <c r="P23" s="3">
        <v>-0.74809999999999999</v>
      </c>
      <c r="R23" s="2">
        <v>87.31</v>
      </c>
      <c r="S23" s="2">
        <v>191.59</v>
      </c>
      <c r="T23" s="3">
        <v>-0.54430000000000001</v>
      </c>
      <c r="V23" s="2">
        <v>103.15</v>
      </c>
      <c r="W23" s="2">
        <v>185.4</v>
      </c>
      <c r="X23" s="3">
        <v>-0.44359999999999999</v>
      </c>
      <c r="Z23" s="2">
        <v>110.29</v>
      </c>
      <c r="AA23" s="2">
        <v>551.36</v>
      </c>
      <c r="AB23" s="3">
        <v>-0.8</v>
      </c>
      <c r="AD23" s="2">
        <v>139.74</v>
      </c>
      <c r="AF23" t="s">
        <v>4</v>
      </c>
      <c r="AH23" s="2">
        <v>147.41999999999999</v>
      </c>
      <c r="AJ23" t="s">
        <v>4</v>
      </c>
      <c r="AL23" s="2">
        <v>168.72</v>
      </c>
      <c r="AM23" s="2">
        <v>720.12</v>
      </c>
      <c r="AN23" s="3">
        <v>-0.76570000000000005</v>
      </c>
      <c r="AP23" s="2">
        <v>163.53</v>
      </c>
      <c r="AQ23" s="2">
        <v>165.88</v>
      </c>
      <c r="AR23" s="3">
        <v>-1.4200000000000001E-2</v>
      </c>
      <c r="AT23" s="2">
        <v>147.19999999999999</v>
      </c>
      <c r="AU23" s="2">
        <v>171.4</v>
      </c>
      <c r="AV23" s="3">
        <v>-0.14119999999999999</v>
      </c>
    </row>
    <row r="24" spans="1:48" x14ac:dyDescent="0.25">
      <c r="A24" t="s">
        <v>24</v>
      </c>
      <c r="B24" s="2">
        <v>2309.5500000000002</v>
      </c>
      <c r="C24" s="2">
        <v>5194.76</v>
      </c>
      <c r="D24" s="3">
        <v>-0.5554</v>
      </c>
      <c r="F24" s="2">
        <v>4687.43</v>
      </c>
      <c r="G24" s="2">
        <v>6009.68</v>
      </c>
      <c r="H24" s="3">
        <v>-0.22</v>
      </c>
      <c r="J24" s="2">
        <v>5062.3500000000004</v>
      </c>
      <c r="K24" s="2">
        <v>4400.62</v>
      </c>
      <c r="L24" s="3">
        <v>0.15040000000000001</v>
      </c>
      <c r="N24" s="2">
        <v>7828.46</v>
      </c>
      <c r="O24" s="2">
        <v>6936.88</v>
      </c>
      <c r="P24" s="3">
        <v>0.1285</v>
      </c>
      <c r="R24" s="2">
        <v>7959.28</v>
      </c>
      <c r="S24" s="2">
        <v>5711.38</v>
      </c>
      <c r="T24" s="3">
        <v>0.39360000000000001</v>
      </c>
      <c r="V24" s="2">
        <v>8625.51</v>
      </c>
      <c r="W24" s="2">
        <v>2268.11</v>
      </c>
      <c r="X24" s="3">
        <v>2.8029999999999999</v>
      </c>
      <c r="Z24" s="2">
        <v>3738.92</v>
      </c>
      <c r="AA24" s="2">
        <v>8001.56</v>
      </c>
      <c r="AB24" s="3">
        <v>-0.53269999999999995</v>
      </c>
      <c r="AD24" s="2">
        <v>2072.9</v>
      </c>
      <c r="AE24" s="2">
        <v>2605.02</v>
      </c>
      <c r="AF24" s="3">
        <v>-0.20430000000000001</v>
      </c>
      <c r="AH24" s="2">
        <v>3753.34</v>
      </c>
      <c r="AI24" s="2">
        <v>6331.99</v>
      </c>
      <c r="AJ24" s="3">
        <v>-0.40720000000000001</v>
      </c>
      <c r="AL24" s="2">
        <v>3161.71</v>
      </c>
      <c r="AM24" s="2">
        <v>3783.56</v>
      </c>
      <c r="AN24" s="3">
        <v>-0.16439999999999999</v>
      </c>
      <c r="AP24" s="2">
        <v>4484.04</v>
      </c>
      <c r="AQ24" s="2">
        <v>2413.4</v>
      </c>
      <c r="AR24" s="3">
        <v>0.85799999999999998</v>
      </c>
      <c r="AT24" s="2">
        <v>3407.92</v>
      </c>
      <c r="AU24" s="2">
        <v>2757.86</v>
      </c>
      <c r="AV24" s="3">
        <v>0.23569999999999999</v>
      </c>
    </row>
    <row r="25" spans="1:48" x14ac:dyDescent="0.25">
      <c r="A25" t="s">
        <v>25</v>
      </c>
      <c r="B25" s="2">
        <v>550.09</v>
      </c>
      <c r="C25" s="2">
        <v>669.42</v>
      </c>
      <c r="D25" s="3">
        <v>-0.17829999999999999</v>
      </c>
      <c r="F25" s="2">
        <v>1607.73</v>
      </c>
      <c r="G25" s="2">
        <v>1682.83</v>
      </c>
      <c r="H25" s="3">
        <v>-4.4600000000000001E-2</v>
      </c>
      <c r="J25" s="2">
        <v>3427.12</v>
      </c>
      <c r="K25" s="2">
        <v>1732.65</v>
      </c>
      <c r="L25" s="3">
        <v>0.97799999999999998</v>
      </c>
      <c r="N25" s="2">
        <v>2589.29</v>
      </c>
      <c r="O25" s="2">
        <v>2017.45</v>
      </c>
      <c r="P25" s="3">
        <v>0.28339999999999999</v>
      </c>
      <c r="R25" s="2">
        <v>4728.66</v>
      </c>
      <c r="S25" s="2">
        <v>1290.76</v>
      </c>
      <c r="T25" s="3">
        <v>2.6635</v>
      </c>
      <c r="V25" s="2">
        <v>1861.71</v>
      </c>
      <c r="W25" s="2">
        <v>1569.74</v>
      </c>
      <c r="X25" s="3">
        <v>0.186</v>
      </c>
      <c r="Z25" s="2">
        <v>942.27</v>
      </c>
      <c r="AA25" s="2">
        <v>2282.48</v>
      </c>
      <c r="AB25" s="3">
        <v>-0.58720000000000006</v>
      </c>
      <c r="AD25" s="2">
        <v>942.27</v>
      </c>
      <c r="AE25" s="2">
        <v>1580.97</v>
      </c>
      <c r="AF25" s="3">
        <v>-0.40400000000000003</v>
      </c>
      <c r="AH25" s="2">
        <v>942.27</v>
      </c>
      <c r="AI25" s="2">
        <v>919.91</v>
      </c>
      <c r="AJ25" s="3">
        <v>2.4299999999999999E-2</v>
      </c>
      <c r="AL25" s="2">
        <v>1404.23</v>
      </c>
      <c r="AM25" s="2">
        <v>2767.85</v>
      </c>
      <c r="AN25" s="3">
        <v>-0.49270000000000003</v>
      </c>
      <c r="AP25" s="2">
        <v>1122.27</v>
      </c>
      <c r="AQ25" s="2">
        <v>782.62</v>
      </c>
      <c r="AR25" s="3">
        <v>0.434</v>
      </c>
      <c r="AT25" s="2">
        <v>1756.25</v>
      </c>
      <c r="AU25" s="2">
        <v>739.87</v>
      </c>
      <c r="AV25" s="3">
        <v>1.3736999999999999</v>
      </c>
    </row>
    <row r="26" spans="1:48" x14ac:dyDescent="0.25">
      <c r="A26" t="s">
        <v>26</v>
      </c>
      <c r="B26" s="2">
        <v>2527.9899999999998</v>
      </c>
      <c r="C26" s="2">
        <v>424</v>
      </c>
      <c r="D26" s="3">
        <v>4.9622000000000002</v>
      </c>
      <c r="F26" s="2">
        <v>2591.67</v>
      </c>
      <c r="G26" s="2">
        <v>624.95000000000005</v>
      </c>
      <c r="H26" s="3">
        <v>3.1469999999999998</v>
      </c>
      <c r="J26" s="2">
        <v>5805.82</v>
      </c>
      <c r="K26" s="2">
        <v>1529.7</v>
      </c>
      <c r="L26" s="3">
        <v>2.7953999999999999</v>
      </c>
      <c r="N26" s="2">
        <v>2680</v>
      </c>
      <c r="O26" s="2">
        <v>765</v>
      </c>
      <c r="P26" s="3">
        <v>2.5032999999999999</v>
      </c>
      <c r="R26" s="2">
        <v>3087.8</v>
      </c>
      <c r="S26" s="2">
        <v>513.95000000000005</v>
      </c>
      <c r="T26" s="3">
        <v>5.008</v>
      </c>
      <c r="V26" s="2">
        <v>2680</v>
      </c>
      <c r="W26" s="2">
        <v>487.99</v>
      </c>
      <c r="X26" s="3">
        <v>4.4919000000000002</v>
      </c>
      <c r="Z26" s="2">
        <v>3917.8</v>
      </c>
      <c r="AA26" s="2">
        <v>1120.74</v>
      </c>
      <c r="AB26" s="3">
        <v>2.4956999999999998</v>
      </c>
      <c r="AD26" s="2">
        <v>3349.75</v>
      </c>
      <c r="AE26" s="2">
        <v>2429.9</v>
      </c>
      <c r="AF26" s="3">
        <v>0.37859999999999999</v>
      </c>
      <c r="AH26" s="2">
        <v>3715.07</v>
      </c>
      <c r="AI26" s="2">
        <v>2874.94</v>
      </c>
      <c r="AJ26" s="3">
        <v>0.29220000000000002</v>
      </c>
      <c r="AL26" s="2">
        <v>3255</v>
      </c>
      <c r="AM26" s="2">
        <v>2827.5</v>
      </c>
      <c r="AN26" s="3">
        <v>0.1512</v>
      </c>
      <c r="AP26" s="2">
        <v>3180</v>
      </c>
      <c r="AQ26" s="2">
        <v>2400</v>
      </c>
      <c r="AR26" s="3">
        <v>0.32500000000000001</v>
      </c>
      <c r="AT26" s="2">
        <v>3220</v>
      </c>
      <c r="AU26" s="2">
        <v>4028.31</v>
      </c>
      <c r="AV26" s="3">
        <v>-0.20069999999999999</v>
      </c>
    </row>
    <row r="27" spans="1:48" x14ac:dyDescent="0.25">
      <c r="A27" t="s">
        <v>27</v>
      </c>
      <c r="B27" s="2">
        <v>4391.78</v>
      </c>
      <c r="C27" s="2">
        <v>15463.23</v>
      </c>
      <c r="D27" s="3">
        <v>-0.71599999999999997</v>
      </c>
      <c r="F27" s="2">
        <v>4391.22</v>
      </c>
      <c r="G27" s="2">
        <v>10347.41</v>
      </c>
      <c r="H27" s="3">
        <v>-0.5756</v>
      </c>
      <c r="J27" s="2">
        <v>4391.22</v>
      </c>
      <c r="K27" s="2">
        <v>6532.63</v>
      </c>
      <c r="L27" s="3">
        <v>-0.32779999999999998</v>
      </c>
      <c r="N27" s="2">
        <v>4389.12</v>
      </c>
      <c r="O27" s="2">
        <v>6945.61</v>
      </c>
      <c r="P27" s="3">
        <v>-0.36809999999999998</v>
      </c>
      <c r="R27" s="2">
        <v>4013.76</v>
      </c>
      <c r="S27" s="2">
        <v>9595.91</v>
      </c>
      <c r="T27" s="3">
        <v>-0.58169999999999999</v>
      </c>
      <c r="V27" s="2">
        <v>3638.4</v>
      </c>
      <c r="W27" s="2">
        <v>7239.7</v>
      </c>
      <c r="X27" s="3">
        <v>-0.49740000000000001</v>
      </c>
      <c r="Z27" s="2">
        <v>2847.76</v>
      </c>
      <c r="AA27" s="2">
        <v>5942.26</v>
      </c>
      <c r="AB27" s="3">
        <v>-0.52080000000000004</v>
      </c>
      <c r="AD27" s="2">
        <v>2318.15</v>
      </c>
      <c r="AE27" s="2">
        <v>6483.51</v>
      </c>
      <c r="AF27" s="3">
        <v>-0.64249999999999996</v>
      </c>
      <c r="AH27" s="2">
        <v>2693.51</v>
      </c>
      <c r="AI27" s="2">
        <v>6949.23</v>
      </c>
      <c r="AJ27" s="3">
        <v>-0.61240000000000006</v>
      </c>
      <c r="AL27" s="2">
        <v>2693.51</v>
      </c>
      <c r="AM27" s="2">
        <v>6878.19</v>
      </c>
      <c r="AN27" s="3">
        <v>-0.60840000000000005</v>
      </c>
      <c r="AP27" s="2">
        <v>2693.51</v>
      </c>
      <c r="AQ27" s="2">
        <v>4391.3900000000003</v>
      </c>
      <c r="AR27" s="3">
        <v>-0.3866</v>
      </c>
      <c r="AT27" s="2">
        <v>2693.51</v>
      </c>
      <c r="AU27" s="2">
        <v>4391.3900000000003</v>
      </c>
      <c r="AV27" s="3">
        <v>-0.3866</v>
      </c>
    </row>
    <row r="28" spans="1:48" x14ac:dyDescent="0.25">
      <c r="A28" t="s">
        <v>28</v>
      </c>
      <c r="B28" s="2">
        <v>382.32</v>
      </c>
      <c r="D28" t="s">
        <v>4</v>
      </c>
      <c r="F28" s="2">
        <v>1506.35</v>
      </c>
      <c r="G28" s="2">
        <v>1683.22</v>
      </c>
      <c r="H28" s="3">
        <v>-0.1051</v>
      </c>
      <c r="J28" s="2">
        <v>2228.69</v>
      </c>
      <c r="K28" s="2">
        <v>1291.72</v>
      </c>
      <c r="L28" s="3">
        <v>0.72540000000000004</v>
      </c>
      <c r="N28" s="2">
        <v>1187.56</v>
      </c>
      <c r="O28" s="2">
        <v>872.4</v>
      </c>
      <c r="P28" s="3">
        <v>0.36130000000000001</v>
      </c>
      <c r="R28" s="2">
        <v>718.25</v>
      </c>
      <c r="S28" s="2">
        <v>1819</v>
      </c>
      <c r="T28" s="3">
        <v>-0.60509999999999997</v>
      </c>
      <c r="V28" s="2">
        <v>962.64</v>
      </c>
      <c r="W28" s="2">
        <v>-249.5</v>
      </c>
      <c r="X28" s="3">
        <v>-4.8582999999999998</v>
      </c>
      <c r="Z28" s="2">
        <v>808.41</v>
      </c>
      <c r="AA28" s="2">
        <v>97.41</v>
      </c>
      <c r="AB28" s="3">
        <v>7.2990000000000004</v>
      </c>
      <c r="AD28" s="2">
        <v>48.69</v>
      </c>
      <c r="AE28" s="2">
        <v>1234.03</v>
      </c>
      <c r="AF28" s="3">
        <v>-0.96050000000000002</v>
      </c>
      <c r="AH28" s="2">
        <v>307.25</v>
      </c>
      <c r="AI28" s="2">
        <v>4306.05</v>
      </c>
      <c r="AJ28" s="3">
        <v>-0.92859999999999998</v>
      </c>
      <c r="AM28" s="2">
        <v>108.17</v>
      </c>
      <c r="AN28" s="3">
        <v>-1</v>
      </c>
      <c r="AP28" s="2">
        <v>1125</v>
      </c>
      <c r="AQ28" s="2">
        <v>1499.22</v>
      </c>
      <c r="AR28" s="3">
        <v>-0.24959999999999999</v>
      </c>
      <c r="AU28" s="2">
        <v>700</v>
      </c>
      <c r="AV28" s="3">
        <v>-1</v>
      </c>
    </row>
    <row r="29" spans="1:48" x14ac:dyDescent="0.25">
      <c r="A29" t="s">
        <v>29</v>
      </c>
      <c r="B29" s="2">
        <v>11632</v>
      </c>
      <c r="C29" s="2">
        <v>11632</v>
      </c>
      <c r="D29" s="3">
        <v>0</v>
      </c>
      <c r="F29" s="2">
        <v>11632</v>
      </c>
      <c r="G29" s="2">
        <v>11632</v>
      </c>
      <c r="H29" s="3">
        <v>0</v>
      </c>
      <c r="J29" s="2">
        <v>11632</v>
      </c>
      <c r="K29" s="2">
        <v>11632</v>
      </c>
      <c r="L29" s="3">
        <v>0</v>
      </c>
      <c r="N29" s="2">
        <v>11632</v>
      </c>
      <c r="O29" s="2">
        <v>11632</v>
      </c>
      <c r="P29" s="3">
        <v>0</v>
      </c>
      <c r="R29" s="2">
        <v>11632</v>
      </c>
      <c r="S29" s="2">
        <v>11632</v>
      </c>
      <c r="T29" s="3">
        <v>0</v>
      </c>
      <c r="V29" s="2">
        <v>11632</v>
      </c>
      <c r="W29" s="2">
        <v>11632</v>
      </c>
      <c r="X29" s="3">
        <v>0</v>
      </c>
      <c r="Z29" s="2">
        <v>11632</v>
      </c>
      <c r="AA29" s="2">
        <v>11632</v>
      </c>
      <c r="AB29" s="3">
        <v>0</v>
      </c>
      <c r="AD29" s="2">
        <v>11632</v>
      </c>
      <c r="AE29" s="2">
        <v>11632</v>
      </c>
      <c r="AF29" s="3">
        <v>0</v>
      </c>
      <c r="AH29" s="2">
        <v>11632</v>
      </c>
      <c r="AI29" s="2">
        <v>11632</v>
      </c>
      <c r="AJ29" s="3">
        <v>0</v>
      </c>
      <c r="AL29" s="2">
        <v>11632</v>
      </c>
      <c r="AM29" s="2">
        <v>11632</v>
      </c>
      <c r="AN29" s="3">
        <v>0</v>
      </c>
      <c r="AP29" s="2">
        <v>11632</v>
      </c>
      <c r="AQ29" s="2">
        <v>11632</v>
      </c>
      <c r="AR29" s="3">
        <v>0</v>
      </c>
      <c r="AT29" s="2">
        <v>11632</v>
      </c>
      <c r="AU29" s="2">
        <v>11632</v>
      </c>
      <c r="AV29" s="3">
        <v>0</v>
      </c>
    </row>
    <row r="30" spans="1:48" x14ac:dyDescent="0.25">
      <c r="A30" t="s">
        <v>30</v>
      </c>
      <c r="B30" s="2">
        <v>472.25</v>
      </c>
      <c r="C30" s="2">
        <v>472.25</v>
      </c>
      <c r="D30" s="3">
        <v>0</v>
      </c>
      <c r="F30" s="2">
        <v>472.25</v>
      </c>
      <c r="G30" s="2">
        <v>472.25</v>
      </c>
      <c r="H30" s="3">
        <v>0</v>
      </c>
      <c r="J30" s="2">
        <v>472.25</v>
      </c>
      <c r="K30" s="2">
        <v>472.25</v>
      </c>
      <c r="L30" s="3">
        <v>0</v>
      </c>
      <c r="N30" s="2">
        <v>472.25</v>
      </c>
      <c r="O30" s="2">
        <v>472.25</v>
      </c>
      <c r="P30" s="3">
        <v>0</v>
      </c>
      <c r="R30" s="2">
        <v>472.25</v>
      </c>
      <c r="S30" s="2">
        <v>472.25</v>
      </c>
      <c r="T30" s="3">
        <v>0</v>
      </c>
      <c r="V30" s="2">
        <v>472.25</v>
      </c>
      <c r="W30" s="2">
        <v>472.25</v>
      </c>
      <c r="X30" s="3">
        <v>0</v>
      </c>
      <c r="Z30" s="2">
        <v>472.25</v>
      </c>
      <c r="AA30" s="2">
        <v>472.25</v>
      </c>
      <c r="AB30" s="3">
        <v>0</v>
      </c>
      <c r="AD30" s="2">
        <v>472.25</v>
      </c>
      <c r="AE30" s="2">
        <v>472.25</v>
      </c>
      <c r="AF30" s="3">
        <v>0</v>
      </c>
      <c r="AH30" s="2">
        <v>472.25</v>
      </c>
      <c r="AI30" s="2">
        <v>472.25</v>
      </c>
      <c r="AJ30" s="3">
        <v>0</v>
      </c>
      <c r="AL30" s="2">
        <v>472.25</v>
      </c>
      <c r="AM30" s="2">
        <v>472.25</v>
      </c>
      <c r="AN30" s="3">
        <v>0</v>
      </c>
      <c r="AP30" s="2">
        <v>472.25</v>
      </c>
      <c r="AQ30" s="2">
        <v>472.25</v>
      </c>
      <c r="AR30" s="3">
        <v>0</v>
      </c>
      <c r="AT30" s="2">
        <v>472.25</v>
      </c>
      <c r="AU30" s="2">
        <v>472.25</v>
      </c>
      <c r="AV30" s="3">
        <v>0</v>
      </c>
    </row>
    <row r="31" spans="1:48" x14ac:dyDescent="0.25">
      <c r="A31" t="s">
        <v>31</v>
      </c>
      <c r="B31" s="2">
        <v>497.5</v>
      </c>
      <c r="C31" s="2">
        <v>3363.49</v>
      </c>
      <c r="D31" s="3">
        <v>-0.85209999999999997</v>
      </c>
      <c r="F31" s="2">
        <v>3497.5</v>
      </c>
      <c r="G31" s="2">
        <v>363.49</v>
      </c>
      <c r="H31" s="3">
        <v>8.6219999999999999</v>
      </c>
      <c r="J31" s="2">
        <v>497.5</v>
      </c>
      <c r="K31" s="2">
        <v>603.37</v>
      </c>
      <c r="L31" s="3">
        <v>-0.17549999999999999</v>
      </c>
      <c r="N31" s="2">
        <v>609.29</v>
      </c>
      <c r="O31" s="2">
        <v>363.49</v>
      </c>
      <c r="P31" s="3">
        <v>0.67620000000000002</v>
      </c>
      <c r="R31" s="2">
        <v>1210.18</v>
      </c>
      <c r="S31" s="2">
        <v>362.42</v>
      </c>
      <c r="T31" s="3">
        <v>2.3391999999999999</v>
      </c>
      <c r="V31" s="2">
        <v>6447.62</v>
      </c>
      <c r="X31" t="s">
        <v>4</v>
      </c>
      <c r="Z31" s="2">
        <v>475.2</v>
      </c>
      <c r="AA31" s="2">
        <v>596.5</v>
      </c>
      <c r="AB31" s="3">
        <v>-0.2034</v>
      </c>
      <c r="AD31" s="2">
        <v>336.22</v>
      </c>
      <c r="AE31" s="2">
        <v>649.70000000000005</v>
      </c>
      <c r="AF31" s="3">
        <v>-0.48249999999999998</v>
      </c>
      <c r="AH31" s="2">
        <v>509.44</v>
      </c>
      <c r="AI31" s="2">
        <v>691.27</v>
      </c>
      <c r="AJ31" s="3">
        <v>-0.26300000000000001</v>
      </c>
      <c r="AL31" s="2">
        <v>245</v>
      </c>
      <c r="AM31" s="2">
        <v>747.5</v>
      </c>
      <c r="AN31" s="3">
        <v>-0.67220000000000002</v>
      </c>
      <c r="AP31" s="2">
        <v>2850.32</v>
      </c>
      <c r="AQ31" s="2">
        <v>497.5</v>
      </c>
      <c r="AR31" s="3">
        <v>4.7293000000000003</v>
      </c>
      <c r="AT31" s="2">
        <v>2393.2600000000002</v>
      </c>
      <c r="AU31" s="2">
        <v>497.5</v>
      </c>
      <c r="AV31" s="3">
        <v>3.8106</v>
      </c>
    </row>
    <row r="32" spans="1:48" x14ac:dyDescent="0.25">
      <c r="A32" t="s">
        <v>32</v>
      </c>
      <c r="B32" s="2">
        <v>4706.08</v>
      </c>
      <c r="D32" t="s">
        <v>4</v>
      </c>
      <c r="F32" s="2">
        <v>3494.15</v>
      </c>
      <c r="G32" s="2">
        <v>1200</v>
      </c>
      <c r="H32" s="3">
        <v>1.9117999999999999</v>
      </c>
      <c r="J32" s="2">
        <v>4444.7299999999996</v>
      </c>
      <c r="K32" s="2">
        <v>375</v>
      </c>
      <c r="L32" s="3">
        <v>10.852600000000001</v>
      </c>
      <c r="N32" s="2">
        <v>4945.3</v>
      </c>
      <c r="O32" s="2">
        <v>1200</v>
      </c>
      <c r="P32" s="3">
        <v>3.1211000000000002</v>
      </c>
      <c r="R32" s="2">
        <v>3828.55</v>
      </c>
      <c r="T32" t="s">
        <v>4</v>
      </c>
      <c r="V32" s="2">
        <v>650</v>
      </c>
      <c r="W32" s="2">
        <v>475</v>
      </c>
      <c r="X32" s="3">
        <v>0.36840000000000001</v>
      </c>
      <c r="Z32" s="2">
        <v>1800</v>
      </c>
      <c r="AA32" s="2">
        <v>1850</v>
      </c>
      <c r="AB32" s="3">
        <v>-2.7E-2</v>
      </c>
      <c r="AD32" s="2">
        <v>650</v>
      </c>
      <c r="AE32" s="2">
        <v>1200</v>
      </c>
      <c r="AF32" s="3">
        <v>-0.45829999999999999</v>
      </c>
      <c r="AH32" s="2">
        <v>2029.36</v>
      </c>
      <c r="AI32" s="2">
        <v>650</v>
      </c>
      <c r="AJ32" s="3">
        <v>2.1221000000000001</v>
      </c>
      <c r="AL32" s="2">
        <v>650</v>
      </c>
      <c r="AM32" s="2">
        <v>1378.53</v>
      </c>
      <c r="AN32" s="3">
        <v>-0.52849999999999997</v>
      </c>
      <c r="AP32" s="2">
        <v>2200</v>
      </c>
      <c r="AQ32" s="2">
        <v>1009.52</v>
      </c>
      <c r="AR32" s="3">
        <v>1.1793</v>
      </c>
      <c r="AT32" s="2">
        <v>650</v>
      </c>
      <c r="AU32" s="2">
        <v>1982.05</v>
      </c>
      <c r="AV32" s="3">
        <v>-0.67210000000000003</v>
      </c>
    </row>
    <row r="33" spans="1:48" x14ac:dyDescent="0.25">
      <c r="A33" t="s">
        <v>33</v>
      </c>
      <c r="B33" s="2">
        <v>4338.1899999999996</v>
      </c>
      <c r="C33" s="2">
        <v>1900</v>
      </c>
      <c r="D33" s="3">
        <v>1.2833000000000001</v>
      </c>
      <c r="F33" s="2">
        <v>2300</v>
      </c>
      <c r="G33" s="2">
        <v>1900</v>
      </c>
      <c r="H33" s="3">
        <v>0.21049999999999999</v>
      </c>
      <c r="J33" s="2">
        <v>6589.97</v>
      </c>
      <c r="K33" s="2">
        <v>2629.02</v>
      </c>
      <c r="L33" s="3">
        <v>1.5065999999999999</v>
      </c>
      <c r="N33" s="2">
        <v>5550.66</v>
      </c>
      <c r="O33" s="2">
        <v>4377.8</v>
      </c>
      <c r="P33" s="3">
        <v>0.26790000000000003</v>
      </c>
      <c r="R33" s="2">
        <v>3925.33</v>
      </c>
      <c r="S33" s="2">
        <v>5647.04</v>
      </c>
      <c r="T33" s="3">
        <v>-0.3049</v>
      </c>
      <c r="V33" s="2">
        <v>4893.76</v>
      </c>
      <c r="W33" s="2">
        <v>14758.25</v>
      </c>
      <c r="X33" s="3">
        <v>-0.66839999999999999</v>
      </c>
      <c r="Z33" s="2">
        <v>5325.33</v>
      </c>
      <c r="AA33" s="2">
        <v>5841.46</v>
      </c>
      <c r="AB33" s="3">
        <v>-8.8400000000000006E-2</v>
      </c>
      <c r="AD33" s="2">
        <v>3925.33</v>
      </c>
      <c r="AE33" s="2">
        <v>6400.33</v>
      </c>
      <c r="AF33" s="3">
        <v>-0.38669999999999999</v>
      </c>
      <c r="AH33" s="2">
        <v>6725.33</v>
      </c>
      <c r="AI33" s="2">
        <v>5874.13</v>
      </c>
      <c r="AJ33" s="3">
        <v>0.1449</v>
      </c>
      <c r="AL33" s="2">
        <v>4325.33</v>
      </c>
      <c r="AM33" s="2">
        <v>10539.86</v>
      </c>
      <c r="AN33" s="3">
        <v>-0.58960000000000001</v>
      </c>
      <c r="AP33" s="2">
        <v>6250</v>
      </c>
      <c r="AQ33" s="2">
        <v>7443.72</v>
      </c>
      <c r="AR33" s="3">
        <v>-0.16039999999999999</v>
      </c>
      <c r="AT33" s="2">
        <v>5550.65</v>
      </c>
      <c r="AU33" s="2">
        <v>6801.75</v>
      </c>
      <c r="AV33" s="3">
        <v>-0.18390000000000001</v>
      </c>
    </row>
    <row r="34" spans="1:48" x14ac:dyDescent="0.25">
      <c r="A34" t="s">
        <v>34</v>
      </c>
      <c r="B34" s="2">
        <v>2046.03</v>
      </c>
      <c r="D34" t="s">
        <v>4</v>
      </c>
      <c r="F34" s="2">
        <v>1375</v>
      </c>
      <c r="H34" t="s">
        <v>4</v>
      </c>
      <c r="J34" s="2">
        <v>1375</v>
      </c>
      <c r="L34" t="s">
        <v>4</v>
      </c>
      <c r="N34" s="2">
        <v>1075</v>
      </c>
      <c r="P34" t="s">
        <v>4</v>
      </c>
      <c r="R34" s="2">
        <v>2077</v>
      </c>
      <c r="T34" t="s">
        <v>4</v>
      </c>
      <c r="V34" s="2">
        <v>1299</v>
      </c>
      <c r="X34" t="s">
        <v>4</v>
      </c>
      <c r="Z34" s="2">
        <v>1299</v>
      </c>
      <c r="AB34" t="s">
        <v>4</v>
      </c>
      <c r="AD34" s="2">
        <v>1299</v>
      </c>
      <c r="AF34" t="s">
        <v>4</v>
      </c>
      <c r="AH34" s="2">
        <v>1493.85</v>
      </c>
      <c r="AJ34" t="s">
        <v>4</v>
      </c>
      <c r="AL34" s="2">
        <v>2067.58</v>
      </c>
      <c r="AN34" t="s">
        <v>4</v>
      </c>
      <c r="AP34" s="2">
        <v>1493.85</v>
      </c>
      <c r="AR34" t="s">
        <v>4</v>
      </c>
      <c r="AT34" s="2">
        <v>1493.85</v>
      </c>
      <c r="AV34" t="s">
        <v>4</v>
      </c>
    </row>
    <row r="35" spans="1:48" x14ac:dyDescent="0.25">
      <c r="A35" t="s">
        <v>35</v>
      </c>
      <c r="B35" s="2">
        <v>363.72</v>
      </c>
      <c r="C35" s="2">
        <v>362.64</v>
      </c>
      <c r="D35" s="3">
        <v>3.0000000000000001E-3</v>
      </c>
      <c r="F35" s="2">
        <v>883.32</v>
      </c>
      <c r="G35" s="2">
        <v>933.59</v>
      </c>
      <c r="H35" s="3">
        <v>-5.3800000000000001E-2</v>
      </c>
      <c r="J35" s="2">
        <v>623.52</v>
      </c>
      <c r="K35" s="2">
        <v>485.43</v>
      </c>
      <c r="L35" s="3">
        <v>0.28449999999999998</v>
      </c>
      <c r="N35" s="2">
        <v>392.95</v>
      </c>
      <c r="O35" s="2">
        <v>1331.25</v>
      </c>
      <c r="P35" s="3">
        <v>-0.70479999999999998</v>
      </c>
      <c r="R35" s="2">
        <v>525.01</v>
      </c>
      <c r="S35" s="2">
        <v>803.48</v>
      </c>
      <c r="T35" s="3">
        <v>-0.34660000000000002</v>
      </c>
      <c r="V35" s="2">
        <v>368.05</v>
      </c>
      <c r="W35" s="2">
        <v>337.74</v>
      </c>
      <c r="X35" s="3">
        <v>8.9700000000000002E-2</v>
      </c>
      <c r="Z35" s="2">
        <v>658.16</v>
      </c>
      <c r="AA35" s="2">
        <v>857.34</v>
      </c>
      <c r="AB35" s="3">
        <v>-0.23230000000000001</v>
      </c>
      <c r="AD35" s="2">
        <v>696.05</v>
      </c>
      <c r="AE35" s="2">
        <v>623.52</v>
      </c>
      <c r="AF35" s="3">
        <v>0.1163</v>
      </c>
      <c r="AH35" s="2">
        <v>861.68</v>
      </c>
      <c r="AI35" s="2">
        <v>623.52</v>
      </c>
      <c r="AJ35" s="3">
        <v>0.38200000000000001</v>
      </c>
      <c r="AL35" s="2">
        <v>696.05</v>
      </c>
      <c r="AM35" s="2">
        <v>623.52</v>
      </c>
      <c r="AN35" s="3">
        <v>0.1163</v>
      </c>
      <c r="AP35" s="2">
        <v>398.36</v>
      </c>
      <c r="AQ35" s="2">
        <v>648.16</v>
      </c>
      <c r="AR35" s="3">
        <v>-0.38540000000000002</v>
      </c>
      <c r="AT35" s="2">
        <v>297.69</v>
      </c>
      <c r="AU35" s="2">
        <v>103.92</v>
      </c>
      <c r="AV35" s="3">
        <v>1.8646</v>
      </c>
    </row>
    <row r="36" spans="1:48" x14ac:dyDescent="0.25">
      <c r="A36" t="s">
        <v>36</v>
      </c>
      <c r="B36" s="2">
        <v>13273.84</v>
      </c>
      <c r="C36" s="2">
        <v>9982.16</v>
      </c>
      <c r="D36" s="3">
        <v>0.32979999999999998</v>
      </c>
      <c r="F36" s="2">
        <v>13173.84</v>
      </c>
      <c r="G36" s="2">
        <v>9982.16</v>
      </c>
      <c r="H36" s="3">
        <v>0.31969999999999998</v>
      </c>
      <c r="J36" s="2">
        <v>14940.83</v>
      </c>
      <c r="K36" s="2">
        <v>15304.16</v>
      </c>
      <c r="L36" s="3">
        <v>-2.3699999999999999E-2</v>
      </c>
      <c r="N36" s="2">
        <v>15753.02</v>
      </c>
      <c r="O36" s="2">
        <v>9982.16</v>
      </c>
      <c r="P36" s="3">
        <v>0.57809999999999995</v>
      </c>
      <c r="R36" s="2">
        <v>12583.52</v>
      </c>
      <c r="S36" s="2">
        <v>9982.16</v>
      </c>
      <c r="T36" s="3">
        <v>0.2606</v>
      </c>
      <c r="V36" s="2">
        <v>12023.51</v>
      </c>
      <c r="W36" s="2">
        <v>30085.4</v>
      </c>
      <c r="X36" s="3">
        <v>-0.60040000000000004</v>
      </c>
      <c r="Z36" s="2">
        <v>10492.83</v>
      </c>
      <c r="AA36" s="2">
        <v>11544.69</v>
      </c>
      <c r="AB36" s="3">
        <v>-9.11E-2</v>
      </c>
      <c r="AD36" s="2">
        <v>37518.92</v>
      </c>
      <c r="AE36" s="2">
        <v>14456.43</v>
      </c>
      <c r="AF36" s="3">
        <v>1.5952999999999999</v>
      </c>
      <c r="AH36" s="2">
        <v>54205.03</v>
      </c>
      <c r="AI36" s="2">
        <v>14456.44</v>
      </c>
      <c r="AJ36" s="3">
        <v>2.7494999999999998</v>
      </c>
      <c r="AL36" s="2">
        <v>71162.31</v>
      </c>
      <c r="AM36" s="2">
        <v>13173.85</v>
      </c>
      <c r="AN36" s="3">
        <v>4.4017999999999997</v>
      </c>
      <c r="AP36" s="2">
        <v>54205.03</v>
      </c>
      <c r="AQ36" s="2">
        <v>13173.85</v>
      </c>
      <c r="AR36" s="3">
        <v>3.1145999999999998</v>
      </c>
      <c r="AT36" s="2">
        <v>52001.89</v>
      </c>
      <c r="AU36" s="2">
        <v>13173.84</v>
      </c>
      <c r="AV36" s="3">
        <v>2.9474</v>
      </c>
    </row>
    <row r="37" spans="1:48" x14ac:dyDescent="0.25">
      <c r="A37" t="s">
        <v>37</v>
      </c>
      <c r="B37" s="2">
        <v>4623.55</v>
      </c>
      <c r="C37" s="2">
        <v>1402.15</v>
      </c>
      <c r="D37" s="3">
        <v>2.2974999999999999</v>
      </c>
      <c r="F37" s="2">
        <v>4621.1000000000004</v>
      </c>
      <c r="G37" s="2">
        <v>2804.01</v>
      </c>
      <c r="H37" s="3">
        <v>0.64800000000000002</v>
      </c>
      <c r="J37" s="2">
        <v>9124.2199999999993</v>
      </c>
      <c r="K37" s="2">
        <v>-9863.5499999999993</v>
      </c>
      <c r="L37" s="3">
        <v>-1.925</v>
      </c>
      <c r="N37" s="2">
        <v>4604.43</v>
      </c>
      <c r="O37" s="2">
        <v>88.97</v>
      </c>
      <c r="P37" s="3">
        <v>50.752600000000001</v>
      </c>
      <c r="R37" s="2">
        <v>4770.22</v>
      </c>
      <c r="S37" s="2">
        <v>-7.94</v>
      </c>
      <c r="T37" s="3">
        <v>-601.78340000000003</v>
      </c>
      <c r="V37" s="2">
        <v>4515.01</v>
      </c>
      <c r="X37" t="s">
        <v>4</v>
      </c>
      <c r="Z37" s="2">
        <v>4498.84</v>
      </c>
      <c r="AA37" s="2">
        <v>-3.73</v>
      </c>
      <c r="AB37" s="3">
        <v>-1207.1233</v>
      </c>
      <c r="AD37" s="2">
        <v>4617.37</v>
      </c>
      <c r="AE37" s="2">
        <v>37387.730000000003</v>
      </c>
      <c r="AF37" s="3">
        <v>-0.87649999999999995</v>
      </c>
      <c r="AH37" s="2">
        <v>4604.43</v>
      </c>
      <c r="AI37" s="2">
        <v>-58.71</v>
      </c>
      <c r="AJ37" s="3">
        <v>-79.426699999999997</v>
      </c>
      <c r="AL37" s="2">
        <v>4759.6400000000003</v>
      </c>
      <c r="AM37" s="2">
        <v>4639.33</v>
      </c>
      <c r="AN37" s="3">
        <v>2.5899999999999999E-2</v>
      </c>
      <c r="AP37" s="2">
        <v>4604.43</v>
      </c>
      <c r="AQ37" s="2">
        <v>4626.79</v>
      </c>
      <c r="AR37" s="3">
        <v>-4.7999999999999996E-3</v>
      </c>
      <c r="AT37" s="2">
        <v>4604.2</v>
      </c>
      <c r="AU37" s="2">
        <v>4654.5600000000004</v>
      </c>
      <c r="AV37" s="3">
        <v>-1.0800000000000001E-2</v>
      </c>
    </row>
    <row r="38" spans="1:48" x14ac:dyDescent="0.25">
      <c r="A38" t="s">
        <v>38</v>
      </c>
      <c r="B38" s="2">
        <v>8442.34</v>
      </c>
      <c r="C38" s="2">
        <v>4629.8500000000004</v>
      </c>
      <c r="D38" s="3">
        <v>0.82350000000000001</v>
      </c>
      <c r="F38" s="2">
        <v>4034.27</v>
      </c>
      <c r="G38" s="2">
        <v>6909.51</v>
      </c>
      <c r="H38" s="3">
        <v>-0.41610000000000003</v>
      </c>
      <c r="J38" s="2">
        <v>3738.6</v>
      </c>
      <c r="K38" s="2">
        <v>4029.01</v>
      </c>
      <c r="L38" s="3">
        <v>-7.2099999999999997E-2</v>
      </c>
      <c r="N38" s="2">
        <v>1613.5</v>
      </c>
      <c r="O38" s="2">
        <v>4506.1499999999996</v>
      </c>
      <c r="P38" s="3">
        <v>-0.64190000000000003</v>
      </c>
      <c r="R38" s="2">
        <v>878.83</v>
      </c>
      <c r="S38" s="2">
        <v>3021.56</v>
      </c>
      <c r="T38" s="3">
        <v>-0.70909999999999995</v>
      </c>
      <c r="V38" s="2">
        <v>696.82</v>
      </c>
      <c r="W38" s="2">
        <v>1953.76</v>
      </c>
      <c r="X38" s="3">
        <v>-0.64329999999999998</v>
      </c>
      <c r="Z38" s="2">
        <v>1029.1400000000001</v>
      </c>
      <c r="AA38" s="2">
        <v>3943.33</v>
      </c>
      <c r="AB38" s="3">
        <v>-0.73899999999999999</v>
      </c>
      <c r="AD38" s="2">
        <v>1644.34</v>
      </c>
      <c r="AE38" s="2">
        <v>4038.37</v>
      </c>
      <c r="AF38" s="3">
        <v>-0.59279999999999999</v>
      </c>
      <c r="AH38" s="2">
        <v>3032.84</v>
      </c>
      <c r="AI38" s="2">
        <v>8049.28</v>
      </c>
      <c r="AJ38" s="3">
        <v>-0.62319999999999998</v>
      </c>
      <c r="AL38" s="2">
        <v>668.6</v>
      </c>
      <c r="AM38" s="2">
        <v>9274.09</v>
      </c>
      <c r="AN38" s="3">
        <v>-0.92789999999999995</v>
      </c>
      <c r="AP38" s="2">
        <v>59.7</v>
      </c>
      <c r="AQ38" s="2">
        <v>5063</v>
      </c>
      <c r="AR38" s="3">
        <v>-0.98819999999999997</v>
      </c>
      <c r="AT38" s="2">
        <v>1634.36</v>
      </c>
      <c r="AU38" s="2">
        <v>2316.6999999999998</v>
      </c>
      <c r="AV38" s="3">
        <v>-0.29449999999999998</v>
      </c>
    </row>
    <row r="39" spans="1:48" x14ac:dyDescent="0.25">
      <c r="A39" t="s">
        <v>39</v>
      </c>
      <c r="B39" s="2">
        <v>30662.51</v>
      </c>
      <c r="C39" s="2">
        <v>34464.93</v>
      </c>
      <c r="D39" s="3">
        <v>-0.1103</v>
      </c>
      <c r="F39" s="2">
        <v>34092.21</v>
      </c>
      <c r="G39" s="2">
        <v>25118.3</v>
      </c>
      <c r="H39" s="3">
        <v>0.35730000000000001</v>
      </c>
      <c r="J39" s="2">
        <v>40795.64</v>
      </c>
      <c r="K39" s="2">
        <v>34516.449999999997</v>
      </c>
      <c r="L39" s="3">
        <v>0.18190000000000001</v>
      </c>
      <c r="N39" s="2">
        <v>26347.1</v>
      </c>
      <c r="O39" s="2">
        <v>30227.02</v>
      </c>
      <c r="P39" s="3">
        <v>-0.12839999999999999</v>
      </c>
      <c r="R39" s="2">
        <v>25683.47</v>
      </c>
      <c r="S39" s="2">
        <v>30356.5</v>
      </c>
      <c r="T39" s="3">
        <v>-0.15390000000000001</v>
      </c>
      <c r="V39" s="2">
        <v>28874.79</v>
      </c>
      <c r="W39" s="2">
        <v>32490.75</v>
      </c>
      <c r="X39" s="3">
        <v>-0.1113</v>
      </c>
      <c r="Z39" s="2">
        <v>28020.52</v>
      </c>
      <c r="AA39" s="2">
        <v>23711.31</v>
      </c>
      <c r="AB39" s="3">
        <v>0.1817</v>
      </c>
      <c r="AD39" s="2">
        <v>36508.51</v>
      </c>
      <c r="AE39" s="2">
        <v>31968.95</v>
      </c>
      <c r="AF39" s="3">
        <v>0.14199999999999999</v>
      </c>
      <c r="AH39" s="2">
        <v>27287.040000000001</v>
      </c>
      <c r="AI39" s="2">
        <v>28103.68</v>
      </c>
      <c r="AJ39" s="3">
        <v>-2.9100000000000001E-2</v>
      </c>
      <c r="AL39" s="2">
        <v>36266.65</v>
      </c>
      <c r="AM39" s="2">
        <v>25890.71</v>
      </c>
      <c r="AN39" s="3">
        <v>0.40079999999999999</v>
      </c>
      <c r="AP39" s="2">
        <v>19627.759999999998</v>
      </c>
      <c r="AQ39" s="2">
        <v>29313.3</v>
      </c>
      <c r="AR39" s="3">
        <v>-0.33040000000000003</v>
      </c>
      <c r="AT39" s="2">
        <v>33006.53</v>
      </c>
      <c r="AU39" s="2">
        <v>21735.200000000001</v>
      </c>
      <c r="AV39" s="3">
        <v>0.51859999999999995</v>
      </c>
    </row>
    <row r="40" spans="1:48" x14ac:dyDescent="0.25">
      <c r="A40" t="s">
        <v>40</v>
      </c>
      <c r="B40" s="2">
        <v>2829.45</v>
      </c>
      <c r="C40" s="2">
        <v>1422.73</v>
      </c>
      <c r="D40" s="3">
        <v>0.98870000000000002</v>
      </c>
      <c r="F40" s="2">
        <v>1802.65</v>
      </c>
      <c r="G40" s="2">
        <v>1856.52</v>
      </c>
      <c r="H40" s="3">
        <v>-2.9000000000000001E-2</v>
      </c>
      <c r="J40" s="2">
        <v>4512.3900000000003</v>
      </c>
      <c r="K40" s="2">
        <v>3588.87</v>
      </c>
      <c r="L40" s="3">
        <v>0.25729999999999997</v>
      </c>
      <c r="N40" s="2">
        <v>1950.82</v>
      </c>
      <c r="O40" s="2">
        <v>3115.5</v>
      </c>
      <c r="P40" s="3">
        <v>-0.37380000000000002</v>
      </c>
      <c r="R40" s="2">
        <v>527.14</v>
      </c>
      <c r="S40" s="2">
        <v>2764.9</v>
      </c>
      <c r="T40" s="3">
        <v>-0.80930000000000002</v>
      </c>
      <c r="V40" s="2">
        <v>1974.26</v>
      </c>
      <c r="W40" s="2">
        <v>2973.44</v>
      </c>
      <c r="X40" s="3">
        <v>-0.33600000000000002</v>
      </c>
      <c r="Z40" s="2">
        <v>1570.19</v>
      </c>
      <c r="AA40" s="2">
        <v>2342.2199999999998</v>
      </c>
      <c r="AB40" s="3">
        <v>-0.3296</v>
      </c>
      <c r="AD40" s="2">
        <v>2632.38</v>
      </c>
      <c r="AE40" s="2">
        <v>2616.63</v>
      </c>
      <c r="AF40" s="3">
        <v>6.0000000000000001E-3</v>
      </c>
      <c r="AH40" s="2">
        <v>2435.35</v>
      </c>
      <c r="AI40" s="2">
        <v>1836.65</v>
      </c>
      <c r="AJ40" s="3">
        <v>0.32600000000000001</v>
      </c>
      <c r="AL40" s="2">
        <v>4919.08</v>
      </c>
      <c r="AM40" s="2">
        <v>1602.96</v>
      </c>
      <c r="AN40" s="3">
        <v>2.0687000000000002</v>
      </c>
      <c r="AP40" s="2">
        <v>2494.67</v>
      </c>
      <c r="AQ40" s="2">
        <v>4142.01</v>
      </c>
      <c r="AR40" s="3">
        <v>-0.3977</v>
      </c>
      <c r="AT40" s="2">
        <v>152.68</v>
      </c>
      <c r="AU40" s="2">
        <v>2300.65</v>
      </c>
      <c r="AV40" s="3">
        <v>-0.93359999999999999</v>
      </c>
    </row>
    <row r="41" spans="1:48" x14ac:dyDescent="0.25">
      <c r="A41" t="s">
        <v>41</v>
      </c>
      <c r="B41" s="2">
        <v>2530.6</v>
      </c>
      <c r="D41" t="s">
        <v>4</v>
      </c>
      <c r="F41" s="2">
        <v>433.96</v>
      </c>
      <c r="H41" t="s">
        <v>4</v>
      </c>
      <c r="J41" s="2">
        <v>155.88999999999999</v>
      </c>
      <c r="L41" t="s">
        <v>4</v>
      </c>
      <c r="N41" s="2">
        <v>547.96</v>
      </c>
      <c r="P41" t="s">
        <v>4</v>
      </c>
      <c r="R41" s="2">
        <v>404.96</v>
      </c>
      <c r="T41" t="s">
        <v>4</v>
      </c>
      <c r="X41" t="s">
        <v>4</v>
      </c>
      <c r="AB41" t="s">
        <v>4</v>
      </c>
      <c r="AF41" t="s">
        <v>4</v>
      </c>
      <c r="AH41" s="2">
        <v>1473.2</v>
      </c>
      <c r="AJ41" t="s">
        <v>4</v>
      </c>
      <c r="AL41" s="2">
        <v>1108.93</v>
      </c>
      <c r="AN41" t="s">
        <v>4</v>
      </c>
      <c r="AR41" t="s">
        <v>4</v>
      </c>
      <c r="AV41" t="s">
        <v>4</v>
      </c>
    </row>
    <row r="42" spans="1:48" x14ac:dyDescent="0.25">
      <c r="A42" t="s">
        <v>42</v>
      </c>
      <c r="B42" s="2">
        <v>398.13</v>
      </c>
      <c r="D42" t="s">
        <v>4</v>
      </c>
      <c r="G42" s="2">
        <v>602</v>
      </c>
      <c r="H42" s="3">
        <v>-1</v>
      </c>
      <c r="J42" s="2">
        <v>175.94</v>
      </c>
      <c r="K42" s="2">
        <v>1896.03</v>
      </c>
      <c r="L42" s="3">
        <v>-0.90720000000000001</v>
      </c>
      <c r="N42" s="2">
        <v>307.22000000000003</v>
      </c>
      <c r="O42" s="2">
        <v>3093.77</v>
      </c>
      <c r="P42" s="3">
        <v>-0.90069999999999995</v>
      </c>
      <c r="S42" s="2">
        <v>2316.98</v>
      </c>
      <c r="T42" s="3">
        <v>-1</v>
      </c>
      <c r="W42" s="2">
        <v>2561.7800000000002</v>
      </c>
      <c r="X42" s="3">
        <v>-1</v>
      </c>
      <c r="Z42" s="2">
        <v>180.5</v>
      </c>
      <c r="AA42" s="2">
        <v>2130.2199999999998</v>
      </c>
      <c r="AB42" s="3">
        <v>-0.9153</v>
      </c>
      <c r="AD42" s="2">
        <v>1061.73</v>
      </c>
      <c r="AE42" s="2">
        <v>3155.11</v>
      </c>
      <c r="AF42" s="3">
        <v>-0.66349999999999998</v>
      </c>
      <c r="AH42" s="2">
        <v>572.54</v>
      </c>
      <c r="AI42" s="2">
        <v>3258.45</v>
      </c>
      <c r="AJ42" s="3">
        <v>-0.82430000000000003</v>
      </c>
      <c r="AM42" s="2">
        <v>395.1</v>
      </c>
      <c r="AN42" s="3">
        <v>-1</v>
      </c>
      <c r="AP42" s="2">
        <v>406.71</v>
      </c>
      <c r="AQ42" s="2">
        <v>6560.17</v>
      </c>
      <c r="AR42" s="3">
        <v>-0.93799999999999994</v>
      </c>
      <c r="AU42" s="2">
        <v>1248.72</v>
      </c>
      <c r="AV42" s="3">
        <v>-1</v>
      </c>
    </row>
    <row r="43" spans="1:48" x14ac:dyDescent="0.25">
      <c r="A43" t="s">
        <v>43</v>
      </c>
      <c r="D43" t="s">
        <v>4</v>
      </c>
      <c r="H43" t="s">
        <v>4</v>
      </c>
      <c r="L43" t="s">
        <v>4</v>
      </c>
      <c r="P43" t="s">
        <v>4</v>
      </c>
      <c r="T43" t="s">
        <v>4</v>
      </c>
      <c r="X43" t="s">
        <v>4</v>
      </c>
      <c r="AB43" t="s">
        <v>4</v>
      </c>
      <c r="AF43" t="s">
        <v>4</v>
      </c>
      <c r="AJ43" t="s">
        <v>4</v>
      </c>
      <c r="AN43" t="s">
        <v>4</v>
      </c>
      <c r="AP43" s="2">
        <v>12</v>
      </c>
      <c r="AR43" t="s">
        <v>4</v>
      </c>
      <c r="AV43" t="s">
        <v>4</v>
      </c>
    </row>
    <row r="44" spans="1:48" x14ac:dyDescent="0.25">
      <c r="A44" t="s">
        <v>44</v>
      </c>
      <c r="B44" s="2">
        <v>33897.879999999997</v>
      </c>
      <c r="C44" s="2">
        <v>27073.07</v>
      </c>
      <c r="D44" s="3">
        <v>0.25209999999999999</v>
      </c>
      <c r="F44" s="2">
        <v>31489.39</v>
      </c>
      <c r="G44" s="2">
        <v>28522.720000000001</v>
      </c>
      <c r="H44" s="3">
        <v>0.104</v>
      </c>
      <c r="J44" s="2">
        <v>39994.74</v>
      </c>
      <c r="K44" s="2">
        <v>26582.61</v>
      </c>
      <c r="L44" s="3">
        <v>0.50449999999999995</v>
      </c>
      <c r="N44" s="2">
        <v>37930.36</v>
      </c>
      <c r="O44" s="2">
        <v>34504.639999999999</v>
      </c>
      <c r="P44" s="3">
        <v>9.9299999999999999E-2</v>
      </c>
      <c r="R44" s="2">
        <v>38039.410000000003</v>
      </c>
      <c r="S44" s="2">
        <v>34676.910000000003</v>
      </c>
      <c r="T44" s="3">
        <v>9.7000000000000003E-2</v>
      </c>
      <c r="V44" s="2">
        <v>10923.22</v>
      </c>
      <c r="W44" s="2">
        <v>40009.18</v>
      </c>
      <c r="X44" s="3">
        <v>-0.72699999999999998</v>
      </c>
      <c r="Z44" s="2">
        <v>10699.89</v>
      </c>
      <c r="AA44" s="2">
        <v>29666.68</v>
      </c>
      <c r="AB44" s="3">
        <v>-0.63929999999999998</v>
      </c>
      <c r="AD44" s="2">
        <v>9340.2999999999993</v>
      </c>
      <c r="AE44" s="2">
        <v>31944.06</v>
      </c>
      <c r="AF44" s="3">
        <v>-0.70760000000000001</v>
      </c>
      <c r="AH44" s="2">
        <v>9216.89</v>
      </c>
      <c r="AI44" s="2">
        <v>32876.300000000003</v>
      </c>
      <c r="AJ44" s="3">
        <v>-0.71960000000000002</v>
      </c>
      <c r="AL44" s="2">
        <v>9353.11</v>
      </c>
      <c r="AM44" s="2">
        <v>4334.99</v>
      </c>
      <c r="AN44" s="3">
        <v>1.1576</v>
      </c>
      <c r="AP44" s="2">
        <v>9014.76</v>
      </c>
      <c r="AQ44" s="2">
        <v>38246.449999999997</v>
      </c>
      <c r="AR44" s="3">
        <v>-0.76429999999999998</v>
      </c>
      <c r="AT44" s="2">
        <v>8826.48</v>
      </c>
      <c r="AU44" s="2">
        <v>34838.959999999999</v>
      </c>
      <c r="AV44" s="3">
        <v>-0.74660000000000004</v>
      </c>
    </row>
    <row r="45" spans="1:48" x14ac:dyDescent="0.25">
      <c r="A45" t="s">
        <v>45</v>
      </c>
      <c r="B45" s="2">
        <v>1616.39</v>
      </c>
      <c r="C45" s="2">
        <v>2035.56</v>
      </c>
      <c r="D45" s="3">
        <v>-0.2059</v>
      </c>
      <c r="F45" s="2">
        <v>1332.41</v>
      </c>
      <c r="G45" s="2">
        <v>1400.31</v>
      </c>
      <c r="H45" s="3">
        <v>-4.8500000000000001E-2</v>
      </c>
      <c r="J45" s="2">
        <v>917.58</v>
      </c>
      <c r="K45" s="2">
        <v>1196.22</v>
      </c>
      <c r="L45" s="3">
        <v>-0.2329</v>
      </c>
      <c r="N45" s="2">
        <v>1155.03</v>
      </c>
      <c r="O45" s="2">
        <v>1811.17</v>
      </c>
      <c r="P45" s="3">
        <v>-0.36230000000000001</v>
      </c>
      <c r="R45" s="2">
        <v>2298.5100000000002</v>
      </c>
      <c r="S45" s="2">
        <v>1868.58</v>
      </c>
      <c r="T45" s="3">
        <v>0.2301</v>
      </c>
      <c r="V45" s="2">
        <v>901.88</v>
      </c>
      <c r="W45" s="2">
        <v>951.02</v>
      </c>
      <c r="X45" s="3">
        <v>-5.1700000000000003E-2</v>
      </c>
      <c r="Z45" s="2">
        <v>2387.33</v>
      </c>
      <c r="AA45" s="2">
        <v>1818.34</v>
      </c>
      <c r="AB45" s="3">
        <v>0.31290000000000001</v>
      </c>
      <c r="AD45" s="2">
        <v>1663.95</v>
      </c>
      <c r="AE45" s="2">
        <v>2065.96</v>
      </c>
      <c r="AF45" s="3">
        <v>-0.1946</v>
      </c>
      <c r="AH45" s="2">
        <v>3011.03</v>
      </c>
      <c r="AI45" s="2">
        <v>1318.13</v>
      </c>
      <c r="AJ45" s="3">
        <v>1.2843</v>
      </c>
      <c r="AL45" s="2">
        <v>195.33</v>
      </c>
      <c r="AM45" s="2">
        <v>2908.51</v>
      </c>
      <c r="AN45" s="3">
        <v>-0.93279999999999996</v>
      </c>
      <c r="AP45" s="2">
        <v>582.34</v>
      </c>
      <c r="AQ45" s="2">
        <v>1350.63</v>
      </c>
      <c r="AR45" s="3">
        <v>-0.56879999999999997</v>
      </c>
      <c r="AT45" s="2">
        <v>581.94000000000005</v>
      </c>
      <c r="AU45" s="2">
        <v>3942.45</v>
      </c>
      <c r="AV45" s="3">
        <v>-0.85240000000000005</v>
      </c>
    </row>
    <row r="46" spans="1:48" x14ac:dyDescent="0.25">
      <c r="A46" t="s">
        <v>46</v>
      </c>
      <c r="B46" s="2">
        <v>14055.91</v>
      </c>
      <c r="C46" s="2">
        <v>6469.57</v>
      </c>
      <c r="D46" s="3">
        <v>1.1726000000000001</v>
      </c>
      <c r="F46" s="2">
        <v>11195.56</v>
      </c>
      <c r="G46" s="2">
        <v>6588.72</v>
      </c>
      <c r="H46" s="3">
        <v>0.69920000000000004</v>
      </c>
      <c r="J46" s="2">
        <v>12686.52</v>
      </c>
      <c r="K46" s="2">
        <v>20691.68</v>
      </c>
      <c r="L46" s="3">
        <v>-0.38690000000000002</v>
      </c>
      <c r="N46" s="2">
        <v>12275.1</v>
      </c>
      <c r="O46" s="2">
        <v>32957.42</v>
      </c>
      <c r="P46" s="3">
        <v>-0.62749999999999995</v>
      </c>
      <c r="R46" s="2">
        <v>7523.76</v>
      </c>
      <c r="S46" s="2">
        <v>63247.8</v>
      </c>
      <c r="T46" s="3">
        <v>-0.88100000000000001</v>
      </c>
      <c r="V46" s="2">
        <v>6291.51</v>
      </c>
      <c r="W46" s="2">
        <v>23390.240000000002</v>
      </c>
      <c r="X46" s="3">
        <v>-0.73099999999999998</v>
      </c>
      <c r="Z46" s="2">
        <v>8623.33</v>
      </c>
      <c r="AA46" s="2">
        <v>15275.6</v>
      </c>
      <c r="AB46" s="3">
        <v>-0.4355</v>
      </c>
      <c r="AD46" s="2">
        <v>9720.48</v>
      </c>
      <c r="AE46" s="2">
        <v>31600.62</v>
      </c>
      <c r="AF46" s="3">
        <v>-0.69240000000000002</v>
      </c>
      <c r="AH46" s="2">
        <v>10070.67</v>
      </c>
      <c r="AI46" s="2">
        <v>30431.3</v>
      </c>
      <c r="AJ46" s="3">
        <v>-0.66910000000000003</v>
      </c>
      <c r="AL46" s="2">
        <v>5993.47</v>
      </c>
      <c r="AM46" s="2">
        <v>23675.61</v>
      </c>
      <c r="AN46" s="3">
        <v>-0.74690000000000001</v>
      </c>
      <c r="AP46" s="2">
        <v>1842.14</v>
      </c>
      <c r="AQ46" s="2">
        <v>26387.21</v>
      </c>
      <c r="AR46" s="3">
        <v>-0.93020000000000003</v>
      </c>
      <c r="AT46" s="2">
        <v>3155.86</v>
      </c>
      <c r="AU46" s="2">
        <v>27016.9</v>
      </c>
      <c r="AV46" s="3">
        <v>-0.88319999999999999</v>
      </c>
    </row>
    <row r="47" spans="1:48" x14ac:dyDescent="0.25">
      <c r="A47" t="s">
        <v>47</v>
      </c>
      <c r="B47" s="2">
        <v>1995</v>
      </c>
      <c r="D47" t="s">
        <v>4</v>
      </c>
      <c r="H47" t="s">
        <v>4</v>
      </c>
      <c r="L47" t="s">
        <v>4</v>
      </c>
      <c r="P47" t="s">
        <v>4</v>
      </c>
      <c r="R47" s="2">
        <v>225</v>
      </c>
      <c r="T47" t="s">
        <v>4</v>
      </c>
      <c r="X47" t="s">
        <v>4</v>
      </c>
      <c r="AB47" t="s">
        <v>4</v>
      </c>
      <c r="AE47" s="2">
        <v>1300</v>
      </c>
      <c r="AF47" s="3">
        <v>-1</v>
      </c>
      <c r="AJ47" t="s">
        <v>4</v>
      </c>
      <c r="AN47" t="s">
        <v>4</v>
      </c>
      <c r="AR47" t="s">
        <v>4</v>
      </c>
      <c r="AV47" t="s">
        <v>4</v>
      </c>
    </row>
    <row r="48" spans="1:48" x14ac:dyDescent="0.25">
      <c r="A48" t="s">
        <v>48</v>
      </c>
      <c r="B48" s="2">
        <v>1048.82</v>
      </c>
      <c r="D48" t="s">
        <v>4</v>
      </c>
      <c r="F48" s="2">
        <v>438.89</v>
      </c>
      <c r="H48" t="s">
        <v>4</v>
      </c>
      <c r="J48" s="2">
        <v>640.03</v>
      </c>
      <c r="K48" s="2">
        <v>469.81</v>
      </c>
      <c r="L48" s="3">
        <v>0.36230000000000001</v>
      </c>
      <c r="N48" s="2">
        <v>600.79</v>
      </c>
      <c r="O48" s="2">
        <v>1019.72</v>
      </c>
      <c r="P48" s="3">
        <v>-0.4108</v>
      </c>
      <c r="R48" s="2">
        <v>515.64</v>
      </c>
      <c r="S48" s="2">
        <v>630.02</v>
      </c>
      <c r="T48" s="3">
        <v>-0.18149999999999999</v>
      </c>
      <c r="V48" s="2">
        <v>674.13</v>
      </c>
      <c r="W48" s="2">
        <v>291.19</v>
      </c>
      <c r="X48" s="3">
        <v>1.3150999999999999</v>
      </c>
      <c r="Z48" s="2">
        <v>685.01</v>
      </c>
      <c r="AA48" s="2">
        <v>50.83</v>
      </c>
      <c r="AB48" s="3">
        <v>12.4765</v>
      </c>
      <c r="AD48" s="2">
        <v>545.88</v>
      </c>
      <c r="AE48" s="2">
        <v>348.5</v>
      </c>
      <c r="AF48" s="3">
        <v>0.56640000000000001</v>
      </c>
      <c r="AH48" s="2">
        <v>645.98</v>
      </c>
      <c r="AI48" s="2">
        <v>1154.82</v>
      </c>
      <c r="AJ48" s="3">
        <v>-0.44059999999999999</v>
      </c>
      <c r="AL48" s="2">
        <v>559.11</v>
      </c>
      <c r="AM48" s="2">
        <v>548.19000000000005</v>
      </c>
      <c r="AN48" s="3">
        <v>1.9900000000000001E-2</v>
      </c>
      <c r="AP48" s="2">
        <v>536.38</v>
      </c>
      <c r="AR48" t="s">
        <v>4</v>
      </c>
      <c r="AT48" s="2">
        <v>515.27</v>
      </c>
      <c r="AU48" s="2">
        <v>574.20000000000005</v>
      </c>
      <c r="AV48" s="3">
        <v>-0.1026</v>
      </c>
    </row>
    <row r="49" spans="1:48" x14ac:dyDescent="0.25">
      <c r="A49" t="s">
        <v>49</v>
      </c>
      <c r="B49" s="2">
        <v>3621.63</v>
      </c>
      <c r="C49" s="2">
        <v>8698.26</v>
      </c>
      <c r="D49" s="3">
        <v>-0.58360000000000001</v>
      </c>
      <c r="F49" s="2">
        <v>3830.94</v>
      </c>
      <c r="G49" s="2">
        <v>4841.95</v>
      </c>
      <c r="H49" s="3">
        <v>-0.20880000000000001</v>
      </c>
      <c r="J49" s="2">
        <v>6610.05</v>
      </c>
      <c r="K49" s="2">
        <v>8946.41</v>
      </c>
      <c r="L49" s="3">
        <v>-0.26119999999999999</v>
      </c>
      <c r="N49" s="2">
        <v>7474.39</v>
      </c>
      <c r="O49" s="2">
        <v>4515.93</v>
      </c>
      <c r="P49" s="3">
        <v>0.65510000000000002</v>
      </c>
      <c r="R49" s="2">
        <v>6831.25</v>
      </c>
      <c r="S49" s="2">
        <v>6240.01</v>
      </c>
      <c r="T49" s="3">
        <v>9.4700000000000006E-2</v>
      </c>
      <c r="V49" s="2">
        <v>6231.33</v>
      </c>
      <c r="W49" s="2">
        <v>2133.64</v>
      </c>
      <c r="X49" s="3">
        <v>1.9205000000000001</v>
      </c>
      <c r="Z49" s="2">
        <v>5930.37</v>
      </c>
      <c r="AA49" s="2">
        <v>3449.14</v>
      </c>
      <c r="AB49" s="3">
        <v>0.71940000000000004</v>
      </c>
      <c r="AD49" s="2">
        <v>5397.51</v>
      </c>
      <c r="AE49" s="2">
        <v>9853.75</v>
      </c>
      <c r="AF49" s="3">
        <v>-0.45219999999999999</v>
      </c>
      <c r="AH49" s="2">
        <v>3088.2</v>
      </c>
      <c r="AI49" s="2">
        <v>2991.4</v>
      </c>
      <c r="AJ49" s="3">
        <v>3.2399999999999998E-2</v>
      </c>
      <c r="AL49" s="2">
        <v>3293.45</v>
      </c>
      <c r="AM49" s="2">
        <v>7577.26</v>
      </c>
      <c r="AN49" s="3">
        <v>-0.56540000000000001</v>
      </c>
      <c r="AP49" s="2">
        <v>2728.34</v>
      </c>
      <c r="AQ49" s="2">
        <v>7137.12</v>
      </c>
      <c r="AR49" s="3">
        <v>-0.61770000000000003</v>
      </c>
      <c r="AT49" s="2">
        <v>5074.63</v>
      </c>
      <c r="AU49" s="2">
        <v>8316.34</v>
      </c>
      <c r="AV49" s="3">
        <v>-0.38979999999999998</v>
      </c>
    </row>
    <row r="50" spans="1:48" x14ac:dyDescent="0.25">
      <c r="A50" t="s">
        <v>50</v>
      </c>
      <c r="B50" s="2">
        <v>518.09</v>
      </c>
      <c r="C50" s="2">
        <v>444.92</v>
      </c>
      <c r="D50" s="3">
        <v>0.16450000000000001</v>
      </c>
      <c r="F50" s="2">
        <v>119</v>
      </c>
      <c r="G50" s="2">
        <v>55.2</v>
      </c>
      <c r="H50" s="3">
        <v>1.1557999999999999</v>
      </c>
      <c r="J50" s="2">
        <v>524.08000000000004</v>
      </c>
      <c r="K50" s="2">
        <v>173.16</v>
      </c>
      <c r="L50" s="3">
        <v>2.0266000000000002</v>
      </c>
      <c r="N50" s="2">
        <v>269</v>
      </c>
      <c r="O50" s="2">
        <v>586.53</v>
      </c>
      <c r="P50" s="3">
        <v>-0.54139999999999999</v>
      </c>
      <c r="R50" s="2">
        <v>772.04</v>
      </c>
      <c r="S50" s="2">
        <v>1440.74</v>
      </c>
      <c r="T50" s="3">
        <v>-0.46410000000000001</v>
      </c>
      <c r="V50" s="2">
        <v>300</v>
      </c>
      <c r="W50" s="2">
        <v>430.21</v>
      </c>
      <c r="X50" s="3">
        <v>-0.30270000000000002</v>
      </c>
      <c r="Z50" s="2">
        <v>472.04</v>
      </c>
      <c r="AB50" t="s">
        <v>4</v>
      </c>
      <c r="AD50" s="2">
        <v>640.86</v>
      </c>
      <c r="AE50" s="2">
        <v>511.95</v>
      </c>
      <c r="AF50" s="3">
        <v>0.25180000000000002</v>
      </c>
      <c r="AH50" s="2">
        <v>1475.58</v>
      </c>
      <c r="AI50" s="2">
        <v>157.63</v>
      </c>
      <c r="AJ50" s="3">
        <v>8.3610000000000007</v>
      </c>
      <c r="AL50" s="2">
        <v>260</v>
      </c>
      <c r="AM50" s="2">
        <v>503</v>
      </c>
      <c r="AN50" s="3">
        <v>-0.48309999999999997</v>
      </c>
      <c r="AP50" s="2">
        <v>240.45</v>
      </c>
      <c r="AQ50" s="2">
        <v>328.92</v>
      </c>
      <c r="AR50" s="3">
        <v>-0.26900000000000002</v>
      </c>
      <c r="AT50" s="2">
        <v>270.64999999999998</v>
      </c>
      <c r="AU50" s="2">
        <v>2120.1</v>
      </c>
      <c r="AV50" s="3">
        <v>-0.87229999999999996</v>
      </c>
    </row>
    <row r="51" spans="1:48" x14ac:dyDescent="0.25">
      <c r="A51" t="s">
        <v>51</v>
      </c>
      <c r="B51" s="2">
        <v>484.53</v>
      </c>
      <c r="D51" t="s">
        <v>4</v>
      </c>
      <c r="F51" s="2">
        <v>1081.43</v>
      </c>
      <c r="G51" s="2">
        <v>322.39999999999998</v>
      </c>
      <c r="H51" s="3">
        <v>2.3542999999999998</v>
      </c>
      <c r="J51" s="2">
        <v>577.5</v>
      </c>
      <c r="K51" s="2">
        <v>1323.96</v>
      </c>
      <c r="L51" s="3">
        <v>-0.56379999999999997</v>
      </c>
      <c r="N51" s="2">
        <v>1221.01</v>
      </c>
      <c r="O51" s="2">
        <v>582.69000000000005</v>
      </c>
      <c r="P51" s="3">
        <v>1.0954999999999999</v>
      </c>
      <c r="R51" s="2">
        <v>329.59</v>
      </c>
      <c r="S51" s="2">
        <v>1502.79</v>
      </c>
      <c r="T51" s="3">
        <v>-0.78069999999999995</v>
      </c>
      <c r="V51" s="2">
        <v>744.12</v>
      </c>
      <c r="W51" s="2">
        <v>2971.93</v>
      </c>
      <c r="X51" s="3">
        <v>-0.74960000000000004</v>
      </c>
      <c r="Z51" s="2">
        <v>1073.0999999999999</v>
      </c>
      <c r="AA51" s="2">
        <v>2355.77</v>
      </c>
      <c r="AB51" s="3">
        <v>-0.54449999999999998</v>
      </c>
      <c r="AD51" s="2">
        <v>732</v>
      </c>
      <c r="AE51" s="2">
        <v>1768.34</v>
      </c>
      <c r="AF51" s="3">
        <v>-0.58609999999999995</v>
      </c>
      <c r="AH51" s="2">
        <v>1733.69</v>
      </c>
      <c r="AI51" s="2">
        <v>1999.7</v>
      </c>
      <c r="AJ51" s="3">
        <v>-0.13300000000000001</v>
      </c>
      <c r="AL51" s="2">
        <v>201.38</v>
      </c>
      <c r="AM51" s="2">
        <v>5332.48</v>
      </c>
      <c r="AN51" s="3">
        <v>-0.96220000000000006</v>
      </c>
      <c r="AP51" s="2">
        <v>205.11</v>
      </c>
      <c r="AQ51" s="2">
        <v>1497.61</v>
      </c>
      <c r="AR51" s="3">
        <v>-0.86299999999999999</v>
      </c>
      <c r="AT51" s="2">
        <v>190.99</v>
      </c>
      <c r="AU51" s="2">
        <v>1688.35</v>
      </c>
      <c r="AV51" s="3">
        <v>-0.88690000000000002</v>
      </c>
    </row>
    <row r="52" spans="1:48" x14ac:dyDescent="0.25">
      <c r="A52" t="s">
        <v>52</v>
      </c>
      <c r="B52" s="2">
        <v>252425.04</v>
      </c>
      <c r="C52" s="2">
        <v>162874.82</v>
      </c>
      <c r="D52" s="3">
        <v>0.54979999999999996</v>
      </c>
      <c r="F52" s="2">
        <v>212988.45</v>
      </c>
      <c r="G52" s="2">
        <v>153155.68</v>
      </c>
      <c r="H52" s="3">
        <v>0.39069999999999999</v>
      </c>
      <c r="J52" s="2">
        <v>220367.16</v>
      </c>
      <c r="K52" s="2">
        <v>176828.29</v>
      </c>
      <c r="L52" s="3">
        <v>0.2462</v>
      </c>
      <c r="N52" s="2">
        <v>265836.33</v>
      </c>
      <c r="O52" s="2">
        <v>174151.05</v>
      </c>
      <c r="P52" s="3">
        <v>0.52649999999999997</v>
      </c>
      <c r="R52" s="2">
        <v>251493.73</v>
      </c>
      <c r="S52" s="2">
        <v>170854.51</v>
      </c>
      <c r="T52" s="3">
        <v>0.47199999999999998</v>
      </c>
      <c r="V52" s="2">
        <v>265633.28999999998</v>
      </c>
      <c r="W52" s="2">
        <v>189387.77</v>
      </c>
      <c r="X52" s="3">
        <v>0.40260000000000001</v>
      </c>
      <c r="Z52" s="2">
        <v>250547.04</v>
      </c>
      <c r="AA52" s="2">
        <v>187311.91</v>
      </c>
      <c r="AB52" s="3">
        <v>0.33760000000000001</v>
      </c>
      <c r="AD52" s="2">
        <v>240773.91</v>
      </c>
      <c r="AE52" s="2">
        <v>174374.92</v>
      </c>
      <c r="AF52" s="3">
        <v>0.38080000000000003</v>
      </c>
      <c r="AH52" s="2">
        <v>219463.41</v>
      </c>
      <c r="AI52" s="2">
        <v>172895.5</v>
      </c>
      <c r="AJ52" s="3">
        <v>0.26929999999999998</v>
      </c>
      <c r="AL52" s="2">
        <v>256070.25</v>
      </c>
      <c r="AM52" s="2">
        <v>219142.09</v>
      </c>
      <c r="AN52" s="3">
        <v>0.16850000000000001</v>
      </c>
      <c r="AP52" s="2">
        <v>254752.98</v>
      </c>
      <c r="AQ52" s="2">
        <v>193390.97</v>
      </c>
      <c r="AR52" s="3">
        <v>0.31730000000000003</v>
      </c>
      <c r="AT52" s="2">
        <v>257700.81</v>
      </c>
      <c r="AU52" s="2">
        <v>253917.91</v>
      </c>
      <c r="AV52" s="3">
        <v>1.49E-2</v>
      </c>
    </row>
    <row r="53" spans="1:48" x14ac:dyDescent="0.25">
      <c r="A53" t="s">
        <v>53</v>
      </c>
      <c r="B53" s="2">
        <v>19338.759999999998</v>
      </c>
      <c r="C53" s="2">
        <v>21222.880000000001</v>
      </c>
      <c r="D53" s="3">
        <v>-8.8800000000000004E-2</v>
      </c>
      <c r="F53" s="2">
        <v>16222.65</v>
      </c>
      <c r="G53" s="2">
        <v>19686.18</v>
      </c>
      <c r="H53" s="3">
        <v>-0.1759</v>
      </c>
      <c r="J53" s="2">
        <v>16222.65</v>
      </c>
      <c r="K53" s="2">
        <v>21795.42</v>
      </c>
      <c r="L53" s="3">
        <v>-0.25569999999999998</v>
      </c>
      <c r="N53" s="2">
        <v>20779.939999999999</v>
      </c>
      <c r="O53" s="2">
        <v>26724.21</v>
      </c>
      <c r="P53" s="3">
        <v>-0.22239999999999999</v>
      </c>
      <c r="R53" s="2">
        <v>34333.31</v>
      </c>
      <c r="S53" s="2">
        <v>34539.379999999997</v>
      </c>
      <c r="T53" s="3">
        <v>-6.0000000000000001E-3</v>
      </c>
      <c r="V53" s="2">
        <v>38723.269999999997</v>
      </c>
      <c r="W53" s="2">
        <v>21527.94</v>
      </c>
      <c r="X53" s="3">
        <v>0.79869999999999997</v>
      </c>
      <c r="Z53" s="2">
        <v>37744.07</v>
      </c>
      <c r="AA53" s="2">
        <v>25790.15</v>
      </c>
      <c r="AB53" s="3">
        <v>0.46350000000000002</v>
      </c>
      <c r="AD53" s="2">
        <v>40024.74</v>
      </c>
      <c r="AE53" s="2">
        <v>26564.65</v>
      </c>
      <c r="AF53" s="3">
        <v>0.50670000000000004</v>
      </c>
      <c r="AH53" s="2">
        <v>46308.21</v>
      </c>
      <c r="AI53" s="2">
        <v>23993.88</v>
      </c>
      <c r="AJ53" s="3">
        <v>0.93</v>
      </c>
      <c r="AL53" s="2">
        <v>45949.53</v>
      </c>
      <c r="AM53" s="2">
        <v>29135.43</v>
      </c>
      <c r="AN53" s="3">
        <v>0.57709999999999995</v>
      </c>
      <c r="AP53" s="2">
        <v>46163.74</v>
      </c>
      <c r="AQ53" s="2">
        <v>25707.73</v>
      </c>
      <c r="AR53" s="3">
        <v>0.79569999999999996</v>
      </c>
      <c r="AT53" s="2">
        <v>46163.74</v>
      </c>
      <c r="AU53" s="2">
        <v>29544.65</v>
      </c>
      <c r="AV53" s="3">
        <v>0.5625</v>
      </c>
    </row>
    <row r="54" spans="1:48" x14ac:dyDescent="0.25">
      <c r="A54" t="s">
        <v>54</v>
      </c>
      <c r="B54" s="2">
        <v>125408.55</v>
      </c>
      <c r="C54" s="2">
        <v>81301.279999999999</v>
      </c>
      <c r="D54" s="3">
        <v>0.54249999999999998</v>
      </c>
      <c r="F54" s="2">
        <v>115775.66</v>
      </c>
      <c r="G54" s="2">
        <v>76043.72</v>
      </c>
      <c r="H54" s="3">
        <v>0.52249999999999996</v>
      </c>
      <c r="J54" s="2">
        <v>116789.5</v>
      </c>
      <c r="K54" s="2">
        <v>106057.67</v>
      </c>
      <c r="L54" s="3">
        <v>0.1012</v>
      </c>
      <c r="N54" s="2">
        <v>158347.31</v>
      </c>
      <c r="O54" s="2">
        <v>103919.72</v>
      </c>
      <c r="P54" s="3">
        <v>0.52370000000000005</v>
      </c>
      <c r="R54" s="2">
        <v>151815.51999999999</v>
      </c>
      <c r="S54" s="2">
        <v>109305.91</v>
      </c>
      <c r="T54" s="3">
        <v>0.38890000000000002</v>
      </c>
      <c r="V54" s="2">
        <v>161140.53</v>
      </c>
      <c r="W54" s="2">
        <v>109641.47</v>
      </c>
      <c r="X54" s="3">
        <v>0.46970000000000001</v>
      </c>
      <c r="Z54" s="2">
        <v>161928.84</v>
      </c>
      <c r="AA54" s="2">
        <v>106846.08</v>
      </c>
      <c r="AB54" s="3">
        <v>0.51549999999999996</v>
      </c>
      <c r="AD54" s="2">
        <v>158112.67000000001</v>
      </c>
      <c r="AE54" s="2">
        <v>107344.97</v>
      </c>
      <c r="AF54" s="3">
        <v>0.47289999999999999</v>
      </c>
      <c r="AH54" s="2">
        <v>129581.82</v>
      </c>
      <c r="AI54" s="2">
        <v>97208.29</v>
      </c>
      <c r="AJ54" s="3">
        <v>0.33300000000000002</v>
      </c>
      <c r="AL54" s="2">
        <v>132023.32</v>
      </c>
      <c r="AM54" s="2">
        <v>135763.92000000001</v>
      </c>
      <c r="AN54" s="3">
        <v>-2.76E-2</v>
      </c>
      <c r="AP54" s="2">
        <v>129836.88</v>
      </c>
      <c r="AQ54" s="2">
        <v>116416.97</v>
      </c>
      <c r="AR54" s="3">
        <v>0.1153</v>
      </c>
      <c r="AT54" s="2">
        <v>136672.9</v>
      </c>
      <c r="AU54" s="2">
        <v>127052.98</v>
      </c>
      <c r="AV54" s="3">
        <v>7.5700000000000003E-2</v>
      </c>
    </row>
    <row r="55" spans="1:48" x14ac:dyDescent="0.25">
      <c r="A55" t="s">
        <v>55</v>
      </c>
      <c r="B55" s="2">
        <v>13937.58</v>
      </c>
      <c r="C55" s="2">
        <v>13075.32</v>
      </c>
      <c r="D55" s="3">
        <v>6.59E-2</v>
      </c>
      <c r="F55" s="2">
        <v>20903.509999999998</v>
      </c>
      <c r="G55" s="2">
        <v>11709.12</v>
      </c>
      <c r="H55" s="3">
        <v>0.78520000000000001</v>
      </c>
      <c r="J55" s="2">
        <v>11448.18</v>
      </c>
      <c r="K55" s="2">
        <v>10485.65</v>
      </c>
      <c r="L55" s="3">
        <v>9.1800000000000007E-2</v>
      </c>
      <c r="N55" s="2">
        <v>15559.66</v>
      </c>
      <c r="O55" s="2">
        <v>15300.1</v>
      </c>
      <c r="P55" s="3">
        <v>1.7000000000000001E-2</v>
      </c>
      <c r="R55" s="2">
        <v>16002.52</v>
      </c>
      <c r="S55" s="2">
        <v>12052.08</v>
      </c>
      <c r="T55" s="3">
        <v>0.32779999999999998</v>
      </c>
      <c r="V55" s="2">
        <v>16714.22</v>
      </c>
      <c r="W55" s="2">
        <v>10490.59</v>
      </c>
      <c r="X55" s="3">
        <v>0.59330000000000005</v>
      </c>
      <c r="Z55" s="2">
        <v>19112.27</v>
      </c>
      <c r="AA55" s="2">
        <v>11308.59</v>
      </c>
      <c r="AB55" s="3">
        <v>0.69010000000000005</v>
      </c>
      <c r="AD55" s="2">
        <v>23722.39</v>
      </c>
      <c r="AE55" s="2">
        <v>13175.18</v>
      </c>
      <c r="AF55" s="3">
        <v>0.80049999999999999</v>
      </c>
      <c r="AH55" s="2">
        <v>21120.34</v>
      </c>
      <c r="AI55" s="2">
        <v>11227.38</v>
      </c>
      <c r="AJ55" s="3">
        <v>0.88109999999999999</v>
      </c>
      <c r="AL55" s="2">
        <v>24056.74</v>
      </c>
      <c r="AM55" s="2">
        <v>12450.96</v>
      </c>
      <c r="AN55" s="3">
        <v>0.93210000000000004</v>
      </c>
      <c r="AP55" s="2">
        <v>17886.11</v>
      </c>
      <c r="AQ55" s="2">
        <v>12796.72</v>
      </c>
      <c r="AR55" s="3">
        <v>0.3977</v>
      </c>
      <c r="AT55" s="2">
        <v>18515.25</v>
      </c>
      <c r="AU55" s="2">
        <v>8519.9500000000007</v>
      </c>
      <c r="AV55" s="3">
        <v>1.1732</v>
      </c>
    </row>
    <row r="56" spans="1:48" x14ac:dyDescent="0.25">
      <c r="A56" t="s">
        <v>56</v>
      </c>
      <c r="B56" s="2">
        <v>4091.26</v>
      </c>
      <c r="C56" s="2">
        <v>1353.94</v>
      </c>
      <c r="D56" s="3">
        <v>2.0217000000000001</v>
      </c>
      <c r="F56" s="2">
        <v>4054.29</v>
      </c>
      <c r="G56" s="2">
        <v>2708.04</v>
      </c>
      <c r="H56" s="3">
        <v>0.49709999999999999</v>
      </c>
      <c r="J56" s="2">
        <v>4013.52</v>
      </c>
      <c r="K56" s="2">
        <v>2767.23</v>
      </c>
      <c r="L56" s="3">
        <v>0.45040000000000002</v>
      </c>
      <c r="N56" s="2">
        <v>4083.37</v>
      </c>
      <c r="O56" s="2">
        <v>999.36</v>
      </c>
      <c r="P56" s="3">
        <v>3.0859999999999999</v>
      </c>
      <c r="R56" s="2">
        <v>4202.7299999999996</v>
      </c>
      <c r="S56" s="2">
        <v>3007.53</v>
      </c>
      <c r="T56" s="3">
        <v>0.39739999999999998</v>
      </c>
      <c r="V56" s="2">
        <v>3744.96</v>
      </c>
      <c r="W56" s="2">
        <v>4175.6899999999996</v>
      </c>
      <c r="X56" s="3">
        <v>-0.1032</v>
      </c>
      <c r="Z56" s="2">
        <v>4135.54</v>
      </c>
      <c r="AA56" s="2">
        <v>1823.65</v>
      </c>
      <c r="AB56" s="3">
        <v>1.2677</v>
      </c>
      <c r="AD56" s="2">
        <v>3897.72</v>
      </c>
      <c r="AE56" s="2">
        <v>1782.33</v>
      </c>
      <c r="AF56" s="3">
        <v>1.1869000000000001</v>
      </c>
      <c r="AH56" s="2">
        <v>3665.61</v>
      </c>
      <c r="AI56" s="2">
        <v>1750.26</v>
      </c>
      <c r="AJ56" s="3">
        <v>1.0943000000000001</v>
      </c>
      <c r="AL56" s="2">
        <v>3665.61</v>
      </c>
      <c r="AM56" s="2">
        <v>3643.45</v>
      </c>
      <c r="AN56" s="3">
        <v>6.1000000000000004E-3</v>
      </c>
      <c r="AP56" s="2">
        <v>3665.61</v>
      </c>
      <c r="AQ56" s="2">
        <v>3395.74</v>
      </c>
      <c r="AR56" s="3">
        <v>7.9500000000000001E-2</v>
      </c>
      <c r="AT56" s="2">
        <v>3665.61</v>
      </c>
      <c r="AU56" s="2">
        <v>5292.46</v>
      </c>
      <c r="AV56" s="3">
        <v>-0.30740000000000001</v>
      </c>
    </row>
    <row r="57" spans="1:48" x14ac:dyDescent="0.25">
      <c r="A57" t="s">
        <v>57</v>
      </c>
      <c r="C57" s="2">
        <v>1200</v>
      </c>
      <c r="D57" s="3">
        <v>-1</v>
      </c>
      <c r="H57" t="s">
        <v>4</v>
      </c>
      <c r="L57" t="s">
        <v>4</v>
      </c>
      <c r="P57" t="s">
        <v>4</v>
      </c>
      <c r="S57" s="2">
        <v>1272</v>
      </c>
      <c r="T57" s="3">
        <v>-1</v>
      </c>
      <c r="X57" t="s">
        <v>4</v>
      </c>
      <c r="AB57" t="s">
        <v>4</v>
      </c>
      <c r="AF57" t="s">
        <v>4</v>
      </c>
      <c r="AJ57" t="s">
        <v>4</v>
      </c>
      <c r="AN57" t="s">
        <v>4</v>
      </c>
      <c r="AR57" t="s">
        <v>4</v>
      </c>
      <c r="AU57" s="2">
        <v>1228</v>
      </c>
      <c r="AV57" s="3">
        <v>-1</v>
      </c>
    </row>
    <row r="58" spans="1:48" x14ac:dyDescent="0.25">
      <c r="A58" t="s">
        <v>58</v>
      </c>
      <c r="B58" s="2">
        <v>22204.92</v>
      </c>
      <c r="C58" s="2">
        <v>14688.46</v>
      </c>
      <c r="D58" s="3">
        <v>0.51170000000000004</v>
      </c>
      <c r="F58" s="2">
        <v>16814.91</v>
      </c>
      <c r="G58" s="2">
        <v>13059.92</v>
      </c>
      <c r="H58" s="3">
        <v>0.28749999999999998</v>
      </c>
      <c r="J58" s="2">
        <v>16987.34</v>
      </c>
      <c r="K58" s="2">
        <v>13909.52</v>
      </c>
      <c r="L58" s="3">
        <v>0.2213</v>
      </c>
      <c r="N58" s="2">
        <v>20131.73</v>
      </c>
      <c r="O58" s="2">
        <v>13169.84</v>
      </c>
      <c r="P58" s="3">
        <v>0.52859999999999996</v>
      </c>
      <c r="R58" s="2">
        <v>19012.259999999998</v>
      </c>
      <c r="S58" s="2">
        <v>12903.64</v>
      </c>
      <c r="T58" s="3">
        <v>0.47339999999999999</v>
      </c>
      <c r="V58" s="2">
        <v>19888.919999999998</v>
      </c>
      <c r="W58" s="2">
        <v>14395.82</v>
      </c>
      <c r="X58" s="3">
        <v>0.38159999999999999</v>
      </c>
      <c r="Z58" s="2">
        <v>19513.939999999999</v>
      </c>
      <c r="AA58" s="2">
        <v>14168.2</v>
      </c>
      <c r="AB58" s="3">
        <v>0.37730000000000002</v>
      </c>
      <c r="AD58" s="2">
        <v>17334.36</v>
      </c>
      <c r="AE58" s="2">
        <v>13278.12</v>
      </c>
      <c r="AF58" s="3">
        <v>0.30549999999999999</v>
      </c>
      <c r="AH58" s="2">
        <v>17038.62</v>
      </c>
      <c r="AI58" s="2">
        <v>13237.03</v>
      </c>
      <c r="AJ58" s="3">
        <v>0.28720000000000001</v>
      </c>
      <c r="AL58" s="2">
        <v>17082.57</v>
      </c>
      <c r="AM58" s="2">
        <v>16855.509999999998</v>
      </c>
      <c r="AN58" s="3">
        <v>1.35E-2</v>
      </c>
      <c r="AP58" s="2">
        <v>17021.48</v>
      </c>
      <c r="AQ58" s="2">
        <v>14925.61</v>
      </c>
      <c r="AR58" s="3">
        <v>0.1404</v>
      </c>
      <c r="AT58" s="2">
        <v>25989.58</v>
      </c>
      <c r="AU58" s="2">
        <v>19403.02</v>
      </c>
      <c r="AV58" s="3">
        <v>0.33950000000000002</v>
      </c>
    </row>
    <row r="59" spans="1:48" x14ac:dyDescent="0.25">
      <c r="A59" t="s">
        <v>59</v>
      </c>
      <c r="B59" s="2">
        <v>2425.54</v>
      </c>
      <c r="C59" s="2">
        <v>1752.07</v>
      </c>
      <c r="D59" s="3">
        <v>0.38440000000000002</v>
      </c>
      <c r="F59" s="2">
        <v>1738.02</v>
      </c>
      <c r="G59" s="2">
        <v>1494.02</v>
      </c>
      <c r="H59" s="3">
        <v>0.1633</v>
      </c>
      <c r="J59" s="2">
        <v>1773.64</v>
      </c>
      <c r="K59" s="2">
        <v>1608.36</v>
      </c>
      <c r="L59" s="3">
        <v>0.1028</v>
      </c>
      <c r="N59" s="2">
        <v>2090.36</v>
      </c>
      <c r="O59" s="2">
        <v>1990.02</v>
      </c>
      <c r="P59" s="3">
        <v>5.04E-2</v>
      </c>
      <c r="R59" s="2">
        <v>2985.48</v>
      </c>
      <c r="S59" s="2">
        <v>2586.06</v>
      </c>
      <c r="T59" s="3">
        <v>0.1545</v>
      </c>
      <c r="V59" s="2">
        <v>2719.56</v>
      </c>
      <c r="W59" s="2">
        <v>1590.68</v>
      </c>
      <c r="X59" s="3">
        <v>0.7097</v>
      </c>
      <c r="Z59" s="2">
        <v>2777.02</v>
      </c>
      <c r="AA59" s="2">
        <v>1918.58</v>
      </c>
      <c r="AB59" s="3">
        <v>0.44740000000000002</v>
      </c>
      <c r="AD59" s="2">
        <v>3219.44</v>
      </c>
      <c r="AE59" s="2">
        <v>1976</v>
      </c>
      <c r="AF59" s="3">
        <v>0.62929999999999997</v>
      </c>
      <c r="AH59" s="2">
        <v>3525.39</v>
      </c>
      <c r="AI59" s="2">
        <v>1663.91</v>
      </c>
      <c r="AJ59" s="3">
        <v>1.1187</v>
      </c>
      <c r="AL59" s="2">
        <v>3469.66</v>
      </c>
      <c r="AM59" s="2">
        <v>738.97</v>
      </c>
      <c r="AN59" s="3">
        <v>3.6953</v>
      </c>
      <c r="AP59" s="2">
        <v>3460.16</v>
      </c>
      <c r="AQ59" s="2">
        <v>904.12</v>
      </c>
      <c r="AR59" s="3">
        <v>2.8271000000000002</v>
      </c>
      <c r="AT59" s="2">
        <v>3460.16</v>
      </c>
      <c r="AU59" s="2">
        <v>977.46</v>
      </c>
      <c r="AV59" s="3">
        <v>2.54</v>
      </c>
    </row>
    <row r="60" spans="1:48" x14ac:dyDescent="0.25">
      <c r="A60" t="s">
        <v>60</v>
      </c>
      <c r="B60" s="2">
        <v>10097.61</v>
      </c>
      <c r="C60" s="2">
        <v>7375.98</v>
      </c>
      <c r="D60" s="3">
        <v>0.36899999999999999</v>
      </c>
      <c r="F60" s="2">
        <v>8470.4699999999993</v>
      </c>
      <c r="G60" s="2">
        <v>6207.72</v>
      </c>
      <c r="H60" s="3">
        <v>0.36449999999999999</v>
      </c>
      <c r="J60" s="2">
        <v>8204.48</v>
      </c>
      <c r="K60" s="2">
        <v>8437.66</v>
      </c>
      <c r="L60" s="3">
        <v>-2.76E-2</v>
      </c>
      <c r="N60" s="2">
        <v>11349.99</v>
      </c>
      <c r="O60" s="2">
        <v>8029.67</v>
      </c>
      <c r="P60" s="3">
        <v>0.41349999999999998</v>
      </c>
      <c r="R60" s="2">
        <v>10858.21</v>
      </c>
      <c r="S60" s="2">
        <v>8461.73</v>
      </c>
      <c r="T60" s="3">
        <v>0.28320000000000001</v>
      </c>
      <c r="V60" s="2">
        <v>11342.22</v>
      </c>
      <c r="W60" s="2">
        <v>8096.88</v>
      </c>
      <c r="X60" s="3">
        <v>0.40079999999999999</v>
      </c>
      <c r="Z60" s="2">
        <v>10886.28</v>
      </c>
      <c r="AA60" s="2">
        <v>8079.19</v>
      </c>
      <c r="AB60" s="3">
        <v>0.34739999999999999</v>
      </c>
      <c r="AD60" s="2">
        <v>9730.34</v>
      </c>
      <c r="AE60" s="2">
        <v>8064.42</v>
      </c>
      <c r="AF60" s="3">
        <v>0.20660000000000001</v>
      </c>
      <c r="AH60" s="2">
        <v>9649.89</v>
      </c>
      <c r="AI60" s="2">
        <v>7338.71</v>
      </c>
      <c r="AJ60" s="3">
        <v>0.31490000000000001</v>
      </c>
      <c r="AL60" s="2">
        <v>10106.23</v>
      </c>
      <c r="AM60" s="2">
        <v>10298.040000000001</v>
      </c>
      <c r="AN60" s="3">
        <v>-1.8599999999999998E-2</v>
      </c>
      <c r="AP60" s="2">
        <v>9940.32</v>
      </c>
      <c r="AQ60" s="2">
        <v>9008.6200000000008</v>
      </c>
      <c r="AR60" s="3">
        <v>0.10340000000000001</v>
      </c>
      <c r="AT60" s="2">
        <v>9974.92</v>
      </c>
      <c r="AU60" s="2">
        <v>9770.91</v>
      </c>
      <c r="AV60" s="3">
        <v>2.0899999999999998E-2</v>
      </c>
    </row>
    <row r="61" spans="1:48" x14ac:dyDescent="0.25">
      <c r="A61" t="s">
        <v>61</v>
      </c>
      <c r="B61" s="2">
        <v>1821.89</v>
      </c>
      <c r="C61" s="2">
        <v>1242.07</v>
      </c>
      <c r="D61" s="3">
        <v>0.46679999999999999</v>
      </c>
      <c r="F61" s="2">
        <v>3070.22</v>
      </c>
      <c r="G61" s="2">
        <v>2164.96</v>
      </c>
      <c r="H61" s="3">
        <v>0.41810000000000003</v>
      </c>
      <c r="J61" s="2">
        <v>1954.23</v>
      </c>
      <c r="K61" s="2">
        <v>1359.79</v>
      </c>
      <c r="L61" s="3">
        <v>0.43719999999999998</v>
      </c>
      <c r="N61" s="2">
        <v>1941.64</v>
      </c>
      <c r="O61" s="2">
        <v>1371.81</v>
      </c>
      <c r="P61" s="3">
        <v>0.41539999999999999</v>
      </c>
      <c r="R61" s="2">
        <v>3048.4</v>
      </c>
      <c r="S61" s="2">
        <v>1504.14</v>
      </c>
      <c r="T61" s="3">
        <v>1.0266999999999999</v>
      </c>
      <c r="V61" s="2">
        <v>2274.85</v>
      </c>
      <c r="W61" s="2">
        <v>1518.13</v>
      </c>
      <c r="X61" s="3">
        <v>0.4985</v>
      </c>
      <c r="Z61" s="2">
        <v>2114.4899999999998</v>
      </c>
      <c r="AA61" s="2">
        <v>1485.29</v>
      </c>
      <c r="AB61" s="3">
        <v>0.42359999999999998</v>
      </c>
      <c r="AD61" s="2">
        <v>2224.04</v>
      </c>
      <c r="AE61" s="2">
        <v>1506.94</v>
      </c>
      <c r="AF61" s="3">
        <v>0.47589999999999999</v>
      </c>
      <c r="AH61" s="2">
        <v>2318.5500000000002</v>
      </c>
      <c r="AI61" s="2">
        <v>1529.5</v>
      </c>
      <c r="AJ61" s="3">
        <v>0.51590000000000003</v>
      </c>
      <c r="AL61" s="2">
        <v>2372.85</v>
      </c>
      <c r="AM61" s="2">
        <v>1592.48</v>
      </c>
      <c r="AN61" s="3">
        <v>0.49</v>
      </c>
      <c r="AP61" s="2">
        <v>2412.5300000000002</v>
      </c>
      <c r="AQ61" s="2">
        <v>3973.53</v>
      </c>
      <c r="AR61" s="3">
        <v>-0.39279999999999998</v>
      </c>
      <c r="AT61" s="2">
        <v>3561.95</v>
      </c>
      <c r="AU61" s="2">
        <v>1843.72</v>
      </c>
      <c r="AV61" s="3">
        <v>0.93189999999999995</v>
      </c>
    </row>
    <row r="62" spans="1:48" x14ac:dyDescent="0.25">
      <c r="A62" t="s">
        <v>62</v>
      </c>
      <c r="B62" s="2">
        <v>2475</v>
      </c>
      <c r="C62" s="2">
        <v>1350</v>
      </c>
      <c r="D62" s="3">
        <v>0.83330000000000004</v>
      </c>
      <c r="F62" s="2">
        <v>2250</v>
      </c>
      <c r="G62" s="2">
        <v>1350</v>
      </c>
      <c r="H62" s="3">
        <v>0.66669999999999996</v>
      </c>
      <c r="J62" s="2">
        <v>2325</v>
      </c>
      <c r="K62" s="2">
        <v>1400</v>
      </c>
      <c r="L62" s="3">
        <v>0.66069999999999995</v>
      </c>
      <c r="N62" s="2">
        <v>2475</v>
      </c>
      <c r="O62" s="2">
        <v>1450</v>
      </c>
      <c r="P62" s="3">
        <v>0.70689999999999997</v>
      </c>
      <c r="R62" s="2">
        <v>2625</v>
      </c>
      <c r="S62" s="2">
        <v>1500</v>
      </c>
      <c r="T62" s="3">
        <v>0.75</v>
      </c>
      <c r="V62" s="2">
        <v>3075</v>
      </c>
      <c r="W62" s="2">
        <v>1450</v>
      </c>
      <c r="X62" s="3">
        <v>1.1207</v>
      </c>
      <c r="Z62" s="2">
        <v>2625</v>
      </c>
      <c r="AA62" s="2">
        <v>1400</v>
      </c>
      <c r="AB62" s="3">
        <v>0.875</v>
      </c>
      <c r="AD62" s="2">
        <v>4275</v>
      </c>
      <c r="AE62" s="2">
        <v>1400</v>
      </c>
      <c r="AF62" s="3">
        <v>2.0535999999999999</v>
      </c>
      <c r="AH62" s="2">
        <v>4275</v>
      </c>
      <c r="AI62" s="2">
        <v>1400</v>
      </c>
      <c r="AJ62" s="3">
        <v>2.0535999999999999</v>
      </c>
      <c r="AL62" s="2">
        <v>4275</v>
      </c>
      <c r="AM62" s="2">
        <v>1400</v>
      </c>
      <c r="AN62" s="3">
        <v>2.0535999999999999</v>
      </c>
      <c r="AP62" s="2">
        <v>4275</v>
      </c>
      <c r="AQ62" s="2">
        <v>1450</v>
      </c>
      <c r="AR62" s="3">
        <v>1.9482999999999999</v>
      </c>
      <c r="AT62" s="2">
        <v>4275</v>
      </c>
      <c r="AU62" s="2">
        <v>1450</v>
      </c>
      <c r="AV62" s="3">
        <v>1.9482999999999999</v>
      </c>
    </row>
    <row r="63" spans="1:48" x14ac:dyDescent="0.25">
      <c r="A63" t="s">
        <v>63</v>
      </c>
      <c r="B63" s="2">
        <v>247.63</v>
      </c>
      <c r="C63" s="2">
        <v>200.51</v>
      </c>
      <c r="D63" s="3">
        <v>0.23499999999999999</v>
      </c>
      <c r="F63" s="2">
        <v>115.26</v>
      </c>
      <c r="G63" s="2">
        <v>75.400000000000006</v>
      </c>
      <c r="H63" s="3">
        <v>0.52859999999999996</v>
      </c>
      <c r="J63" s="2">
        <v>302.18</v>
      </c>
      <c r="K63" s="2">
        <v>82.77</v>
      </c>
      <c r="L63" s="3">
        <v>2.6507999999999998</v>
      </c>
      <c r="N63" s="2">
        <v>154.08000000000001</v>
      </c>
      <c r="O63" s="2">
        <v>50.73</v>
      </c>
      <c r="P63" s="3">
        <v>2.0373000000000001</v>
      </c>
      <c r="R63" s="2">
        <v>135.66999999999999</v>
      </c>
      <c r="S63" s="2">
        <v>117.43</v>
      </c>
      <c r="T63" s="3">
        <v>0.15529999999999999</v>
      </c>
      <c r="V63" s="2">
        <v>154.08000000000001</v>
      </c>
      <c r="W63" s="2">
        <v>51.83</v>
      </c>
      <c r="X63" s="3">
        <v>1.9728000000000001</v>
      </c>
      <c r="Z63" s="2">
        <v>178.53</v>
      </c>
      <c r="AA63" s="2">
        <v>333.27</v>
      </c>
      <c r="AB63" s="3">
        <v>-0.46429999999999999</v>
      </c>
      <c r="AD63" s="2">
        <v>71.180000000000007</v>
      </c>
      <c r="AE63" s="2">
        <v>69.78</v>
      </c>
      <c r="AF63" s="3">
        <v>2.01E-2</v>
      </c>
      <c r="AH63" s="2">
        <v>65</v>
      </c>
      <c r="AI63" s="2">
        <v>117.04</v>
      </c>
      <c r="AJ63" s="3">
        <v>-0.4446</v>
      </c>
      <c r="AL63" s="2">
        <v>78.53</v>
      </c>
      <c r="AM63" s="2">
        <v>208.88</v>
      </c>
      <c r="AN63" s="3">
        <v>-0.624</v>
      </c>
      <c r="AP63" s="2">
        <v>24.6</v>
      </c>
      <c r="AQ63" s="2">
        <v>247.79</v>
      </c>
      <c r="AR63" s="3">
        <v>-0.90069999999999995</v>
      </c>
      <c r="AU63" s="2">
        <v>223.35</v>
      </c>
      <c r="AV63" s="3">
        <v>-1</v>
      </c>
    </row>
    <row r="64" spans="1:48" x14ac:dyDescent="0.25">
      <c r="A64" t="s">
        <v>64</v>
      </c>
      <c r="B64" s="2">
        <v>2200</v>
      </c>
      <c r="C64" s="2">
        <v>1400</v>
      </c>
      <c r="D64" s="3">
        <v>0.57140000000000002</v>
      </c>
      <c r="F64" s="2">
        <v>600</v>
      </c>
      <c r="G64" s="2">
        <v>1100</v>
      </c>
      <c r="H64" s="3">
        <v>-0.45450000000000002</v>
      </c>
      <c r="J64" s="2">
        <v>6550</v>
      </c>
      <c r="K64" s="2">
        <v>700</v>
      </c>
      <c r="L64" s="3">
        <v>8.3571000000000009</v>
      </c>
      <c r="N64" s="2">
        <v>800</v>
      </c>
      <c r="O64" s="2">
        <v>6850</v>
      </c>
      <c r="P64" s="3">
        <v>-0.88319999999999999</v>
      </c>
      <c r="R64" s="2">
        <v>3750</v>
      </c>
      <c r="S64" s="2">
        <v>1300</v>
      </c>
      <c r="T64" s="3">
        <v>1.8846000000000001</v>
      </c>
      <c r="V64" s="2">
        <v>4935</v>
      </c>
      <c r="W64" s="2">
        <v>900</v>
      </c>
      <c r="X64" s="3">
        <v>4.4832999999999998</v>
      </c>
      <c r="Z64" s="2">
        <v>3354.07</v>
      </c>
      <c r="AA64" s="2">
        <v>900</v>
      </c>
      <c r="AB64" s="3">
        <v>2.7267000000000001</v>
      </c>
      <c r="AD64" s="2">
        <v>1475</v>
      </c>
      <c r="AE64" s="2">
        <v>1150</v>
      </c>
      <c r="AF64" s="3">
        <v>0.28260000000000002</v>
      </c>
      <c r="AH64" s="2">
        <v>1357.92</v>
      </c>
      <c r="AI64" s="2">
        <v>800</v>
      </c>
      <c r="AJ64" s="3">
        <v>0.69740000000000002</v>
      </c>
      <c r="AL64" s="2">
        <v>1125</v>
      </c>
      <c r="AM64" s="2">
        <v>3600</v>
      </c>
      <c r="AN64" s="3">
        <v>-0.6875</v>
      </c>
      <c r="AP64" s="2">
        <v>1125</v>
      </c>
      <c r="AQ64" s="2">
        <v>4375</v>
      </c>
      <c r="AR64" s="3">
        <v>-0.7429</v>
      </c>
      <c r="AT64" s="2">
        <v>946.67</v>
      </c>
      <c r="AU64" s="2">
        <v>3050</v>
      </c>
      <c r="AV64" s="3">
        <v>-0.68959999999999999</v>
      </c>
    </row>
    <row r="65" spans="1:48" x14ac:dyDescent="0.25">
      <c r="A65" t="s">
        <v>65</v>
      </c>
      <c r="B65" s="2">
        <v>23916</v>
      </c>
      <c r="C65" s="2">
        <v>23916</v>
      </c>
      <c r="D65" s="3">
        <v>0</v>
      </c>
      <c r="F65" s="2">
        <v>23916</v>
      </c>
      <c r="G65" s="2">
        <v>23916</v>
      </c>
      <c r="H65" s="3">
        <v>0</v>
      </c>
      <c r="J65" s="2">
        <v>23916</v>
      </c>
      <c r="K65" s="2">
        <v>23916</v>
      </c>
      <c r="L65" s="3">
        <v>0</v>
      </c>
      <c r="N65" s="2">
        <v>23916</v>
      </c>
      <c r="O65" s="2">
        <v>23916</v>
      </c>
      <c r="P65" s="3">
        <v>0</v>
      </c>
      <c r="R65" s="2">
        <v>23916</v>
      </c>
      <c r="S65" s="2">
        <v>23916</v>
      </c>
      <c r="T65" s="3">
        <v>0</v>
      </c>
      <c r="V65" s="2">
        <v>23916</v>
      </c>
      <c r="W65" s="2">
        <v>23916</v>
      </c>
      <c r="X65" s="3">
        <v>0</v>
      </c>
      <c r="Z65" s="2">
        <v>23916.02</v>
      </c>
      <c r="AA65" s="2">
        <v>23916</v>
      </c>
      <c r="AB65" s="3">
        <v>0</v>
      </c>
      <c r="AD65" s="2">
        <v>23916</v>
      </c>
      <c r="AE65" s="2">
        <v>23916</v>
      </c>
      <c r="AF65" s="3">
        <v>0</v>
      </c>
      <c r="AH65" s="2">
        <v>23916</v>
      </c>
      <c r="AI65" s="2">
        <v>23916</v>
      </c>
      <c r="AJ65" s="3">
        <v>0</v>
      </c>
      <c r="AL65" s="2">
        <v>23916</v>
      </c>
      <c r="AM65" s="2">
        <v>23916</v>
      </c>
      <c r="AN65" s="3">
        <v>0</v>
      </c>
      <c r="AP65" s="2">
        <v>23916</v>
      </c>
      <c r="AQ65" s="2">
        <v>23916</v>
      </c>
      <c r="AR65" s="3">
        <v>0</v>
      </c>
      <c r="AT65" s="2">
        <v>27618.3</v>
      </c>
      <c r="AU65" s="2">
        <v>23916</v>
      </c>
      <c r="AV65" s="3">
        <v>0.15479999999999999</v>
      </c>
    </row>
    <row r="66" spans="1:48" x14ac:dyDescent="0.25">
      <c r="A66" t="s">
        <v>66</v>
      </c>
      <c r="B66" s="2">
        <v>6975</v>
      </c>
      <c r="C66" s="2">
        <v>1650</v>
      </c>
      <c r="D66" s="3">
        <v>3.2273000000000001</v>
      </c>
      <c r="F66" s="2">
        <v>3675</v>
      </c>
      <c r="G66" s="2">
        <v>1200</v>
      </c>
      <c r="H66" s="3">
        <v>2.0625</v>
      </c>
      <c r="J66" s="2">
        <v>11426.25</v>
      </c>
      <c r="K66" s="2">
        <v>1593.75</v>
      </c>
      <c r="L66" s="3">
        <v>6.1694000000000004</v>
      </c>
      <c r="N66" s="2">
        <v>13215</v>
      </c>
      <c r="O66" s="2">
        <v>1200</v>
      </c>
      <c r="P66" s="3">
        <v>10.012499999999999</v>
      </c>
      <c r="R66" s="2">
        <v>14825</v>
      </c>
      <c r="S66" s="2">
        <v>1200</v>
      </c>
      <c r="T66" s="3">
        <v>11.354200000000001</v>
      </c>
      <c r="V66" s="2">
        <v>10066.25</v>
      </c>
      <c r="W66" s="2">
        <v>1593.75</v>
      </c>
      <c r="X66" s="3">
        <v>5.3160999999999996</v>
      </c>
      <c r="Z66" s="2">
        <v>17609.759999999998</v>
      </c>
      <c r="AA66" s="2">
        <v>1200</v>
      </c>
      <c r="AB66" s="3">
        <v>13.674799999999999</v>
      </c>
      <c r="AD66" s="2">
        <v>20975</v>
      </c>
      <c r="AE66" s="2">
        <v>1200</v>
      </c>
      <c r="AF66" s="3">
        <v>16.479199999999999</v>
      </c>
      <c r="AH66" s="2">
        <v>22850</v>
      </c>
      <c r="AI66" s="2">
        <v>6700</v>
      </c>
      <c r="AJ66" s="3">
        <v>2.4104000000000001</v>
      </c>
      <c r="AL66" s="2">
        <v>23396.28</v>
      </c>
      <c r="AM66" s="2">
        <v>1443.75</v>
      </c>
      <c r="AN66" s="3">
        <v>15.2052</v>
      </c>
      <c r="AP66" s="2">
        <v>24035.64</v>
      </c>
      <c r="AQ66" s="2">
        <v>1200</v>
      </c>
      <c r="AR66" s="3">
        <v>19.029699999999998</v>
      </c>
      <c r="AT66" s="2">
        <v>23590</v>
      </c>
      <c r="AU66" s="2">
        <v>-923.75</v>
      </c>
      <c r="AV66" s="3">
        <v>-26.537199999999999</v>
      </c>
    </row>
    <row r="67" spans="1:48" x14ac:dyDescent="0.25">
      <c r="A67" t="s">
        <v>67</v>
      </c>
      <c r="B67" s="2">
        <v>300</v>
      </c>
      <c r="D67" t="s">
        <v>4</v>
      </c>
      <c r="G67" s="2">
        <v>1500</v>
      </c>
      <c r="H67" s="3">
        <v>-1</v>
      </c>
      <c r="L67" t="s">
        <v>4</v>
      </c>
      <c r="P67" t="s">
        <v>4</v>
      </c>
      <c r="S67" s="2">
        <v>3849.5</v>
      </c>
      <c r="T67" s="3">
        <v>-1</v>
      </c>
      <c r="V67" s="2">
        <v>2400</v>
      </c>
      <c r="X67" t="s">
        <v>4</v>
      </c>
      <c r="AA67" s="2">
        <v>1200</v>
      </c>
      <c r="AB67" s="3">
        <v>-1</v>
      </c>
      <c r="AD67" s="2">
        <v>1015</v>
      </c>
      <c r="AF67" t="s">
        <v>4</v>
      </c>
      <c r="AH67" s="2">
        <v>3024</v>
      </c>
      <c r="AI67" s="2">
        <v>385</v>
      </c>
      <c r="AJ67" s="3">
        <v>6.8544999999999998</v>
      </c>
      <c r="AL67" s="2">
        <v>1200</v>
      </c>
      <c r="AM67" s="2">
        <v>1417</v>
      </c>
      <c r="AN67" s="3">
        <v>-0.15310000000000001</v>
      </c>
      <c r="AQ67" s="2">
        <v>2517</v>
      </c>
      <c r="AR67" s="3">
        <v>-1</v>
      </c>
      <c r="AU67" s="2">
        <v>5000</v>
      </c>
      <c r="AV67" s="3">
        <v>-1</v>
      </c>
    </row>
    <row r="68" spans="1:48" x14ac:dyDescent="0.25">
      <c r="A68" t="s">
        <v>68</v>
      </c>
      <c r="B68" s="2">
        <v>3799.09</v>
      </c>
      <c r="C68" s="2">
        <v>4714.96</v>
      </c>
      <c r="D68" s="3">
        <v>-0.19420000000000001</v>
      </c>
      <c r="F68" s="2">
        <v>2878.04</v>
      </c>
      <c r="G68" s="2">
        <v>3834.55</v>
      </c>
      <c r="H68" s="3">
        <v>-0.24940000000000001</v>
      </c>
      <c r="J68" s="2">
        <v>2140.91</v>
      </c>
      <c r="K68" s="2">
        <v>1434.65</v>
      </c>
      <c r="L68" s="3">
        <v>0.49230000000000002</v>
      </c>
      <c r="N68" s="2">
        <v>3616.14</v>
      </c>
      <c r="O68" s="2">
        <v>5918.98</v>
      </c>
      <c r="P68" s="3">
        <v>-0.3891</v>
      </c>
      <c r="R68" s="2">
        <v>2730.79</v>
      </c>
      <c r="S68" s="2">
        <v>2410.37</v>
      </c>
      <c r="T68" s="3">
        <v>0.13289999999999999</v>
      </c>
      <c r="V68" s="2">
        <v>1424.06</v>
      </c>
      <c r="W68" s="2">
        <v>3388.08</v>
      </c>
      <c r="X68" s="3">
        <v>-0.57969999999999999</v>
      </c>
      <c r="Z68" s="2">
        <v>1511.7</v>
      </c>
      <c r="AA68" s="2">
        <v>2328.39</v>
      </c>
      <c r="AB68" s="3">
        <v>-0.3508</v>
      </c>
      <c r="AD68" s="2">
        <v>3654.01</v>
      </c>
      <c r="AE68" s="2">
        <v>1970.37</v>
      </c>
      <c r="AF68" s="3">
        <v>0.85450000000000004</v>
      </c>
      <c r="AH68" s="2">
        <v>1206.29</v>
      </c>
      <c r="AI68" s="2">
        <v>6652.18</v>
      </c>
      <c r="AJ68" s="3">
        <v>-0.81869999999999998</v>
      </c>
      <c r="AL68" s="2">
        <v>1137.32</v>
      </c>
      <c r="AM68" s="2">
        <v>3491.21</v>
      </c>
      <c r="AN68" s="3">
        <v>-0.67420000000000002</v>
      </c>
      <c r="AP68" s="2">
        <v>3053.26</v>
      </c>
      <c r="AQ68" s="2">
        <v>1730.89</v>
      </c>
      <c r="AR68" s="3">
        <v>0.76400000000000001</v>
      </c>
      <c r="AT68" s="2">
        <v>665.74</v>
      </c>
      <c r="AU68" s="2">
        <v>6967.92</v>
      </c>
      <c r="AV68" s="3">
        <v>-0.90449999999999997</v>
      </c>
    </row>
    <row r="69" spans="1:48" x14ac:dyDescent="0.25">
      <c r="A69" t="s">
        <v>69</v>
      </c>
      <c r="B69" s="2">
        <v>1451.51</v>
      </c>
      <c r="C69" s="2">
        <v>501.99</v>
      </c>
      <c r="D69" s="3">
        <v>1.8915</v>
      </c>
      <c r="F69" s="2">
        <v>2483.79</v>
      </c>
      <c r="G69" s="2">
        <v>2540.86</v>
      </c>
      <c r="H69" s="3">
        <v>-2.2499999999999999E-2</v>
      </c>
      <c r="J69" s="2">
        <v>1452.42</v>
      </c>
      <c r="K69" s="2">
        <v>3348.22</v>
      </c>
      <c r="L69" s="3">
        <v>-0.56620000000000004</v>
      </c>
      <c r="N69" s="2">
        <v>1202.47</v>
      </c>
      <c r="O69" s="2">
        <v>1416.78</v>
      </c>
      <c r="P69" s="3">
        <v>-0.15129999999999999</v>
      </c>
      <c r="R69" s="2">
        <v>1036.4000000000001</v>
      </c>
      <c r="S69" s="2">
        <v>446.68</v>
      </c>
      <c r="T69" s="3">
        <v>1.3202</v>
      </c>
      <c r="V69" s="2">
        <v>1044.71</v>
      </c>
      <c r="W69" s="2">
        <v>1029.1300000000001</v>
      </c>
      <c r="X69" s="3">
        <v>1.5100000000000001E-2</v>
      </c>
      <c r="Z69" s="2">
        <v>1314.9</v>
      </c>
      <c r="AA69" s="2">
        <v>1707.81</v>
      </c>
      <c r="AB69" s="3">
        <v>-0.2301</v>
      </c>
      <c r="AD69" s="2">
        <v>1000.01</v>
      </c>
      <c r="AE69" s="2">
        <v>1061.83</v>
      </c>
      <c r="AF69" s="3">
        <v>-5.8200000000000002E-2</v>
      </c>
      <c r="AH69" s="2">
        <v>1306.24</v>
      </c>
      <c r="AI69" s="2">
        <v>1004.91</v>
      </c>
      <c r="AJ69" s="3">
        <v>0.2999</v>
      </c>
      <c r="AL69" s="2">
        <v>765.73</v>
      </c>
      <c r="AM69" s="2">
        <v>634.70000000000005</v>
      </c>
      <c r="AN69" s="3">
        <v>0.2064</v>
      </c>
      <c r="AP69" s="2">
        <v>2998.66</v>
      </c>
      <c r="AQ69" s="2">
        <v>612.04</v>
      </c>
      <c r="AR69" s="3">
        <v>3.8995000000000002</v>
      </c>
      <c r="AT69" s="2">
        <v>694.09</v>
      </c>
      <c r="AU69" s="2">
        <v>2453.5300000000002</v>
      </c>
      <c r="AV69" s="3">
        <v>-0.71709999999999996</v>
      </c>
    </row>
    <row r="70" spans="1:48" x14ac:dyDescent="0.25">
      <c r="A70" t="s">
        <v>70</v>
      </c>
      <c r="B70" s="2">
        <v>3379.78</v>
      </c>
      <c r="C70" s="2">
        <v>6714.16</v>
      </c>
      <c r="D70" s="3">
        <v>-0.49659999999999999</v>
      </c>
      <c r="F70" s="2">
        <v>5635.09</v>
      </c>
      <c r="G70" s="2">
        <v>7279.36</v>
      </c>
      <c r="H70" s="3">
        <v>-0.22589999999999999</v>
      </c>
      <c r="J70" s="2">
        <v>6166.94</v>
      </c>
      <c r="K70" s="2">
        <v>79323.289999999994</v>
      </c>
      <c r="L70" s="3">
        <v>-0.92230000000000001</v>
      </c>
      <c r="N70" s="2">
        <v>237.93</v>
      </c>
      <c r="O70" s="2">
        <v>54057.56</v>
      </c>
      <c r="P70" s="3">
        <v>-0.99560000000000004</v>
      </c>
      <c r="R70" s="2">
        <v>4617.0200000000004</v>
      </c>
      <c r="S70" s="2">
        <v>107465.44</v>
      </c>
      <c r="T70" s="3">
        <v>-0.95699999999999996</v>
      </c>
      <c r="V70" s="2">
        <v>9590.09</v>
      </c>
      <c r="W70" s="2">
        <v>17974.259999999998</v>
      </c>
      <c r="X70" s="3">
        <v>-0.46650000000000003</v>
      </c>
      <c r="Z70" s="2">
        <v>11030.36</v>
      </c>
      <c r="AA70" s="2">
        <v>14021.8</v>
      </c>
      <c r="AB70" s="3">
        <v>-0.21329999999999999</v>
      </c>
      <c r="AD70" s="2">
        <v>5224.78</v>
      </c>
      <c r="AE70" s="2">
        <v>8546.3799999999992</v>
      </c>
      <c r="AF70" s="3">
        <v>-0.38869999999999999</v>
      </c>
      <c r="AH70" s="2">
        <v>8173.69</v>
      </c>
      <c r="AI70" s="2">
        <v>847.76</v>
      </c>
      <c r="AJ70" s="3">
        <v>8.6415000000000006</v>
      </c>
      <c r="AL70" s="2">
        <v>5046.8900000000003</v>
      </c>
      <c r="AM70" s="2">
        <v>6180.2</v>
      </c>
      <c r="AN70" s="3">
        <v>-0.18340000000000001</v>
      </c>
      <c r="AP70" s="2">
        <v>7195.05</v>
      </c>
      <c r="AQ70" s="2">
        <v>5508.65</v>
      </c>
      <c r="AR70" s="3">
        <v>0.30609999999999998</v>
      </c>
      <c r="AT70" s="2">
        <v>9727.39</v>
      </c>
      <c r="AU70" s="2">
        <v>9521.36</v>
      </c>
      <c r="AV70" s="3">
        <v>2.1600000000000001E-2</v>
      </c>
    </row>
    <row r="71" spans="1:48" x14ac:dyDescent="0.25">
      <c r="A71" t="s">
        <v>71</v>
      </c>
      <c r="B71" s="2">
        <v>1871</v>
      </c>
      <c r="C71" s="2">
        <v>1040.8</v>
      </c>
      <c r="D71" s="3">
        <v>0.79769999999999996</v>
      </c>
      <c r="F71" s="2">
        <v>1976.42</v>
      </c>
      <c r="G71" s="2">
        <v>1043.1199999999999</v>
      </c>
      <c r="H71" s="3">
        <v>0.89470000000000005</v>
      </c>
      <c r="J71" s="2">
        <v>2756.76</v>
      </c>
      <c r="K71" s="2">
        <v>1570.62</v>
      </c>
      <c r="L71" s="3">
        <v>0.75519999999999998</v>
      </c>
      <c r="N71" s="2">
        <v>2060.4499999999998</v>
      </c>
      <c r="O71" s="2">
        <v>1841.92</v>
      </c>
      <c r="P71" s="3">
        <v>0.1186</v>
      </c>
      <c r="R71" s="2">
        <v>2028.1</v>
      </c>
      <c r="S71" s="2">
        <v>1381.32</v>
      </c>
      <c r="T71" s="3">
        <v>0.46820000000000001</v>
      </c>
      <c r="V71" s="2">
        <v>2215.8000000000002</v>
      </c>
      <c r="W71" s="2">
        <v>1392.15</v>
      </c>
      <c r="X71" s="3">
        <v>0.59160000000000001</v>
      </c>
      <c r="Z71" s="2">
        <v>2156.42</v>
      </c>
      <c r="AA71" s="2">
        <v>1395.6</v>
      </c>
      <c r="AB71" s="3">
        <v>0.54520000000000002</v>
      </c>
      <c r="AD71" s="2">
        <v>2119.91</v>
      </c>
      <c r="AE71" s="2">
        <v>1523.84</v>
      </c>
      <c r="AF71" s="3">
        <v>0.39119999999999999</v>
      </c>
      <c r="AH71" s="2">
        <v>1922.53</v>
      </c>
      <c r="AI71" s="2">
        <v>2032.15</v>
      </c>
      <c r="AJ71" s="3">
        <v>-5.3900000000000003E-2</v>
      </c>
      <c r="AL71" s="2">
        <v>2163.19</v>
      </c>
      <c r="AM71" s="2">
        <v>1513.01</v>
      </c>
      <c r="AN71" s="3">
        <v>0.42970000000000003</v>
      </c>
      <c r="AP71" s="2">
        <v>1627.68</v>
      </c>
      <c r="AQ71" s="2">
        <v>1521.77</v>
      </c>
      <c r="AR71" s="3">
        <v>6.9599999999999995E-2</v>
      </c>
      <c r="AT71" s="2">
        <v>2166.16</v>
      </c>
      <c r="AU71" s="2">
        <v>1604.43</v>
      </c>
      <c r="AV71" s="3">
        <v>0.35010000000000002</v>
      </c>
    </row>
    <row r="72" spans="1:48" x14ac:dyDescent="0.25">
      <c r="A72" t="s">
        <v>72</v>
      </c>
      <c r="B72" s="2">
        <v>75954.59</v>
      </c>
      <c r="C72" s="2">
        <v>58673.13</v>
      </c>
      <c r="D72" s="3">
        <v>0.29449999999999998</v>
      </c>
      <c r="F72" s="2">
        <v>75954.59</v>
      </c>
      <c r="G72" s="2">
        <v>75673.13</v>
      </c>
      <c r="H72" s="3">
        <v>3.7000000000000002E-3</v>
      </c>
      <c r="J72" s="2">
        <v>75954.59</v>
      </c>
      <c r="K72" s="2">
        <v>75673.13</v>
      </c>
      <c r="L72" s="3">
        <v>3.7000000000000002E-3</v>
      </c>
      <c r="N72" s="2">
        <v>75954.59</v>
      </c>
      <c r="O72" s="2">
        <v>75673.13</v>
      </c>
      <c r="P72" s="3">
        <v>3.7000000000000002E-3</v>
      </c>
      <c r="R72" s="2">
        <v>76176.399999999994</v>
      </c>
      <c r="S72" s="2">
        <v>76261.42</v>
      </c>
      <c r="T72" s="3">
        <v>-1.1000000000000001E-3</v>
      </c>
      <c r="V72" s="2">
        <v>75923.679999999993</v>
      </c>
      <c r="W72" s="2">
        <v>75940.45</v>
      </c>
      <c r="X72" s="3">
        <v>-2.0000000000000001E-4</v>
      </c>
      <c r="Z72" s="2">
        <v>75429.91</v>
      </c>
      <c r="AA72" s="2">
        <v>75940.45</v>
      </c>
      <c r="AB72" s="3">
        <v>-6.7000000000000002E-3</v>
      </c>
      <c r="AD72" s="2">
        <v>74706.259999999995</v>
      </c>
      <c r="AE72" s="2">
        <v>75940.45</v>
      </c>
      <c r="AF72" s="3">
        <v>-1.6299999999999999E-2</v>
      </c>
      <c r="AH72" s="2">
        <v>72230.47</v>
      </c>
      <c r="AI72" s="2">
        <v>75940.45</v>
      </c>
      <c r="AJ72" s="3">
        <v>-4.8899999999999999E-2</v>
      </c>
      <c r="AL72" s="2">
        <v>73711.009999999995</v>
      </c>
      <c r="AM72" s="2">
        <v>75940.45</v>
      </c>
      <c r="AN72" s="3">
        <v>-2.9399999999999999E-2</v>
      </c>
      <c r="AP72" s="2">
        <v>88688.17</v>
      </c>
      <c r="AQ72" s="2">
        <v>75940.45</v>
      </c>
      <c r="AR72" s="3">
        <v>0.16789999999999999</v>
      </c>
      <c r="AT72" s="2">
        <v>77117.45</v>
      </c>
      <c r="AU72" s="2">
        <v>75940.45</v>
      </c>
      <c r="AV72" s="3">
        <v>1.55E-2</v>
      </c>
    </row>
    <row r="73" spans="1:48" x14ac:dyDescent="0.25">
      <c r="A73" t="s">
        <v>73</v>
      </c>
      <c r="B73" s="2">
        <v>18661.580000000002</v>
      </c>
      <c r="C73" s="2">
        <v>12100</v>
      </c>
      <c r="D73" s="3">
        <v>0.5423</v>
      </c>
      <c r="F73" s="2">
        <v>20300</v>
      </c>
      <c r="G73" s="2">
        <v>16600</v>
      </c>
      <c r="H73" s="3">
        <v>0.22289999999999999</v>
      </c>
      <c r="J73" s="2">
        <v>20300</v>
      </c>
      <c r="K73" s="2">
        <v>12360.13</v>
      </c>
      <c r="L73" s="3">
        <v>0.64239999999999997</v>
      </c>
      <c r="N73" s="2">
        <v>21491.9</v>
      </c>
      <c r="O73" s="2">
        <v>16600</v>
      </c>
      <c r="P73" s="3">
        <v>0.29470000000000002</v>
      </c>
      <c r="R73" s="2">
        <v>21017.22</v>
      </c>
      <c r="S73" s="2">
        <v>16600</v>
      </c>
      <c r="T73" s="3">
        <v>0.2661</v>
      </c>
      <c r="V73" s="2">
        <v>21100</v>
      </c>
      <c r="W73" s="2">
        <v>16600</v>
      </c>
      <c r="X73" s="3">
        <v>0.27110000000000001</v>
      </c>
      <c r="Z73" s="2">
        <v>22300</v>
      </c>
      <c r="AA73" s="2">
        <v>16600</v>
      </c>
      <c r="AB73" s="3">
        <v>0.34339999999999998</v>
      </c>
      <c r="AD73" s="2">
        <v>22300</v>
      </c>
      <c r="AE73" s="2">
        <v>3902.99</v>
      </c>
      <c r="AF73" s="3">
        <v>4.7135999999999996</v>
      </c>
      <c r="AH73" s="2">
        <v>21100</v>
      </c>
      <c r="AI73" s="2">
        <v>16600</v>
      </c>
      <c r="AJ73" s="3">
        <v>0.27110000000000001</v>
      </c>
      <c r="AL73" s="2">
        <v>21100</v>
      </c>
      <c r="AM73" s="2">
        <v>16600</v>
      </c>
      <c r="AN73" s="3">
        <v>0.27110000000000001</v>
      </c>
      <c r="AP73" s="2">
        <v>22300</v>
      </c>
      <c r="AQ73" s="2">
        <v>16600</v>
      </c>
      <c r="AR73" s="3">
        <v>0.34339999999999998</v>
      </c>
      <c r="AT73" s="2">
        <v>22527.47</v>
      </c>
      <c r="AU73" s="2">
        <v>16600</v>
      </c>
      <c r="AV73" s="3">
        <v>0.35709999999999997</v>
      </c>
    </row>
    <row r="74" spans="1:48" x14ac:dyDescent="0.25">
      <c r="A74" t="s">
        <v>74</v>
      </c>
      <c r="B74" s="2">
        <v>900.26</v>
      </c>
      <c r="C74" s="2">
        <v>1209.6099999999999</v>
      </c>
      <c r="D74" s="3">
        <v>-0.25569999999999998</v>
      </c>
      <c r="F74" s="2">
        <v>1461.59</v>
      </c>
      <c r="G74" s="2">
        <v>1304.32</v>
      </c>
      <c r="H74" s="3">
        <v>0.1206</v>
      </c>
      <c r="J74" s="2">
        <v>2411.2600000000002</v>
      </c>
      <c r="K74" s="2">
        <v>1740.33</v>
      </c>
      <c r="L74" s="3">
        <v>0.38550000000000001</v>
      </c>
      <c r="N74" s="2">
        <v>941.44</v>
      </c>
      <c r="O74" s="2">
        <v>1315.05</v>
      </c>
      <c r="P74" s="3">
        <v>-0.28410000000000002</v>
      </c>
      <c r="R74" s="2">
        <v>1124.5</v>
      </c>
      <c r="S74" s="2">
        <v>1622.24</v>
      </c>
      <c r="T74" s="3">
        <v>-0.30680000000000002</v>
      </c>
      <c r="V74" s="2">
        <v>796.5</v>
      </c>
      <c r="W74" s="2">
        <v>949</v>
      </c>
      <c r="X74" s="3">
        <v>-0.16070000000000001</v>
      </c>
      <c r="Z74" s="2">
        <v>716.24</v>
      </c>
      <c r="AA74" s="2">
        <v>475.13</v>
      </c>
      <c r="AB74" s="3">
        <v>0.50749999999999995</v>
      </c>
      <c r="AD74" s="2">
        <v>2147.52</v>
      </c>
      <c r="AE74" s="2">
        <v>727.04</v>
      </c>
      <c r="AF74" s="3">
        <v>1.9538</v>
      </c>
      <c r="AH74" s="2">
        <v>291.25</v>
      </c>
      <c r="AI74" s="2">
        <v>696.14</v>
      </c>
      <c r="AJ74" s="3">
        <v>-0.58160000000000001</v>
      </c>
      <c r="AL74" s="2">
        <v>1321.06</v>
      </c>
      <c r="AM74" s="2">
        <v>2361.94</v>
      </c>
      <c r="AN74" s="3">
        <v>-0.44069999999999998</v>
      </c>
      <c r="AP74" s="2">
        <v>190</v>
      </c>
      <c r="AQ74" s="2">
        <v>1169.53</v>
      </c>
      <c r="AR74" s="3">
        <v>-0.83750000000000002</v>
      </c>
      <c r="AT74" s="2">
        <v>1456.58</v>
      </c>
      <c r="AU74" s="2">
        <v>1926.43</v>
      </c>
      <c r="AV74" s="3">
        <v>-0.24390000000000001</v>
      </c>
    </row>
    <row r="75" spans="1:48" x14ac:dyDescent="0.25">
      <c r="A75" t="s">
        <v>75</v>
      </c>
      <c r="C75" s="2">
        <v>2173.7600000000002</v>
      </c>
      <c r="D75" s="3">
        <v>-1</v>
      </c>
      <c r="F75" s="2">
        <v>98.47</v>
      </c>
      <c r="G75" s="2">
        <v>374.9</v>
      </c>
      <c r="H75" s="3">
        <v>-0.73729999999999996</v>
      </c>
      <c r="L75" t="s">
        <v>4</v>
      </c>
      <c r="N75" s="2">
        <v>172.12</v>
      </c>
      <c r="P75" t="s">
        <v>4</v>
      </c>
      <c r="S75" s="2">
        <v>1444.07</v>
      </c>
      <c r="T75" s="3">
        <v>-1</v>
      </c>
      <c r="W75" s="2">
        <v>541.25</v>
      </c>
      <c r="X75" s="3">
        <v>-1</v>
      </c>
      <c r="Z75" s="2">
        <v>65.27</v>
      </c>
      <c r="AA75" s="2">
        <v>7814.98</v>
      </c>
      <c r="AB75" s="3">
        <v>-0.99160000000000004</v>
      </c>
      <c r="AF75" t="s">
        <v>4</v>
      </c>
      <c r="AJ75" t="s">
        <v>4</v>
      </c>
      <c r="AM75" s="2">
        <v>6076.34</v>
      </c>
      <c r="AN75" s="3">
        <v>-1</v>
      </c>
      <c r="AP75" s="2">
        <v>400</v>
      </c>
      <c r="AQ75" s="2">
        <v>2823.21</v>
      </c>
      <c r="AR75" s="3">
        <v>-0.85829999999999995</v>
      </c>
      <c r="AT75" s="2">
        <v>275</v>
      </c>
      <c r="AU75" s="2">
        <v>504.4</v>
      </c>
      <c r="AV75" s="3">
        <v>-0.45479999999999998</v>
      </c>
    </row>
    <row r="76" spans="1:48" x14ac:dyDescent="0.25">
      <c r="A76" t="s">
        <v>76</v>
      </c>
      <c r="B76" s="2">
        <v>3586.29</v>
      </c>
      <c r="C76" s="2">
        <v>1039.5899999999999</v>
      </c>
      <c r="D76" s="3">
        <v>2.4497</v>
      </c>
      <c r="F76" s="2">
        <v>3832.45</v>
      </c>
      <c r="G76" s="2">
        <v>1076.43</v>
      </c>
      <c r="H76" s="3">
        <v>2.5602999999999998</v>
      </c>
      <c r="J76" s="2">
        <v>5162.01</v>
      </c>
      <c r="K76" s="2">
        <v>793.04</v>
      </c>
      <c r="L76" s="3">
        <v>5.5091000000000001</v>
      </c>
      <c r="N76" s="2">
        <v>4454.58</v>
      </c>
      <c r="O76" s="2">
        <v>5100.22</v>
      </c>
      <c r="P76" s="3">
        <v>-0.12659999999999999</v>
      </c>
      <c r="R76" s="2">
        <v>4568.4399999999996</v>
      </c>
      <c r="S76" s="2">
        <v>814.35</v>
      </c>
      <c r="T76" s="3">
        <v>4.6098999999999997</v>
      </c>
      <c r="V76" s="2">
        <v>8147.05</v>
      </c>
      <c r="W76" s="2">
        <v>1303.93</v>
      </c>
      <c r="X76" s="3">
        <v>5.2481</v>
      </c>
      <c r="Z76" s="2">
        <v>5712.19</v>
      </c>
      <c r="AA76" s="2">
        <v>1069.1400000000001</v>
      </c>
      <c r="AB76" s="3">
        <v>4.3428000000000004</v>
      </c>
      <c r="AD76" s="2">
        <v>5156.5</v>
      </c>
      <c r="AE76" s="2">
        <v>1590.49</v>
      </c>
      <c r="AF76" s="3">
        <v>2.2421000000000002</v>
      </c>
      <c r="AH76" s="2">
        <v>10798.24</v>
      </c>
      <c r="AI76" s="2">
        <v>1505.88</v>
      </c>
      <c r="AJ76" s="3">
        <v>6.1707000000000001</v>
      </c>
      <c r="AL76" s="2">
        <v>5091.42</v>
      </c>
      <c r="AM76" s="2">
        <v>1701.44</v>
      </c>
      <c r="AN76" s="3">
        <v>1.9923999999999999</v>
      </c>
      <c r="AP76" s="2">
        <v>3176.19</v>
      </c>
      <c r="AQ76" s="2">
        <v>3237.23</v>
      </c>
      <c r="AR76" s="3">
        <v>-1.89E-2</v>
      </c>
      <c r="AT76" s="2">
        <v>5184.6099999999997</v>
      </c>
      <c r="AU76" s="2">
        <v>2228.37</v>
      </c>
      <c r="AV76" s="3">
        <v>1.3266</v>
      </c>
    </row>
    <row r="77" spans="1:48" x14ac:dyDescent="0.25">
      <c r="A77" t="s">
        <v>77</v>
      </c>
      <c r="B77" s="2">
        <v>5000</v>
      </c>
      <c r="C77" s="2">
        <v>300</v>
      </c>
      <c r="D77" s="3">
        <v>15.666700000000001</v>
      </c>
      <c r="F77" s="2">
        <v>250</v>
      </c>
      <c r="G77" s="2">
        <v>2500</v>
      </c>
      <c r="H77" s="3">
        <v>-0.9</v>
      </c>
      <c r="J77" s="2">
        <v>12299.57</v>
      </c>
      <c r="K77" s="2">
        <v>1954</v>
      </c>
      <c r="L77" s="3">
        <v>5.2946</v>
      </c>
      <c r="N77" s="2">
        <v>9347.27</v>
      </c>
      <c r="O77" s="2">
        <v>1800</v>
      </c>
      <c r="P77" s="3">
        <v>4.1928999999999998</v>
      </c>
      <c r="R77" s="2">
        <v>5000</v>
      </c>
      <c r="T77" t="s">
        <v>4</v>
      </c>
      <c r="X77" t="s">
        <v>4</v>
      </c>
      <c r="AA77" s="2">
        <v>1500</v>
      </c>
      <c r="AB77" s="3">
        <v>-1</v>
      </c>
      <c r="AD77" s="2">
        <v>1140</v>
      </c>
      <c r="AE77" s="2">
        <v>5500</v>
      </c>
      <c r="AF77" s="3">
        <v>-0.79269999999999996</v>
      </c>
      <c r="AH77" s="2">
        <v>6500</v>
      </c>
      <c r="AI77" s="2">
        <v>10030</v>
      </c>
      <c r="AJ77" s="3">
        <v>-0.35189999999999999</v>
      </c>
      <c r="AL77" s="2">
        <v>6000</v>
      </c>
      <c r="AM77" s="2">
        <v>936.19</v>
      </c>
      <c r="AN77" s="3">
        <v>5.4089999999999998</v>
      </c>
      <c r="AP77" s="2">
        <v>1000</v>
      </c>
      <c r="AQ77" s="2">
        <v>400</v>
      </c>
      <c r="AR77" s="3">
        <v>1.5</v>
      </c>
      <c r="AT77" s="2">
        <v>171.55</v>
      </c>
      <c r="AU77" s="2">
        <v>2450</v>
      </c>
      <c r="AV77" s="3">
        <v>-0.93</v>
      </c>
    </row>
    <row r="78" spans="1:48" x14ac:dyDescent="0.25">
      <c r="A78" t="s">
        <v>78</v>
      </c>
      <c r="B78" s="2">
        <v>6399.98</v>
      </c>
      <c r="C78" s="2">
        <v>5247.8</v>
      </c>
      <c r="D78" s="3">
        <v>0.21959999999999999</v>
      </c>
      <c r="F78" s="2">
        <v>5464.84</v>
      </c>
      <c r="G78" s="2">
        <v>6100.19</v>
      </c>
      <c r="H78" s="3">
        <v>-0.1042</v>
      </c>
      <c r="J78" s="2">
        <v>6925.05</v>
      </c>
      <c r="K78" s="2">
        <v>12489.81</v>
      </c>
      <c r="L78" s="3">
        <v>-0.44550000000000001</v>
      </c>
      <c r="N78" s="2">
        <v>6268.11</v>
      </c>
      <c r="O78" s="2">
        <v>6453.27</v>
      </c>
      <c r="P78" s="3">
        <v>-2.87E-2</v>
      </c>
      <c r="R78" s="2">
        <v>6249.63</v>
      </c>
      <c r="S78" s="2">
        <v>12207.46</v>
      </c>
      <c r="T78" s="3">
        <v>-0.48799999999999999</v>
      </c>
      <c r="V78" s="2">
        <v>7702.91</v>
      </c>
      <c r="W78" s="2">
        <v>6375.98</v>
      </c>
      <c r="X78" s="3">
        <v>0.20810000000000001</v>
      </c>
      <c r="Z78" s="2">
        <v>5660.27</v>
      </c>
      <c r="AA78" s="2">
        <v>6175.12</v>
      </c>
      <c r="AB78" s="3">
        <v>-8.3400000000000002E-2</v>
      </c>
      <c r="AD78" s="2">
        <v>5802.93</v>
      </c>
      <c r="AE78" s="2">
        <v>6233.63</v>
      </c>
      <c r="AF78" s="3">
        <v>-6.9099999999999995E-2</v>
      </c>
      <c r="AH78" s="2">
        <v>6167.83</v>
      </c>
      <c r="AI78" s="2">
        <v>5451.76</v>
      </c>
      <c r="AJ78" s="3">
        <v>0.1313</v>
      </c>
      <c r="AL78" s="2">
        <v>3913.78</v>
      </c>
      <c r="AM78" s="2">
        <v>5431.09</v>
      </c>
      <c r="AN78" s="3">
        <v>-0.27939999999999998</v>
      </c>
      <c r="AP78" s="2">
        <v>5990.95</v>
      </c>
      <c r="AQ78" s="2">
        <v>6171.52</v>
      </c>
      <c r="AR78" s="3">
        <v>-2.93E-2</v>
      </c>
      <c r="AT78" s="2">
        <v>7239.95</v>
      </c>
      <c r="AU78" s="2">
        <v>10686.62</v>
      </c>
      <c r="AV78" s="3">
        <v>-0.32250000000000001</v>
      </c>
    </row>
    <row r="79" spans="1:48" x14ac:dyDescent="0.25">
      <c r="A79" t="s">
        <v>79</v>
      </c>
      <c r="B79" s="2">
        <v>8267.7099999999991</v>
      </c>
      <c r="C79" s="2">
        <v>5734.24</v>
      </c>
      <c r="D79" s="3">
        <v>0.44180000000000003</v>
      </c>
      <c r="F79" s="2">
        <v>10080.16</v>
      </c>
      <c r="G79" s="2">
        <v>5969.79</v>
      </c>
      <c r="H79" s="3">
        <v>0.6885</v>
      </c>
      <c r="J79" s="2">
        <v>9511.52</v>
      </c>
      <c r="K79" s="2">
        <v>13664.6</v>
      </c>
      <c r="L79" s="3">
        <v>-0.3039</v>
      </c>
      <c r="N79" s="2">
        <v>9125.92</v>
      </c>
      <c r="O79" s="2">
        <v>7509.44</v>
      </c>
      <c r="P79" s="3">
        <v>0.21529999999999999</v>
      </c>
      <c r="R79" s="2">
        <v>9574.07</v>
      </c>
      <c r="S79" s="2">
        <v>8432.8799999999992</v>
      </c>
      <c r="T79" s="3">
        <v>0.1353</v>
      </c>
      <c r="V79" s="2">
        <v>11073.61</v>
      </c>
      <c r="W79" s="2">
        <v>8923.24</v>
      </c>
      <c r="X79" s="3">
        <v>0.24099999999999999</v>
      </c>
      <c r="Z79" s="2">
        <v>13750.7</v>
      </c>
      <c r="AA79" s="2">
        <v>13472.84</v>
      </c>
      <c r="AB79" s="3">
        <v>2.06E-2</v>
      </c>
      <c r="AD79" s="2">
        <v>15424.82</v>
      </c>
      <c r="AE79" s="2">
        <v>12313.23</v>
      </c>
      <c r="AF79" s="3">
        <v>0.25269999999999998</v>
      </c>
      <c r="AH79" s="2">
        <v>16655.439999999999</v>
      </c>
      <c r="AI79" s="2">
        <v>14091.25</v>
      </c>
      <c r="AJ79" s="3">
        <v>0.182</v>
      </c>
      <c r="AL79" s="2">
        <v>16024.21</v>
      </c>
      <c r="AM79" s="2">
        <v>10735.69</v>
      </c>
      <c r="AN79" s="3">
        <v>0.49259999999999998</v>
      </c>
      <c r="AP79" s="2">
        <v>13335.15</v>
      </c>
      <c r="AQ79" s="2">
        <v>9624.31</v>
      </c>
      <c r="AR79" s="3">
        <v>0.3856</v>
      </c>
      <c r="AT79" s="2">
        <v>10402.1</v>
      </c>
      <c r="AU79" s="2">
        <v>5715.71</v>
      </c>
      <c r="AV79" s="3">
        <v>0.81989999999999996</v>
      </c>
    </row>
    <row r="80" spans="1:48" x14ac:dyDescent="0.25">
      <c r="A80" t="s">
        <v>80</v>
      </c>
      <c r="B80" s="2">
        <v>170.78</v>
      </c>
      <c r="C80" s="2">
        <v>610.23</v>
      </c>
      <c r="D80" s="3">
        <v>-0.72009999999999996</v>
      </c>
      <c r="F80" s="2">
        <v>820.28</v>
      </c>
      <c r="G80" s="2">
        <v>170.78</v>
      </c>
      <c r="H80" s="3">
        <v>3.8031000000000001</v>
      </c>
      <c r="J80" s="2">
        <v>3587.78</v>
      </c>
      <c r="K80" s="2">
        <v>1670</v>
      </c>
      <c r="L80" s="3">
        <v>1.1484000000000001</v>
      </c>
      <c r="N80" s="2">
        <v>170.78</v>
      </c>
      <c r="O80" s="2">
        <v>170.78</v>
      </c>
      <c r="P80" s="3">
        <v>0</v>
      </c>
      <c r="R80" s="2">
        <v>250.78</v>
      </c>
      <c r="S80" s="2">
        <v>170.78</v>
      </c>
      <c r="T80" s="3">
        <v>0.46839999999999998</v>
      </c>
      <c r="V80" s="2">
        <v>170.78</v>
      </c>
      <c r="W80" s="2">
        <v>170.78</v>
      </c>
      <c r="X80" s="3">
        <v>0</v>
      </c>
      <c r="Z80" s="2">
        <v>170.78</v>
      </c>
      <c r="AA80" s="2">
        <v>358.33</v>
      </c>
      <c r="AB80" s="3">
        <v>-0.52339999999999998</v>
      </c>
      <c r="AD80" s="2">
        <v>170.78</v>
      </c>
      <c r="AE80" s="2">
        <v>-224.44</v>
      </c>
      <c r="AF80" s="3">
        <v>-1.7608999999999999</v>
      </c>
      <c r="AH80" s="2">
        <v>170.78</v>
      </c>
      <c r="AI80" s="2">
        <v>170.78</v>
      </c>
      <c r="AJ80" s="3">
        <v>0</v>
      </c>
      <c r="AL80" s="2">
        <v>170.78</v>
      </c>
      <c r="AM80" s="2">
        <v>170.78</v>
      </c>
      <c r="AN80" s="3">
        <v>0</v>
      </c>
      <c r="AP80" s="2">
        <v>170.78</v>
      </c>
      <c r="AQ80" s="2">
        <v>1305.08</v>
      </c>
      <c r="AR80" s="3">
        <v>-0.86909999999999998</v>
      </c>
      <c r="AT80" s="2">
        <v>170.78</v>
      </c>
      <c r="AU80" s="2">
        <v>2270.7800000000002</v>
      </c>
      <c r="AV80" s="3">
        <v>-0.92479999999999996</v>
      </c>
    </row>
    <row r="81" spans="1:48" x14ac:dyDescent="0.25">
      <c r="A81" t="s">
        <v>81</v>
      </c>
      <c r="B81" s="2">
        <v>15912.08</v>
      </c>
      <c r="C81" s="2">
        <v>1225</v>
      </c>
      <c r="D81" s="3">
        <v>11.9895</v>
      </c>
      <c r="F81" s="2">
        <v>16794.3</v>
      </c>
      <c r="G81" s="2">
        <v>2200</v>
      </c>
      <c r="H81" s="3">
        <v>6.6337999999999999</v>
      </c>
      <c r="J81" s="2">
        <v>28355.119999999999</v>
      </c>
      <c r="K81" s="2">
        <v>18334.009999999998</v>
      </c>
      <c r="L81" s="3">
        <v>0.54659999999999997</v>
      </c>
      <c r="N81" s="2">
        <v>11749.6</v>
      </c>
      <c r="O81" s="2">
        <v>29550.400000000001</v>
      </c>
      <c r="P81" s="3">
        <v>-0.60240000000000005</v>
      </c>
      <c r="R81" s="2">
        <v>15645.41</v>
      </c>
      <c r="S81" s="2">
        <v>6729.96</v>
      </c>
      <c r="T81" s="3">
        <v>1.3247</v>
      </c>
      <c r="V81" s="2">
        <v>11692</v>
      </c>
      <c r="W81" s="2">
        <v>22096.22</v>
      </c>
      <c r="X81" s="3">
        <v>-0.47089999999999999</v>
      </c>
      <c r="Z81" s="2">
        <v>12737.5</v>
      </c>
      <c r="AA81" s="2">
        <v>8252.61</v>
      </c>
      <c r="AB81" s="3">
        <v>0.54349999999999998</v>
      </c>
      <c r="AD81" s="2">
        <v>15759.62</v>
      </c>
      <c r="AE81" s="2">
        <v>6192.57</v>
      </c>
      <c r="AF81" s="3">
        <v>1.5448999999999999</v>
      </c>
      <c r="AH81" s="2">
        <v>4322.38</v>
      </c>
      <c r="AI81" s="2">
        <v>5219.99</v>
      </c>
      <c r="AJ81" s="3">
        <v>-0.17199999999999999</v>
      </c>
      <c r="AL81" s="2">
        <v>13538.16</v>
      </c>
      <c r="AM81" s="2">
        <v>26537.45</v>
      </c>
      <c r="AN81" s="3">
        <v>-0.48980000000000001</v>
      </c>
      <c r="AP81" s="2">
        <v>7552.79</v>
      </c>
      <c r="AQ81" s="2">
        <v>33192.300000000003</v>
      </c>
      <c r="AR81" s="3">
        <v>-0.77249999999999996</v>
      </c>
      <c r="AT81" s="2">
        <v>13413.84</v>
      </c>
      <c r="AU81" s="2">
        <v>12719.28</v>
      </c>
      <c r="AV81" s="3">
        <v>5.4600000000000003E-2</v>
      </c>
    </row>
    <row r="82" spans="1:48" x14ac:dyDescent="0.25">
      <c r="A82" t="s">
        <v>82</v>
      </c>
      <c r="D82" t="s">
        <v>4</v>
      </c>
      <c r="G82" s="2">
        <v>-621.15</v>
      </c>
      <c r="H82" s="3">
        <v>-1</v>
      </c>
      <c r="L82" t="s">
        <v>4</v>
      </c>
      <c r="P82" t="s">
        <v>4</v>
      </c>
      <c r="S82" s="2">
        <v>27584.81</v>
      </c>
      <c r="T82" s="3">
        <v>-1</v>
      </c>
      <c r="X82" t="s">
        <v>4</v>
      </c>
      <c r="AB82" t="s">
        <v>4</v>
      </c>
      <c r="AF82" t="s">
        <v>4</v>
      </c>
      <c r="AJ82" t="s">
        <v>4</v>
      </c>
      <c r="AL82" s="2">
        <v>36917.730000000003</v>
      </c>
      <c r="AN82" t="s">
        <v>4</v>
      </c>
      <c r="AR82" t="s">
        <v>4</v>
      </c>
      <c r="AV82" t="s">
        <v>4</v>
      </c>
    </row>
    <row r="83" spans="1:48" x14ac:dyDescent="0.25">
      <c r="A83" t="s">
        <v>83</v>
      </c>
      <c r="B83" s="2">
        <v>4156.18</v>
      </c>
      <c r="C83" s="2">
        <v>2530.41</v>
      </c>
      <c r="D83" s="3">
        <v>0.64249999999999996</v>
      </c>
      <c r="F83" s="2">
        <v>3774.59</v>
      </c>
      <c r="G83" s="2">
        <v>2875.94</v>
      </c>
      <c r="H83" s="3">
        <v>0.3125</v>
      </c>
      <c r="J83" s="2">
        <v>4223.01</v>
      </c>
      <c r="K83" s="2">
        <v>4149.25</v>
      </c>
      <c r="L83" s="3">
        <v>1.78E-2</v>
      </c>
      <c r="N83" s="2">
        <v>4271.7</v>
      </c>
      <c r="O83" s="2">
        <v>6210.53</v>
      </c>
      <c r="P83" s="3">
        <v>-0.31219999999999998</v>
      </c>
      <c r="R83" s="2">
        <v>4231.47</v>
      </c>
      <c r="S83" s="2">
        <v>3254.58</v>
      </c>
      <c r="T83" s="3">
        <v>0.30020000000000002</v>
      </c>
      <c r="V83" s="2">
        <v>5179.3500000000004</v>
      </c>
      <c r="W83" s="2">
        <v>2719.02</v>
      </c>
      <c r="X83" s="3">
        <v>0.90490000000000004</v>
      </c>
      <c r="Z83" s="2">
        <v>5197.7700000000004</v>
      </c>
      <c r="AA83" s="2">
        <v>6531.16</v>
      </c>
      <c r="AB83" s="3">
        <v>-0.20419999999999999</v>
      </c>
      <c r="AD83" s="2">
        <v>5169.1499999999996</v>
      </c>
      <c r="AE83" s="2">
        <v>4830.97</v>
      </c>
      <c r="AF83" s="3">
        <v>7.0000000000000007E-2</v>
      </c>
      <c r="AH83" s="2">
        <v>7076.86</v>
      </c>
      <c r="AI83" s="2">
        <v>4494.59</v>
      </c>
      <c r="AJ83" s="3">
        <v>0.57450000000000001</v>
      </c>
      <c r="AL83" s="2">
        <v>6468.88</v>
      </c>
      <c r="AM83" s="2">
        <v>4571.37</v>
      </c>
      <c r="AN83" s="3">
        <v>0.41510000000000002</v>
      </c>
      <c r="AP83" s="2">
        <v>3945.48</v>
      </c>
      <c r="AQ83" s="2">
        <v>4584.72</v>
      </c>
      <c r="AR83" s="3">
        <v>-0.1394</v>
      </c>
      <c r="AT83" s="2">
        <v>7892.52</v>
      </c>
      <c r="AU83" s="2">
        <v>939.47</v>
      </c>
      <c r="AV83" s="3">
        <v>7.4009999999999998</v>
      </c>
    </row>
    <row r="84" spans="1:48" x14ac:dyDescent="0.25">
      <c r="A84" t="s">
        <v>84</v>
      </c>
      <c r="B84" s="2">
        <v>-50</v>
      </c>
      <c r="D84" t="s">
        <v>4</v>
      </c>
      <c r="F84" s="2">
        <v>-50</v>
      </c>
      <c r="H84" t="s">
        <v>4</v>
      </c>
      <c r="J84" s="2">
        <v>67340.399999999994</v>
      </c>
      <c r="K84" s="2">
        <v>106852.65</v>
      </c>
      <c r="L84" s="3">
        <v>-0.36980000000000002</v>
      </c>
      <c r="P84" t="s">
        <v>4</v>
      </c>
      <c r="S84" s="2">
        <v>1650</v>
      </c>
      <c r="T84" s="3">
        <v>-1</v>
      </c>
      <c r="X84" t="s">
        <v>4</v>
      </c>
      <c r="AA84" s="2">
        <v>-37.83</v>
      </c>
      <c r="AB84" s="3">
        <v>-1</v>
      </c>
      <c r="AF84" t="s">
        <v>4</v>
      </c>
      <c r="AJ84" t="s">
        <v>4</v>
      </c>
      <c r="AM84" s="2">
        <v>11650</v>
      </c>
      <c r="AN84" s="3">
        <v>-1</v>
      </c>
      <c r="AQ84" s="2">
        <v>61924.42</v>
      </c>
      <c r="AR84" s="3">
        <v>-1</v>
      </c>
      <c r="AU84" s="2">
        <v>-50</v>
      </c>
      <c r="AV84" s="3">
        <v>-1</v>
      </c>
    </row>
    <row r="85" spans="1:48" x14ac:dyDescent="0.25">
      <c r="A85" t="s">
        <v>85</v>
      </c>
      <c r="B85" s="2">
        <v>12.17</v>
      </c>
      <c r="D85" t="s">
        <v>4</v>
      </c>
      <c r="F85" s="2">
        <v>12.17</v>
      </c>
      <c r="H85" t="s">
        <v>4</v>
      </c>
      <c r="L85" t="s">
        <v>4</v>
      </c>
      <c r="P85" t="s">
        <v>4</v>
      </c>
      <c r="T85" t="s">
        <v>4</v>
      </c>
      <c r="X85" t="s">
        <v>4</v>
      </c>
      <c r="AB85" t="s">
        <v>4</v>
      </c>
      <c r="AE85" s="2">
        <v>1149.54</v>
      </c>
      <c r="AF85" s="3">
        <v>-1</v>
      </c>
      <c r="AJ85" t="s">
        <v>4</v>
      </c>
      <c r="AM85" s="2">
        <v>12.17</v>
      </c>
      <c r="AN85" s="3">
        <v>-1</v>
      </c>
      <c r="AQ85" s="2">
        <v>24.34</v>
      </c>
      <c r="AR85" s="3">
        <v>-1</v>
      </c>
      <c r="AU85" s="2">
        <v>12.17</v>
      </c>
      <c r="AV85" s="3">
        <v>-1</v>
      </c>
    </row>
    <row r="86" spans="1:48" x14ac:dyDescent="0.25">
      <c r="A86" s="5" t="s">
        <v>86</v>
      </c>
      <c r="B86" s="2">
        <v>814526.2</v>
      </c>
      <c r="C86" s="2">
        <v>589943.19999999995</v>
      </c>
      <c r="D86" s="3">
        <v>0.38069999999999998</v>
      </c>
      <c r="F86" s="2">
        <v>745221.71</v>
      </c>
      <c r="G86" s="2">
        <v>580925.84</v>
      </c>
      <c r="H86" s="3">
        <v>0.2828</v>
      </c>
      <c r="J86" s="2">
        <v>893469.73</v>
      </c>
      <c r="K86" s="2">
        <v>877286.39</v>
      </c>
      <c r="L86" s="3">
        <v>1.84E-2</v>
      </c>
      <c r="N86" s="2">
        <v>863988.4</v>
      </c>
      <c r="O86" s="2">
        <v>773619.71</v>
      </c>
      <c r="P86" s="3">
        <v>0.1168</v>
      </c>
      <c r="R86" s="2">
        <v>858112.09</v>
      </c>
      <c r="S86" s="2">
        <v>869507.33</v>
      </c>
      <c r="T86" s="3">
        <v>-1.3100000000000001E-2</v>
      </c>
      <c r="V86" s="2">
        <v>859476.63</v>
      </c>
      <c r="W86" s="2">
        <v>745929.42</v>
      </c>
      <c r="X86" s="3">
        <v>0.1522</v>
      </c>
      <c r="Z86" s="2">
        <v>849042.23</v>
      </c>
      <c r="AA86" s="2">
        <v>705628.17</v>
      </c>
      <c r="AB86" s="3">
        <v>0.20319999999999999</v>
      </c>
      <c r="AD86" s="2">
        <v>873761.72</v>
      </c>
      <c r="AE86" s="2">
        <v>731412.07</v>
      </c>
      <c r="AF86" s="3">
        <v>0.1946</v>
      </c>
      <c r="AH86" s="2">
        <v>844220.31</v>
      </c>
      <c r="AI86" s="2">
        <v>691390.03</v>
      </c>
      <c r="AJ86" s="3">
        <v>0.221</v>
      </c>
      <c r="AL86" s="2">
        <v>929422</v>
      </c>
      <c r="AM86" s="2">
        <v>793747.02</v>
      </c>
      <c r="AN86" s="3">
        <v>0.1709</v>
      </c>
      <c r="AP86" s="2">
        <v>857137.87</v>
      </c>
      <c r="AQ86" s="2">
        <v>822686.49</v>
      </c>
      <c r="AR86" s="3">
        <v>4.19E-2</v>
      </c>
      <c r="AT86" s="2">
        <v>880130.74</v>
      </c>
      <c r="AU86" s="2">
        <v>819720.18</v>
      </c>
      <c r="AV86" s="3">
        <v>7.3700000000000002E-2</v>
      </c>
    </row>
    <row r="87" spans="1:48" x14ac:dyDescent="0.25">
      <c r="A87" t="s">
        <v>87</v>
      </c>
      <c r="B87" s="2">
        <v>-61738.85</v>
      </c>
      <c r="C87" s="2">
        <v>-8545.7000000000007</v>
      </c>
      <c r="D87" s="3">
        <v>6.2245999999999997</v>
      </c>
      <c r="F87" s="2">
        <v>-36384.370000000003</v>
      </c>
      <c r="G87" s="2">
        <v>96448.46</v>
      </c>
      <c r="H87" s="3">
        <v>-1.3772</v>
      </c>
      <c r="J87" s="2">
        <v>9512.09</v>
      </c>
      <c r="K87" s="2">
        <v>-41242.949999999997</v>
      </c>
      <c r="L87" s="3">
        <v>-1.2305999999999999</v>
      </c>
      <c r="N87" s="2">
        <v>-128632.84</v>
      </c>
      <c r="O87" s="2">
        <v>87485.06</v>
      </c>
      <c r="P87" s="3">
        <v>-2.4702999999999999</v>
      </c>
      <c r="R87" s="2">
        <v>186480.7</v>
      </c>
      <c r="S87" s="2">
        <v>75418.570000000007</v>
      </c>
      <c r="T87" s="3">
        <v>1.4725999999999999</v>
      </c>
      <c r="V87" s="2">
        <v>-50506.87</v>
      </c>
      <c r="W87" s="2">
        <v>91359.52</v>
      </c>
      <c r="X87" s="3">
        <v>-1.5528</v>
      </c>
      <c r="Z87" s="2">
        <v>-180741.14</v>
      </c>
      <c r="AA87" s="2">
        <v>-110891.8</v>
      </c>
      <c r="AB87" s="3">
        <v>0.62990000000000002</v>
      </c>
      <c r="AD87" s="2">
        <v>72029.960000000006</v>
      </c>
      <c r="AE87" s="2">
        <v>23821.96</v>
      </c>
      <c r="AF87" s="3">
        <v>2.0236999999999998</v>
      </c>
      <c r="AH87" s="2">
        <v>-10413.26</v>
      </c>
      <c r="AI87" s="2">
        <v>17662.169999999998</v>
      </c>
      <c r="AJ87" s="3">
        <v>-1.5895999999999999</v>
      </c>
      <c r="AL87" s="2">
        <v>210722.77</v>
      </c>
      <c r="AM87" s="2">
        <v>-87858.49</v>
      </c>
      <c r="AN87" s="3">
        <v>-3.3984000000000001</v>
      </c>
      <c r="AP87" s="2">
        <v>259885.51</v>
      </c>
      <c r="AQ87" s="2">
        <v>-86873.61</v>
      </c>
      <c r="AR87" s="3">
        <v>-3.9914999999999998</v>
      </c>
      <c r="AT87" s="2">
        <v>-125325.06</v>
      </c>
      <c r="AU87" s="2">
        <v>-270945.02</v>
      </c>
      <c r="AV87" s="3">
        <v>-0.53749999999999998</v>
      </c>
    </row>
    <row r="88" spans="1:48" x14ac:dyDescent="0.25">
      <c r="A88" t="s">
        <v>88</v>
      </c>
      <c r="D88" t="s">
        <v>4</v>
      </c>
      <c r="H88" t="s">
        <v>4</v>
      </c>
      <c r="L88" t="s">
        <v>4</v>
      </c>
      <c r="P88" t="s">
        <v>4</v>
      </c>
      <c r="T88" t="s">
        <v>4</v>
      </c>
      <c r="X88" t="s">
        <v>4</v>
      </c>
      <c r="AB88" t="s">
        <v>4</v>
      </c>
      <c r="AF88" t="s">
        <v>4</v>
      </c>
      <c r="AJ88" t="s">
        <v>4</v>
      </c>
      <c r="AN88" t="s">
        <v>4</v>
      </c>
      <c r="AR88" t="s">
        <v>4</v>
      </c>
      <c r="AV88" t="s">
        <v>4</v>
      </c>
    </row>
    <row r="89" spans="1:48" x14ac:dyDescent="0.25">
      <c r="A89" t="s">
        <v>89</v>
      </c>
      <c r="D89" t="s">
        <v>4</v>
      </c>
      <c r="H89" t="s">
        <v>4</v>
      </c>
      <c r="K89" s="2">
        <v>87071.49</v>
      </c>
      <c r="L89" s="3">
        <v>-1</v>
      </c>
      <c r="O89" s="2">
        <v>121316.24</v>
      </c>
      <c r="P89" s="3">
        <v>-1</v>
      </c>
      <c r="R89" s="2">
        <v>2500</v>
      </c>
      <c r="S89" s="2">
        <v>61298.09</v>
      </c>
      <c r="T89" s="3">
        <v>-0.95920000000000005</v>
      </c>
      <c r="W89" s="2">
        <v>6484.98</v>
      </c>
      <c r="X89" s="3">
        <v>-1</v>
      </c>
      <c r="AA89" s="2">
        <v>500</v>
      </c>
      <c r="AB89" s="3">
        <v>-1</v>
      </c>
      <c r="AF89" t="s">
        <v>4</v>
      </c>
      <c r="AJ89" t="s">
        <v>4</v>
      </c>
      <c r="AM89" s="2">
        <v>400</v>
      </c>
      <c r="AN89" s="3">
        <v>-1</v>
      </c>
      <c r="AP89" s="2">
        <v>2000</v>
      </c>
      <c r="AQ89" s="2">
        <v>0.02</v>
      </c>
      <c r="AR89" s="3">
        <v>99999</v>
      </c>
      <c r="AT89" s="2">
        <v>2000</v>
      </c>
      <c r="AV89" t="s">
        <v>4</v>
      </c>
    </row>
    <row r="90" spans="1:48" x14ac:dyDescent="0.25">
      <c r="A90" t="s">
        <v>90</v>
      </c>
    </row>
    <row r="91" spans="1:48" x14ac:dyDescent="0.25">
      <c r="A91" t="s">
        <v>91</v>
      </c>
    </row>
    <row r="92" spans="1:48" x14ac:dyDescent="0.25">
      <c r="A92" t="s">
        <v>92</v>
      </c>
    </row>
    <row r="93" spans="1:48" x14ac:dyDescent="0.25">
      <c r="A93" t="s">
        <v>93</v>
      </c>
    </row>
    <row r="94" spans="1:48" x14ac:dyDescent="0.25">
      <c r="A94" s="6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7111-9CCD-481E-9692-BA0E1A86CDDA}">
  <dimension ref="B1:W14"/>
  <sheetViews>
    <sheetView topLeftCell="E1" workbookViewId="0">
      <selection activeCell="N22" sqref="N22"/>
    </sheetView>
  </sheetViews>
  <sheetFormatPr defaultRowHeight="15" x14ac:dyDescent="0.25"/>
  <cols>
    <col min="2" max="2" width="14.28515625" bestFit="1" customWidth="1"/>
    <col min="3" max="3" width="13.7109375" bestFit="1" customWidth="1"/>
    <col min="4" max="4" width="16.7109375" bestFit="1" customWidth="1"/>
    <col min="5" max="8" width="18.42578125" bestFit="1" customWidth="1"/>
    <col min="9" max="9" width="16.7109375" bestFit="1" customWidth="1"/>
    <col min="10" max="11" width="17.85546875" bestFit="1" customWidth="1"/>
    <col min="12" max="13" width="17.42578125" bestFit="1" customWidth="1"/>
    <col min="14" max="14" width="15.7109375" bestFit="1" customWidth="1"/>
    <col min="15" max="15" width="18.42578125" bestFit="1" customWidth="1"/>
    <col min="21" max="21" width="9.140625" style="15"/>
  </cols>
  <sheetData>
    <row r="1" spans="2:23" x14ac:dyDescent="0.25">
      <c r="C1" t="s">
        <v>116</v>
      </c>
    </row>
    <row r="2" spans="2:23" x14ac:dyDescent="0.25">
      <c r="G2" s="11"/>
    </row>
    <row r="3" spans="2:23" ht="15.75" x14ac:dyDescent="0.25">
      <c r="B3" s="29" t="s">
        <v>118</v>
      </c>
      <c r="C3" s="26">
        <v>44562</v>
      </c>
      <c r="D3" s="26">
        <v>44593</v>
      </c>
      <c r="E3" s="26">
        <v>44621</v>
      </c>
      <c r="F3" s="26">
        <v>44652</v>
      </c>
      <c r="G3" s="26">
        <v>44682</v>
      </c>
      <c r="H3" s="26">
        <v>44713</v>
      </c>
      <c r="I3" s="26">
        <v>44743</v>
      </c>
      <c r="J3" s="26">
        <v>44774</v>
      </c>
      <c r="K3" s="26">
        <v>44805</v>
      </c>
      <c r="L3" s="26">
        <v>44835</v>
      </c>
      <c r="M3" s="26">
        <v>44866</v>
      </c>
      <c r="N3" s="26">
        <v>44896</v>
      </c>
      <c r="O3" s="30" t="s">
        <v>117</v>
      </c>
    </row>
    <row r="4" spans="2:23" x14ac:dyDescent="0.25">
      <c r="B4" s="8" t="s">
        <v>12</v>
      </c>
      <c r="C4" s="27">
        <f>INDEX('Positive Recovery Dashboard - P'!$A1:$AW200,MATCH(KeyData!$B$4,'Positive Recovery Dashboard - P'!$A1:$A200,0),MATCH(KeyData!C3,'Positive Recovery Dashboard - P'!$A$2:$AW$2,0))</f>
        <v>785800.08</v>
      </c>
      <c r="D4" s="27">
        <f>INDEX('Positive Recovery Dashboard - P'!$A1:$AW200,MATCH(KeyData!$B$4,'Positive Recovery Dashboard - P'!$A1:$A200,0),MATCH(KeyData!D3,'Positive Recovery Dashboard - P'!$A$2:$AW$2,0))</f>
        <v>842443.61</v>
      </c>
      <c r="E4" s="27">
        <f>INDEX('Positive Recovery Dashboard - P'!$A1:$AW200,MATCH(KeyData!$B$4,'Positive Recovery Dashboard - P'!$A1:$A200,0),MATCH(KeyData!E3,'Positive Recovery Dashboard - P'!$A$2:$AW$2,0))</f>
        <v>1047176.48</v>
      </c>
      <c r="F4" s="27">
        <f>INDEX('Positive Recovery Dashboard - P'!$A1:$AW200,MATCH(KeyData!$B$4,'Positive Recovery Dashboard - P'!$A1:$A200,0),MATCH(KeyData!F3,'Positive Recovery Dashboard - P'!$A$2:$AW$2,0))</f>
        <v>1050450.8</v>
      </c>
      <c r="G4" s="27">
        <f>INDEX('Positive Recovery Dashboard - P'!$A1:$AW200,MATCH(KeyData!$B$4,'Positive Recovery Dashboard - P'!$A1:$A200,0),MATCH(KeyData!G3,'Positive Recovery Dashboard - P'!$A$2:$AW$2,0))</f>
        <v>1104285.57</v>
      </c>
      <c r="H4" s="27">
        <f>INDEX('Positive Recovery Dashboard - P'!$A1:$AW200,MATCH(KeyData!$B$4,'Positive Recovery Dashboard - P'!$A1:$A200,0),MATCH(KeyData!H3,'Positive Recovery Dashboard - P'!$A$2:$AW$2,0))</f>
        <v>1023199.38</v>
      </c>
      <c r="I4" s="27">
        <f>INDEX('Positive Recovery Dashboard - P'!$A1:$AW200,MATCH(KeyData!$B$4,'Positive Recovery Dashboard - P'!$A1:$A200,0),MATCH(KeyData!I3,'Positive Recovery Dashboard - P'!$A$2:$AW$2,0))</f>
        <v>757888.08</v>
      </c>
      <c r="J4" s="27">
        <f>INDEX('Positive Recovery Dashboard - P'!$A1:$AW200,MATCH(KeyData!$B$4,'Positive Recovery Dashboard - P'!$A1:$A200,0),MATCH(KeyData!J3,'Positive Recovery Dashboard - P'!$A$2:$AW$2,0))</f>
        <v>946682.68</v>
      </c>
      <c r="K4" s="27">
        <f>INDEX('Positive Recovery Dashboard - P'!$A1:$AW200,MATCH(KeyData!$B$4,'Positive Recovery Dashboard - P'!$A1:$A200,0),MATCH(KeyData!K3,'Positive Recovery Dashboard - P'!$A$2:$AW$2,0))</f>
        <v>906297.38</v>
      </c>
      <c r="L4" s="12">
        <f>INDEX('Positive Recovery Dashboard - P'!$A1:$AW200,MATCH(KeyData!$B$4,'Positive Recovery Dashboard - P'!$A1:$A200,0),MATCH(KeyData!L3,'Positive Recovery Dashboard - P'!$A$2:$AW$2,0))</f>
        <v>902499.62</v>
      </c>
      <c r="M4" s="12">
        <f>INDEX('Positive Recovery Dashboard - P'!$A1:$AW200,MATCH(KeyData!$B$4,'Positive Recovery Dashboard - P'!$A1:$A200,0),MATCH(KeyData!M3,'Positive Recovery Dashboard - P'!$A$2:$AW$2,0))</f>
        <v>875278.7</v>
      </c>
      <c r="N4" s="12">
        <f>INDEX('Positive Recovery Dashboard - P'!$A1:$AW200,MATCH(KeyData!$B$4,'Positive Recovery Dashboard - P'!$A1:$A200,0),MATCH(KeyData!N3,'Positive Recovery Dashboard - P'!$A$2:$AW$2,0))</f>
        <v>747543.36</v>
      </c>
      <c r="O4" s="31">
        <f>SUM(C4:N4)</f>
        <v>10989545.739999998</v>
      </c>
      <c r="P4" s="33">
        <f>(O11-O4)/O4</f>
        <v>0.19145125920373132</v>
      </c>
    </row>
    <row r="5" spans="2:23" x14ac:dyDescent="0.25">
      <c r="B5" s="5" t="s">
        <v>16</v>
      </c>
      <c r="C5" s="27">
        <f>INDEX('Positive Recovery Dashboard - P'!$A1:$AW200,MATCH(KeyData!$B$5,'Positive Recovery Dashboard - P'!$A1:$A200,0),MATCH(KeyData!C3,'Positive Recovery Dashboard - P'!$A$2:$AW$2,0))</f>
        <v>581397.5</v>
      </c>
      <c r="D5" s="27">
        <f>INDEX('Positive Recovery Dashboard - P'!$A1:$AW200,MATCH(KeyData!$B$5,'Positive Recovery Dashboard - P'!$A1:$A200,0),MATCH(KeyData!D3,'Positive Recovery Dashboard - P'!$A$2:$AW$2,0))</f>
        <v>677374.3</v>
      </c>
      <c r="E5" s="27">
        <f>INDEX('Positive Recovery Dashboard - P'!$A1:$AW200,MATCH(KeyData!$B$5,'Positive Recovery Dashboard - P'!$A1:$A200,0),MATCH(KeyData!E3,'Positive Recovery Dashboard - P'!$A$2:$AW$2,0))</f>
        <v>836043.44</v>
      </c>
      <c r="F5" s="27">
        <f>INDEX('Positive Recovery Dashboard - P'!$A1:$AW200,MATCH(KeyData!$B$5,'Positive Recovery Dashboard - P'!$A1:$A200,0),MATCH(KeyData!F3,'Positive Recovery Dashboard - P'!$A$2:$AW$2,0))</f>
        <v>861104.77</v>
      </c>
      <c r="G5" s="27">
        <f>INDEX('Positive Recovery Dashboard - P'!$A1:$AW200,MATCH(KeyData!$B$5,'Positive Recovery Dashboard - P'!$A1:$A200,0),MATCH(KeyData!G3,'Positive Recovery Dashboard - P'!$A$2:$AW$2,0))</f>
        <v>944925.9</v>
      </c>
      <c r="H5" s="27">
        <f>INDEX('Positive Recovery Dashboard - P'!$A1:$AW200,MATCH(KeyData!$B$5,'Positive Recovery Dashboard - P'!$A1:$A200,0),MATCH(KeyData!H3,'Positive Recovery Dashboard - P'!$A$2:$AW$2,0))</f>
        <v>837288.94</v>
      </c>
      <c r="I5" s="27">
        <f>INDEX('Positive Recovery Dashboard - P'!$A1:$AW200,MATCH(KeyData!$B$5,'Positive Recovery Dashboard - P'!$A1:$A200,0),MATCH(KeyData!I3,'Positive Recovery Dashboard - P'!$A$2:$AW$2,0))</f>
        <v>594736.37</v>
      </c>
      <c r="J5" s="27">
        <f>INDEX('Positive Recovery Dashboard - P'!$A1:$AW200,MATCH(KeyData!$B$5,'Positive Recovery Dashboard - P'!$A1:$A200,0),MATCH(KeyData!J3,'Positive Recovery Dashboard - P'!$A$2:$AW$2,0))</f>
        <v>755234.03</v>
      </c>
      <c r="K5" s="27">
        <f>INDEX('Positive Recovery Dashboard - P'!$A1:$AW200,MATCH(KeyData!$B$5,'Positive Recovery Dashboard - P'!$A1:$A200,0),MATCH(KeyData!K3,'Positive Recovery Dashboard - P'!$A$2:$AW$2,0))</f>
        <v>709052.2</v>
      </c>
      <c r="L5" s="12">
        <f>INDEX('Positive Recovery Dashboard - P'!$A1:$AW200,MATCH(KeyData!$B$5,'Positive Recovery Dashboard - P'!$A1:$A200,0),MATCH(KeyData!L3,'Positive Recovery Dashboard - P'!$A$2:$AW$2,0))</f>
        <v>705888.53</v>
      </c>
      <c r="M5" s="12">
        <f>INDEX('Positive Recovery Dashboard - P'!$A1:$AW200,MATCH(KeyData!$B$5,'Positive Recovery Dashboard - P'!$A1:$A200,0),MATCH(KeyData!M3,'Positive Recovery Dashboard - P'!$A$2:$AW$2,0))</f>
        <v>735812.88</v>
      </c>
      <c r="N5" s="12">
        <f>INDEX('Positive Recovery Dashboard - P'!$A1:$AW200,MATCH(KeyData!$B$5,'Positive Recovery Dashboard - P'!$A1:$A200,0),MATCH(KeyData!N3,'Positive Recovery Dashboard - P'!$A$2:$AW$2,0))</f>
        <v>548775.16</v>
      </c>
      <c r="O5" s="31">
        <f t="shared" ref="O5:O6" si="0">SUM(C5:N5)</f>
        <v>8787634.0199999996</v>
      </c>
      <c r="P5" s="33">
        <f t="shared" ref="P5:P6" si="1">(O12-O5)/O5</f>
        <v>0.18500591243329909</v>
      </c>
      <c r="T5" t="s">
        <v>112</v>
      </c>
    </row>
    <row r="6" spans="2:23" x14ac:dyDescent="0.25">
      <c r="B6" s="9" t="s">
        <v>86</v>
      </c>
      <c r="C6" s="27">
        <f>INDEX('Positive Recovery Dashboard - P'!$A1:$AW200,MATCH(KeyData!$B$6,'Positive Recovery Dashboard - P'!$A1:$A200,0),MATCH(KeyData!C3,'Positive Recovery Dashboard - P'!$A$2:$AW$2,0))</f>
        <v>589943.19999999995</v>
      </c>
      <c r="D6" s="27">
        <f>INDEX('Positive Recovery Dashboard - P'!$A1:$AW200,MATCH(KeyData!$B$6,'Positive Recovery Dashboard - P'!$A1:$A200,0),MATCH(KeyData!D3,'Positive Recovery Dashboard - P'!$A$2:$AW$2,0))</f>
        <v>580925.84</v>
      </c>
      <c r="E6" s="27">
        <f>INDEX('Positive Recovery Dashboard - P'!$A1:$AW200,MATCH(KeyData!$B$6,'Positive Recovery Dashboard - P'!$A1:$A200,0),MATCH(KeyData!E3,'Positive Recovery Dashboard - P'!$A$2:$AW$2,0))</f>
        <v>877286.39</v>
      </c>
      <c r="F6" s="27">
        <f>INDEX('Positive Recovery Dashboard - P'!$A1:$AW200,MATCH(KeyData!$B$6,'Positive Recovery Dashboard - P'!$A1:$A200,0),MATCH(KeyData!F3,'Positive Recovery Dashboard - P'!$A$2:$AW$2,0))</f>
        <v>773619.71</v>
      </c>
      <c r="G6" s="27">
        <f>INDEX('Positive Recovery Dashboard - P'!$A1:$AW200,MATCH(KeyData!$B$6,'Positive Recovery Dashboard - P'!$A1:$A200,0),MATCH(KeyData!G3,'Positive Recovery Dashboard - P'!$A$2:$AW$2,0))</f>
        <v>869507.33</v>
      </c>
      <c r="H6" s="27">
        <f>INDEX('Positive Recovery Dashboard - P'!$A1:$AW200,MATCH(KeyData!$B$6,'Positive Recovery Dashboard - P'!$A1:$A200,0),MATCH(KeyData!H3,'Positive Recovery Dashboard - P'!$A$2:$AW$2,0))</f>
        <v>745929.42</v>
      </c>
      <c r="I6" s="27">
        <f>INDEX('Positive Recovery Dashboard - P'!$A1:$AW200,MATCH(KeyData!$B$6,'Positive Recovery Dashboard - P'!$A1:$A200,0),MATCH(KeyData!I3,'Positive Recovery Dashboard - P'!$A$2:$AW$2,0))</f>
        <v>705628.17</v>
      </c>
      <c r="J6" s="27">
        <f>INDEX('Positive Recovery Dashboard - P'!$A1:$AW200,MATCH(KeyData!$B$6,'Positive Recovery Dashboard - P'!$A1:$A200,0),MATCH(KeyData!J3,'Positive Recovery Dashboard - P'!$A$2:$AW$2,0))</f>
        <v>731412.07</v>
      </c>
      <c r="K6" s="27">
        <f>INDEX('Positive Recovery Dashboard - P'!$A1:$AW200,MATCH(KeyData!$B$6,'Positive Recovery Dashboard - P'!$A1:$A200,0),MATCH(KeyData!K3,'Positive Recovery Dashboard - P'!$A$2:$AW$2,0))</f>
        <v>691390.03</v>
      </c>
      <c r="L6" s="12">
        <f>INDEX('Positive Recovery Dashboard - P'!$A1:$AW200,MATCH(KeyData!$B$6,'Positive Recovery Dashboard - P'!$A1:$A200,0),MATCH(KeyData!L3,'Positive Recovery Dashboard - P'!$A$2:$AW$2,0))</f>
        <v>793747.02</v>
      </c>
      <c r="M6" s="12">
        <f>INDEX('Positive Recovery Dashboard - P'!$A1:$AW200,MATCH(KeyData!$B$6,'Positive Recovery Dashboard - P'!$A1:$A200,0),MATCH(KeyData!M3,'Positive Recovery Dashboard - P'!$A$2:$AW$2,0))</f>
        <v>822686.49</v>
      </c>
      <c r="N6" s="12">
        <f>INDEX('Positive Recovery Dashboard - P'!$A1:$AW200,MATCH(KeyData!$B$6,'Positive Recovery Dashboard - P'!$A1:$A200,0),MATCH(KeyData!N3,'Positive Recovery Dashboard - P'!$A$2:$AW$2,0))</f>
        <v>819720.18</v>
      </c>
      <c r="O6" s="31">
        <f t="shared" si="0"/>
        <v>9001795.8500000015</v>
      </c>
      <c r="P6" s="33">
        <f t="shared" si="1"/>
        <v>0.14071789686276848</v>
      </c>
      <c r="U6" s="15" t="s">
        <v>120</v>
      </c>
      <c r="V6" s="10" t="s">
        <v>114</v>
      </c>
      <c r="W6" s="10" t="s">
        <v>114</v>
      </c>
    </row>
    <row r="7" spans="2:23" x14ac:dyDescent="0.25">
      <c r="B7" s="6" t="s">
        <v>94</v>
      </c>
      <c r="C7" s="12" t="e">
        <f>INDEX('Positive Recovery Dashboard - P'!$A1:$AW200,MATCH(KeyData!$B$5,'Positive Recovery Dashboard - P'!$A3:$A202,0),MATCH(KeyData!C5,'Positive Recovery Dashboard - P'!$A$2:$AW4,0))</f>
        <v>#N/A</v>
      </c>
      <c r="O7" s="4"/>
      <c r="T7" t="s">
        <v>113</v>
      </c>
      <c r="U7" s="15">
        <v>2022</v>
      </c>
      <c r="V7">
        <v>2023</v>
      </c>
      <c r="W7">
        <v>2024</v>
      </c>
    </row>
    <row r="8" spans="2:23" x14ac:dyDescent="0.25">
      <c r="O8" s="4"/>
      <c r="T8" t="s">
        <v>115</v>
      </c>
      <c r="U8" s="16">
        <v>44562</v>
      </c>
      <c r="V8" s="1">
        <v>44927</v>
      </c>
      <c r="W8" s="1">
        <v>45292</v>
      </c>
    </row>
    <row r="9" spans="2:23" x14ac:dyDescent="0.25">
      <c r="C9" t="s">
        <v>97</v>
      </c>
      <c r="D9" t="s">
        <v>98</v>
      </c>
      <c r="E9" s="39" t="s">
        <v>99</v>
      </c>
      <c r="F9" s="39" t="s">
        <v>100</v>
      </c>
      <c r="G9" s="39" t="s">
        <v>101</v>
      </c>
      <c r="H9" s="39" t="s">
        <v>102</v>
      </c>
      <c r="I9" s="39" t="s">
        <v>103</v>
      </c>
      <c r="J9" s="39" t="s">
        <v>104</v>
      </c>
      <c r="K9" s="39" t="s">
        <v>105</v>
      </c>
      <c r="L9" s="39" t="s">
        <v>106</v>
      </c>
      <c r="M9" s="39" t="s">
        <v>107</v>
      </c>
      <c r="N9" s="39" t="s">
        <v>108</v>
      </c>
      <c r="O9" s="4"/>
      <c r="U9" s="16">
        <v>44593</v>
      </c>
      <c r="V9" s="1">
        <v>44958</v>
      </c>
      <c r="W9" s="1">
        <v>45323</v>
      </c>
    </row>
    <row r="10" spans="2:23" ht="15.75" x14ac:dyDescent="0.25">
      <c r="B10" s="29" t="s">
        <v>119</v>
      </c>
      <c r="C10" s="26">
        <v>44927</v>
      </c>
      <c r="D10" s="26">
        <v>44958</v>
      </c>
      <c r="E10" s="26">
        <v>44986</v>
      </c>
      <c r="F10" s="26">
        <v>45017</v>
      </c>
      <c r="G10" s="26">
        <v>45047</v>
      </c>
      <c r="H10" s="26">
        <v>45078</v>
      </c>
      <c r="I10" s="26">
        <v>45108</v>
      </c>
      <c r="J10" s="26">
        <v>45139</v>
      </c>
      <c r="K10" s="26">
        <v>45170</v>
      </c>
      <c r="L10" s="26">
        <v>45200</v>
      </c>
      <c r="M10" s="26">
        <v>45231</v>
      </c>
      <c r="N10" s="26">
        <v>45261</v>
      </c>
      <c r="O10" s="30" t="s">
        <v>121</v>
      </c>
      <c r="U10" s="16">
        <v>44621</v>
      </c>
      <c r="V10" s="1">
        <v>44986</v>
      </c>
      <c r="W10" s="1">
        <v>45352</v>
      </c>
    </row>
    <row r="11" spans="2:23" x14ac:dyDescent="0.25">
      <c r="B11" s="8" t="s">
        <v>12</v>
      </c>
      <c r="C11" s="27">
        <f>INDEX('Positive Recovery Dashboard - P'!$A1:$AW200,MATCH(KeyData!$B$11,'Positive Recovery Dashboard - P'!$A1:$A200,0),MATCH(KeyData!C10,'Positive Recovery Dashboard - P'!$A$2:$AW$2,0))</f>
        <v>944069.1</v>
      </c>
      <c r="D11" s="27">
        <f>INDEX('Positive Recovery Dashboard - P'!$A8:$AW207,MATCH(KeyData!$B$11,'Positive Recovery Dashboard - P'!$A8:$A207,0),MATCH(KeyData!D10,'Positive Recovery Dashboard - P'!$A$2:$AW$2,0))</f>
        <v>882132.97</v>
      </c>
      <c r="E11" s="27">
        <f>INDEX('Positive Recovery Dashboard - P'!$A8:$AW207,MATCH(KeyData!$B$11,'Positive Recovery Dashboard - P'!$A8:$A207,0),MATCH(KeyData!E10,'Positive Recovery Dashboard - P'!$A$2:$AW$2,0))</f>
        <v>1082083.07</v>
      </c>
      <c r="F11" s="27">
        <f>INDEX('Positive Recovery Dashboard - P'!$A8:$AW207,MATCH(KeyData!$B$11,'Positive Recovery Dashboard - P'!$A8:$A207,0),MATCH(KeyData!F10,'Positive Recovery Dashboard - P'!$A$2:$AW$2,0))</f>
        <v>955053.25</v>
      </c>
      <c r="G11" s="27">
        <f>INDEX('Positive Recovery Dashboard - P'!$A8:$AW207,MATCH(KeyData!$B$11,'Positive Recovery Dashboard - P'!$A8:$A207,0),MATCH(KeyData!G10,'Positive Recovery Dashboard - P'!$A$2:$AW$2,0))</f>
        <v>1284503.3</v>
      </c>
      <c r="H11" s="27">
        <f>INDEX('Positive Recovery Dashboard - P'!$A8:$AW207,MATCH(KeyData!$B$11,'Positive Recovery Dashboard - P'!$A8:$A207,0),MATCH(KeyData!H10,'Positive Recovery Dashboard - P'!$A$2:$AW$2,0))</f>
        <v>1036931.12</v>
      </c>
      <c r="I11" s="27">
        <f>INDEX('Positive Recovery Dashboard - P'!$A8:$AW207,MATCH(KeyData!$B$11,'Positive Recovery Dashboard - P'!$A8:$A207,0),MATCH(KeyData!I10,'Positive Recovery Dashboard - P'!$A$2:$AW$2,0))</f>
        <v>887078.49</v>
      </c>
      <c r="J11" s="27">
        <f>INDEX('Positive Recovery Dashboard - P'!$A8:$AW207,MATCH(KeyData!$B$11,'Positive Recovery Dashboard - P'!$A8:$A207,0),MATCH(KeyData!J10,'Positive Recovery Dashboard - P'!$A$2:$AW$2,0))</f>
        <v>1172284.6599999999</v>
      </c>
      <c r="K11" s="27">
        <f>INDEX('Positive Recovery Dashboard - P'!$A8:$AW207,MATCH(KeyData!$B$11,'Positive Recovery Dashboard - P'!$A8:$A207,0),MATCH(KeyData!K10,'Positive Recovery Dashboard - P'!$A$2:$AW$2,0))</f>
        <v>1033823.08</v>
      </c>
      <c r="L11" s="27">
        <f>INDEX('Positive Recovery Dashboard - P'!$A8:$AW207,MATCH(KeyData!$B$11,'Positive Recovery Dashboard - P'!$A8:$A207,0),MATCH(KeyData!L10,'Positive Recovery Dashboard - P'!$A$2:$AW$2,0))</f>
        <v>1422336.53</v>
      </c>
      <c r="M11" s="27">
        <f>INDEX('Positive Recovery Dashboard - P'!$A8:$AW207,MATCH(KeyData!$B$11,'Positive Recovery Dashboard - P'!$A8:$A207,0),MATCH(KeyData!M10,'Positive Recovery Dashboard - P'!$A$2:$AW$2,0))</f>
        <v>1398963.3</v>
      </c>
      <c r="N11" s="27">
        <f>INDEX('Positive Recovery Dashboard - P'!$A8:$AW207,MATCH(KeyData!$B$11,'Positive Recovery Dashboard - P'!$A8:$A207,0),MATCH(KeyData!N10,'Positive Recovery Dashboard - P'!$A$2:$AW$2,0))</f>
        <v>994249.24</v>
      </c>
      <c r="O11" s="32">
        <f>SUM(C11:N11)</f>
        <v>13093508.109999999</v>
      </c>
      <c r="U11" s="16">
        <v>44805</v>
      </c>
      <c r="V11" s="1">
        <v>45170</v>
      </c>
      <c r="W11" s="1">
        <v>45536</v>
      </c>
    </row>
    <row r="12" spans="2:23" x14ac:dyDescent="0.25">
      <c r="B12" s="5" t="s">
        <v>16</v>
      </c>
      <c r="C12" s="27">
        <f>INDEX('Positive Recovery Dashboard - P'!$A1:$AW200,MATCH(KeyData!$B$12,'Positive Recovery Dashboard - P'!$A1:$A200,0),MATCH(KeyData!C10,'Positive Recovery Dashboard - P'!$A$2:$AW$2,0))</f>
        <v>752787.35</v>
      </c>
      <c r="D12" s="27">
        <f>INDEX('Positive Recovery Dashboard - P'!$A1:$AW200,MATCH(KeyData!$B$12,'Positive Recovery Dashboard - P'!$A1:$A200,0),MATCH(KeyData!D10,'Positive Recovery Dashboard - P'!$A$2:$AW$2,0))</f>
        <v>708837.34</v>
      </c>
      <c r="E12" s="27">
        <f>INDEX('Positive Recovery Dashboard - P'!$A1:$AW200,MATCH(KeyData!$B$12,'Positive Recovery Dashboard - P'!$A1:$A200,0),MATCH(KeyData!E10,'Positive Recovery Dashboard - P'!$A$2:$AW$2,0))</f>
        <v>902981.82</v>
      </c>
      <c r="F12" s="27">
        <f>INDEX('Positive Recovery Dashboard - P'!$A1:$AW200,MATCH(KeyData!$B$12,'Positive Recovery Dashboard - P'!$A1:$A200,0),MATCH(KeyData!F10,'Positive Recovery Dashboard - P'!$A$2:$AW$2,0))</f>
        <v>735355.56</v>
      </c>
      <c r="G12" s="27">
        <f>INDEX('Positive Recovery Dashboard - P'!$A1:$AW200,MATCH(KeyData!$B$12,'Positive Recovery Dashboard - P'!$A1:$A200,0),MATCH(KeyData!G10,'Positive Recovery Dashboard - P'!$A$2:$AW$2,0))</f>
        <v>1044592.79</v>
      </c>
      <c r="H12" s="27">
        <f>INDEX('Positive Recovery Dashboard - P'!$A1:$AW200,MATCH(KeyData!$B$12,'Positive Recovery Dashboard - P'!$A1:$A200,0),MATCH(KeyData!H10,'Positive Recovery Dashboard - P'!$A$2:$AW$2,0))</f>
        <v>808969.76</v>
      </c>
      <c r="I12" s="27">
        <f>INDEX('Positive Recovery Dashboard - P'!$A1:$AW200,MATCH(KeyData!$B$12,'Positive Recovery Dashboard - P'!$A1:$A200,0),MATCH(KeyData!I10,'Positive Recovery Dashboard - P'!$A$2:$AW$2,0))</f>
        <v>668301.09</v>
      </c>
      <c r="J12" s="27">
        <f>INDEX('Positive Recovery Dashboard - P'!$A1:$AW200,MATCH(KeyData!$B$12,'Positive Recovery Dashboard - P'!$A1:$A200,0),MATCH(KeyData!J10,'Positive Recovery Dashboard - P'!$A$2:$AW$2,0))</f>
        <v>945791.68</v>
      </c>
      <c r="K12" s="27">
        <f>INDEX('Positive Recovery Dashboard - P'!$A1:$AW200,MATCH(KeyData!$B$12,'Positive Recovery Dashboard - P'!$A1:$A200,0),MATCH(KeyData!K10,'Positive Recovery Dashboard - P'!$A$2:$AW$2,0))</f>
        <v>833807.05</v>
      </c>
      <c r="L12" s="27">
        <f>INDEX('Positive Recovery Dashboard - P'!$A1:$AW200,MATCH(KeyData!$B$12,'Positive Recovery Dashboard - P'!$A1:$A200,0),MATCH(KeyData!L10,'Positive Recovery Dashboard - P'!$A$2:$AW$2,0))</f>
        <v>1140144.77</v>
      </c>
      <c r="M12" s="27">
        <f>INDEX('Positive Recovery Dashboard - P'!$A1:$AW200,MATCH(KeyData!$B$12,'Positive Recovery Dashboard - P'!$A1:$A200,0),MATCH(KeyData!M10,'Positive Recovery Dashboard - P'!$A$2:$AW$2,0))</f>
        <v>1117023.3799999999</v>
      </c>
      <c r="N12" s="27">
        <f>INDEX('Positive Recovery Dashboard - P'!$A1:$AW200,MATCH(KeyData!$B$12,'Positive Recovery Dashboard - P'!$A1:$A200,0),MATCH(KeyData!N10,'Positive Recovery Dashboard - P'!$A$2:$AW$2,0))</f>
        <v>754805.68</v>
      </c>
      <c r="O12" s="32">
        <f t="shared" ref="O12:O13" si="2">SUM(C12:N12)</f>
        <v>10413398.27</v>
      </c>
      <c r="U12" s="16">
        <v>44835</v>
      </c>
      <c r="V12" s="1">
        <v>45200</v>
      </c>
      <c r="W12" s="1">
        <v>45566</v>
      </c>
    </row>
    <row r="13" spans="2:23" x14ac:dyDescent="0.25">
      <c r="B13" s="9" t="s">
        <v>86</v>
      </c>
      <c r="C13" s="27">
        <f>INDEX('Positive Recovery Dashboard - P'!$A1:$AW200,MATCH(KeyData!$B$13,'Positive Recovery Dashboard - P'!$A1:$A200,0),MATCH(KeyData!C10,'Positive Recovery Dashboard - P'!$A$2:$AW$2,0))</f>
        <v>814526.2</v>
      </c>
      <c r="D13" s="27">
        <f>INDEX('Positive Recovery Dashboard - P'!$A1:$AW200,MATCH(KeyData!$B$13,'Positive Recovery Dashboard - P'!$A1:$A200,0),MATCH(KeyData!D10,'Positive Recovery Dashboard - P'!$A$2:$AW$2,0))</f>
        <v>745221.71</v>
      </c>
      <c r="E13" s="27">
        <f>INDEX('Positive Recovery Dashboard - P'!$A1:$AW200,MATCH(KeyData!$B$13,'Positive Recovery Dashboard - P'!$A1:$A200,0),MATCH(KeyData!E10,'Positive Recovery Dashboard - P'!$A$2:$AW$2,0))</f>
        <v>893469.73</v>
      </c>
      <c r="F13" s="27">
        <f>INDEX('Positive Recovery Dashboard - P'!$A1:$AW200,MATCH(KeyData!$B$13,'Positive Recovery Dashboard - P'!$A1:$A200,0),MATCH(KeyData!F10,'Positive Recovery Dashboard - P'!$A$2:$AW$2,0))</f>
        <v>863988.4</v>
      </c>
      <c r="G13" s="27">
        <f>INDEX('Positive Recovery Dashboard - P'!$A1:$AW200,MATCH(KeyData!$B$13,'Positive Recovery Dashboard - P'!$A1:$A200,0),MATCH(KeyData!G10,'Positive Recovery Dashboard - P'!$A$2:$AW$2,0))</f>
        <v>858112.09</v>
      </c>
      <c r="H13" s="27">
        <f>INDEX('Positive Recovery Dashboard - P'!$A1:$AW200,MATCH(KeyData!$B$13,'Positive Recovery Dashboard - P'!$A1:$A200,0),MATCH(KeyData!H10,'Positive Recovery Dashboard - P'!$A$2:$AW$2,0))</f>
        <v>859476.63</v>
      </c>
      <c r="I13" s="27">
        <f>INDEX('Positive Recovery Dashboard - P'!$A1:$AW200,MATCH(KeyData!$B$13,'Positive Recovery Dashboard - P'!$A1:$A200,0),MATCH(KeyData!I10,'Positive Recovery Dashboard - P'!$A$2:$AW$2,0))</f>
        <v>849042.23</v>
      </c>
      <c r="J13" s="27">
        <f>INDEX('Positive Recovery Dashboard - P'!$A1:$AW200,MATCH(KeyData!$B$13,'Positive Recovery Dashboard - P'!$A1:$A200,0),MATCH(KeyData!J10,'Positive Recovery Dashboard - P'!$A$2:$AW$2,0))</f>
        <v>873761.72</v>
      </c>
      <c r="K13" s="27">
        <f>INDEX('Positive Recovery Dashboard - P'!$A1:$AW200,MATCH(KeyData!$B$13,'Positive Recovery Dashboard - P'!$A1:$A200,0),MATCH(KeyData!K10,'Positive Recovery Dashboard - P'!$A$2:$AW$2,0))</f>
        <v>844220.31</v>
      </c>
      <c r="L13" s="27">
        <f>INDEX('Positive Recovery Dashboard - P'!$A1:$AW200,MATCH(KeyData!$B$13,'Positive Recovery Dashboard - P'!$A1:$A200,0),MATCH(KeyData!L10,'Positive Recovery Dashboard - P'!$A$2:$AW$2,0))</f>
        <v>929422</v>
      </c>
      <c r="M13" s="27">
        <f>INDEX('Positive Recovery Dashboard - P'!$A1:$AW200,MATCH(KeyData!$B$13,'Positive Recovery Dashboard - P'!$A1:$A200,0),MATCH(KeyData!M10,'Positive Recovery Dashboard - P'!$A$2:$AW$2,0))</f>
        <v>857137.87</v>
      </c>
      <c r="N13" s="27">
        <f>INDEX('Positive Recovery Dashboard - P'!$A1:$AW200,MATCH(KeyData!$B$13,'Positive Recovery Dashboard - P'!$A1:$A200,0),MATCH(KeyData!N10,'Positive Recovery Dashboard - P'!$A$2:$AW$2,0))</f>
        <v>880130.74</v>
      </c>
      <c r="O13" s="32">
        <f t="shared" si="2"/>
        <v>10268509.629999999</v>
      </c>
      <c r="U13" s="16">
        <v>44866</v>
      </c>
      <c r="V13" s="1">
        <v>45231</v>
      </c>
      <c r="W13" s="1">
        <v>45597</v>
      </c>
    </row>
    <row r="14" spans="2:23" x14ac:dyDescent="0.25">
      <c r="U14" s="16">
        <v>44896</v>
      </c>
      <c r="V14" s="1">
        <v>45261</v>
      </c>
      <c r="W14" s="1">
        <v>45627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0568-1941-4B95-8483-9C8809B04EB9}">
  <dimension ref="A1:BJ96"/>
  <sheetViews>
    <sheetView topLeftCell="AZ1" zoomScale="130" zoomScaleNormal="130" workbookViewId="0">
      <selection activeCell="BA2" sqref="BA2"/>
    </sheetView>
  </sheetViews>
  <sheetFormatPr defaultRowHeight="15" x14ac:dyDescent="0.25"/>
  <cols>
    <col min="1" max="1" width="40.85546875" customWidth="1"/>
    <col min="2" max="2" width="13.85546875" bestFit="1" customWidth="1"/>
    <col min="3" max="3" width="14" customWidth="1"/>
    <col min="4" max="4" width="12.5703125" bestFit="1" customWidth="1"/>
    <col min="6" max="7" width="11.85546875" customWidth="1"/>
    <col min="8" max="8" width="12.5703125" bestFit="1" customWidth="1"/>
    <col min="10" max="11" width="13.5703125" bestFit="1" customWidth="1"/>
    <col min="12" max="12" width="12.5703125" bestFit="1" customWidth="1"/>
    <col min="14" max="14" width="12.5703125" bestFit="1" customWidth="1"/>
    <col min="15" max="15" width="13.5703125" bestFit="1" customWidth="1"/>
    <col min="16" max="16" width="12.5703125" bestFit="1" customWidth="1"/>
    <col min="18" max="19" width="13.5703125" bestFit="1" customWidth="1"/>
    <col min="20" max="20" width="12.5703125" bestFit="1" customWidth="1"/>
    <col min="22" max="23" width="13.5703125" bestFit="1" customWidth="1"/>
    <col min="24" max="24" width="12.5703125" bestFit="1" customWidth="1"/>
    <col min="26" max="28" width="12.5703125" bestFit="1" customWidth="1"/>
    <col min="30" max="30" width="13.5703125" bestFit="1" customWidth="1"/>
    <col min="31" max="31" width="11.85546875" bestFit="1" customWidth="1"/>
    <col min="32" max="32" width="12.5703125" bestFit="1" customWidth="1"/>
    <col min="34" max="34" width="13.5703125" bestFit="1" customWidth="1"/>
    <col min="35" max="35" width="11.85546875" bestFit="1" customWidth="1"/>
    <col min="36" max="36" width="12.5703125" bestFit="1" customWidth="1"/>
    <col min="38" max="38" width="13.5703125" bestFit="1" customWidth="1"/>
    <col min="39" max="39" width="11.85546875" bestFit="1" customWidth="1"/>
    <col min="40" max="40" width="12.5703125" bestFit="1" customWidth="1"/>
    <col min="42" max="42" width="13.5703125" bestFit="1" customWidth="1"/>
    <col min="43" max="43" width="11.85546875" bestFit="1" customWidth="1"/>
    <col min="44" max="44" width="12.5703125" bestFit="1" customWidth="1"/>
    <col min="46" max="48" width="12.5703125" bestFit="1" customWidth="1"/>
    <col min="53" max="53" width="40.85546875" customWidth="1"/>
    <col min="54" max="55" width="15.7109375" customWidth="1"/>
    <col min="56" max="57" width="10.140625" customWidth="1"/>
    <col min="59" max="59" width="17.7109375" customWidth="1"/>
    <col min="60" max="60" width="19.42578125" customWidth="1"/>
    <col min="61" max="61" width="21.28515625" customWidth="1"/>
    <col min="62" max="62" width="14" customWidth="1"/>
  </cols>
  <sheetData>
    <row r="1" spans="1:62" x14ac:dyDescent="0.25">
      <c r="BG1" t="s">
        <v>109</v>
      </c>
      <c r="BH1" t="s">
        <v>96</v>
      </c>
      <c r="BI1" t="s">
        <v>95</v>
      </c>
      <c r="BJ1" t="s">
        <v>1</v>
      </c>
    </row>
    <row r="2" spans="1:62" x14ac:dyDescent="0.25">
      <c r="A2" t="s">
        <v>0</v>
      </c>
      <c r="B2" s="1">
        <v>44927</v>
      </c>
      <c r="C2" s="1">
        <v>44562</v>
      </c>
      <c r="D2" t="s">
        <v>1</v>
      </c>
      <c r="F2" s="1">
        <v>44958</v>
      </c>
      <c r="G2" s="1">
        <v>44593</v>
      </c>
      <c r="H2" t="s">
        <v>1</v>
      </c>
      <c r="J2" s="1">
        <v>44986</v>
      </c>
      <c r="K2" s="1">
        <v>44621</v>
      </c>
      <c r="L2" t="s">
        <v>1</v>
      </c>
      <c r="N2" s="1">
        <v>45017</v>
      </c>
      <c r="O2" s="1">
        <v>44652</v>
      </c>
      <c r="P2" t="s">
        <v>1</v>
      </c>
      <c r="R2" s="1">
        <v>45047</v>
      </c>
      <c r="S2" s="1">
        <v>44682</v>
      </c>
      <c r="T2" t="s">
        <v>1</v>
      </c>
      <c r="V2" s="1">
        <v>45078</v>
      </c>
      <c r="W2" s="1">
        <v>44713</v>
      </c>
      <c r="X2" t="s">
        <v>1</v>
      </c>
      <c r="Z2" s="1">
        <v>45108</v>
      </c>
      <c r="AA2" s="1">
        <v>44743</v>
      </c>
      <c r="AB2" t="s">
        <v>1</v>
      </c>
      <c r="AD2" s="1">
        <v>45139</v>
      </c>
      <c r="AE2" s="1">
        <v>44774</v>
      </c>
      <c r="AF2" t="s">
        <v>1</v>
      </c>
      <c r="AH2" s="1">
        <v>45170</v>
      </c>
      <c r="AI2" s="1">
        <v>44805</v>
      </c>
      <c r="AJ2" t="s">
        <v>1</v>
      </c>
      <c r="AL2" s="1">
        <v>45200</v>
      </c>
      <c r="AM2" s="1">
        <v>44835</v>
      </c>
      <c r="AN2" t="s">
        <v>1</v>
      </c>
      <c r="AP2" s="1">
        <v>45231</v>
      </c>
      <c r="AQ2" s="1">
        <v>44866</v>
      </c>
      <c r="AR2" t="s">
        <v>1</v>
      </c>
      <c r="AT2" s="1">
        <v>45261</v>
      </c>
      <c r="AU2" s="1">
        <v>44896</v>
      </c>
      <c r="AV2" t="s">
        <v>1</v>
      </c>
      <c r="BA2" t="s">
        <v>0</v>
      </c>
      <c r="BB2" t="s">
        <v>96</v>
      </c>
      <c r="BC2" t="s">
        <v>95</v>
      </c>
      <c r="BD2" t="s">
        <v>1</v>
      </c>
      <c r="BG2" s="8" t="s">
        <v>12</v>
      </c>
      <c r="BH2" s="2">
        <v>13093508.109999999</v>
      </c>
      <c r="BI2" s="2">
        <v>10989545.739999998</v>
      </c>
      <c r="BJ2" s="7">
        <v>0.19145125920373132</v>
      </c>
    </row>
    <row r="3" spans="1:62" x14ac:dyDescent="0.25">
      <c r="A3" t="s">
        <v>2</v>
      </c>
      <c r="BA3" t="s">
        <v>2</v>
      </c>
      <c r="BG3" s="5" t="s">
        <v>16</v>
      </c>
      <c r="BH3" s="2">
        <v>10413398.27</v>
      </c>
      <c r="BI3" s="2">
        <v>8787634.0199999996</v>
      </c>
      <c r="BJ3" s="7">
        <v>0.18500591243329909</v>
      </c>
    </row>
    <row r="4" spans="1:62" x14ac:dyDescent="0.25">
      <c r="A4" t="s">
        <v>3</v>
      </c>
      <c r="B4" s="2">
        <v>531009.4</v>
      </c>
      <c r="C4" s="2">
        <v>435231.91</v>
      </c>
      <c r="D4" s="3">
        <v>0.22009999999999999</v>
      </c>
      <c r="F4" s="2">
        <v>507334.25</v>
      </c>
      <c r="G4" s="2">
        <v>526961</v>
      </c>
      <c r="H4" s="3">
        <v>-3.7199999999999997E-2</v>
      </c>
      <c r="J4" s="2">
        <v>624551.04</v>
      </c>
      <c r="K4" s="2">
        <v>543177.55000000005</v>
      </c>
      <c r="L4" s="3">
        <v>0.14979999999999999</v>
      </c>
      <c r="N4" s="2">
        <v>540312.68000000005</v>
      </c>
      <c r="O4" s="2">
        <v>569225.97</v>
      </c>
      <c r="P4" s="3">
        <v>-5.0799999999999998E-2</v>
      </c>
      <c r="R4" s="2">
        <v>775173.2</v>
      </c>
      <c r="S4" s="2">
        <v>618888.89</v>
      </c>
      <c r="T4" s="3">
        <v>0.2525</v>
      </c>
      <c r="V4" s="2">
        <v>534115.46</v>
      </c>
      <c r="W4" s="2">
        <v>601182.19999999995</v>
      </c>
      <c r="X4" s="3">
        <v>-0.1116</v>
      </c>
      <c r="Z4" s="2">
        <v>588583.4</v>
      </c>
      <c r="AA4" s="2">
        <v>456864.9</v>
      </c>
      <c r="AB4" s="3">
        <v>0.2883</v>
      </c>
      <c r="AD4" s="2">
        <v>694156.16</v>
      </c>
      <c r="AE4" s="2">
        <v>571202.93999999994</v>
      </c>
      <c r="AF4" s="3">
        <v>0.21529999999999999</v>
      </c>
      <c r="AH4" s="2">
        <v>546433.5</v>
      </c>
      <c r="AI4" s="2">
        <v>509730.42</v>
      </c>
      <c r="AJ4" s="3">
        <v>7.1999999999999995E-2</v>
      </c>
      <c r="AL4" s="2">
        <v>857496.5</v>
      </c>
      <c r="AM4" s="2">
        <v>522822.42</v>
      </c>
      <c r="AN4" s="3">
        <v>0.6401</v>
      </c>
      <c r="AP4" s="2">
        <v>870934.45</v>
      </c>
      <c r="AQ4" s="2">
        <v>453806.15</v>
      </c>
      <c r="AR4" s="3">
        <v>0.91920000000000002</v>
      </c>
      <c r="AT4" s="2">
        <v>509056.15</v>
      </c>
      <c r="AU4" s="2">
        <v>347497.3</v>
      </c>
      <c r="AV4" s="3">
        <v>0.46489999999999998</v>
      </c>
      <c r="BA4" t="s">
        <v>109</v>
      </c>
      <c r="BB4" s="2" t="s">
        <v>110</v>
      </c>
      <c r="BC4" s="2" t="s">
        <v>111</v>
      </c>
      <c r="BG4" s="9" t="s">
        <v>86</v>
      </c>
      <c r="BH4" s="2">
        <v>10268509.629999999</v>
      </c>
      <c r="BI4" s="2">
        <v>9001795.8500000015</v>
      </c>
      <c r="BJ4" s="7">
        <v>0.14071789686276848</v>
      </c>
    </row>
    <row r="5" spans="1:62" x14ac:dyDescent="0.25">
      <c r="A5" t="s">
        <v>5</v>
      </c>
      <c r="B5" s="2">
        <v>124726.29</v>
      </c>
      <c r="C5" s="2">
        <v>68214.3</v>
      </c>
      <c r="D5" s="3">
        <v>0.82840000000000003</v>
      </c>
      <c r="F5" s="2">
        <v>116442.2</v>
      </c>
      <c r="G5" s="2">
        <v>96210.59</v>
      </c>
      <c r="H5" s="3">
        <v>0.21029999999999999</v>
      </c>
      <c r="J5" s="2">
        <v>118556.17</v>
      </c>
      <c r="K5" s="2">
        <v>182971.95</v>
      </c>
      <c r="L5" s="3">
        <v>-0.35210000000000002</v>
      </c>
      <c r="N5" s="2">
        <v>121898.2</v>
      </c>
      <c r="O5" s="2">
        <v>192516.53</v>
      </c>
      <c r="P5" s="3">
        <v>-0.36680000000000001</v>
      </c>
      <c r="R5" s="2">
        <v>159125.70000000001</v>
      </c>
      <c r="S5" s="2">
        <v>146677.28</v>
      </c>
      <c r="T5" s="3">
        <v>8.4900000000000003E-2</v>
      </c>
      <c r="V5" s="2">
        <v>129556.66</v>
      </c>
      <c r="W5" s="2">
        <v>138230.84</v>
      </c>
      <c r="X5" s="3">
        <v>-6.2799999999999995E-2</v>
      </c>
      <c r="Z5" s="2">
        <v>68753.899999999994</v>
      </c>
      <c r="AA5" s="2">
        <v>61086.1</v>
      </c>
      <c r="AB5" s="3">
        <v>0.1255</v>
      </c>
      <c r="AD5" s="2">
        <v>98008.46</v>
      </c>
      <c r="AE5" s="2">
        <v>74452.679999999993</v>
      </c>
      <c r="AF5" s="3">
        <v>0.31640000000000001</v>
      </c>
      <c r="AH5" s="2">
        <v>118368.55</v>
      </c>
      <c r="AI5" s="2">
        <v>118640.4</v>
      </c>
      <c r="AJ5" s="3">
        <v>-2.3E-3</v>
      </c>
      <c r="AL5" s="2">
        <v>116477.4</v>
      </c>
      <c r="AM5" s="2">
        <v>107872.5</v>
      </c>
      <c r="AN5" s="3">
        <v>7.9799999999999996E-2</v>
      </c>
      <c r="AP5" s="2">
        <v>115634.3</v>
      </c>
      <c r="AQ5" s="2">
        <v>130881.06</v>
      </c>
      <c r="AR5" s="3">
        <v>-0.11650000000000001</v>
      </c>
      <c r="AT5" s="2">
        <v>138459</v>
      </c>
      <c r="AU5" s="2">
        <v>98301.6</v>
      </c>
      <c r="AV5" s="3">
        <v>0.40849999999999997</v>
      </c>
      <c r="BA5" t="s">
        <v>3</v>
      </c>
      <c r="BB5" s="40">
        <f t="shared" ref="BB5:BB13" si="0">B4+F4+J4+N4+R4+V4+Z4+AD4+AH4+AL4+AP4+AT4</f>
        <v>7579156.1900000004</v>
      </c>
      <c r="BC5" s="2">
        <f t="shared" ref="BC5:BC13" si="1">C4+G4+K4+O4+S4+W4+AA4+AE4+AI4+AM4+AQ4+AU4</f>
        <v>6156591.6499999994</v>
      </c>
      <c r="BD5" s="7">
        <f t="shared" ref="BD5:BD69" si="2">(BB6-BC6)/BC6</f>
        <v>7.0272653021032369E-3</v>
      </c>
      <c r="BE5" s="7">
        <f>(BB5-BC5)/BC5</f>
        <v>0.23106365029098544</v>
      </c>
    </row>
    <row r="6" spans="1:62" x14ac:dyDescent="0.25">
      <c r="A6" t="s">
        <v>6</v>
      </c>
      <c r="B6" s="2">
        <v>256033.41</v>
      </c>
      <c r="C6" s="2">
        <v>262103.87</v>
      </c>
      <c r="D6" s="3">
        <v>-2.3199999999999998E-2</v>
      </c>
      <c r="F6" s="2">
        <v>236981.52</v>
      </c>
      <c r="G6" s="2">
        <v>205655.35</v>
      </c>
      <c r="H6" s="3">
        <v>0.15229999999999999</v>
      </c>
      <c r="J6" s="2">
        <v>319897.64</v>
      </c>
      <c r="K6" s="2">
        <v>299376.98</v>
      </c>
      <c r="L6" s="3">
        <v>6.8500000000000005E-2</v>
      </c>
      <c r="N6" s="2">
        <v>280987.53999999998</v>
      </c>
      <c r="O6" s="2">
        <v>268408.3</v>
      </c>
      <c r="P6" s="3">
        <v>4.6899999999999997E-2</v>
      </c>
      <c r="R6" s="2">
        <v>328510.96000000002</v>
      </c>
      <c r="S6" s="2">
        <v>317119.40000000002</v>
      </c>
      <c r="T6" s="3">
        <v>3.5900000000000001E-2</v>
      </c>
      <c r="V6" s="2">
        <v>353345.06</v>
      </c>
      <c r="W6" s="2">
        <v>265586.34000000003</v>
      </c>
      <c r="X6" s="3">
        <v>0.33040000000000003</v>
      </c>
      <c r="Z6" s="2">
        <v>222588.17</v>
      </c>
      <c r="AA6" s="2">
        <v>226537.08</v>
      </c>
      <c r="AB6" s="3">
        <v>-1.7399999999999999E-2</v>
      </c>
      <c r="AD6" s="2">
        <v>376849.28</v>
      </c>
      <c r="AE6" s="2">
        <v>237132.15</v>
      </c>
      <c r="AF6" s="3">
        <v>0.58919999999999995</v>
      </c>
      <c r="AH6" s="2">
        <v>356545.7</v>
      </c>
      <c r="AI6" s="2">
        <v>254325.16</v>
      </c>
      <c r="AJ6" s="3">
        <v>0.40189999999999998</v>
      </c>
      <c r="AL6" s="2">
        <v>433519.5</v>
      </c>
      <c r="AM6" s="2">
        <v>252304.7</v>
      </c>
      <c r="AN6" s="3">
        <v>0.71819999999999995</v>
      </c>
      <c r="AP6" s="2">
        <v>402615.7</v>
      </c>
      <c r="AQ6" s="2">
        <v>273691.49</v>
      </c>
      <c r="AR6" s="3">
        <v>0.47110000000000002</v>
      </c>
      <c r="AT6" s="2">
        <v>342062.1</v>
      </c>
      <c r="AU6" s="2">
        <v>268144.64000000001</v>
      </c>
      <c r="AV6" s="3">
        <v>0.2757</v>
      </c>
      <c r="BA6" t="s">
        <v>5</v>
      </c>
      <c r="BB6" s="40">
        <f t="shared" si="0"/>
        <v>1426006.83</v>
      </c>
      <c r="BC6" s="2">
        <f t="shared" si="1"/>
        <v>1416055.83</v>
      </c>
      <c r="BD6" s="7">
        <f t="shared" si="2"/>
        <v>0.2490271980754728</v>
      </c>
    </row>
    <row r="7" spans="1:62" x14ac:dyDescent="0.25">
      <c r="A7" t="s">
        <v>7</v>
      </c>
      <c r="B7" s="2">
        <v>24050</v>
      </c>
      <c r="C7" s="2">
        <v>20250</v>
      </c>
      <c r="D7" s="3">
        <v>0.18770000000000001</v>
      </c>
      <c r="F7" s="2">
        <v>19975</v>
      </c>
      <c r="G7" s="2">
        <v>13616.67</v>
      </c>
      <c r="H7" s="3">
        <v>0.46700000000000003</v>
      </c>
      <c r="J7" s="2">
        <v>19078.22</v>
      </c>
      <c r="K7" s="2">
        <v>21650</v>
      </c>
      <c r="L7" s="3">
        <v>-0.1188</v>
      </c>
      <c r="N7" s="2">
        <v>11854.83</v>
      </c>
      <c r="O7" s="2">
        <v>20300</v>
      </c>
      <c r="P7" s="3">
        <v>-0.41599999999999998</v>
      </c>
      <c r="R7" s="2">
        <v>21693.439999999999</v>
      </c>
      <c r="S7" s="2">
        <v>21600</v>
      </c>
      <c r="T7" s="3">
        <v>4.3E-3</v>
      </c>
      <c r="V7" s="2">
        <v>24963.39</v>
      </c>
      <c r="W7" s="2">
        <v>18200</v>
      </c>
      <c r="X7" s="3">
        <v>0.37159999999999999</v>
      </c>
      <c r="Z7" s="2">
        <v>15866.44</v>
      </c>
      <c r="AA7" s="2">
        <v>13400</v>
      </c>
      <c r="AB7" s="3">
        <v>0.18410000000000001</v>
      </c>
      <c r="AD7" s="2">
        <v>16009.29</v>
      </c>
      <c r="AE7" s="2">
        <v>15300</v>
      </c>
      <c r="AF7" s="3">
        <v>4.6399999999999997E-2</v>
      </c>
      <c r="AH7" s="2">
        <v>14954.33</v>
      </c>
      <c r="AI7" s="2">
        <v>21900</v>
      </c>
      <c r="AJ7" s="3">
        <v>-0.31719999999999998</v>
      </c>
      <c r="AL7" s="2">
        <v>16883.13</v>
      </c>
      <c r="AM7" s="2">
        <v>19500</v>
      </c>
      <c r="AN7" s="3">
        <v>-0.13420000000000001</v>
      </c>
      <c r="AP7" s="2">
        <v>18220.310000000001</v>
      </c>
      <c r="AQ7" s="2">
        <v>16900</v>
      </c>
      <c r="AR7" s="3">
        <v>7.8100000000000003E-2</v>
      </c>
      <c r="AT7" s="2">
        <v>25210.44</v>
      </c>
      <c r="AU7" s="2">
        <v>17250</v>
      </c>
      <c r="AV7" s="3">
        <v>0.46150000000000002</v>
      </c>
      <c r="BA7" t="s">
        <v>6</v>
      </c>
      <c r="BB7" s="40">
        <f t="shared" si="0"/>
        <v>3909936.5800000005</v>
      </c>
      <c r="BC7" s="2">
        <f t="shared" si="1"/>
        <v>3130385.4600000004</v>
      </c>
      <c r="BD7" s="7">
        <f t="shared" si="2"/>
        <v>4.0443374159439556E-2</v>
      </c>
    </row>
    <row r="8" spans="1:62" x14ac:dyDescent="0.25">
      <c r="A8" t="s">
        <v>8</v>
      </c>
      <c r="B8" s="2">
        <v>8250</v>
      </c>
      <c r="D8" t="s">
        <v>4</v>
      </c>
      <c r="F8" s="2">
        <v>1400</v>
      </c>
      <c r="H8" t="s">
        <v>4</v>
      </c>
      <c r="L8" t="s">
        <v>4</v>
      </c>
      <c r="P8" t="s">
        <v>4</v>
      </c>
      <c r="T8" t="s">
        <v>4</v>
      </c>
      <c r="X8" t="s">
        <v>4</v>
      </c>
      <c r="AB8" t="s">
        <v>4</v>
      </c>
      <c r="AE8" s="2">
        <v>48594.91</v>
      </c>
      <c r="AF8" s="3">
        <v>-1</v>
      </c>
      <c r="AI8" s="2">
        <v>1701.4</v>
      </c>
      <c r="AJ8" s="3">
        <v>-1</v>
      </c>
      <c r="AN8" t="s">
        <v>4</v>
      </c>
      <c r="AR8" t="s">
        <v>4</v>
      </c>
      <c r="AT8" s="2">
        <v>979.04</v>
      </c>
      <c r="AU8" s="2">
        <v>16349.82</v>
      </c>
      <c r="AV8" s="3">
        <v>-0.94010000000000005</v>
      </c>
      <c r="BA8" t="s">
        <v>7</v>
      </c>
      <c r="BB8" s="40">
        <f t="shared" si="0"/>
        <v>228758.82</v>
      </c>
      <c r="BC8" s="2">
        <f t="shared" si="1"/>
        <v>219866.66999999998</v>
      </c>
      <c r="BD8" s="7">
        <f t="shared" si="2"/>
        <v>-0.84051527072914811</v>
      </c>
    </row>
    <row r="9" spans="1:62" x14ac:dyDescent="0.25">
      <c r="A9" t="s">
        <v>9</v>
      </c>
      <c r="D9" t="s">
        <v>4</v>
      </c>
      <c r="H9" t="s">
        <v>4</v>
      </c>
      <c r="L9" t="s">
        <v>4</v>
      </c>
      <c r="P9" t="s">
        <v>4</v>
      </c>
      <c r="T9" t="s">
        <v>4</v>
      </c>
      <c r="V9" s="2">
        <v>-5049.45</v>
      </c>
      <c r="X9" t="s">
        <v>4</v>
      </c>
      <c r="Z9" s="2">
        <v>-8713.42</v>
      </c>
      <c r="AB9" t="s">
        <v>4</v>
      </c>
      <c r="AD9" s="2">
        <v>-12738.53</v>
      </c>
      <c r="AF9" t="s">
        <v>4</v>
      </c>
      <c r="AH9" s="2">
        <v>-2479</v>
      </c>
      <c r="AJ9" t="s">
        <v>4</v>
      </c>
      <c r="AL9" s="2">
        <v>-2040</v>
      </c>
      <c r="AN9" t="s">
        <v>4</v>
      </c>
      <c r="AP9" s="2">
        <v>-8441.4599999999991</v>
      </c>
      <c r="AR9" t="s">
        <v>4</v>
      </c>
      <c r="AT9" s="2">
        <v>-21517.49</v>
      </c>
      <c r="AV9" t="s">
        <v>4</v>
      </c>
      <c r="BA9" t="s">
        <v>8</v>
      </c>
      <c r="BB9" s="40">
        <f t="shared" si="0"/>
        <v>10629.04</v>
      </c>
      <c r="BC9" s="2">
        <f t="shared" si="1"/>
        <v>66646.13</v>
      </c>
      <c r="BD9" s="7" t="e">
        <f t="shared" si="2"/>
        <v>#DIV/0!</v>
      </c>
    </row>
    <row r="10" spans="1:62" x14ac:dyDescent="0.25">
      <c r="A10" t="s">
        <v>10</v>
      </c>
      <c r="D10" t="s">
        <v>4</v>
      </c>
      <c r="H10" t="s">
        <v>4</v>
      </c>
      <c r="L10" t="s">
        <v>4</v>
      </c>
      <c r="P10" t="s">
        <v>4</v>
      </c>
      <c r="T10" t="s">
        <v>4</v>
      </c>
      <c r="X10" t="s">
        <v>4</v>
      </c>
      <c r="AB10" t="s">
        <v>4</v>
      </c>
      <c r="AF10" t="s">
        <v>4</v>
      </c>
      <c r="AH10" s="2">
        <v>0</v>
      </c>
      <c r="AJ10" t="s">
        <v>4</v>
      </c>
      <c r="AN10" t="s">
        <v>4</v>
      </c>
      <c r="AR10" t="s">
        <v>4</v>
      </c>
      <c r="AV10" t="s">
        <v>4</v>
      </c>
      <c r="BA10" t="s">
        <v>9</v>
      </c>
      <c r="BB10" s="40">
        <f t="shared" si="0"/>
        <v>-60979.350000000006</v>
      </c>
      <c r="BC10" s="2">
        <f t="shared" si="1"/>
        <v>0</v>
      </c>
      <c r="BD10" s="7" t="e">
        <f t="shared" si="2"/>
        <v>#DIV/0!</v>
      </c>
    </row>
    <row r="11" spans="1:62" x14ac:dyDescent="0.25">
      <c r="A11" t="s">
        <v>11</v>
      </c>
      <c r="B11" s="2">
        <v>0</v>
      </c>
      <c r="C11" s="2">
        <v>0</v>
      </c>
      <c r="D11" t="s">
        <v>4</v>
      </c>
      <c r="F11" s="2">
        <v>0</v>
      </c>
      <c r="G11" s="2">
        <v>0</v>
      </c>
      <c r="H11" t="s">
        <v>4</v>
      </c>
      <c r="K11" s="2">
        <v>0</v>
      </c>
      <c r="L11" t="s">
        <v>4</v>
      </c>
      <c r="O11" s="2">
        <v>0</v>
      </c>
      <c r="P11" t="s">
        <v>4</v>
      </c>
      <c r="R11" s="2">
        <v>0</v>
      </c>
      <c r="S11" s="2">
        <v>0</v>
      </c>
      <c r="T11" t="s">
        <v>4</v>
      </c>
      <c r="V11" s="2">
        <v>0</v>
      </c>
      <c r="X11" t="s">
        <v>4</v>
      </c>
      <c r="Z11" s="2">
        <v>0</v>
      </c>
      <c r="AB11" t="s">
        <v>4</v>
      </c>
      <c r="AD11" s="2">
        <v>0</v>
      </c>
      <c r="AE11" s="2">
        <v>0</v>
      </c>
      <c r="AF11" t="s">
        <v>4</v>
      </c>
      <c r="AH11" s="2">
        <v>0</v>
      </c>
      <c r="AI11" s="2">
        <v>0</v>
      </c>
      <c r="AJ11" t="s">
        <v>4</v>
      </c>
      <c r="AL11" s="2">
        <v>0</v>
      </c>
      <c r="AN11" t="s">
        <v>4</v>
      </c>
      <c r="AP11" s="2">
        <v>0</v>
      </c>
      <c r="AQ11" s="2">
        <v>0</v>
      </c>
      <c r="AR11" t="s">
        <v>4</v>
      </c>
      <c r="AT11" s="2">
        <v>0</v>
      </c>
      <c r="AU11" s="2">
        <v>0</v>
      </c>
      <c r="AV11" t="s">
        <v>4</v>
      </c>
      <c r="BA11" t="s">
        <v>10</v>
      </c>
      <c r="BB11" s="40">
        <f t="shared" si="0"/>
        <v>0</v>
      </c>
      <c r="BC11" s="2">
        <f t="shared" si="1"/>
        <v>0</v>
      </c>
      <c r="BD11" s="7" t="e">
        <f t="shared" si="2"/>
        <v>#DIV/0!</v>
      </c>
    </row>
    <row r="12" spans="1:62" s="17" customFormat="1" x14ac:dyDescent="0.25">
      <c r="A12" s="17" t="s">
        <v>12</v>
      </c>
      <c r="B12" s="18">
        <v>944069.1</v>
      </c>
      <c r="C12" s="18">
        <v>785800.08</v>
      </c>
      <c r="D12" s="19">
        <v>0.2014</v>
      </c>
      <c r="F12" s="18">
        <v>882132.97</v>
      </c>
      <c r="G12" s="18">
        <v>842443.61</v>
      </c>
      <c r="H12" s="19">
        <v>4.7100000000000003E-2</v>
      </c>
      <c r="J12" s="18">
        <v>1082083.07</v>
      </c>
      <c r="K12" s="18">
        <v>1047176.48</v>
      </c>
      <c r="L12" s="19">
        <v>3.3300000000000003E-2</v>
      </c>
      <c r="N12" s="18">
        <v>955053.25</v>
      </c>
      <c r="O12" s="18">
        <v>1050450.8</v>
      </c>
      <c r="P12" s="19">
        <v>-9.0800000000000006E-2</v>
      </c>
      <c r="R12" s="18">
        <v>1284503.3</v>
      </c>
      <c r="S12" s="18">
        <v>1104285.57</v>
      </c>
      <c r="T12" s="19">
        <v>0.16320000000000001</v>
      </c>
      <c r="V12" s="18">
        <v>1036931.12</v>
      </c>
      <c r="W12" s="18">
        <v>1023199.38</v>
      </c>
      <c r="X12" s="19">
        <v>1.34E-2</v>
      </c>
      <c r="Z12" s="18">
        <v>887078.49</v>
      </c>
      <c r="AA12" s="18">
        <v>757888.08</v>
      </c>
      <c r="AB12" s="19">
        <v>0.17050000000000001</v>
      </c>
      <c r="AD12" s="18">
        <v>1172284.6599999999</v>
      </c>
      <c r="AE12" s="18">
        <v>946682.68</v>
      </c>
      <c r="AF12" s="19">
        <v>0.23830000000000001</v>
      </c>
      <c r="AH12" s="18">
        <v>1033823.08</v>
      </c>
      <c r="AI12" s="18">
        <v>906297.38</v>
      </c>
      <c r="AJ12" s="19">
        <v>0.14069999999999999</v>
      </c>
      <c r="AL12" s="18">
        <v>1422336.53</v>
      </c>
      <c r="AM12" s="18">
        <v>902499.62</v>
      </c>
      <c r="AN12" s="19">
        <v>0.57599999999999996</v>
      </c>
      <c r="AP12" s="18">
        <v>1398963.3</v>
      </c>
      <c r="AQ12" s="18">
        <v>875278.7</v>
      </c>
      <c r="AR12" s="19">
        <v>0.59830000000000005</v>
      </c>
      <c r="AT12" s="18">
        <v>994249.24</v>
      </c>
      <c r="AU12" s="18">
        <v>747543.36</v>
      </c>
      <c r="AV12" s="19">
        <v>0.33</v>
      </c>
      <c r="BA12" s="17" t="s">
        <v>11</v>
      </c>
      <c r="BB12" s="41">
        <f t="shared" si="0"/>
        <v>0</v>
      </c>
      <c r="BC12" s="18">
        <f t="shared" si="1"/>
        <v>0</v>
      </c>
      <c r="BD12" s="20">
        <f t="shared" si="2"/>
        <v>0.19145125920373132</v>
      </c>
    </row>
    <row r="13" spans="1:62" x14ac:dyDescent="0.25">
      <c r="A13" t="s">
        <v>13</v>
      </c>
      <c r="D13" t="s">
        <v>4</v>
      </c>
      <c r="H13" t="s">
        <v>4</v>
      </c>
      <c r="L13" t="s">
        <v>4</v>
      </c>
      <c r="P13" t="s">
        <v>4</v>
      </c>
      <c r="T13" t="s">
        <v>4</v>
      </c>
      <c r="X13" t="s">
        <v>4</v>
      </c>
      <c r="AB13" t="s">
        <v>4</v>
      </c>
      <c r="AF13" t="s">
        <v>4</v>
      </c>
      <c r="AJ13" t="s">
        <v>4</v>
      </c>
      <c r="AN13" t="s">
        <v>4</v>
      </c>
      <c r="AR13" t="s">
        <v>4</v>
      </c>
      <c r="AV13" t="s">
        <v>4</v>
      </c>
      <c r="BA13" s="8" t="s">
        <v>12</v>
      </c>
      <c r="BB13" s="2">
        <f t="shared" si="0"/>
        <v>13093508.109999999</v>
      </c>
      <c r="BC13" s="2">
        <f t="shared" si="1"/>
        <v>10989545.739999998</v>
      </c>
      <c r="BD13" s="7"/>
    </row>
    <row r="14" spans="1:62" x14ac:dyDescent="0.25">
      <c r="A14" t="s">
        <v>14</v>
      </c>
      <c r="B14" s="2">
        <v>191281.75</v>
      </c>
      <c r="C14" s="2">
        <v>204402.58</v>
      </c>
      <c r="D14" s="3">
        <v>-6.4199999999999993E-2</v>
      </c>
      <c r="F14" s="2">
        <v>173295.63</v>
      </c>
      <c r="G14" s="2">
        <v>165069.31</v>
      </c>
      <c r="H14" s="3">
        <v>4.9799999999999997E-2</v>
      </c>
      <c r="J14" s="2">
        <v>179101.25</v>
      </c>
      <c r="K14" s="2">
        <v>211133.04</v>
      </c>
      <c r="L14" s="3">
        <v>-0.1517</v>
      </c>
      <c r="N14" s="2">
        <v>219697.69</v>
      </c>
      <c r="O14" s="2">
        <v>189346.03</v>
      </c>
      <c r="P14" s="3">
        <v>0.1603</v>
      </c>
      <c r="R14" s="2">
        <v>239910.51</v>
      </c>
      <c r="S14" s="2">
        <v>159359.67000000001</v>
      </c>
      <c r="T14" s="3">
        <v>0.50549999999999995</v>
      </c>
      <c r="V14" s="2">
        <v>227961.36</v>
      </c>
      <c r="W14" s="2">
        <v>185910.44</v>
      </c>
      <c r="X14" s="3">
        <v>0.22620000000000001</v>
      </c>
      <c r="Z14" s="2">
        <v>218777.4</v>
      </c>
      <c r="AA14" s="2">
        <v>163151.71</v>
      </c>
      <c r="AB14" s="3">
        <v>0.34089999999999998</v>
      </c>
      <c r="AD14" s="2">
        <v>226492.98</v>
      </c>
      <c r="AE14" s="2">
        <v>191448.65</v>
      </c>
      <c r="AF14" s="3">
        <v>0.183</v>
      </c>
      <c r="AH14" s="2">
        <v>200016.03</v>
      </c>
      <c r="AI14" s="2">
        <v>197245.18</v>
      </c>
      <c r="AJ14" s="3">
        <v>1.4E-2</v>
      </c>
      <c r="AL14" s="2">
        <v>282191.76</v>
      </c>
      <c r="AM14" s="2">
        <v>196611.09</v>
      </c>
      <c r="AN14" s="3">
        <v>0.43530000000000002</v>
      </c>
      <c r="AP14" s="2">
        <v>281939.92</v>
      </c>
      <c r="AQ14" s="2">
        <v>139465.82</v>
      </c>
      <c r="AR14" s="3">
        <v>1.0216000000000001</v>
      </c>
      <c r="AT14" s="2">
        <v>239443.56</v>
      </c>
      <c r="AU14" s="2">
        <v>198768.2</v>
      </c>
      <c r="AV14" s="3">
        <v>0.2046</v>
      </c>
      <c r="BA14" t="s">
        <v>13</v>
      </c>
      <c r="BB14" s="2"/>
      <c r="BC14" s="2"/>
      <c r="BD14" s="7">
        <f t="shared" si="2"/>
        <v>0.21717406545254211</v>
      </c>
    </row>
    <row r="15" spans="1:62" x14ac:dyDescent="0.25">
      <c r="A15" t="s">
        <v>15</v>
      </c>
      <c r="B15" s="2">
        <v>191281.75</v>
      </c>
      <c r="C15" s="2">
        <v>204402.58</v>
      </c>
      <c r="D15" s="3">
        <v>-6.4199999999999993E-2</v>
      </c>
      <c r="F15" s="2">
        <v>173295.63</v>
      </c>
      <c r="G15" s="2">
        <v>165069.31</v>
      </c>
      <c r="H15" s="3">
        <v>4.9799999999999997E-2</v>
      </c>
      <c r="J15" s="2">
        <v>179101.25</v>
      </c>
      <c r="K15" s="2">
        <v>211133.04</v>
      </c>
      <c r="L15" s="3">
        <v>-0.1517</v>
      </c>
      <c r="N15" s="2">
        <v>219697.69</v>
      </c>
      <c r="O15" s="2">
        <v>189346.03</v>
      </c>
      <c r="P15" s="3">
        <v>0.1603</v>
      </c>
      <c r="R15" s="2">
        <v>239910.51</v>
      </c>
      <c r="S15" s="2">
        <v>159359.67000000001</v>
      </c>
      <c r="T15" s="3">
        <v>0.50549999999999995</v>
      </c>
      <c r="V15" s="2">
        <v>227961.36</v>
      </c>
      <c r="W15" s="2">
        <v>185910.44</v>
      </c>
      <c r="X15" s="3">
        <v>0.22620000000000001</v>
      </c>
      <c r="Z15" s="2">
        <v>218777.4</v>
      </c>
      <c r="AA15" s="2">
        <v>163151.71</v>
      </c>
      <c r="AB15" s="3">
        <v>0.34089999999999998</v>
      </c>
      <c r="AD15" s="2">
        <v>226492.98</v>
      </c>
      <c r="AE15" s="2">
        <v>191448.65</v>
      </c>
      <c r="AF15" s="3">
        <v>0.183</v>
      </c>
      <c r="AH15" s="2">
        <v>200016.03</v>
      </c>
      <c r="AI15" s="2">
        <v>197245.18</v>
      </c>
      <c r="AJ15" s="3">
        <v>1.4E-2</v>
      </c>
      <c r="AL15" s="2">
        <v>282191.76</v>
      </c>
      <c r="AM15" s="2">
        <v>196611.09</v>
      </c>
      <c r="AN15" s="3">
        <v>0.43530000000000002</v>
      </c>
      <c r="AP15" s="2">
        <v>281939.92</v>
      </c>
      <c r="AQ15" s="2">
        <v>139465.82</v>
      </c>
      <c r="AR15" s="3">
        <v>1.0216000000000001</v>
      </c>
      <c r="AT15" s="2">
        <v>239443.56</v>
      </c>
      <c r="AU15" s="2">
        <v>198768.2</v>
      </c>
      <c r="AV15" s="3">
        <v>0.2046</v>
      </c>
      <c r="BA15" t="s">
        <v>14</v>
      </c>
      <c r="BB15" s="2">
        <f t="shared" ref="BB15:BC17" si="3">B14+F14+J14+N14+R14+V14+Z14+AD14+AH14+AL14+AP14+AT14</f>
        <v>2680109.84</v>
      </c>
      <c r="BC15" s="2">
        <f t="shared" si="3"/>
        <v>2201911.7200000002</v>
      </c>
      <c r="BD15" s="7">
        <f t="shared" si="2"/>
        <v>0.21717406545254211</v>
      </c>
    </row>
    <row r="16" spans="1:62" x14ac:dyDescent="0.25">
      <c r="A16" s="21" t="s">
        <v>16</v>
      </c>
      <c r="B16" s="22">
        <v>752787.35</v>
      </c>
      <c r="C16" s="22">
        <v>581397.5</v>
      </c>
      <c r="D16" s="23">
        <v>0.29480000000000001</v>
      </c>
      <c r="E16" s="21"/>
      <c r="F16" s="22">
        <v>708837.34</v>
      </c>
      <c r="G16" s="22">
        <v>677374.3</v>
      </c>
      <c r="H16" s="23">
        <v>4.6399999999999997E-2</v>
      </c>
      <c r="I16" s="21"/>
      <c r="J16" s="22">
        <v>902981.82</v>
      </c>
      <c r="K16" s="22">
        <v>836043.44</v>
      </c>
      <c r="L16" s="23">
        <v>8.0100000000000005E-2</v>
      </c>
      <c r="M16" s="21"/>
      <c r="N16" s="22">
        <v>735355.56</v>
      </c>
      <c r="O16" s="22">
        <v>861104.77</v>
      </c>
      <c r="P16" s="23">
        <v>-0.14599999999999999</v>
      </c>
      <c r="Q16" s="21"/>
      <c r="R16" s="22">
        <v>1044592.79</v>
      </c>
      <c r="S16" s="22">
        <v>944925.9</v>
      </c>
      <c r="T16" s="23">
        <v>0.1055</v>
      </c>
      <c r="U16" s="21"/>
      <c r="V16" s="22">
        <v>808969.76</v>
      </c>
      <c r="W16" s="22">
        <v>837288.94</v>
      </c>
      <c r="X16" s="23">
        <v>-3.3799999999999997E-2</v>
      </c>
      <c r="Y16" s="21"/>
      <c r="Z16" s="22">
        <v>668301.09</v>
      </c>
      <c r="AA16" s="22">
        <v>594736.37</v>
      </c>
      <c r="AB16" s="23">
        <v>0.1237</v>
      </c>
      <c r="AC16" s="21"/>
      <c r="AD16" s="22">
        <v>945791.68</v>
      </c>
      <c r="AE16" s="22">
        <v>755234.03</v>
      </c>
      <c r="AF16" s="23">
        <v>0.25230000000000002</v>
      </c>
      <c r="AG16" s="21"/>
      <c r="AH16" s="22">
        <v>833807.05</v>
      </c>
      <c r="AI16" s="22">
        <v>709052.2</v>
      </c>
      <c r="AJ16" s="23">
        <v>0.1759</v>
      </c>
      <c r="AK16" s="21"/>
      <c r="AL16" s="22">
        <v>1140144.77</v>
      </c>
      <c r="AM16" s="22">
        <v>705888.53</v>
      </c>
      <c r="AN16" s="23">
        <v>0.61519999999999997</v>
      </c>
      <c r="AO16" s="21"/>
      <c r="AP16" s="22">
        <v>1117023.3799999999</v>
      </c>
      <c r="AQ16" s="22">
        <v>735812.88</v>
      </c>
      <c r="AR16" s="23">
        <v>0.5181</v>
      </c>
      <c r="AS16" s="21"/>
      <c r="AT16" s="22">
        <v>754805.68</v>
      </c>
      <c r="AU16" s="22">
        <v>548775.16</v>
      </c>
      <c r="AV16" s="23">
        <v>0.37540000000000001</v>
      </c>
      <c r="BA16" t="s">
        <v>15</v>
      </c>
      <c r="BB16" s="2">
        <f t="shared" si="3"/>
        <v>2680109.84</v>
      </c>
      <c r="BC16" s="2">
        <f t="shared" si="3"/>
        <v>2201911.7200000002</v>
      </c>
      <c r="BD16" s="7">
        <f t="shared" si="2"/>
        <v>0.18500591243329909</v>
      </c>
    </row>
    <row r="17" spans="1:57" x14ac:dyDescent="0.25">
      <c r="A17" t="s">
        <v>17</v>
      </c>
      <c r="D17" t="s">
        <v>4</v>
      </c>
      <c r="H17" t="s">
        <v>4</v>
      </c>
      <c r="L17" t="s">
        <v>4</v>
      </c>
      <c r="P17" t="s">
        <v>4</v>
      </c>
      <c r="T17" t="s">
        <v>4</v>
      </c>
      <c r="X17" t="s">
        <v>4</v>
      </c>
      <c r="AB17" t="s">
        <v>4</v>
      </c>
      <c r="AF17" t="s">
        <v>4</v>
      </c>
      <c r="AJ17" t="s">
        <v>4</v>
      </c>
      <c r="AN17" t="s">
        <v>4</v>
      </c>
      <c r="AR17" t="s">
        <v>4</v>
      </c>
      <c r="AV17" t="s">
        <v>4</v>
      </c>
      <c r="BA17" s="5" t="s">
        <v>16</v>
      </c>
      <c r="BB17" s="2">
        <f t="shared" si="3"/>
        <v>10413398.27</v>
      </c>
      <c r="BC17" s="2">
        <f t="shared" si="3"/>
        <v>8787634.0199999996</v>
      </c>
      <c r="BD17" s="7"/>
      <c r="BE17" t="s">
        <v>122</v>
      </c>
    </row>
    <row r="18" spans="1:57" x14ac:dyDescent="0.25">
      <c r="A18" t="s">
        <v>18</v>
      </c>
      <c r="B18" s="2">
        <v>21203.17</v>
      </c>
      <c r="C18" s="2">
        <v>12416.38</v>
      </c>
      <c r="D18" s="3">
        <v>0.7077</v>
      </c>
      <c r="F18" s="2">
        <v>14572.21</v>
      </c>
      <c r="G18" s="2">
        <v>8745.86</v>
      </c>
      <c r="H18" s="3">
        <v>0.66620000000000001</v>
      </c>
      <c r="J18" s="2">
        <v>17835.64</v>
      </c>
      <c r="K18" s="2">
        <v>23112.57</v>
      </c>
      <c r="L18" s="3">
        <v>-0.2283</v>
      </c>
      <c r="N18" s="2">
        <v>14550.56</v>
      </c>
      <c r="O18" s="2">
        <v>12224.74</v>
      </c>
      <c r="P18" s="3">
        <v>0.1903</v>
      </c>
      <c r="R18" s="2">
        <v>16963.72</v>
      </c>
      <c r="S18" s="2">
        <v>12022.35</v>
      </c>
      <c r="T18" s="3">
        <v>0.41099999999999998</v>
      </c>
      <c r="V18" s="2">
        <v>16177.5</v>
      </c>
      <c r="W18" s="2">
        <v>16484.34</v>
      </c>
      <c r="X18" s="3">
        <v>-1.8599999999999998E-2</v>
      </c>
      <c r="Z18" s="2">
        <v>21468.79</v>
      </c>
      <c r="AA18" s="2">
        <v>21868.07</v>
      </c>
      <c r="AB18" s="3">
        <v>-1.83E-2</v>
      </c>
      <c r="AD18" s="2">
        <v>17848.810000000001</v>
      </c>
      <c r="AE18" s="2">
        <v>13485.81</v>
      </c>
      <c r="AF18" s="3">
        <v>0.32350000000000001</v>
      </c>
      <c r="AH18" s="2">
        <v>15999.7</v>
      </c>
      <c r="AI18" s="2">
        <v>12567.53</v>
      </c>
      <c r="AJ18" s="3">
        <v>0.27310000000000001</v>
      </c>
      <c r="AL18" s="2">
        <v>15107.91</v>
      </c>
      <c r="AM18" s="2">
        <v>13180.09</v>
      </c>
      <c r="AN18" s="3">
        <v>0.14630000000000001</v>
      </c>
      <c r="AP18" s="2">
        <v>18266.96</v>
      </c>
      <c r="AQ18" s="2">
        <v>8968.7900000000009</v>
      </c>
      <c r="AR18" s="3">
        <v>1.0367</v>
      </c>
      <c r="AT18" s="2">
        <v>9671.35</v>
      </c>
      <c r="AU18" s="2">
        <v>16836.099999999999</v>
      </c>
      <c r="AV18" s="3">
        <v>-0.42559999999999998</v>
      </c>
      <c r="BA18" t="s">
        <v>17</v>
      </c>
      <c r="BB18" s="2"/>
      <c r="BC18" s="2"/>
      <c r="BD18" s="7">
        <f>(BB20-BC20)/BC20</f>
        <v>0.16144066901890805</v>
      </c>
    </row>
    <row r="19" spans="1:57" x14ac:dyDescent="0.25">
      <c r="A19" t="s">
        <v>19</v>
      </c>
      <c r="B19" s="2">
        <v>1480.75</v>
      </c>
      <c r="C19" s="2">
        <v>2479.1999999999998</v>
      </c>
      <c r="D19" s="3">
        <v>-0.4027</v>
      </c>
      <c r="F19" s="2">
        <v>1480.75</v>
      </c>
      <c r="G19" s="2">
        <v>1347.22</v>
      </c>
      <c r="H19" s="3">
        <v>9.9099999999999994E-2</v>
      </c>
      <c r="J19" s="2">
        <v>1480.75</v>
      </c>
      <c r="K19" s="2">
        <v>6347.22</v>
      </c>
      <c r="L19" s="3">
        <v>-0.76670000000000005</v>
      </c>
      <c r="N19" s="2">
        <v>1480.75</v>
      </c>
      <c r="O19" s="2">
        <v>1528.31</v>
      </c>
      <c r="P19" s="3">
        <v>-3.1099999999999999E-2</v>
      </c>
      <c r="R19" s="2">
        <v>1480.75</v>
      </c>
      <c r="S19" s="2">
        <v>1887.61</v>
      </c>
      <c r="T19" s="3">
        <v>-0.2155</v>
      </c>
      <c r="V19" s="2">
        <v>1701</v>
      </c>
      <c r="W19" s="2">
        <v>1480.75</v>
      </c>
      <c r="X19" s="3">
        <v>0.1487</v>
      </c>
      <c r="Z19" s="2">
        <v>1880.75</v>
      </c>
      <c r="AA19" s="2">
        <v>1480.75</v>
      </c>
      <c r="AB19" s="3">
        <v>0.27010000000000001</v>
      </c>
      <c r="AD19" s="2">
        <v>1880.75</v>
      </c>
      <c r="AE19" s="2">
        <v>1480.75</v>
      </c>
      <c r="AF19" s="3">
        <v>0.27010000000000001</v>
      </c>
      <c r="AH19" s="2">
        <v>1906.25</v>
      </c>
      <c r="AI19" s="2">
        <v>1480.75</v>
      </c>
      <c r="AJ19" s="3">
        <v>0.28739999999999999</v>
      </c>
      <c r="AL19" s="2">
        <v>1880.75</v>
      </c>
      <c r="AM19" s="2">
        <v>1480.75</v>
      </c>
      <c r="AN19" s="3">
        <v>0.27010000000000001</v>
      </c>
      <c r="AP19" s="2">
        <v>1880.75</v>
      </c>
      <c r="AQ19" s="2">
        <v>1480.75</v>
      </c>
      <c r="AR19" s="3">
        <v>0.27010000000000001</v>
      </c>
      <c r="AT19" s="2">
        <v>1880.75</v>
      </c>
      <c r="AU19" s="2">
        <v>1480.75</v>
      </c>
      <c r="AV19" s="3">
        <v>0.27010000000000001</v>
      </c>
      <c r="BA19" t="s">
        <v>17</v>
      </c>
      <c r="BB19" t="s">
        <v>96</v>
      </c>
      <c r="BC19" t="s">
        <v>95</v>
      </c>
      <c r="BD19" t="s">
        <v>1</v>
      </c>
      <c r="BE19" s="33" t="s">
        <v>123</v>
      </c>
    </row>
    <row r="20" spans="1:57" x14ac:dyDescent="0.25">
      <c r="A20" t="s">
        <v>20</v>
      </c>
      <c r="B20" s="2">
        <v>352.79</v>
      </c>
      <c r="C20" s="2">
        <v>195.98</v>
      </c>
      <c r="D20" s="3">
        <v>0.80010000000000003</v>
      </c>
      <c r="F20" s="2">
        <v>231.02</v>
      </c>
      <c r="G20" s="2">
        <v>458.09</v>
      </c>
      <c r="H20" s="3">
        <v>-0.49569999999999997</v>
      </c>
      <c r="J20" s="2">
        <v>849.35</v>
      </c>
      <c r="K20" s="2">
        <v>491.79</v>
      </c>
      <c r="L20" s="3">
        <v>0.72709999999999997</v>
      </c>
      <c r="N20" s="2">
        <v>559.91999999999996</v>
      </c>
      <c r="O20" s="2">
        <v>584.13</v>
      </c>
      <c r="P20" s="3">
        <v>-4.1399999999999999E-2</v>
      </c>
      <c r="R20" s="2">
        <v>389.26</v>
      </c>
      <c r="S20" s="2">
        <v>1832.02</v>
      </c>
      <c r="T20" s="3">
        <v>-0.78749999999999998</v>
      </c>
      <c r="V20" s="2">
        <v>216.87</v>
      </c>
      <c r="W20" s="2">
        <v>603.86</v>
      </c>
      <c r="X20" s="3">
        <v>-0.64090000000000003</v>
      </c>
      <c r="Z20" s="2">
        <v>761.96</v>
      </c>
      <c r="AA20" s="2">
        <v>1418.38</v>
      </c>
      <c r="AB20" s="3">
        <v>-0.46279999999999999</v>
      </c>
      <c r="AD20" s="2">
        <v>971.37</v>
      </c>
      <c r="AE20" s="2">
        <v>1105.8399999999999</v>
      </c>
      <c r="AF20" s="3">
        <v>-0.1216</v>
      </c>
      <c r="AH20" s="2">
        <v>188.5</v>
      </c>
      <c r="AI20" s="2">
        <v>626.78</v>
      </c>
      <c r="AJ20" s="3">
        <v>-0.69930000000000003</v>
      </c>
      <c r="AL20" s="2">
        <v>544.09</v>
      </c>
      <c r="AM20" s="2">
        <v>643.36</v>
      </c>
      <c r="AN20" s="3">
        <v>-0.15429999999999999</v>
      </c>
      <c r="AP20" s="2">
        <v>205.01</v>
      </c>
      <c r="AQ20" s="2">
        <v>559.92999999999995</v>
      </c>
      <c r="AR20" s="3">
        <v>-0.63390000000000002</v>
      </c>
      <c r="AT20" s="2">
        <v>61.13</v>
      </c>
      <c r="AU20" s="2">
        <v>304.73</v>
      </c>
      <c r="AV20" s="3">
        <v>-0.7994</v>
      </c>
      <c r="BA20" t="s">
        <v>18</v>
      </c>
      <c r="BB20" s="2">
        <f t="shared" ref="BB20:BB51" si="4">B18+F18+J18+N18+R18+V18+Z18+AD18+AH18+AL18+AP18+AT18</f>
        <v>199666.32</v>
      </c>
      <c r="BC20" s="2">
        <f t="shared" ref="BC20:BC51" si="5">C18+G18+K18+O18+S18+W18+AA18+AE18+AI18+AM18+AQ18+AU18</f>
        <v>171912.63</v>
      </c>
      <c r="BD20" s="7">
        <f t="shared" si="2"/>
        <v>-0.1477807588538585</v>
      </c>
      <c r="BE20" s="33">
        <f>BB20/$BB$88</f>
        <v>1.9444527706013362E-2</v>
      </c>
    </row>
    <row r="21" spans="1:57" x14ac:dyDescent="0.25">
      <c r="A21" t="s">
        <v>21</v>
      </c>
      <c r="B21" s="2">
        <v>527.84</v>
      </c>
      <c r="C21" s="2">
        <v>481.76</v>
      </c>
      <c r="D21" s="3">
        <v>9.5600000000000004E-2</v>
      </c>
      <c r="F21" s="2">
        <v>527.84</v>
      </c>
      <c r="G21" s="2">
        <v>481.76</v>
      </c>
      <c r="H21" s="3">
        <v>9.5600000000000004E-2</v>
      </c>
      <c r="J21" s="2">
        <v>527.84</v>
      </c>
      <c r="K21" s="2">
        <v>481.76</v>
      </c>
      <c r="L21" s="3">
        <v>9.5600000000000004E-2</v>
      </c>
      <c r="N21" s="2">
        <v>527.84</v>
      </c>
      <c r="O21" s="2">
        <v>1803.35</v>
      </c>
      <c r="P21" s="3">
        <v>-0.70730000000000004</v>
      </c>
      <c r="R21" s="2">
        <v>791.76</v>
      </c>
      <c r="S21" s="2">
        <v>1308.05</v>
      </c>
      <c r="T21" s="3">
        <v>-0.3947</v>
      </c>
      <c r="V21" s="2">
        <v>791.76</v>
      </c>
      <c r="W21" s="2">
        <v>481.76</v>
      </c>
      <c r="X21" s="3">
        <v>0.64349999999999996</v>
      </c>
      <c r="Z21" s="2">
        <v>791.76</v>
      </c>
      <c r="AA21" s="2">
        <v>527.84</v>
      </c>
      <c r="AB21" s="3">
        <v>0.5</v>
      </c>
      <c r="AD21" s="2">
        <v>2953.26</v>
      </c>
      <c r="AE21" s="2">
        <v>527.84</v>
      </c>
      <c r="AF21" s="3">
        <v>4.5949999999999998</v>
      </c>
      <c r="AH21" s="2">
        <v>1650</v>
      </c>
      <c r="AI21" s="2">
        <v>527.84</v>
      </c>
      <c r="AJ21" s="3">
        <v>2.1259000000000001</v>
      </c>
      <c r="AL21" s="2">
        <v>1650</v>
      </c>
      <c r="AM21" s="2">
        <v>527.84</v>
      </c>
      <c r="AN21" s="3">
        <v>2.1259000000000001</v>
      </c>
      <c r="AP21" s="2">
        <v>1650</v>
      </c>
      <c r="AQ21" s="2">
        <v>527.84</v>
      </c>
      <c r="AR21" s="3">
        <v>2.1259000000000001</v>
      </c>
      <c r="AT21" s="2">
        <v>1650</v>
      </c>
      <c r="AU21" s="2">
        <v>527.84</v>
      </c>
      <c r="AV21" s="3">
        <v>2.1259000000000001</v>
      </c>
      <c r="BA21" t="s">
        <v>19</v>
      </c>
      <c r="BB21" s="2">
        <f t="shared" si="4"/>
        <v>20414.75</v>
      </c>
      <c r="BC21" s="2">
        <f t="shared" si="5"/>
        <v>23954.809999999998</v>
      </c>
      <c r="BD21" s="7">
        <f t="shared" si="2"/>
        <v>-0.39588255491003277</v>
      </c>
      <c r="BE21" s="33">
        <f t="shared" ref="BE21:BE84" si="6">BB21/$BB$88</f>
        <v>1.988092793949106E-3</v>
      </c>
    </row>
    <row r="22" spans="1:57" x14ac:dyDescent="0.25">
      <c r="A22" t="s">
        <v>22</v>
      </c>
      <c r="B22" s="2">
        <v>-761.78</v>
      </c>
      <c r="C22" s="2">
        <v>-154.12</v>
      </c>
      <c r="D22" s="3">
        <v>3.9428000000000001</v>
      </c>
      <c r="F22" s="2">
        <v>-72.650000000000006</v>
      </c>
      <c r="G22" s="2">
        <v>-253.29</v>
      </c>
      <c r="H22" s="3">
        <v>-0.71319999999999995</v>
      </c>
      <c r="J22" s="2">
        <v>-76.52</v>
      </c>
      <c r="K22" s="2">
        <v>-86</v>
      </c>
      <c r="L22" s="3">
        <v>-0.11020000000000001</v>
      </c>
      <c r="N22" s="2">
        <v>-466.03</v>
      </c>
      <c r="O22" s="2">
        <v>85</v>
      </c>
      <c r="P22" s="3">
        <v>-6.4827000000000004</v>
      </c>
      <c r="R22" s="2">
        <v>-416.18</v>
      </c>
      <c r="S22" s="2">
        <v>-469.76</v>
      </c>
      <c r="T22" s="3">
        <v>-0.11409999999999999</v>
      </c>
      <c r="V22" s="2">
        <v>16.14</v>
      </c>
      <c r="W22" s="2">
        <v>-680.55</v>
      </c>
      <c r="X22" s="3">
        <v>-1.0237000000000001</v>
      </c>
      <c r="Z22" s="2">
        <v>251.61</v>
      </c>
      <c r="AA22" s="2">
        <v>-483.07</v>
      </c>
      <c r="AB22" s="3">
        <v>-1.5208999999999999</v>
      </c>
      <c r="AD22" s="2">
        <v>-342.13</v>
      </c>
      <c r="AE22" s="2">
        <v>-578</v>
      </c>
      <c r="AF22" s="3">
        <v>-0.40810000000000002</v>
      </c>
      <c r="AH22" s="2">
        <v>258.86</v>
      </c>
      <c r="AI22" s="2">
        <v>-613.57000000000005</v>
      </c>
      <c r="AJ22" s="3">
        <v>-1.4218999999999999</v>
      </c>
      <c r="AL22" s="2">
        <v>-1430.92</v>
      </c>
      <c r="AM22" s="2">
        <v>-570.66</v>
      </c>
      <c r="AN22" s="3">
        <v>1.5075000000000001</v>
      </c>
      <c r="AP22" s="2">
        <v>369.99</v>
      </c>
      <c r="AQ22" s="2">
        <v>-629.79999999999995</v>
      </c>
      <c r="AR22" s="3">
        <v>-1.5874999999999999</v>
      </c>
      <c r="AT22" s="2">
        <v>1897.33</v>
      </c>
      <c r="AU22" s="2">
        <v>-392.09</v>
      </c>
      <c r="AV22" s="3">
        <v>-5.8390000000000004</v>
      </c>
      <c r="BA22" t="s">
        <v>20</v>
      </c>
      <c r="BB22" s="2">
        <f t="shared" si="4"/>
        <v>5331.27</v>
      </c>
      <c r="BC22" s="2">
        <f t="shared" si="5"/>
        <v>8824.89</v>
      </c>
      <c r="BD22" s="7">
        <f t="shared" si="2"/>
        <v>0.71103945168350891</v>
      </c>
      <c r="BE22" s="33">
        <f t="shared" si="6"/>
        <v>5.1918634661688497E-4</v>
      </c>
    </row>
    <row r="23" spans="1:57" x14ac:dyDescent="0.25">
      <c r="A23" t="s">
        <v>23</v>
      </c>
      <c r="B23" s="2">
        <v>169.48</v>
      </c>
      <c r="D23" t="s">
        <v>4</v>
      </c>
      <c r="F23" s="2">
        <v>37.049999999999997</v>
      </c>
      <c r="H23" t="s">
        <v>4</v>
      </c>
      <c r="J23" s="2">
        <v>41.02</v>
      </c>
      <c r="K23" s="2">
        <v>100</v>
      </c>
      <c r="L23" s="3">
        <v>-0.58979999999999999</v>
      </c>
      <c r="N23" s="2">
        <v>188.34</v>
      </c>
      <c r="O23" s="2">
        <v>747.81</v>
      </c>
      <c r="P23" s="3">
        <v>-0.74809999999999999</v>
      </c>
      <c r="R23" s="2">
        <v>87.31</v>
      </c>
      <c r="S23" s="2">
        <v>191.59</v>
      </c>
      <c r="T23" s="3">
        <v>-0.54430000000000001</v>
      </c>
      <c r="V23" s="2">
        <v>103.15</v>
      </c>
      <c r="W23" s="2">
        <v>185.4</v>
      </c>
      <c r="X23" s="3">
        <v>-0.44359999999999999</v>
      </c>
      <c r="Z23" s="2">
        <v>110.29</v>
      </c>
      <c r="AA23" s="2">
        <v>551.36</v>
      </c>
      <c r="AB23" s="3">
        <v>-0.8</v>
      </c>
      <c r="AD23" s="2">
        <v>139.74</v>
      </c>
      <c r="AF23" t="s">
        <v>4</v>
      </c>
      <c r="AH23" s="2">
        <v>147.41999999999999</v>
      </c>
      <c r="AJ23" t="s">
        <v>4</v>
      </c>
      <c r="AL23" s="2">
        <v>168.72</v>
      </c>
      <c r="AM23" s="2">
        <v>720.12</v>
      </c>
      <c r="AN23" s="3">
        <v>-0.76570000000000005</v>
      </c>
      <c r="AP23" s="2">
        <v>163.53</v>
      </c>
      <c r="AQ23" s="2">
        <v>165.88</v>
      </c>
      <c r="AR23" s="3">
        <v>-1.4200000000000001E-2</v>
      </c>
      <c r="AT23" s="2">
        <v>147.19999999999999</v>
      </c>
      <c r="AU23" s="2">
        <v>171.4</v>
      </c>
      <c r="AV23" s="3">
        <v>-0.14119999999999999</v>
      </c>
      <c r="BA23" t="s">
        <v>21</v>
      </c>
      <c r="BB23" s="2">
        <f t="shared" si="4"/>
        <v>14039.900000000001</v>
      </c>
      <c r="BC23" s="2">
        <f t="shared" si="5"/>
        <v>8205.4800000000014</v>
      </c>
      <c r="BD23" s="7">
        <f t="shared" si="2"/>
        <v>-0.83997215033019679</v>
      </c>
      <c r="BE23" s="33">
        <f t="shared" si="6"/>
        <v>1.3672772881257943E-3</v>
      </c>
    </row>
    <row r="24" spans="1:57" x14ac:dyDescent="0.25">
      <c r="A24" t="s">
        <v>24</v>
      </c>
      <c r="B24" s="2">
        <v>2309.5500000000002</v>
      </c>
      <c r="C24" s="2">
        <v>5194.76</v>
      </c>
      <c r="D24" s="3">
        <v>-0.5554</v>
      </c>
      <c r="F24" s="2">
        <v>4687.43</v>
      </c>
      <c r="G24" s="2">
        <v>6009.68</v>
      </c>
      <c r="H24" s="3">
        <v>-0.22</v>
      </c>
      <c r="J24" s="2">
        <v>5062.3500000000004</v>
      </c>
      <c r="K24" s="2">
        <v>4400.62</v>
      </c>
      <c r="L24" s="3">
        <v>0.15040000000000001</v>
      </c>
      <c r="N24" s="2">
        <v>7828.46</v>
      </c>
      <c r="O24" s="2">
        <v>6936.88</v>
      </c>
      <c r="P24" s="3">
        <v>0.1285</v>
      </c>
      <c r="R24" s="2">
        <v>7959.28</v>
      </c>
      <c r="S24" s="2">
        <v>5711.38</v>
      </c>
      <c r="T24" s="3">
        <v>0.39360000000000001</v>
      </c>
      <c r="V24" s="2">
        <v>8625.51</v>
      </c>
      <c r="W24" s="2">
        <v>2268.11</v>
      </c>
      <c r="X24" s="3">
        <v>2.8029999999999999</v>
      </c>
      <c r="Z24" s="2">
        <v>3738.92</v>
      </c>
      <c r="AA24" s="2">
        <v>8001.56</v>
      </c>
      <c r="AB24" s="3">
        <v>-0.53269999999999995</v>
      </c>
      <c r="AD24" s="2">
        <v>2072.9</v>
      </c>
      <c r="AE24" s="2">
        <v>2605.02</v>
      </c>
      <c r="AF24" s="3">
        <v>-0.20430000000000001</v>
      </c>
      <c r="AH24" s="2">
        <v>3753.34</v>
      </c>
      <c r="AI24" s="2">
        <v>6331.99</v>
      </c>
      <c r="AJ24" s="3">
        <v>-0.40720000000000001</v>
      </c>
      <c r="AL24" s="2">
        <v>3161.71</v>
      </c>
      <c r="AM24" s="2">
        <v>3783.56</v>
      </c>
      <c r="AN24" s="3">
        <v>-0.16439999999999999</v>
      </c>
      <c r="AP24" s="2">
        <v>4484.04</v>
      </c>
      <c r="AQ24" s="2">
        <v>2413.4</v>
      </c>
      <c r="AR24" s="3">
        <v>0.85799999999999998</v>
      </c>
      <c r="AT24" s="2">
        <v>3407.92</v>
      </c>
      <c r="AU24" s="2">
        <v>2757.86</v>
      </c>
      <c r="AV24" s="3">
        <v>0.23569999999999999</v>
      </c>
      <c r="BA24" t="s">
        <v>22</v>
      </c>
      <c r="BB24" s="2">
        <f t="shared" si="4"/>
        <v>-772.27999999999975</v>
      </c>
      <c r="BC24" s="2">
        <f t="shared" si="5"/>
        <v>-4825.91</v>
      </c>
      <c r="BD24" s="7">
        <f t="shared" si="2"/>
        <v>-0.46948361778116571</v>
      </c>
      <c r="BE24" s="33">
        <f t="shared" si="6"/>
        <v>-7.5208577274324455E-5</v>
      </c>
    </row>
    <row r="25" spans="1:57" x14ac:dyDescent="0.25">
      <c r="A25" t="s">
        <v>25</v>
      </c>
      <c r="B25" s="2">
        <v>550.09</v>
      </c>
      <c r="C25" s="2">
        <v>669.42</v>
      </c>
      <c r="D25" s="3">
        <v>-0.17829999999999999</v>
      </c>
      <c r="F25" s="2">
        <v>1607.73</v>
      </c>
      <c r="G25" s="2">
        <v>1682.83</v>
      </c>
      <c r="H25" s="3">
        <v>-4.4600000000000001E-2</v>
      </c>
      <c r="J25" s="2">
        <v>3427.12</v>
      </c>
      <c r="K25" s="2">
        <v>1732.65</v>
      </c>
      <c r="L25" s="3">
        <v>0.97799999999999998</v>
      </c>
      <c r="N25" s="2">
        <v>2589.29</v>
      </c>
      <c r="O25" s="2">
        <v>2017.45</v>
      </c>
      <c r="P25" s="3">
        <v>0.28339999999999999</v>
      </c>
      <c r="R25" s="2">
        <v>4728.66</v>
      </c>
      <c r="S25" s="2">
        <v>1290.76</v>
      </c>
      <c r="T25" s="3">
        <v>2.6635</v>
      </c>
      <c r="V25" s="2">
        <v>1861.71</v>
      </c>
      <c r="W25" s="2">
        <v>1569.74</v>
      </c>
      <c r="X25" s="3">
        <v>0.186</v>
      </c>
      <c r="Z25" s="2">
        <v>942.27</v>
      </c>
      <c r="AA25" s="2">
        <v>2282.48</v>
      </c>
      <c r="AB25" s="3">
        <v>-0.58720000000000006</v>
      </c>
      <c r="AD25" s="2">
        <v>942.27</v>
      </c>
      <c r="AE25" s="2">
        <v>1580.97</v>
      </c>
      <c r="AF25" s="3">
        <v>-0.40400000000000003</v>
      </c>
      <c r="AH25" s="2">
        <v>942.27</v>
      </c>
      <c r="AI25" s="2">
        <v>919.91</v>
      </c>
      <c r="AJ25" s="3">
        <v>2.4299999999999999E-2</v>
      </c>
      <c r="AL25" s="2">
        <v>1404.23</v>
      </c>
      <c r="AM25" s="2">
        <v>2767.85</v>
      </c>
      <c r="AN25" s="3">
        <v>-0.49270000000000003</v>
      </c>
      <c r="AP25" s="2">
        <v>1122.27</v>
      </c>
      <c r="AQ25" s="2">
        <v>782.62</v>
      </c>
      <c r="AR25" s="3">
        <v>0.434</v>
      </c>
      <c r="AT25" s="2">
        <v>1756.25</v>
      </c>
      <c r="AU25" s="2">
        <v>739.87</v>
      </c>
      <c r="AV25" s="3">
        <v>1.3736999999999999</v>
      </c>
      <c r="BA25" t="s">
        <v>23</v>
      </c>
      <c r="BB25" s="2">
        <f t="shared" si="4"/>
        <v>1503.25</v>
      </c>
      <c r="BC25" s="2">
        <f t="shared" si="5"/>
        <v>2833.56</v>
      </c>
      <c r="BD25" s="7">
        <f t="shared" si="2"/>
        <v>1.1993125210715974E-2</v>
      </c>
      <c r="BE25" s="33">
        <f t="shared" si="6"/>
        <v>1.4639417541258129E-4</v>
      </c>
    </row>
    <row r="26" spans="1:57" x14ac:dyDescent="0.25">
      <c r="A26" t="s">
        <v>26</v>
      </c>
      <c r="B26" s="2">
        <v>2527.9899999999998</v>
      </c>
      <c r="C26" s="2">
        <v>424</v>
      </c>
      <c r="D26" s="3">
        <v>4.9622000000000002</v>
      </c>
      <c r="F26" s="2">
        <v>2591.67</v>
      </c>
      <c r="G26" s="2">
        <v>624.95000000000005</v>
      </c>
      <c r="H26" s="3">
        <v>3.1469999999999998</v>
      </c>
      <c r="J26" s="2">
        <v>5805.82</v>
      </c>
      <c r="K26" s="2">
        <v>1529.7</v>
      </c>
      <c r="L26" s="3">
        <v>2.7953999999999999</v>
      </c>
      <c r="N26" s="2">
        <v>2680</v>
      </c>
      <c r="O26" s="2">
        <v>765</v>
      </c>
      <c r="P26" s="3">
        <v>2.5032999999999999</v>
      </c>
      <c r="R26" s="2">
        <v>3087.8</v>
      </c>
      <c r="S26" s="2">
        <v>513.95000000000005</v>
      </c>
      <c r="T26" s="3">
        <v>5.008</v>
      </c>
      <c r="V26" s="2">
        <v>2680</v>
      </c>
      <c r="W26" s="2">
        <v>487.99</v>
      </c>
      <c r="X26" s="3">
        <v>4.4919000000000002</v>
      </c>
      <c r="Z26" s="2">
        <v>3917.8</v>
      </c>
      <c r="AA26" s="2">
        <v>1120.74</v>
      </c>
      <c r="AB26" s="3">
        <v>2.4956999999999998</v>
      </c>
      <c r="AD26" s="2">
        <v>3349.75</v>
      </c>
      <c r="AE26" s="2">
        <v>2429.9</v>
      </c>
      <c r="AF26" s="3">
        <v>0.37859999999999999</v>
      </c>
      <c r="AH26" s="2">
        <v>3715.07</v>
      </c>
      <c r="AI26" s="2">
        <v>2874.94</v>
      </c>
      <c r="AJ26" s="3">
        <v>0.29220000000000002</v>
      </c>
      <c r="AL26" s="2">
        <v>3255</v>
      </c>
      <c r="AM26" s="2">
        <v>2827.5</v>
      </c>
      <c r="AN26" s="3">
        <v>0.1512</v>
      </c>
      <c r="AP26" s="2">
        <v>3180</v>
      </c>
      <c r="AQ26" s="2">
        <v>2400</v>
      </c>
      <c r="AR26" s="3">
        <v>0.32500000000000001</v>
      </c>
      <c r="AT26" s="2">
        <v>3220</v>
      </c>
      <c r="AU26" s="2">
        <v>4028.31</v>
      </c>
      <c r="AV26" s="3">
        <v>-0.20069999999999999</v>
      </c>
      <c r="BA26" t="s">
        <v>24</v>
      </c>
      <c r="BB26" s="2">
        <f t="shared" si="4"/>
        <v>57091.41</v>
      </c>
      <c r="BC26" s="2">
        <f t="shared" si="5"/>
        <v>56414.82</v>
      </c>
      <c r="BD26" s="7">
        <f t="shared" si="2"/>
        <v>0.21276851726078463</v>
      </c>
      <c r="BE26" s="33">
        <f t="shared" si="6"/>
        <v>5.5598535773102266E-3</v>
      </c>
    </row>
    <row r="27" spans="1:57" x14ac:dyDescent="0.25">
      <c r="A27" t="s">
        <v>27</v>
      </c>
      <c r="B27" s="2">
        <v>4391.78</v>
      </c>
      <c r="C27" s="2">
        <v>15463.23</v>
      </c>
      <c r="D27" s="3">
        <v>-0.71599999999999997</v>
      </c>
      <c r="F27" s="2">
        <v>4391.22</v>
      </c>
      <c r="G27" s="2">
        <v>10347.41</v>
      </c>
      <c r="H27" s="3">
        <v>-0.5756</v>
      </c>
      <c r="J27" s="2">
        <v>4391.22</v>
      </c>
      <c r="K27" s="2">
        <v>6532.63</v>
      </c>
      <c r="L27" s="3">
        <v>-0.32779999999999998</v>
      </c>
      <c r="N27" s="2">
        <v>4389.12</v>
      </c>
      <c r="O27" s="2">
        <v>6945.61</v>
      </c>
      <c r="P27" s="3">
        <v>-0.36809999999999998</v>
      </c>
      <c r="R27" s="2">
        <v>4013.76</v>
      </c>
      <c r="S27" s="2">
        <v>9595.91</v>
      </c>
      <c r="T27" s="3">
        <v>-0.58169999999999999</v>
      </c>
      <c r="V27" s="2">
        <v>3638.4</v>
      </c>
      <c r="W27" s="2">
        <v>7239.7</v>
      </c>
      <c r="X27" s="3">
        <v>-0.49740000000000001</v>
      </c>
      <c r="Z27" s="2">
        <v>2847.76</v>
      </c>
      <c r="AA27" s="2">
        <v>5942.26</v>
      </c>
      <c r="AB27" s="3">
        <v>-0.52080000000000004</v>
      </c>
      <c r="AD27" s="2">
        <v>2318.15</v>
      </c>
      <c r="AE27" s="2">
        <v>6483.51</v>
      </c>
      <c r="AF27" s="3">
        <v>-0.64249999999999996</v>
      </c>
      <c r="AH27" s="2">
        <v>2693.51</v>
      </c>
      <c r="AI27" s="2">
        <v>6949.23</v>
      </c>
      <c r="AJ27" s="3">
        <v>-0.61240000000000006</v>
      </c>
      <c r="AL27" s="2">
        <v>2693.51</v>
      </c>
      <c r="AM27" s="2">
        <v>6878.19</v>
      </c>
      <c r="AN27" s="3">
        <v>-0.60840000000000005</v>
      </c>
      <c r="AP27" s="2">
        <v>2693.51</v>
      </c>
      <c r="AQ27" s="2">
        <v>4391.3900000000003</v>
      </c>
      <c r="AR27" s="3">
        <v>-0.3866</v>
      </c>
      <c r="AT27" s="2">
        <v>2693.51</v>
      </c>
      <c r="AU27" s="2">
        <v>4391.3900000000003</v>
      </c>
      <c r="AV27" s="3">
        <v>-0.3866</v>
      </c>
      <c r="BA27" t="s">
        <v>25</v>
      </c>
      <c r="BB27" s="2">
        <f t="shared" si="4"/>
        <v>21874.16</v>
      </c>
      <c r="BC27" s="2">
        <f t="shared" si="5"/>
        <v>18036.549999999996</v>
      </c>
      <c r="BD27" s="7">
        <f t="shared" si="2"/>
        <v>0.99784990048424649</v>
      </c>
      <c r="BE27" s="33">
        <f t="shared" si="6"/>
        <v>2.1302176058825006E-3</v>
      </c>
    </row>
    <row r="28" spans="1:57" x14ac:dyDescent="0.25">
      <c r="A28" t="s">
        <v>28</v>
      </c>
      <c r="B28" s="2">
        <v>382.32</v>
      </c>
      <c r="D28" t="s">
        <v>4</v>
      </c>
      <c r="F28" s="2">
        <v>1506.35</v>
      </c>
      <c r="G28" s="2">
        <v>1683.22</v>
      </c>
      <c r="H28" s="3">
        <v>-0.1051</v>
      </c>
      <c r="J28" s="2">
        <v>2228.69</v>
      </c>
      <c r="K28" s="2">
        <v>1291.72</v>
      </c>
      <c r="L28" s="3">
        <v>0.72540000000000004</v>
      </c>
      <c r="N28" s="2">
        <v>1187.56</v>
      </c>
      <c r="O28" s="2">
        <v>872.4</v>
      </c>
      <c r="P28" s="3">
        <v>0.36130000000000001</v>
      </c>
      <c r="R28" s="2">
        <v>718.25</v>
      </c>
      <c r="S28" s="2">
        <v>1819</v>
      </c>
      <c r="T28" s="3">
        <v>-0.60509999999999997</v>
      </c>
      <c r="V28" s="2">
        <v>962.64</v>
      </c>
      <c r="W28" s="2">
        <v>-249.5</v>
      </c>
      <c r="X28" s="3">
        <v>-4.8582999999999998</v>
      </c>
      <c r="Z28" s="2">
        <v>808.41</v>
      </c>
      <c r="AA28" s="2">
        <v>97.41</v>
      </c>
      <c r="AB28" s="3">
        <v>7.2990000000000004</v>
      </c>
      <c r="AD28" s="2">
        <v>48.69</v>
      </c>
      <c r="AE28" s="2">
        <v>1234.03</v>
      </c>
      <c r="AF28" s="3">
        <v>-0.96050000000000002</v>
      </c>
      <c r="AH28" s="2">
        <v>307.25</v>
      </c>
      <c r="AI28" s="2">
        <v>4306.05</v>
      </c>
      <c r="AJ28" s="3">
        <v>-0.92859999999999998</v>
      </c>
      <c r="AM28" s="2">
        <v>108.17</v>
      </c>
      <c r="AN28" s="3">
        <v>-1</v>
      </c>
      <c r="AP28" s="2">
        <v>1125</v>
      </c>
      <c r="AQ28" s="2">
        <v>1499.22</v>
      </c>
      <c r="AR28" s="3">
        <v>-0.24959999999999999</v>
      </c>
      <c r="AU28" s="2">
        <v>700</v>
      </c>
      <c r="AV28" s="3">
        <v>-1</v>
      </c>
      <c r="BA28" t="s">
        <v>26</v>
      </c>
      <c r="BB28" s="2">
        <f t="shared" si="4"/>
        <v>40010.899999999994</v>
      </c>
      <c r="BC28" s="2">
        <f t="shared" si="5"/>
        <v>20026.98</v>
      </c>
      <c r="BD28" s="7">
        <f t="shared" si="2"/>
        <v>-0.54853836849879856</v>
      </c>
      <c r="BE28" s="33">
        <f t="shared" si="6"/>
        <v>3.8964661320573741E-3</v>
      </c>
    </row>
    <row r="29" spans="1:57" x14ac:dyDescent="0.25">
      <c r="A29" t="s">
        <v>29</v>
      </c>
      <c r="B29" s="2">
        <v>11632</v>
      </c>
      <c r="C29" s="2">
        <v>11632</v>
      </c>
      <c r="D29" s="3">
        <v>0</v>
      </c>
      <c r="F29" s="2">
        <v>11632</v>
      </c>
      <c r="G29" s="2">
        <v>11632</v>
      </c>
      <c r="H29" s="3">
        <v>0</v>
      </c>
      <c r="J29" s="2">
        <v>11632</v>
      </c>
      <c r="K29" s="2">
        <v>11632</v>
      </c>
      <c r="L29" s="3">
        <v>0</v>
      </c>
      <c r="N29" s="2">
        <v>11632</v>
      </c>
      <c r="O29" s="2">
        <v>11632</v>
      </c>
      <c r="P29" s="3">
        <v>0</v>
      </c>
      <c r="R29" s="2">
        <v>11632</v>
      </c>
      <c r="S29" s="2">
        <v>11632</v>
      </c>
      <c r="T29" s="3">
        <v>0</v>
      </c>
      <c r="V29" s="2">
        <v>11632</v>
      </c>
      <c r="W29" s="2">
        <v>11632</v>
      </c>
      <c r="X29" s="3">
        <v>0</v>
      </c>
      <c r="Z29" s="2">
        <v>11632</v>
      </c>
      <c r="AA29" s="2">
        <v>11632</v>
      </c>
      <c r="AB29" s="3">
        <v>0</v>
      </c>
      <c r="AD29" s="2">
        <v>11632</v>
      </c>
      <c r="AE29" s="2">
        <v>11632</v>
      </c>
      <c r="AF29" s="3">
        <v>0</v>
      </c>
      <c r="AH29" s="2">
        <v>11632</v>
      </c>
      <c r="AI29" s="2">
        <v>11632</v>
      </c>
      <c r="AJ29" s="3">
        <v>0</v>
      </c>
      <c r="AL29" s="2">
        <v>11632</v>
      </c>
      <c r="AM29" s="2">
        <v>11632</v>
      </c>
      <c r="AN29" s="3">
        <v>0</v>
      </c>
      <c r="AP29" s="2">
        <v>11632</v>
      </c>
      <c r="AQ29" s="2">
        <v>11632</v>
      </c>
      <c r="AR29" s="3">
        <v>0</v>
      </c>
      <c r="AT29" s="2">
        <v>11632</v>
      </c>
      <c r="AU29" s="2">
        <v>11632</v>
      </c>
      <c r="AV29" s="3">
        <v>0</v>
      </c>
      <c r="BA29" t="s">
        <v>27</v>
      </c>
      <c r="BB29" s="2">
        <f t="shared" si="4"/>
        <v>41155.450000000012</v>
      </c>
      <c r="BC29" s="2">
        <f t="shared" si="5"/>
        <v>91160.459999999992</v>
      </c>
      <c r="BD29" s="7">
        <f t="shared" si="2"/>
        <v>-0.30584086479884326</v>
      </c>
      <c r="BE29" s="33">
        <f t="shared" si="6"/>
        <v>4.0079282664119212E-3</v>
      </c>
    </row>
    <row r="30" spans="1:57" x14ac:dyDescent="0.25">
      <c r="A30" t="s">
        <v>30</v>
      </c>
      <c r="B30" s="2">
        <v>472.25</v>
      </c>
      <c r="C30" s="2">
        <v>472.25</v>
      </c>
      <c r="D30" s="3">
        <v>0</v>
      </c>
      <c r="F30" s="2">
        <v>472.25</v>
      </c>
      <c r="G30" s="2">
        <v>472.25</v>
      </c>
      <c r="H30" s="3">
        <v>0</v>
      </c>
      <c r="J30" s="2">
        <v>472.25</v>
      </c>
      <c r="K30" s="2">
        <v>472.25</v>
      </c>
      <c r="L30" s="3">
        <v>0</v>
      </c>
      <c r="N30" s="2">
        <v>472.25</v>
      </c>
      <c r="O30" s="2">
        <v>472.25</v>
      </c>
      <c r="P30" s="3">
        <v>0</v>
      </c>
      <c r="R30" s="2">
        <v>472.25</v>
      </c>
      <c r="S30" s="2">
        <v>472.25</v>
      </c>
      <c r="T30" s="3">
        <v>0</v>
      </c>
      <c r="V30" s="2">
        <v>472.25</v>
      </c>
      <c r="W30" s="2">
        <v>472.25</v>
      </c>
      <c r="X30" s="3">
        <v>0</v>
      </c>
      <c r="Z30" s="2">
        <v>472.25</v>
      </c>
      <c r="AA30" s="2">
        <v>472.25</v>
      </c>
      <c r="AB30" s="3">
        <v>0</v>
      </c>
      <c r="AD30" s="2">
        <v>472.25</v>
      </c>
      <c r="AE30" s="2">
        <v>472.25</v>
      </c>
      <c r="AF30" s="3">
        <v>0</v>
      </c>
      <c r="AH30" s="2">
        <v>472.25</v>
      </c>
      <c r="AI30" s="2">
        <v>472.25</v>
      </c>
      <c r="AJ30" s="3">
        <v>0</v>
      </c>
      <c r="AL30" s="2">
        <v>472.25</v>
      </c>
      <c r="AM30" s="2">
        <v>472.25</v>
      </c>
      <c r="AN30" s="3">
        <v>0</v>
      </c>
      <c r="AP30" s="2">
        <v>472.25</v>
      </c>
      <c r="AQ30" s="2">
        <v>472.25</v>
      </c>
      <c r="AR30" s="3">
        <v>0</v>
      </c>
      <c r="AT30" s="2">
        <v>472.25</v>
      </c>
      <c r="AU30" s="2">
        <v>472.25</v>
      </c>
      <c r="AV30" s="3">
        <v>0</v>
      </c>
      <c r="BA30" t="s">
        <v>28</v>
      </c>
      <c r="BB30" s="2">
        <f t="shared" si="4"/>
        <v>9275.16</v>
      </c>
      <c r="BC30" s="2">
        <f t="shared" si="5"/>
        <v>13361.72</v>
      </c>
      <c r="BD30" s="7">
        <f t="shared" si="2"/>
        <v>0</v>
      </c>
      <c r="BE30" s="33">
        <f t="shared" si="6"/>
        <v>9.0326253119558117E-4</v>
      </c>
    </row>
    <row r="31" spans="1:57" x14ac:dyDescent="0.25">
      <c r="A31" t="s">
        <v>31</v>
      </c>
      <c r="B31" s="2">
        <v>497.5</v>
      </c>
      <c r="C31" s="2">
        <v>3363.49</v>
      </c>
      <c r="D31" s="3">
        <v>-0.85209999999999997</v>
      </c>
      <c r="F31" s="2">
        <v>3497.5</v>
      </c>
      <c r="G31" s="2">
        <v>363.49</v>
      </c>
      <c r="H31" s="3">
        <v>8.6219999999999999</v>
      </c>
      <c r="J31" s="2">
        <v>497.5</v>
      </c>
      <c r="K31" s="2">
        <v>603.37</v>
      </c>
      <c r="L31" s="3">
        <v>-0.17549999999999999</v>
      </c>
      <c r="N31" s="2">
        <v>609.29</v>
      </c>
      <c r="O31" s="2">
        <v>363.49</v>
      </c>
      <c r="P31" s="3">
        <v>0.67620000000000002</v>
      </c>
      <c r="R31" s="2">
        <v>1210.18</v>
      </c>
      <c r="S31" s="2">
        <v>362.42</v>
      </c>
      <c r="T31" s="3">
        <v>2.3391999999999999</v>
      </c>
      <c r="V31" s="2">
        <v>6447.62</v>
      </c>
      <c r="X31" t="s">
        <v>4</v>
      </c>
      <c r="Z31" s="2">
        <v>475.2</v>
      </c>
      <c r="AA31" s="2">
        <v>596.5</v>
      </c>
      <c r="AB31" s="3">
        <v>-0.2034</v>
      </c>
      <c r="AD31" s="2">
        <v>336.22</v>
      </c>
      <c r="AE31" s="2">
        <v>649.70000000000005</v>
      </c>
      <c r="AF31" s="3">
        <v>-0.48249999999999998</v>
      </c>
      <c r="AH31" s="2">
        <v>509.44</v>
      </c>
      <c r="AI31" s="2">
        <v>691.27</v>
      </c>
      <c r="AJ31" s="3">
        <v>-0.26300000000000001</v>
      </c>
      <c r="AL31" s="2">
        <v>245</v>
      </c>
      <c r="AM31" s="2">
        <v>747.5</v>
      </c>
      <c r="AN31" s="3">
        <v>-0.67220000000000002</v>
      </c>
      <c r="AP31" s="2">
        <v>2850.32</v>
      </c>
      <c r="AQ31" s="2">
        <v>497.5</v>
      </c>
      <c r="AR31" s="3">
        <v>4.7293000000000003</v>
      </c>
      <c r="AT31" s="2">
        <v>2393.2600000000002</v>
      </c>
      <c r="AU31" s="2">
        <v>497.5</v>
      </c>
      <c r="AV31" s="3">
        <v>3.8106</v>
      </c>
      <c r="BA31" t="s">
        <v>29</v>
      </c>
      <c r="BB31" s="2">
        <f t="shared" si="4"/>
        <v>139584</v>
      </c>
      <c r="BC31" s="2">
        <f t="shared" si="5"/>
        <v>139584</v>
      </c>
      <c r="BD31" s="7">
        <f t="shared" si="2"/>
        <v>0</v>
      </c>
      <c r="BE31" s="33">
        <f t="shared" si="6"/>
        <v>1.359340401183419E-2</v>
      </c>
    </row>
    <row r="32" spans="1:57" x14ac:dyDescent="0.25">
      <c r="A32" t="s">
        <v>32</v>
      </c>
      <c r="B32" s="2">
        <v>4706.08</v>
      </c>
      <c r="D32" t="s">
        <v>4</v>
      </c>
      <c r="F32" s="2">
        <v>3494.15</v>
      </c>
      <c r="G32" s="2">
        <v>1200</v>
      </c>
      <c r="H32" s="3">
        <v>1.9117999999999999</v>
      </c>
      <c r="J32" s="2">
        <v>4444.7299999999996</v>
      </c>
      <c r="K32" s="2">
        <v>375</v>
      </c>
      <c r="L32" s="3">
        <v>10.852600000000001</v>
      </c>
      <c r="N32" s="2">
        <v>4945.3</v>
      </c>
      <c r="O32" s="2">
        <v>1200</v>
      </c>
      <c r="P32" s="3">
        <v>3.1211000000000002</v>
      </c>
      <c r="R32" s="2">
        <v>3828.55</v>
      </c>
      <c r="T32" t="s">
        <v>4</v>
      </c>
      <c r="V32" s="2">
        <v>650</v>
      </c>
      <c r="W32" s="2">
        <v>475</v>
      </c>
      <c r="X32" s="3">
        <v>0.36840000000000001</v>
      </c>
      <c r="Z32" s="2">
        <v>1800</v>
      </c>
      <c r="AA32" s="2">
        <v>1850</v>
      </c>
      <c r="AB32" s="3">
        <v>-2.7E-2</v>
      </c>
      <c r="AD32" s="2">
        <v>650</v>
      </c>
      <c r="AE32" s="2">
        <v>1200</v>
      </c>
      <c r="AF32" s="3">
        <v>-0.45829999999999999</v>
      </c>
      <c r="AH32" s="2">
        <v>2029.36</v>
      </c>
      <c r="AI32" s="2">
        <v>650</v>
      </c>
      <c r="AJ32" s="3">
        <v>2.1221000000000001</v>
      </c>
      <c r="AL32" s="2">
        <v>650</v>
      </c>
      <c r="AM32" s="2">
        <v>1378.53</v>
      </c>
      <c r="AN32" s="3">
        <v>-0.52849999999999997</v>
      </c>
      <c r="AP32" s="2">
        <v>2200</v>
      </c>
      <c r="AQ32" s="2">
        <v>1009.52</v>
      </c>
      <c r="AR32" s="3">
        <v>1.1793</v>
      </c>
      <c r="AT32" s="2">
        <v>650</v>
      </c>
      <c r="AU32" s="2">
        <v>1982.05</v>
      </c>
      <c r="AV32" s="3">
        <v>-0.67210000000000003</v>
      </c>
      <c r="BA32" t="s">
        <v>30</v>
      </c>
      <c r="BB32" s="2">
        <f t="shared" si="4"/>
        <v>5667</v>
      </c>
      <c r="BC32" s="2">
        <f t="shared" si="5"/>
        <v>5667</v>
      </c>
      <c r="BD32" s="7">
        <f t="shared" si="2"/>
        <v>1.239985668875476</v>
      </c>
      <c r="BE32" s="33">
        <f t="shared" si="6"/>
        <v>5.5188145156367745E-4</v>
      </c>
    </row>
    <row r="33" spans="1:57" x14ac:dyDescent="0.25">
      <c r="A33" t="s">
        <v>33</v>
      </c>
      <c r="B33" s="2">
        <v>4338.1899999999996</v>
      </c>
      <c r="C33" s="2">
        <v>1900</v>
      </c>
      <c r="D33" s="3">
        <v>1.2833000000000001</v>
      </c>
      <c r="F33" s="2">
        <v>2300</v>
      </c>
      <c r="G33" s="2">
        <v>1900</v>
      </c>
      <c r="H33" s="3">
        <v>0.21049999999999999</v>
      </c>
      <c r="J33" s="2">
        <v>6589.97</v>
      </c>
      <c r="K33" s="2">
        <v>2629.02</v>
      </c>
      <c r="L33" s="3">
        <v>1.5065999999999999</v>
      </c>
      <c r="N33" s="2">
        <v>5550.66</v>
      </c>
      <c r="O33" s="2">
        <v>4377.8</v>
      </c>
      <c r="P33" s="3">
        <v>0.26790000000000003</v>
      </c>
      <c r="R33" s="2">
        <v>3925.33</v>
      </c>
      <c r="S33" s="2">
        <v>5647.04</v>
      </c>
      <c r="T33" s="3">
        <v>-0.3049</v>
      </c>
      <c r="V33" s="2">
        <v>4893.76</v>
      </c>
      <c r="W33" s="2">
        <v>14758.25</v>
      </c>
      <c r="X33" s="3">
        <v>-0.66839999999999999</v>
      </c>
      <c r="Z33" s="2">
        <v>5325.33</v>
      </c>
      <c r="AA33" s="2">
        <v>5841.46</v>
      </c>
      <c r="AB33" s="3">
        <v>-8.8400000000000006E-2</v>
      </c>
      <c r="AD33" s="2">
        <v>3925.33</v>
      </c>
      <c r="AE33" s="2">
        <v>6400.33</v>
      </c>
      <c r="AF33" s="3">
        <v>-0.38669999999999999</v>
      </c>
      <c r="AH33" s="2">
        <v>6725.33</v>
      </c>
      <c r="AI33" s="2">
        <v>5874.13</v>
      </c>
      <c r="AJ33" s="3">
        <v>0.1449</v>
      </c>
      <c r="AL33" s="2">
        <v>4325.33</v>
      </c>
      <c r="AM33" s="2">
        <v>10539.86</v>
      </c>
      <c r="AN33" s="3">
        <v>-0.58960000000000001</v>
      </c>
      <c r="AP33" s="2">
        <v>6250</v>
      </c>
      <c r="AQ33" s="2">
        <v>7443.72</v>
      </c>
      <c r="AR33" s="3">
        <v>-0.16039999999999999</v>
      </c>
      <c r="AT33" s="2">
        <v>5550.65</v>
      </c>
      <c r="AU33" s="2">
        <v>6801.75</v>
      </c>
      <c r="AV33" s="3">
        <v>-0.18390000000000001</v>
      </c>
      <c r="BA33" t="s">
        <v>31</v>
      </c>
      <c r="BB33" s="2">
        <f t="shared" si="4"/>
        <v>19569.03</v>
      </c>
      <c r="BC33" s="2">
        <f t="shared" si="5"/>
        <v>8736.23</v>
      </c>
      <c r="BD33" s="7">
        <f t="shared" si="2"/>
        <v>1.6544085299599827</v>
      </c>
      <c r="BE33" s="33">
        <f t="shared" si="6"/>
        <v>1.9057322537662168E-3</v>
      </c>
    </row>
    <row r="34" spans="1:57" x14ac:dyDescent="0.25">
      <c r="A34" t="s">
        <v>34</v>
      </c>
      <c r="B34" s="2">
        <v>2046.03</v>
      </c>
      <c r="D34" t="s">
        <v>4</v>
      </c>
      <c r="F34" s="2">
        <v>1375</v>
      </c>
      <c r="H34" t="s">
        <v>4</v>
      </c>
      <c r="J34" s="2">
        <v>1375</v>
      </c>
      <c r="L34" t="s">
        <v>4</v>
      </c>
      <c r="N34" s="2">
        <v>1075</v>
      </c>
      <c r="P34" t="s">
        <v>4</v>
      </c>
      <c r="R34" s="2">
        <v>2077</v>
      </c>
      <c r="T34" t="s">
        <v>4</v>
      </c>
      <c r="V34" s="2">
        <v>1299</v>
      </c>
      <c r="X34" t="s">
        <v>4</v>
      </c>
      <c r="Z34" s="2">
        <v>1299</v>
      </c>
      <c r="AB34" t="s">
        <v>4</v>
      </c>
      <c r="AD34" s="2">
        <v>1299</v>
      </c>
      <c r="AF34" t="s">
        <v>4</v>
      </c>
      <c r="AH34" s="2">
        <v>1493.85</v>
      </c>
      <c r="AJ34" t="s">
        <v>4</v>
      </c>
      <c r="AL34" s="2">
        <v>2067.58</v>
      </c>
      <c r="AN34" t="s">
        <v>4</v>
      </c>
      <c r="AP34" s="2">
        <v>1493.85</v>
      </c>
      <c r="AR34" t="s">
        <v>4</v>
      </c>
      <c r="AT34" s="2">
        <v>1493.85</v>
      </c>
      <c r="AV34" t="s">
        <v>4</v>
      </c>
      <c r="BA34" t="s">
        <v>32</v>
      </c>
      <c r="BB34" s="2">
        <f t="shared" si="4"/>
        <v>30048.17</v>
      </c>
      <c r="BC34" s="2">
        <f t="shared" si="5"/>
        <v>11320.1</v>
      </c>
      <c r="BD34" s="7">
        <f t="shared" si="2"/>
        <v>-0.19447883620443046</v>
      </c>
      <c r="BE34" s="33">
        <f t="shared" si="6"/>
        <v>2.9262445167517461E-3</v>
      </c>
    </row>
    <row r="35" spans="1:57" x14ac:dyDescent="0.25">
      <c r="A35" t="s">
        <v>35</v>
      </c>
      <c r="B35" s="2">
        <v>363.72</v>
      </c>
      <c r="C35" s="2">
        <v>362.64</v>
      </c>
      <c r="D35" s="3">
        <v>3.0000000000000001E-3</v>
      </c>
      <c r="F35" s="2">
        <v>883.32</v>
      </c>
      <c r="G35" s="2">
        <v>933.59</v>
      </c>
      <c r="H35" s="3">
        <v>-5.3800000000000001E-2</v>
      </c>
      <c r="J35" s="2">
        <v>623.52</v>
      </c>
      <c r="K35" s="2">
        <v>485.43</v>
      </c>
      <c r="L35" s="3">
        <v>0.28449999999999998</v>
      </c>
      <c r="N35" s="2">
        <v>392.95</v>
      </c>
      <c r="O35" s="2">
        <v>1331.25</v>
      </c>
      <c r="P35" s="3">
        <v>-0.70479999999999998</v>
      </c>
      <c r="R35" s="2">
        <v>525.01</v>
      </c>
      <c r="S35" s="2">
        <v>803.48</v>
      </c>
      <c r="T35" s="3">
        <v>-0.34660000000000002</v>
      </c>
      <c r="V35" s="2">
        <v>368.05</v>
      </c>
      <c r="W35" s="2">
        <v>337.74</v>
      </c>
      <c r="X35" s="3">
        <v>8.9700000000000002E-2</v>
      </c>
      <c r="Z35" s="2">
        <v>658.16</v>
      </c>
      <c r="AA35" s="2">
        <v>857.34</v>
      </c>
      <c r="AB35" s="3">
        <v>-0.23230000000000001</v>
      </c>
      <c r="AD35" s="2">
        <v>696.05</v>
      </c>
      <c r="AE35" s="2">
        <v>623.52</v>
      </c>
      <c r="AF35" s="3">
        <v>0.1163</v>
      </c>
      <c r="AH35" s="2">
        <v>861.68</v>
      </c>
      <c r="AI35" s="2">
        <v>623.52</v>
      </c>
      <c r="AJ35" s="3">
        <v>0.38200000000000001</v>
      </c>
      <c r="AL35" s="2">
        <v>696.05</v>
      </c>
      <c r="AM35" s="2">
        <v>623.52</v>
      </c>
      <c r="AN35" s="3">
        <v>0.1163</v>
      </c>
      <c r="AP35" s="2">
        <v>398.36</v>
      </c>
      <c r="AQ35" s="2">
        <v>648.16</v>
      </c>
      <c r="AR35" s="3">
        <v>-0.38540000000000002</v>
      </c>
      <c r="AT35" s="2">
        <v>297.69</v>
      </c>
      <c r="AU35" s="2">
        <v>103.92</v>
      </c>
      <c r="AV35" s="3">
        <v>1.8646</v>
      </c>
      <c r="BA35" t="s">
        <v>33</v>
      </c>
      <c r="BB35" s="2">
        <f t="shared" si="4"/>
        <v>59699.880000000012</v>
      </c>
      <c r="BC35" s="2">
        <f t="shared" si="5"/>
        <v>74113.36</v>
      </c>
      <c r="BD35" s="7" t="e">
        <f t="shared" si="2"/>
        <v>#DIV/0!</v>
      </c>
      <c r="BE35" s="33">
        <f t="shared" si="6"/>
        <v>5.8138797304706832E-3</v>
      </c>
    </row>
    <row r="36" spans="1:57" x14ac:dyDescent="0.25">
      <c r="A36" t="s">
        <v>36</v>
      </c>
      <c r="B36" s="2">
        <v>13273.84</v>
      </c>
      <c r="C36" s="2">
        <v>9982.16</v>
      </c>
      <c r="D36" s="3">
        <v>0.32979999999999998</v>
      </c>
      <c r="F36" s="2">
        <v>13173.84</v>
      </c>
      <c r="G36" s="2">
        <v>9982.16</v>
      </c>
      <c r="H36" s="3">
        <v>0.31969999999999998</v>
      </c>
      <c r="J36" s="2">
        <v>14940.83</v>
      </c>
      <c r="K36" s="2">
        <v>15304.16</v>
      </c>
      <c r="L36" s="3">
        <v>-2.3699999999999999E-2</v>
      </c>
      <c r="N36" s="2">
        <v>15753.02</v>
      </c>
      <c r="O36" s="2">
        <v>9982.16</v>
      </c>
      <c r="P36" s="3">
        <v>0.57809999999999995</v>
      </c>
      <c r="R36" s="2">
        <v>12583.52</v>
      </c>
      <c r="S36" s="2">
        <v>9982.16</v>
      </c>
      <c r="T36" s="3">
        <v>0.2606</v>
      </c>
      <c r="V36" s="2">
        <v>12023.51</v>
      </c>
      <c r="W36" s="2">
        <v>30085.4</v>
      </c>
      <c r="X36" s="3">
        <v>-0.60040000000000004</v>
      </c>
      <c r="Z36" s="2">
        <v>10492.83</v>
      </c>
      <c r="AA36" s="2">
        <v>11544.69</v>
      </c>
      <c r="AB36" s="3">
        <v>-9.11E-2</v>
      </c>
      <c r="AD36" s="2">
        <v>37518.92</v>
      </c>
      <c r="AE36" s="2">
        <v>14456.43</v>
      </c>
      <c r="AF36" s="3">
        <v>1.5952999999999999</v>
      </c>
      <c r="AH36" s="2">
        <v>54205.03</v>
      </c>
      <c r="AI36" s="2">
        <v>14456.44</v>
      </c>
      <c r="AJ36" s="3">
        <v>2.7494999999999998</v>
      </c>
      <c r="AL36" s="2">
        <v>71162.31</v>
      </c>
      <c r="AM36" s="2">
        <v>13173.85</v>
      </c>
      <c r="AN36" s="3">
        <v>4.4017999999999997</v>
      </c>
      <c r="AP36" s="2">
        <v>54205.03</v>
      </c>
      <c r="AQ36" s="2">
        <v>13173.85</v>
      </c>
      <c r="AR36" s="3">
        <v>3.1145999999999998</v>
      </c>
      <c r="AT36" s="2">
        <v>52001.89</v>
      </c>
      <c r="AU36" s="2">
        <v>13173.84</v>
      </c>
      <c r="AV36" s="3">
        <v>2.9474</v>
      </c>
      <c r="BA36" t="s">
        <v>34</v>
      </c>
      <c r="BB36" s="2">
        <f t="shared" si="4"/>
        <v>18394.159999999996</v>
      </c>
      <c r="BC36" s="2">
        <f t="shared" si="5"/>
        <v>0</v>
      </c>
      <c r="BD36" s="7">
        <f t="shared" si="2"/>
        <v>-0.12536025476751703</v>
      </c>
      <c r="BE36" s="33">
        <f t="shared" si="6"/>
        <v>1.7913174026988762E-3</v>
      </c>
    </row>
    <row r="37" spans="1:57" x14ac:dyDescent="0.25">
      <c r="A37" t="s">
        <v>37</v>
      </c>
      <c r="B37" s="2">
        <v>4623.55</v>
      </c>
      <c r="C37" s="2">
        <v>1402.15</v>
      </c>
      <c r="D37" s="3">
        <v>2.2974999999999999</v>
      </c>
      <c r="F37" s="2">
        <v>4621.1000000000004</v>
      </c>
      <c r="G37" s="2">
        <v>2804.01</v>
      </c>
      <c r="H37" s="3">
        <v>0.64800000000000002</v>
      </c>
      <c r="J37" s="2">
        <v>9124.2199999999993</v>
      </c>
      <c r="K37" s="2">
        <v>-9863.5499999999993</v>
      </c>
      <c r="L37" s="3">
        <v>-1.925</v>
      </c>
      <c r="N37" s="2">
        <v>4604.43</v>
      </c>
      <c r="O37" s="2">
        <v>88.97</v>
      </c>
      <c r="P37" s="3">
        <v>50.752600000000001</v>
      </c>
      <c r="R37" s="2">
        <v>4770.22</v>
      </c>
      <c r="S37" s="2">
        <v>-7.94</v>
      </c>
      <c r="T37" s="3">
        <v>-601.78340000000003</v>
      </c>
      <c r="V37" s="2">
        <v>4515.01</v>
      </c>
      <c r="X37" t="s">
        <v>4</v>
      </c>
      <c r="Z37" s="2">
        <v>4498.84</v>
      </c>
      <c r="AA37" s="2">
        <v>-3.73</v>
      </c>
      <c r="AB37" s="3">
        <v>-1207.1233</v>
      </c>
      <c r="AD37" s="2">
        <v>4617.37</v>
      </c>
      <c r="AE37" s="2">
        <v>37387.730000000003</v>
      </c>
      <c r="AF37" s="3">
        <v>-0.87649999999999995</v>
      </c>
      <c r="AH37" s="2">
        <v>4604.43</v>
      </c>
      <c r="AI37" s="2">
        <v>-58.71</v>
      </c>
      <c r="AJ37" s="3">
        <v>-79.426699999999997</v>
      </c>
      <c r="AL37" s="2">
        <v>4759.6400000000003</v>
      </c>
      <c r="AM37" s="2">
        <v>4639.33</v>
      </c>
      <c r="AN37" s="3">
        <v>2.5899999999999999E-2</v>
      </c>
      <c r="AP37" s="2">
        <v>4604.43</v>
      </c>
      <c r="AQ37" s="2">
        <v>4626.79</v>
      </c>
      <c r="AR37" s="3">
        <v>-4.7999999999999996E-3</v>
      </c>
      <c r="AT37" s="2">
        <v>4604.2</v>
      </c>
      <c r="AU37" s="2">
        <v>4654.5600000000004</v>
      </c>
      <c r="AV37" s="3">
        <v>-1.0800000000000001E-2</v>
      </c>
      <c r="BA37" t="s">
        <v>35</v>
      </c>
      <c r="BB37" s="2">
        <f t="shared" si="4"/>
        <v>6764.5599999999995</v>
      </c>
      <c r="BC37" s="2">
        <f t="shared" si="5"/>
        <v>7734.1100000000006</v>
      </c>
      <c r="BD37" s="7">
        <f t="shared" si="2"/>
        <v>1.1859677683785517</v>
      </c>
      <c r="BE37" s="33">
        <f t="shared" si="6"/>
        <v>6.5876745932408505E-4</v>
      </c>
    </row>
    <row r="38" spans="1:57" x14ac:dyDescent="0.25">
      <c r="A38" t="s">
        <v>38</v>
      </c>
      <c r="B38" s="2">
        <v>8442.34</v>
      </c>
      <c r="C38" s="2">
        <v>4629.8500000000004</v>
      </c>
      <c r="D38" s="3">
        <v>0.82350000000000001</v>
      </c>
      <c r="F38" s="2">
        <v>4034.27</v>
      </c>
      <c r="G38" s="2">
        <v>6909.51</v>
      </c>
      <c r="H38" s="3">
        <v>-0.41610000000000003</v>
      </c>
      <c r="J38" s="2">
        <v>3738.6</v>
      </c>
      <c r="K38" s="2">
        <v>4029.01</v>
      </c>
      <c r="L38" s="3">
        <v>-7.2099999999999997E-2</v>
      </c>
      <c r="N38" s="2">
        <v>1613.5</v>
      </c>
      <c r="O38" s="2">
        <v>4506.1499999999996</v>
      </c>
      <c r="P38" s="3">
        <v>-0.64190000000000003</v>
      </c>
      <c r="R38" s="2">
        <v>878.83</v>
      </c>
      <c r="S38" s="2">
        <v>3021.56</v>
      </c>
      <c r="T38" s="3">
        <v>-0.70909999999999995</v>
      </c>
      <c r="V38" s="2">
        <v>696.82</v>
      </c>
      <c r="W38" s="2">
        <v>1953.76</v>
      </c>
      <c r="X38" s="3">
        <v>-0.64329999999999998</v>
      </c>
      <c r="Z38" s="2">
        <v>1029.1400000000001</v>
      </c>
      <c r="AA38" s="2">
        <v>3943.33</v>
      </c>
      <c r="AB38" s="3">
        <v>-0.73899999999999999</v>
      </c>
      <c r="AD38" s="2">
        <v>1644.34</v>
      </c>
      <c r="AE38" s="2">
        <v>4038.37</v>
      </c>
      <c r="AF38" s="3">
        <v>-0.59279999999999999</v>
      </c>
      <c r="AH38" s="2">
        <v>3032.84</v>
      </c>
      <c r="AI38" s="2">
        <v>8049.28</v>
      </c>
      <c r="AJ38" s="3">
        <v>-0.62319999999999998</v>
      </c>
      <c r="AL38" s="2">
        <v>668.6</v>
      </c>
      <c r="AM38" s="2">
        <v>9274.09</v>
      </c>
      <c r="AN38" s="3">
        <v>-0.92789999999999995</v>
      </c>
      <c r="AP38" s="2">
        <v>59.7</v>
      </c>
      <c r="AQ38" s="2">
        <v>5063</v>
      </c>
      <c r="AR38" s="3">
        <v>-0.98819999999999997</v>
      </c>
      <c r="AT38" s="2">
        <v>1634.36</v>
      </c>
      <c r="AU38" s="2">
        <v>2316.6999999999998</v>
      </c>
      <c r="AV38" s="3">
        <v>-0.29449999999999998</v>
      </c>
      <c r="BA38" t="s">
        <v>36</v>
      </c>
      <c r="BB38" s="2">
        <f t="shared" si="4"/>
        <v>361334.57</v>
      </c>
      <c r="BC38" s="2">
        <f t="shared" si="5"/>
        <v>165297.30000000002</v>
      </c>
      <c r="BD38" s="7">
        <f t="shared" si="2"/>
        <v>0.31263306167930927</v>
      </c>
      <c r="BE38" s="33">
        <f t="shared" si="6"/>
        <v>3.5188608962720525E-2</v>
      </c>
    </row>
    <row r="39" spans="1:57" x14ac:dyDescent="0.25">
      <c r="A39" t="s">
        <v>39</v>
      </c>
      <c r="B39" s="2">
        <v>30662.51</v>
      </c>
      <c r="C39" s="2">
        <v>34464.93</v>
      </c>
      <c r="D39" s="3">
        <v>-0.1103</v>
      </c>
      <c r="F39" s="2">
        <v>34092.21</v>
      </c>
      <c r="G39" s="2">
        <v>25118.3</v>
      </c>
      <c r="H39" s="3">
        <v>0.35730000000000001</v>
      </c>
      <c r="J39" s="2">
        <v>40795.64</v>
      </c>
      <c r="K39" s="2">
        <v>34516.449999999997</v>
      </c>
      <c r="L39" s="3">
        <v>0.18190000000000001</v>
      </c>
      <c r="N39" s="2">
        <v>26347.1</v>
      </c>
      <c r="O39" s="2">
        <v>30227.02</v>
      </c>
      <c r="P39" s="3">
        <v>-0.12839999999999999</v>
      </c>
      <c r="R39" s="2">
        <v>25683.47</v>
      </c>
      <c r="S39" s="2">
        <v>30356.5</v>
      </c>
      <c r="T39" s="3">
        <v>-0.15390000000000001</v>
      </c>
      <c r="V39" s="2">
        <v>28874.79</v>
      </c>
      <c r="W39" s="2">
        <v>32490.75</v>
      </c>
      <c r="X39" s="3">
        <v>-0.1113</v>
      </c>
      <c r="Z39" s="2">
        <v>28020.52</v>
      </c>
      <c r="AA39" s="2">
        <v>23711.31</v>
      </c>
      <c r="AB39" s="3">
        <v>0.1817</v>
      </c>
      <c r="AD39" s="2">
        <v>36508.51</v>
      </c>
      <c r="AE39" s="2">
        <v>31968.95</v>
      </c>
      <c r="AF39" s="3">
        <v>0.14199999999999999</v>
      </c>
      <c r="AH39" s="2">
        <v>27287.040000000001</v>
      </c>
      <c r="AI39" s="2">
        <v>28103.68</v>
      </c>
      <c r="AJ39" s="3">
        <v>-2.9100000000000001E-2</v>
      </c>
      <c r="AL39" s="2">
        <v>36266.65</v>
      </c>
      <c r="AM39" s="2">
        <v>25890.71</v>
      </c>
      <c r="AN39" s="3">
        <v>0.40079999999999999</v>
      </c>
      <c r="AP39" s="2">
        <v>19627.759999999998</v>
      </c>
      <c r="AQ39" s="2">
        <v>29313.3</v>
      </c>
      <c r="AR39" s="3">
        <v>-0.33040000000000003</v>
      </c>
      <c r="AT39" s="2">
        <v>33006.53</v>
      </c>
      <c r="AU39" s="2">
        <v>21735.200000000001</v>
      </c>
      <c r="AV39" s="3">
        <v>0.51859999999999995</v>
      </c>
      <c r="BA39" t="s">
        <v>37</v>
      </c>
      <c r="BB39" s="2">
        <f t="shared" si="4"/>
        <v>59947.44000000001</v>
      </c>
      <c r="BC39" s="2">
        <f t="shared" si="5"/>
        <v>45669.610000000008</v>
      </c>
      <c r="BD39" s="7">
        <f t="shared" si="2"/>
        <v>-0.52414435639211909</v>
      </c>
      <c r="BE39" s="33">
        <f t="shared" si="6"/>
        <v>5.8379883897523325E-3</v>
      </c>
    </row>
    <row r="40" spans="1:57" x14ac:dyDescent="0.25">
      <c r="A40" t="s">
        <v>40</v>
      </c>
      <c r="B40" s="2">
        <v>2829.45</v>
      </c>
      <c r="C40" s="2">
        <v>1422.73</v>
      </c>
      <c r="D40" s="3">
        <v>0.98870000000000002</v>
      </c>
      <c r="F40" s="2">
        <v>1802.65</v>
      </c>
      <c r="G40" s="2">
        <v>1856.52</v>
      </c>
      <c r="H40" s="3">
        <v>-2.9000000000000001E-2</v>
      </c>
      <c r="J40" s="2">
        <v>4512.3900000000003</v>
      </c>
      <c r="K40" s="2">
        <v>3588.87</v>
      </c>
      <c r="L40" s="3">
        <v>0.25729999999999997</v>
      </c>
      <c r="N40" s="2">
        <v>1950.82</v>
      </c>
      <c r="O40" s="2">
        <v>3115.5</v>
      </c>
      <c r="P40" s="3">
        <v>-0.37380000000000002</v>
      </c>
      <c r="R40" s="2">
        <v>527.14</v>
      </c>
      <c r="S40" s="2">
        <v>2764.9</v>
      </c>
      <c r="T40" s="3">
        <v>-0.80930000000000002</v>
      </c>
      <c r="V40" s="2">
        <v>1974.26</v>
      </c>
      <c r="W40" s="2">
        <v>2973.44</v>
      </c>
      <c r="X40" s="3">
        <v>-0.33600000000000002</v>
      </c>
      <c r="Z40" s="2">
        <v>1570.19</v>
      </c>
      <c r="AA40" s="2">
        <v>2342.2199999999998</v>
      </c>
      <c r="AB40" s="3">
        <v>-0.3296</v>
      </c>
      <c r="AD40" s="2">
        <v>2632.38</v>
      </c>
      <c r="AE40" s="2">
        <v>2616.63</v>
      </c>
      <c r="AF40" s="3">
        <v>6.0000000000000001E-3</v>
      </c>
      <c r="AH40" s="2">
        <v>2435.35</v>
      </c>
      <c r="AI40" s="2">
        <v>1836.65</v>
      </c>
      <c r="AJ40" s="3">
        <v>0.32600000000000001</v>
      </c>
      <c r="AL40" s="2">
        <v>4919.08</v>
      </c>
      <c r="AM40" s="2">
        <v>1602.96</v>
      </c>
      <c r="AN40" s="3">
        <v>2.0687000000000002</v>
      </c>
      <c r="AP40" s="2">
        <v>2494.67</v>
      </c>
      <c r="AQ40" s="2">
        <v>4142.01</v>
      </c>
      <c r="AR40" s="3">
        <v>-0.3977</v>
      </c>
      <c r="AT40" s="2">
        <v>152.68</v>
      </c>
      <c r="AU40" s="2">
        <v>2300.65</v>
      </c>
      <c r="AV40" s="3">
        <v>-0.93359999999999999</v>
      </c>
      <c r="BA40" t="s">
        <v>38</v>
      </c>
      <c r="BB40" s="2">
        <f t="shared" si="4"/>
        <v>27473.34</v>
      </c>
      <c r="BC40" s="2">
        <f t="shared" si="5"/>
        <v>57734.61</v>
      </c>
      <c r="BD40" s="7">
        <f t="shared" si="2"/>
        <v>5.540612439712761E-2</v>
      </c>
      <c r="BE40" s="33">
        <f t="shared" si="6"/>
        <v>2.6754943988887316E-3</v>
      </c>
    </row>
    <row r="41" spans="1:57" x14ac:dyDescent="0.25">
      <c r="A41" t="s">
        <v>41</v>
      </c>
      <c r="B41" s="2">
        <v>2530.6</v>
      </c>
      <c r="D41" t="s">
        <v>4</v>
      </c>
      <c r="F41" s="2">
        <v>433.96</v>
      </c>
      <c r="H41" t="s">
        <v>4</v>
      </c>
      <c r="J41" s="2">
        <v>155.88999999999999</v>
      </c>
      <c r="L41" t="s">
        <v>4</v>
      </c>
      <c r="N41" s="2">
        <v>547.96</v>
      </c>
      <c r="P41" t="s">
        <v>4</v>
      </c>
      <c r="R41" s="2">
        <v>404.96</v>
      </c>
      <c r="T41" t="s">
        <v>4</v>
      </c>
      <c r="X41" t="s">
        <v>4</v>
      </c>
      <c r="AB41" t="s">
        <v>4</v>
      </c>
      <c r="AF41" t="s">
        <v>4</v>
      </c>
      <c r="AH41" s="2">
        <v>1473.2</v>
      </c>
      <c r="AJ41" t="s">
        <v>4</v>
      </c>
      <c r="AL41" s="2">
        <v>1108.93</v>
      </c>
      <c r="AN41" t="s">
        <v>4</v>
      </c>
      <c r="AR41" t="s">
        <v>4</v>
      </c>
      <c r="AV41" t="s">
        <v>4</v>
      </c>
      <c r="BA41" t="s">
        <v>39</v>
      </c>
      <c r="BB41" s="2">
        <f t="shared" si="4"/>
        <v>367172.73</v>
      </c>
      <c r="BC41" s="2">
        <f t="shared" si="5"/>
        <v>347897.10000000003</v>
      </c>
      <c r="BD41" s="7">
        <f t="shared" si="2"/>
        <v>-9.0371127517252972E-2</v>
      </c>
      <c r="BE41" s="33">
        <f t="shared" si="6"/>
        <v>3.575715885071435E-2</v>
      </c>
    </row>
    <row r="42" spans="1:57" x14ac:dyDescent="0.25">
      <c r="A42" t="s">
        <v>42</v>
      </c>
      <c r="B42" s="2">
        <v>398.13</v>
      </c>
      <c r="D42" t="s">
        <v>4</v>
      </c>
      <c r="G42" s="2">
        <v>602</v>
      </c>
      <c r="H42" s="3">
        <v>-1</v>
      </c>
      <c r="J42" s="2">
        <v>175.94</v>
      </c>
      <c r="K42" s="2">
        <v>1896.03</v>
      </c>
      <c r="L42" s="3">
        <v>-0.90720000000000001</v>
      </c>
      <c r="N42" s="2">
        <v>307.22000000000003</v>
      </c>
      <c r="O42" s="2">
        <v>3093.77</v>
      </c>
      <c r="P42" s="3">
        <v>-0.90069999999999995</v>
      </c>
      <c r="S42" s="2">
        <v>2316.98</v>
      </c>
      <c r="T42" s="3">
        <v>-1</v>
      </c>
      <c r="W42" s="2">
        <v>2561.7800000000002</v>
      </c>
      <c r="X42" s="3">
        <v>-1</v>
      </c>
      <c r="Z42" s="2">
        <v>180.5</v>
      </c>
      <c r="AA42" s="2">
        <v>2130.2199999999998</v>
      </c>
      <c r="AB42" s="3">
        <v>-0.9153</v>
      </c>
      <c r="AD42" s="2">
        <v>1061.73</v>
      </c>
      <c r="AE42" s="2">
        <v>3155.11</v>
      </c>
      <c r="AF42" s="3">
        <v>-0.66349999999999998</v>
      </c>
      <c r="AH42" s="2">
        <v>572.54</v>
      </c>
      <c r="AI42" s="2">
        <v>3258.45</v>
      </c>
      <c r="AJ42" s="3">
        <v>-0.82430000000000003</v>
      </c>
      <c r="AM42" s="2">
        <v>395.1</v>
      </c>
      <c r="AN42" s="3">
        <v>-1</v>
      </c>
      <c r="AP42" s="2">
        <v>406.71</v>
      </c>
      <c r="AQ42" s="2">
        <v>6560.17</v>
      </c>
      <c r="AR42" s="3">
        <v>-0.93799999999999994</v>
      </c>
      <c r="AU42" s="2">
        <v>1248.72</v>
      </c>
      <c r="AV42" s="3">
        <v>-1</v>
      </c>
      <c r="BA42" t="s">
        <v>40</v>
      </c>
      <c r="BB42" s="2">
        <f t="shared" si="4"/>
        <v>27801.059999999998</v>
      </c>
      <c r="BC42" s="2">
        <f t="shared" si="5"/>
        <v>30563.08</v>
      </c>
      <c r="BD42" s="7" t="e">
        <f t="shared" si="2"/>
        <v>#DIV/0!</v>
      </c>
      <c r="BE42" s="33">
        <f t="shared" si="6"/>
        <v>2.7074094490575065E-3</v>
      </c>
    </row>
    <row r="43" spans="1:57" x14ac:dyDescent="0.25">
      <c r="A43" t="s">
        <v>43</v>
      </c>
      <c r="D43" t="s">
        <v>4</v>
      </c>
      <c r="H43" t="s">
        <v>4</v>
      </c>
      <c r="L43" t="s">
        <v>4</v>
      </c>
      <c r="P43" t="s">
        <v>4</v>
      </c>
      <c r="T43" t="s">
        <v>4</v>
      </c>
      <c r="X43" t="s">
        <v>4</v>
      </c>
      <c r="AB43" t="s">
        <v>4</v>
      </c>
      <c r="AF43" t="s">
        <v>4</v>
      </c>
      <c r="AJ43" t="s">
        <v>4</v>
      </c>
      <c r="AN43" t="s">
        <v>4</v>
      </c>
      <c r="AP43" s="2">
        <v>12</v>
      </c>
      <c r="AR43" t="s">
        <v>4</v>
      </c>
      <c r="AV43" t="s">
        <v>4</v>
      </c>
      <c r="BA43" t="s">
        <v>41</v>
      </c>
      <c r="BB43" s="2">
        <f t="shared" si="4"/>
        <v>6655.5</v>
      </c>
      <c r="BC43" s="2">
        <f t="shared" si="5"/>
        <v>0</v>
      </c>
      <c r="BD43" s="7">
        <f t="shared" si="2"/>
        <v>-0.88600439483245297</v>
      </c>
      <c r="BE43" s="33">
        <f t="shared" si="6"/>
        <v>6.4814663858868101E-4</v>
      </c>
    </row>
    <row r="44" spans="1:57" x14ac:dyDescent="0.25">
      <c r="A44" t="s">
        <v>44</v>
      </c>
      <c r="B44" s="2">
        <v>33897.879999999997</v>
      </c>
      <c r="C44" s="2">
        <v>27073.07</v>
      </c>
      <c r="D44" s="3">
        <v>0.25209999999999999</v>
      </c>
      <c r="F44" s="2">
        <v>31489.39</v>
      </c>
      <c r="G44" s="2">
        <v>28522.720000000001</v>
      </c>
      <c r="H44" s="3">
        <v>0.104</v>
      </c>
      <c r="J44" s="2">
        <v>39994.74</v>
      </c>
      <c r="K44" s="2">
        <v>26582.61</v>
      </c>
      <c r="L44" s="3">
        <v>0.50449999999999995</v>
      </c>
      <c r="N44" s="2">
        <v>37930.36</v>
      </c>
      <c r="O44" s="2">
        <v>34504.639999999999</v>
      </c>
      <c r="P44" s="3">
        <v>9.9299999999999999E-2</v>
      </c>
      <c r="R44" s="2">
        <v>38039.410000000003</v>
      </c>
      <c r="S44" s="2">
        <v>34676.910000000003</v>
      </c>
      <c r="T44" s="3">
        <v>9.7000000000000003E-2</v>
      </c>
      <c r="V44" s="2">
        <v>10923.22</v>
      </c>
      <c r="W44" s="2">
        <v>40009.18</v>
      </c>
      <c r="X44" s="3">
        <v>-0.72699999999999998</v>
      </c>
      <c r="Z44" s="2">
        <v>10699.89</v>
      </c>
      <c r="AA44" s="2">
        <v>29666.68</v>
      </c>
      <c r="AB44" s="3">
        <v>-0.63929999999999998</v>
      </c>
      <c r="AD44" s="2">
        <v>9340.2999999999993</v>
      </c>
      <c r="AE44" s="2">
        <v>31944.06</v>
      </c>
      <c r="AF44" s="3">
        <v>-0.70760000000000001</v>
      </c>
      <c r="AH44" s="2">
        <v>9216.89</v>
      </c>
      <c r="AI44" s="2">
        <v>32876.300000000003</v>
      </c>
      <c r="AJ44" s="3">
        <v>-0.71960000000000002</v>
      </c>
      <c r="AL44" s="2">
        <v>9353.11</v>
      </c>
      <c r="AM44" s="2">
        <v>4334.99</v>
      </c>
      <c r="AN44" s="3">
        <v>1.1576</v>
      </c>
      <c r="AP44" s="2">
        <v>9014.76</v>
      </c>
      <c r="AQ44" s="2">
        <v>38246.449999999997</v>
      </c>
      <c r="AR44" s="3">
        <v>-0.76429999999999998</v>
      </c>
      <c r="AT44" s="2">
        <v>8826.48</v>
      </c>
      <c r="AU44" s="2">
        <v>34838.959999999999</v>
      </c>
      <c r="AV44" s="3">
        <v>-0.74660000000000004</v>
      </c>
      <c r="BA44" t="s">
        <v>42</v>
      </c>
      <c r="BB44" s="2">
        <f t="shared" si="4"/>
        <v>3102.77</v>
      </c>
      <c r="BC44" s="2">
        <f t="shared" si="5"/>
        <v>27218.33</v>
      </c>
      <c r="BD44" s="7" t="e">
        <f t="shared" si="2"/>
        <v>#DIV/0!</v>
      </c>
      <c r="BE44" s="33">
        <f t="shared" si="6"/>
        <v>3.0216361592875091E-4</v>
      </c>
    </row>
    <row r="45" spans="1:57" x14ac:dyDescent="0.25">
      <c r="A45" t="s">
        <v>45</v>
      </c>
      <c r="B45" s="2">
        <v>1616.39</v>
      </c>
      <c r="C45" s="2">
        <v>2035.56</v>
      </c>
      <c r="D45" s="3">
        <v>-0.2059</v>
      </c>
      <c r="F45" s="2">
        <v>1332.41</v>
      </c>
      <c r="G45" s="2">
        <v>1400.31</v>
      </c>
      <c r="H45" s="3">
        <v>-4.8500000000000001E-2</v>
      </c>
      <c r="J45" s="2">
        <v>917.58</v>
      </c>
      <c r="K45" s="2">
        <v>1196.22</v>
      </c>
      <c r="L45" s="3">
        <v>-0.2329</v>
      </c>
      <c r="N45" s="2">
        <v>1155.03</v>
      </c>
      <c r="O45" s="2">
        <v>1811.17</v>
      </c>
      <c r="P45" s="3">
        <v>-0.36230000000000001</v>
      </c>
      <c r="R45" s="2">
        <v>2298.5100000000002</v>
      </c>
      <c r="S45" s="2">
        <v>1868.58</v>
      </c>
      <c r="T45" s="3">
        <v>0.2301</v>
      </c>
      <c r="V45" s="2">
        <v>901.88</v>
      </c>
      <c r="W45" s="2">
        <v>951.02</v>
      </c>
      <c r="X45" s="3">
        <v>-5.1700000000000003E-2</v>
      </c>
      <c r="Z45" s="2">
        <v>2387.33</v>
      </c>
      <c r="AA45" s="2">
        <v>1818.34</v>
      </c>
      <c r="AB45" s="3">
        <v>0.31290000000000001</v>
      </c>
      <c r="AD45" s="2">
        <v>1663.95</v>
      </c>
      <c r="AE45" s="2">
        <v>2065.96</v>
      </c>
      <c r="AF45" s="3">
        <v>-0.1946</v>
      </c>
      <c r="AH45" s="2">
        <v>3011.03</v>
      </c>
      <c r="AI45" s="2">
        <v>1318.13</v>
      </c>
      <c r="AJ45" s="3">
        <v>1.2843</v>
      </c>
      <c r="AL45" s="2">
        <v>195.33</v>
      </c>
      <c r="AM45" s="2">
        <v>2908.51</v>
      </c>
      <c r="AN45" s="3">
        <v>-0.93279999999999996</v>
      </c>
      <c r="AP45" s="2">
        <v>582.34</v>
      </c>
      <c r="AQ45" s="2">
        <v>1350.63</v>
      </c>
      <c r="AR45" s="3">
        <v>-0.56879999999999997</v>
      </c>
      <c r="AT45" s="2">
        <v>581.94000000000005</v>
      </c>
      <c r="AU45" s="2">
        <v>3942.45</v>
      </c>
      <c r="AV45" s="3">
        <v>-0.85240000000000005</v>
      </c>
      <c r="BA45" t="s">
        <v>43</v>
      </c>
      <c r="BB45" s="2">
        <f t="shared" si="4"/>
        <v>12</v>
      </c>
      <c r="BC45" s="2">
        <f t="shared" si="5"/>
        <v>0</v>
      </c>
      <c r="BD45" s="7">
        <f t="shared" si="2"/>
        <v>-0.3153248776820371</v>
      </c>
      <c r="BE45" s="33">
        <f t="shared" si="6"/>
        <v>1.1686213902883588E-6</v>
      </c>
    </row>
    <row r="46" spans="1:57" x14ac:dyDescent="0.25">
      <c r="A46" t="s">
        <v>46</v>
      </c>
      <c r="B46" s="2">
        <v>14055.91</v>
      </c>
      <c r="C46" s="2">
        <v>6469.57</v>
      </c>
      <c r="D46" s="3">
        <v>1.1726000000000001</v>
      </c>
      <c r="F46" s="2">
        <v>11195.56</v>
      </c>
      <c r="G46" s="2">
        <v>6588.72</v>
      </c>
      <c r="H46" s="3">
        <v>0.69920000000000004</v>
      </c>
      <c r="J46" s="2">
        <v>12686.52</v>
      </c>
      <c r="K46" s="2">
        <v>20691.68</v>
      </c>
      <c r="L46" s="3">
        <v>-0.38690000000000002</v>
      </c>
      <c r="N46" s="2">
        <v>12275.1</v>
      </c>
      <c r="O46" s="2">
        <v>32957.42</v>
      </c>
      <c r="P46" s="3">
        <v>-0.62749999999999995</v>
      </c>
      <c r="R46" s="2">
        <v>7523.76</v>
      </c>
      <c r="S46" s="2">
        <v>63247.8</v>
      </c>
      <c r="T46" s="3">
        <v>-0.88100000000000001</v>
      </c>
      <c r="V46" s="2">
        <v>6291.51</v>
      </c>
      <c r="W46" s="2">
        <v>23390.240000000002</v>
      </c>
      <c r="X46" s="3">
        <v>-0.73099999999999998</v>
      </c>
      <c r="Z46" s="2">
        <v>8623.33</v>
      </c>
      <c r="AA46" s="2">
        <v>15275.6</v>
      </c>
      <c r="AB46" s="3">
        <v>-0.4355</v>
      </c>
      <c r="AD46" s="2">
        <v>9720.48</v>
      </c>
      <c r="AE46" s="2">
        <v>31600.62</v>
      </c>
      <c r="AF46" s="3">
        <v>-0.69240000000000002</v>
      </c>
      <c r="AH46" s="2">
        <v>10070.67</v>
      </c>
      <c r="AI46" s="2">
        <v>30431.3</v>
      </c>
      <c r="AJ46" s="3">
        <v>-0.66910000000000003</v>
      </c>
      <c r="AL46" s="2">
        <v>5993.47</v>
      </c>
      <c r="AM46" s="2">
        <v>23675.61</v>
      </c>
      <c r="AN46" s="3">
        <v>-0.74690000000000001</v>
      </c>
      <c r="AP46" s="2">
        <v>1842.14</v>
      </c>
      <c r="AQ46" s="2">
        <v>26387.21</v>
      </c>
      <c r="AR46" s="3">
        <v>-0.93020000000000003</v>
      </c>
      <c r="AT46" s="2">
        <v>3155.86</v>
      </c>
      <c r="AU46" s="2">
        <v>27016.9</v>
      </c>
      <c r="AV46" s="3">
        <v>-0.88319999999999999</v>
      </c>
      <c r="BA46" t="s">
        <v>44</v>
      </c>
      <c r="BB46" s="2">
        <f t="shared" si="4"/>
        <v>248726.43000000002</v>
      </c>
      <c r="BC46" s="2">
        <f t="shared" si="5"/>
        <v>363276.57</v>
      </c>
      <c r="BD46" s="7">
        <f t="shared" si="2"/>
        <v>-0.26572514611627196</v>
      </c>
      <c r="BE46" s="33">
        <f t="shared" si="6"/>
        <v>2.4222252202338351E-2</v>
      </c>
    </row>
    <row r="47" spans="1:57" x14ac:dyDescent="0.25">
      <c r="A47" t="s">
        <v>47</v>
      </c>
      <c r="B47" s="2">
        <v>1995</v>
      </c>
      <c r="D47" t="s">
        <v>4</v>
      </c>
      <c r="H47" t="s">
        <v>4</v>
      </c>
      <c r="L47" t="s">
        <v>4</v>
      </c>
      <c r="P47" t="s">
        <v>4</v>
      </c>
      <c r="R47" s="2">
        <v>225</v>
      </c>
      <c r="T47" t="s">
        <v>4</v>
      </c>
      <c r="X47" t="s">
        <v>4</v>
      </c>
      <c r="AB47" t="s">
        <v>4</v>
      </c>
      <c r="AE47" s="2">
        <v>1300</v>
      </c>
      <c r="AF47" s="3">
        <v>-1</v>
      </c>
      <c r="AJ47" t="s">
        <v>4</v>
      </c>
      <c r="AN47" t="s">
        <v>4</v>
      </c>
      <c r="AR47" t="s">
        <v>4</v>
      </c>
      <c r="AV47" t="s">
        <v>4</v>
      </c>
      <c r="BA47" t="s">
        <v>45</v>
      </c>
      <c r="BB47" s="2">
        <f t="shared" si="4"/>
        <v>16643.72</v>
      </c>
      <c r="BC47" s="2">
        <f t="shared" si="5"/>
        <v>22666.880000000005</v>
      </c>
      <c r="BD47" s="7">
        <f t="shared" si="2"/>
        <v>-0.66388258354239738</v>
      </c>
      <c r="BE47" s="33">
        <f t="shared" si="6"/>
        <v>1.6208506004975138E-3</v>
      </c>
    </row>
    <row r="48" spans="1:57" x14ac:dyDescent="0.25">
      <c r="A48" t="s">
        <v>48</v>
      </c>
      <c r="B48" s="2">
        <v>1048.82</v>
      </c>
      <c r="D48" t="s">
        <v>4</v>
      </c>
      <c r="F48" s="2">
        <v>438.89</v>
      </c>
      <c r="H48" t="s">
        <v>4</v>
      </c>
      <c r="J48" s="2">
        <v>640.03</v>
      </c>
      <c r="K48" s="2">
        <v>469.81</v>
      </c>
      <c r="L48" s="3">
        <v>0.36230000000000001</v>
      </c>
      <c r="N48" s="2">
        <v>600.79</v>
      </c>
      <c r="O48" s="2">
        <v>1019.72</v>
      </c>
      <c r="P48" s="3">
        <v>-0.4108</v>
      </c>
      <c r="R48" s="2">
        <v>515.64</v>
      </c>
      <c r="S48" s="2">
        <v>630.02</v>
      </c>
      <c r="T48" s="3">
        <v>-0.18149999999999999</v>
      </c>
      <c r="V48" s="2">
        <v>674.13</v>
      </c>
      <c r="W48" s="2">
        <v>291.19</v>
      </c>
      <c r="X48" s="3">
        <v>1.3150999999999999</v>
      </c>
      <c r="Z48" s="2">
        <v>685.01</v>
      </c>
      <c r="AA48" s="2">
        <v>50.83</v>
      </c>
      <c r="AB48" s="3">
        <v>12.4765</v>
      </c>
      <c r="AD48" s="2">
        <v>545.88</v>
      </c>
      <c r="AE48" s="2">
        <v>348.5</v>
      </c>
      <c r="AF48" s="3">
        <v>0.56640000000000001</v>
      </c>
      <c r="AH48" s="2">
        <v>645.98</v>
      </c>
      <c r="AI48" s="2">
        <v>1154.82</v>
      </c>
      <c r="AJ48" s="3">
        <v>-0.44059999999999999</v>
      </c>
      <c r="AL48" s="2">
        <v>559.11</v>
      </c>
      <c r="AM48" s="2">
        <v>548.19000000000005</v>
      </c>
      <c r="AN48" s="3">
        <v>1.9900000000000001E-2</v>
      </c>
      <c r="AP48" s="2">
        <v>536.38</v>
      </c>
      <c r="AR48" t="s">
        <v>4</v>
      </c>
      <c r="AT48" s="2">
        <v>515.27</v>
      </c>
      <c r="AU48" s="2">
        <v>574.20000000000005</v>
      </c>
      <c r="AV48" s="3">
        <v>-0.1026</v>
      </c>
      <c r="BA48" t="s">
        <v>46</v>
      </c>
      <c r="BB48" s="2">
        <f t="shared" si="4"/>
        <v>103434.31</v>
      </c>
      <c r="BC48" s="2">
        <f t="shared" si="5"/>
        <v>307732.67000000004</v>
      </c>
      <c r="BD48" s="7">
        <f t="shared" si="2"/>
        <v>0.70769230769230773</v>
      </c>
      <c r="BE48" s="33">
        <f t="shared" si="6"/>
        <v>1.0072962262976425E-2</v>
      </c>
    </row>
    <row r="49" spans="1:57" x14ac:dyDescent="0.25">
      <c r="A49" t="s">
        <v>49</v>
      </c>
      <c r="B49" s="2">
        <v>3621.63</v>
      </c>
      <c r="C49" s="2">
        <v>8698.26</v>
      </c>
      <c r="D49" s="3">
        <v>-0.58360000000000001</v>
      </c>
      <c r="F49" s="2">
        <v>3830.94</v>
      </c>
      <c r="G49" s="2">
        <v>4841.95</v>
      </c>
      <c r="H49" s="3">
        <v>-0.20880000000000001</v>
      </c>
      <c r="J49" s="2">
        <v>6610.05</v>
      </c>
      <c r="K49" s="2">
        <v>8946.41</v>
      </c>
      <c r="L49" s="3">
        <v>-0.26119999999999999</v>
      </c>
      <c r="N49" s="2">
        <v>7474.39</v>
      </c>
      <c r="O49" s="2">
        <v>4515.93</v>
      </c>
      <c r="P49" s="3">
        <v>0.65510000000000002</v>
      </c>
      <c r="R49" s="2">
        <v>6831.25</v>
      </c>
      <c r="S49" s="2">
        <v>6240.01</v>
      </c>
      <c r="T49" s="3">
        <v>9.4700000000000006E-2</v>
      </c>
      <c r="V49" s="2">
        <v>6231.33</v>
      </c>
      <c r="W49" s="2">
        <v>2133.64</v>
      </c>
      <c r="X49" s="3">
        <v>1.9205000000000001</v>
      </c>
      <c r="Z49" s="2">
        <v>5930.37</v>
      </c>
      <c r="AA49" s="2">
        <v>3449.14</v>
      </c>
      <c r="AB49" s="3">
        <v>0.71940000000000004</v>
      </c>
      <c r="AD49" s="2">
        <v>5397.51</v>
      </c>
      <c r="AE49" s="2">
        <v>9853.75</v>
      </c>
      <c r="AF49" s="3">
        <v>-0.45219999999999999</v>
      </c>
      <c r="AH49" s="2">
        <v>3088.2</v>
      </c>
      <c r="AI49" s="2">
        <v>2991.4</v>
      </c>
      <c r="AJ49" s="3">
        <v>3.2399999999999998E-2</v>
      </c>
      <c r="AL49" s="2">
        <v>3293.45</v>
      </c>
      <c r="AM49" s="2">
        <v>7577.26</v>
      </c>
      <c r="AN49" s="3">
        <v>-0.56540000000000001</v>
      </c>
      <c r="AP49" s="2">
        <v>2728.34</v>
      </c>
      <c r="AQ49" s="2">
        <v>7137.12</v>
      </c>
      <c r="AR49" s="3">
        <v>-0.61770000000000003</v>
      </c>
      <c r="AT49" s="2">
        <v>5074.63</v>
      </c>
      <c r="AU49" s="2">
        <v>8316.34</v>
      </c>
      <c r="AV49" s="3">
        <v>-0.38979999999999998</v>
      </c>
      <c r="BA49" t="s">
        <v>47</v>
      </c>
      <c r="BB49" s="2">
        <f t="shared" si="4"/>
        <v>2220</v>
      </c>
      <c r="BC49" s="2">
        <f t="shared" si="5"/>
        <v>1300</v>
      </c>
      <c r="BD49" s="7">
        <f t="shared" si="2"/>
        <v>0.45577400890063074</v>
      </c>
      <c r="BE49" s="33">
        <f t="shared" si="6"/>
        <v>2.1619495720334638E-4</v>
      </c>
    </row>
    <row r="50" spans="1:57" x14ac:dyDescent="0.25">
      <c r="A50" t="s">
        <v>50</v>
      </c>
      <c r="B50" s="2">
        <v>518.09</v>
      </c>
      <c r="C50" s="2">
        <v>444.92</v>
      </c>
      <c r="D50" s="3">
        <v>0.16450000000000001</v>
      </c>
      <c r="F50" s="2">
        <v>119</v>
      </c>
      <c r="G50" s="2">
        <v>55.2</v>
      </c>
      <c r="H50" s="3">
        <v>1.1557999999999999</v>
      </c>
      <c r="J50" s="2">
        <v>524.08000000000004</v>
      </c>
      <c r="K50" s="2">
        <v>173.16</v>
      </c>
      <c r="L50" s="3">
        <v>2.0266000000000002</v>
      </c>
      <c r="N50" s="2">
        <v>269</v>
      </c>
      <c r="O50" s="2">
        <v>586.53</v>
      </c>
      <c r="P50" s="3">
        <v>-0.54139999999999999</v>
      </c>
      <c r="R50" s="2">
        <v>772.04</v>
      </c>
      <c r="S50" s="2">
        <v>1440.74</v>
      </c>
      <c r="T50" s="3">
        <v>-0.46410000000000001</v>
      </c>
      <c r="V50" s="2">
        <v>300</v>
      </c>
      <c r="W50" s="2">
        <v>430.21</v>
      </c>
      <c r="X50" s="3">
        <v>-0.30270000000000002</v>
      </c>
      <c r="Z50" s="2">
        <v>472.04</v>
      </c>
      <c r="AB50" t="s">
        <v>4</v>
      </c>
      <c r="AD50" s="2">
        <v>640.86</v>
      </c>
      <c r="AE50" s="2">
        <v>511.95</v>
      </c>
      <c r="AF50" s="3">
        <v>0.25180000000000002</v>
      </c>
      <c r="AH50" s="2">
        <v>1475.58</v>
      </c>
      <c r="AI50" s="2">
        <v>157.63</v>
      </c>
      <c r="AJ50" s="3">
        <v>8.3610000000000007</v>
      </c>
      <c r="AL50" s="2">
        <v>260</v>
      </c>
      <c r="AM50" s="2">
        <v>503</v>
      </c>
      <c r="AN50" s="3">
        <v>-0.48309999999999997</v>
      </c>
      <c r="AP50" s="2">
        <v>240.45</v>
      </c>
      <c r="AQ50" s="2">
        <v>328.92</v>
      </c>
      <c r="AR50" s="3">
        <v>-0.26900000000000002</v>
      </c>
      <c r="AT50" s="2">
        <v>270.64999999999998</v>
      </c>
      <c r="AU50" s="2">
        <v>2120.1</v>
      </c>
      <c r="AV50" s="3">
        <v>-0.87229999999999996</v>
      </c>
      <c r="BA50" t="s">
        <v>48</v>
      </c>
      <c r="BB50" s="2">
        <f t="shared" si="4"/>
        <v>7405.93</v>
      </c>
      <c r="BC50" s="2">
        <f t="shared" si="5"/>
        <v>5087.28</v>
      </c>
      <c r="BD50" s="7">
        <f t="shared" si="2"/>
        <v>-0.19529964775670974</v>
      </c>
      <c r="BE50" s="33">
        <f t="shared" si="6"/>
        <v>7.212273510815221E-4</v>
      </c>
    </row>
    <row r="51" spans="1:57" x14ac:dyDescent="0.25">
      <c r="A51" t="s">
        <v>51</v>
      </c>
      <c r="B51" s="2">
        <v>484.53</v>
      </c>
      <c r="D51" t="s">
        <v>4</v>
      </c>
      <c r="F51" s="2">
        <v>1081.43</v>
      </c>
      <c r="G51" s="2">
        <v>322.39999999999998</v>
      </c>
      <c r="H51" s="3">
        <v>2.3542999999999998</v>
      </c>
      <c r="J51" s="2">
        <v>577.5</v>
      </c>
      <c r="K51" s="2">
        <v>1323.96</v>
      </c>
      <c r="L51" s="3">
        <v>-0.56379999999999997</v>
      </c>
      <c r="N51" s="2">
        <v>1221.01</v>
      </c>
      <c r="O51" s="2">
        <v>582.69000000000005</v>
      </c>
      <c r="P51" s="3">
        <v>1.0954999999999999</v>
      </c>
      <c r="R51" s="2">
        <v>329.59</v>
      </c>
      <c r="S51" s="2">
        <v>1502.79</v>
      </c>
      <c r="T51" s="3">
        <v>-0.78069999999999995</v>
      </c>
      <c r="V51" s="2">
        <v>744.12</v>
      </c>
      <c r="W51" s="2">
        <v>2971.93</v>
      </c>
      <c r="X51" s="3">
        <v>-0.74960000000000004</v>
      </c>
      <c r="Z51" s="2">
        <v>1073.0999999999999</v>
      </c>
      <c r="AA51" s="2">
        <v>2355.77</v>
      </c>
      <c r="AB51" s="3">
        <v>-0.54449999999999998</v>
      </c>
      <c r="AD51" s="2">
        <v>732</v>
      </c>
      <c r="AE51" s="2">
        <v>1768.34</v>
      </c>
      <c r="AF51" s="3">
        <v>-0.58609999999999995</v>
      </c>
      <c r="AH51" s="2">
        <v>1733.69</v>
      </c>
      <c r="AI51" s="2">
        <v>1999.7</v>
      </c>
      <c r="AJ51" s="3">
        <v>-0.13300000000000001</v>
      </c>
      <c r="AL51" s="2">
        <v>201.38</v>
      </c>
      <c r="AM51" s="2">
        <v>5332.48</v>
      </c>
      <c r="AN51" s="3">
        <v>-0.96220000000000006</v>
      </c>
      <c r="AP51" s="2">
        <v>205.11</v>
      </c>
      <c r="AQ51" s="2">
        <v>1497.61</v>
      </c>
      <c r="AR51" s="3">
        <v>-0.86299999999999999</v>
      </c>
      <c r="AT51" s="2">
        <v>190.99</v>
      </c>
      <c r="AU51" s="2">
        <v>1688.35</v>
      </c>
      <c r="AV51" s="3">
        <v>-0.88690000000000002</v>
      </c>
      <c r="BA51" t="s">
        <v>49</v>
      </c>
      <c r="BB51" s="2">
        <f t="shared" si="4"/>
        <v>60112.089999999989</v>
      </c>
      <c r="BC51" s="2">
        <f t="shared" si="5"/>
        <v>74701.209999999992</v>
      </c>
      <c r="BD51" s="7">
        <f t="shared" si="2"/>
        <v>-0.13189018358025942</v>
      </c>
      <c r="BE51" s="33">
        <f t="shared" si="6"/>
        <v>5.8540228490782447E-3</v>
      </c>
    </row>
    <row r="52" spans="1:57" x14ac:dyDescent="0.25">
      <c r="A52" t="s">
        <v>52</v>
      </c>
      <c r="B52" s="2">
        <v>252425.04</v>
      </c>
      <c r="C52" s="2">
        <v>162874.82</v>
      </c>
      <c r="D52" s="3">
        <v>0.54979999999999996</v>
      </c>
      <c r="F52" s="2">
        <v>212988.45</v>
      </c>
      <c r="G52" s="2">
        <v>153155.68</v>
      </c>
      <c r="H52" s="3">
        <v>0.39069999999999999</v>
      </c>
      <c r="J52" s="2">
        <v>220367.16</v>
      </c>
      <c r="K52" s="2">
        <v>176828.29</v>
      </c>
      <c r="L52" s="3">
        <v>0.2462</v>
      </c>
      <c r="N52" s="2">
        <v>265836.33</v>
      </c>
      <c r="O52" s="2">
        <v>174151.05</v>
      </c>
      <c r="P52" s="3">
        <v>0.52649999999999997</v>
      </c>
      <c r="R52" s="2">
        <v>251493.73</v>
      </c>
      <c r="S52" s="2">
        <v>170854.51</v>
      </c>
      <c r="T52" s="3">
        <v>0.47199999999999998</v>
      </c>
      <c r="V52" s="2">
        <v>265633.28999999998</v>
      </c>
      <c r="W52" s="2">
        <v>189387.77</v>
      </c>
      <c r="X52" s="3">
        <v>0.40260000000000001</v>
      </c>
      <c r="Z52" s="2">
        <v>250547.04</v>
      </c>
      <c r="AA52" s="2">
        <v>187311.91</v>
      </c>
      <c r="AB52" s="3">
        <v>0.33760000000000001</v>
      </c>
      <c r="AD52" s="2">
        <v>240773.91</v>
      </c>
      <c r="AE52" s="2">
        <v>174374.92</v>
      </c>
      <c r="AF52" s="3">
        <v>0.38080000000000003</v>
      </c>
      <c r="AH52" s="2">
        <v>219463.41</v>
      </c>
      <c r="AI52" s="2">
        <v>172895.5</v>
      </c>
      <c r="AJ52" s="3">
        <v>0.26929999999999998</v>
      </c>
      <c r="AL52" s="2">
        <v>256070.25</v>
      </c>
      <c r="AM52" s="2">
        <v>219142.09</v>
      </c>
      <c r="AN52" s="3">
        <v>0.16850000000000001</v>
      </c>
      <c r="AP52" s="2">
        <v>254752.98</v>
      </c>
      <c r="AQ52" s="2">
        <v>193390.97</v>
      </c>
      <c r="AR52" s="3">
        <v>0.31730000000000003</v>
      </c>
      <c r="AT52" s="2">
        <v>257700.81</v>
      </c>
      <c r="AU52" s="2">
        <v>253917.91</v>
      </c>
      <c r="AV52" s="3">
        <v>1.49E-2</v>
      </c>
      <c r="BA52" t="s">
        <v>50</v>
      </c>
      <c r="BB52" s="2">
        <f t="shared" ref="BB52:BB83" si="7">B50+F50+J50+N50+R50+V50+Z50+AD50+AH50+AL50+AP50+AT50</f>
        <v>5861.79</v>
      </c>
      <c r="BC52" s="2">
        <f t="shared" ref="BC52:BC83" si="8">C50+G50+K50+O50+S50+W50+AA50+AE50+AI50+AM50+AQ50+AU50</f>
        <v>6752.3600000000006</v>
      </c>
      <c r="BD52" s="7">
        <f t="shared" si="2"/>
        <v>-0.59831153535881632</v>
      </c>
      <c r="BE52" s="33">
        <f t="shared" si="6"/>
        <v>5.7085109828153323E-4</v>
      </c>
    </row>
    <row r="53" spans="1:57" x14ac:dyDescent="0.25">
      <c r="A53" t="s">
        <v>53</v>
      </c>
      <c r="B53" s="2">
        <v>19338.759999999998</v>
      </c>
      <c r="C53" s="2">
        <v>21222.880000000001</v>
      </c>
      <c r="D53" s="3">
        <v>-8.8800000000000004E-2</v>
      </c>
      <c r="F53" s="2">
        <v>16222.65</v>
      </c>
      <c r="G53" s="2">
        <v>19686.18</v>
      </c>
      <c r="H53" s="3">
        <v>-0.1759</v>
      </c>
      <c r="J53" s="2">
        <v>16222.65</v>
      </c>
      <c r="K53" s="2">
        <v>21795.42</v>
      </c>
      <c r="L53" s="3">
        <v>-0.25569999999999998</v>
      </c>
      <c r="N53" s="2">
        <v>20779.939999999999</v>
      </c>
      <c r="O53" s="2">
        <v>26724.21</v>
      </c>
      <c r="P53" s="3">
        <v>-0.22239999999999999</v>
      </c>
      <c r="R53" s="2">
        <v>34333.31</v>
      </c>
      <c r="S53" s="2">
        <v>34539.379999999997</v>
      </c>
      <c r="T53" s="3">
        <v>-6.0000000000000001E-3</v>
      </c>
      <c r="V53" s="2">
        <v>38723.269999999997</v>
      </c>
      <c r="W53" s="2">
        <v>21527.94</v>
      </c>
      <c r="X53" s="3">
        <v>0.79869999999999997</v>
      </c>
      <c r="Z53" s="2">
        <v>37744.07</v>
      </c>
      <c r="AA53" s="2">
        <v>25790.15</v>
      </c>
      <c r="AB53" s="3">
        <v>0.46350000000000002</v>
      </c>
      <c r="AD53" s="2">
        <v>40024.74</v>
      </c>
      <c r="AE53" s="2">
        <v>26564.65</v>
      </c>
      <c r="AF53" s="3">
        <v>0.50670000000000004</v>
      </c>
      <c r="AH53" s="2">
        <v>46308.21</v>
      </c>
      <c r="AI53" s="2">
        <v>23993.88</v>
      </c>
      <c r="AJ53" s="3">
        <v>0.93</v>
      </c>
      <c r="AL53" s="2">
        <v>45949.53</v>
      </c>
      <c r="AM53" s="2">
        <v>29135.43</v>
      </c>
      <c r="AN53" s="3">
        <v>0.57709999999999995</v>
      </c>
      <c r="AP53" s="2">
        <v>46163.74</v>
      </c>
      <c r="AQ53" s="2">
        <v>25707.73</v>
      </c>
      <c r="AR53" s="3">
        <v>0.79569999999999996</v>
      </c>
      <c r="AT53" s="2">
        <v>46163.74</v>
      </c>
      <c r="AU53" s="2">
        <v>29544.65</v>
      </c>
      <c r="AV53" s="3">
        <v>0.5625</v>
      </c>
      <c r="BA53" t="s">
        <v>51</v>
      </c>
      <c r="BB53" s="2">
        <f t="shared" si="7"/>
        <v>8574.4500000000007</v>
      </c>
      <c r="BC53" s="2">
        <f t="shared" si="8"/>
        <v>21346.02</v>
      </c>
      <c r="BD53" s="7">
        <f t="shared" si="2"/>
        <v>0.32301381750278652</v>
      </c>
      <c r="BE53" s="33">
        <f t="shared" si="6"/>
        <v>8.3502380666316829E-4</v>
      </c>
    </row>
    <row r="54" spans="1:57" x14ac:dyDescent="0.25">
      <c r="A54" t="s">
        <v>54</v>
      </c>
      <c r="B54" s="2">
        <v>125408.55</v>
      </c>
      <c r="C54" s="2">
        <v>81301.279999999999</v>
      </c>
      <c r="D54" s="3">
        <v>0.54249999999999998</v>
      </c>
      <c r="F54" s="2">
        <v>115775.66</v>
      </c>
      <c r="G54" s="2">
        <v>76043.72</v>
      </c>
      <c r="H54" s="3">
        <v>0.52249999999999996</v>
      </c>
      <c r="J54" s="2">
        <v>116789.5</v>
      </c>
      <c r="K54" s="2">
        <v>106057.67</v>
      </c>
      <c r="L54" s="3">
        <v>0.1012</v>
      </c>
      <c r="N54" s="2">
        <v>158347.31</v>
      </c>
      <c r="O54" s="2">
        <v>103919.72</v>
      </c>
      <c r="P54" s="3">
        <v>0.52370000000000005</v>
      </c>
      <c r="R54" s="2">
        <v>151815.51999999999</v>
      </c>
      <c r="S54" s="2">
        <v>109305.91</v>
      </c>
      <c r="T54" s="3">
        <v>0.38890000000000002</v>
      </c>
      <c r="V54" s="2">
        <v>161140.53</v>
      </c>
      <c r="W54" s="2">
        <v>109641.47</v>
      </c>
      <c r="X54" s="3">
        <v>0.46970000000000001</v>
      </c>
      <c r="Z54" s="2">
        <v>161928.84</v>
      </c>
      <c r="AA54" s="2">
        <v>106846.08</v>
      </c>
      <c r="AB54" s="3">
        <v>0.51549999999999996</v>
      </c>
      <c r="AD54" s="2">
        <v>158112.67000000001</v>
      </c>
      <c r="AE54" s="2">
        <v>107344.97</v>
      </c>
      <c r="AF54" s="3">
        <v>0.47289999999999999</v>
      </c>
      <c r="AH54" s="2">
        <v>129581.82</v>
      </c>
      <c r="AI54" s="2">
        <v>97208.29</v>
      </c>
      <c r="AJ54" s="3">
        <v>0.33300000000000002</v>
      </c>
      <c r="AL54" s="2">
        <v>132023.32</v>
      </c>
      <c r="AM54" s="2">
        <v>135763.92000000001</v>
      </c>
      <c r="AN54" s="3">
        <v>-2.76E-2</v>
      </c>
      <c r="AP54" s="2">
        <v>129836.88</v>
      </c>
      <c r="AQ54" s="2">
        <v>116416.97</v>
      </c>
      <c r="AR54" s="3">
        <v>0.1153</v>
      </c>
      <c r="AT54" s="2">
        <v>136672.9</v>
      </c>
      <c r="AU54" s="2">
        <v>127052.98</v>
      </c>
      <c r="AV54" s="3">
        <v>7.5700000000000003E-2</v>
      </c>
      <c r="BA54" t="s">
        <v>52</v>
      </c>
      <c r="BB54" s="2">
        <f t="shared" si="7"/>
        <v>2948052.4</v>
      </c>
      <c r="BC54" s="2">
        <f t="shared" si="8"/>
        <v>2228285.42</v>
      </c>
      <c r="BD54" s="7">
        <f t="shared" si="2"/>
        <v>0.33223811972929063</v>
      </c>
      <c r="BE54" s="33">
        <f t="shared" si="6"/>
        <v>0.28709642452757772</v>
      </c>
    </row>
    <row r="55" spans="1:57" x14ac:dyDescent="0.25">
      <c r="A55" t="s">
        <v>55</v>
      </c>
      <c r="B55" s="2">
        <v>13937.58</v>
      </c>
      <c r="C55" s="2">
        <v>13075.32</v>
      </c>
      <c r="D55" s="3">
        <v>6.59E-2</v>
      </c>
      <c r="F55" s="2">
        <v>20903.509999999998</v>
      </c>
      <c r="G55" s="2">
        <v>11709.12</v>
      </c>
      <c r="H55" s="3">
        <v>0.78520000000000001</v>
      </c>
      <c r="J55" s="2">
        <v>11448.18</v>
      </c>
      <c r="K55" s="2">
        <v>10485.65</v>
      </c>
      <c r="L55" s="3">
        <v>9.1800000000000007E-2</v>
      </c>
      <c r="N55" s="2">
        <v>15559.66</v>
      </c>
      <c r="O55" s="2">
        <v>15300.1</v>
      </c>
      <c r="P55" s="3">
        <v>1.7000000000000001E-2</v>
      </c>
      <c r="R55" s="2">
        <v>16002.52</v>
      </c>
      <c r="S55" s="2">
        <v>12052.08</v>
      </c>
      <c r="T55" s="3">
        <v>0.32779999999999998</v>
      </c>
      <c r="V55" s="2">
        <v>16714.22</v>
      </c>
      <c r="W55" s="2">
        <v>10490.59</v>
      </c>
      <c r="X55" s="3">
        <v>0.59330000000000005</v>
      </c>
      <c r="Z55" s="2">
        <v>19112.27</v>
      </c>
      <c r="AA55" s="2">
        <v>11308.59</v>
      </c>
      <c r="AB55" s="3">
        <v>0.69010000000000005</v>
      </c>
      <c r="AD55" s="2">
        <v>23722.39</v>
      </c>
      <c r="AE55" s="2">
        <v>13175.18</v>
      </c>
      <c r="AF55" s="3">
        <v>0.80049999999999999</v>
      </c>
      <c r="AH55" s="2">
        <v>21120.34</v>
      </c>
      <c r="AI55" s="2">
        <v>11227.38</v>
      </c>
      <c r="AJ55" s="3">
        <v>0.88109999999999999</v>
      </c>
      <c r="AL55" s="2">
        <v>24056.74</v>
      </c>
      <c r="AM55" s="2">
        <v>12450.96</v>
      </c>
      <c r="AN55" s="3">
        <v>0.93210000000000004</v>
      </c>
      <c r="AP55" s="2">
        <v>17886.11</v>
      </c>
      <c r="AQ55" s="2">
        <v>12796.72</v>
      </c>
      <c r="AR55" s="3">
        <v>0.3977</v>
      </c>
      <c r="AT55" s="2">
        <v>18515.25</v>
      </c>
      <c r="AU55" s="2">
        <v>8519.9500000000007</v>
      </c>
      <c r="AV55" s="3">
        <v>1.1732</v>
      </c>
      <c r="BA55" t="s">
        <v>53</v>
      </c>
      <c r="BB55" s="2">
        <f t="shared" si="7"/>
        <v>407974.61</v>
      </c>
      <c r="BC55" s="2">
        <f t="shared" si="8"/>
        <v>306232.5</v>
      </c>
      <c r="BD55" s="7">
        <f t="shared" si="2"/>
        <v>0.31367341628414086</v>
      </c>
      <c r="BE55" s="33">
        <f t="shared" si="6"/>
        <v>3.9730654661712578E-2</v>
      </c>
    </row>
    <row r="56" spans="1:57" x14ac:dyDescent="0.25">
      <c r="A56" t="s">
        <v>56</v>
      </c>
      <c r="B56" s="2">
        <v>4091.26</v>
      </c>
      <c r="C56" s="2">
        <v>1353.94</v>
      </c>
      <c r="D56" s="3">
        <v>2.0217000000000001</v>
      </c>
      <c r="F56" s="2">
        <v>4054.29</v>
      </c>
      <c r="G56" s="2">
        <v>2708.04</v>
      </c>
      <c r="H56" s="3">
        <v>0.49709999999999999</v>
      </c>
      <c r="J56" s="2">
        <v>4013.52</v>
      </c>
      <c r="K56" s="2">
        <v>2767.23</v>
      </c>
      <c r="L56" s="3">
        <v>0.45040000000000002</v>
      </c>
      <c r="N56" s="2">
        <v>4083.37</v>
      </c>
      <c r="O56" s="2">
        <v>999.36</v>
      </c>
      <c r="P56" s="3">
        <v>3.0859999999999999</v>
      </c>
      <c r="R56" s="2">
        <v>4202.7299999999996</v>
      </c>
      <c r="S56" s="2">
        <v>3007.53</v>
      </c>
      <c r="T56" s="3">
        <v>0.39739999999999998</v>
      </c>
      <c r="V56" s="2">
        <v>3744.96</v>
      </c>
      <c r="W56" s="2">
        <v>4175.6899999999996</v>
      </c>
      <c r="X56" s="3">
        <v>-0.1032</v>
      </c>
      <c r="Z56" s="2">
        <v>4135.54</v>
      </c>
      <c r="AA56" s="2">
        <v>1823.65</v>
      </c>
      <c r="AB56" s="3">
        <v>1.2677</v>
      </c>
      <c r="AD56" s="2">
        <v>3897.72</v>
      </c>
      <c r="AE56" s="2">
        <v>1782.33</v>
      </c>
      <c r="AF56" s="3">
        <v>1.1869000000000001</v>
      </c>
      <c r="AH56" s="2">
        <v>3665.61</v>
      </c>
      <c r="AI56" s="2">
        <v>1750.26</v>
      </c>
      <c r="AJ56" s="3">
        <v>1.0943000000000001</v>
      </c>
      <c r="AL56" s="2">
        <v>3665.61</v>
      </c>
      <c r="AM56" s="2">
        <v>3643.45</v>
      </c>
      <c r="AN56" s="3">
        <v>6.1000000000000004E-3</v>
      </c>
      <c r="AP56" s="2">
        <v>3665.61</v>
      </c>
      <c r="AQ56" s="2">
        <v>3395.74</v>
      </c>
      <c r="AR56" s="3">
        <v>7.9500000000000001E-2</v>
      </c>
      <c r="AT56" s="2">
        <v>3665.61</v>
      </c>
      <c r="AU56" s="2">
        <v>5292.46</v>
      </c>
      <c r="AV56" s="3">
        <v>-0.30740000000000001</v>
      </c>
      <c r="BA56" t="s">
        <v>54</v>
      </c>
      <c r="BB56" s="2">
        <f t="shared" si="7"/>
        <v>1677433.5</v>
      </c>
      <c r="BC56" s="2">
        <f t="shared" si="8"/>
        <v>1276902.98</v>
      </c>
      <c r="BD56" s="7">
        <f t="shared" si="2"/>
        <v>0.53570552944057592</v>
      </c>
      <c r="BE56" s="33">
        <f t="shared" si="6"/>
        <v>0.16335705574052231</v>
      </c>
    </row>
    <row r="57" spans="1:57" x14ac:dyDescent="0.25">
      <c r="A57" t="s">
        <v>57</v>
      </c>
      <c r="C57" s="2">
        <v>1200</v>
      </c>
      <c r="D57" s="3">
        <v>-1</v>
      </c>
      <c r="H57" t="s">
        <v>4</v>
      </c>
      <c r="L57" t="s">
        <v>4</v>
      </c>
      <c r="P57" t="s">
        <v>4</v>
      </c>
      <c r="S57" s="2">
        <v>1272</v>
      </c>
      <c r="T57" s="3">
        <v>-1</v>
      </c>
      <c r="X57" t="s">
        <v>4</v>
      </c>
      <c r="AB57" t="s">
        <v>4</v>
      </c>
      <c r="AF57" t="s">
        <v>4</v>
      </c>
      <c r="AJ57" t="s">
        <v>4</v>
      </c>
      <c r="AN57" t="s">
        <v>4</v>
      </c>
      <c r="AR57" t="s">
        <v>4</v>
      </c>
      <c r="AU57" s="2">
        <v>1228</v>
      </c>
      <c r="AV57" s="3">
        <v>-1</v>
      </c>
      <c r="BA57" t="s">
        <v>55</v>
      </c>
      <c r="BB57" s="2">
        <f t="shared" si="7"/>
        <v>218978.77000000002</v>
      </c>
      <c r="BC57" s="2">
        <f t="shared" si="8"/>
        <v>142591.64000000001</v>
      </c>
      <c r="BD57" s="7">
        <f t="shared" si="2"/>
        <v>0.43383146257088756</v>
      </c>
      <c r="BE57" s="33">
        <f t="shared" si="6"/>
        <v>2.13252728867529E-2</v>
      </c>
    </row>
    <row r="58" spans="1:57" x14ac:dyDescent="0.25">
      <c r="A58" t="s">
        <v>58</v>
      </c>
      <c r="B58" s="2">
        <v>22204.92</v>
      </c>
      <c r="C58" s="2">
        <v>14688.46</v>
      </c>
      <c r="D58" s="3">
        <v>0.51170000000000004</v>
      </c>
      <c r="F58" s="2">
        <v>16814.91</v>
      </c>
      <c r="G58" s="2">
        <v>13059.92</v>
      </c>
      <c r="H58" s="3">
        <v>0.28749999999999998</v>
      </c>
      <c r="J58" s="2">
        <v>16987.34</v>
      </c>
      <c r="K58" s="2">
        <v>13909.52</v>
      </c>
      <c r="L58" s="3">
        <v>0.2213</v>
      </c>
      <c r="N58" s="2">
        <v>20131.73</v>
      </c>
      <c r="O58" s="2">
        <v>13169.84</v>
      </c>
      <c r="P58" s="3">
        <v>0.52859999999999996</v>
      </c>
      <c r="R58" s="2">
        <v>19012.259999999998</v>
      </c>
      <c r="S58" s="2">
        <v>12903.64</v>
      </c>
      <c r="T58" s="3">
        <v>0.47339999999999999</v>
      </c>
      <c r="V58" s="2">
        <v>19888.919999999998</v>
      </c>
      <c r="W58" s="2">
        <v>14395.82</v>
      </c>
      <c r="X58" s="3">
        <v>0.38159999999999999</v>
      </c>
      <c r="Z58" s="2">
        <v>19513.939999999999</v>
      </c>
      <c r="AA58" s="2">
        <v>14168.2</v>
      </c>
      <c r="AB58" s="3">
        <v>0.37730000000000002</v>
      </c>
      <c r="AD58" s="2">
        <v>17334.36</v>
      </c>
      <c r="AE58" s="2">
        <v>13278.12</v>
      </c>
      <c r="AF58" s="3">
        <v>0.30549999999999999</v>
      </c>
      <c r="AH58" s="2">
        <v>17038.62</v>
      </c>
      <c r="AI58" s="2">
        <v>13237.03</v>
      </c>
      <c r="AJ58" s="3">
        <v>0.28720000000000001</v>
      </c>
      <c r="AL58" s="2">
        <v>17082.57</v>
      </c>
      <c r="AM58" s="2">
        <v>16855.509999999998</v>
      </c>
      <c r="AN58" s="3">
        <v>1.35E-2</v>
      </c>
      <c r="AP58" s="2">
        <v>17021.48</v>
      </c>
      <c r="AQ58" s="2">
        <v>14925.61</v>
      </c>
      <c r="AR58" s="3">
        <v>0.1404</v>
      </c>
      <c r="AT58" s="2">
        <v>25989.58</v>
      </c>
      <c r="AU58" s="2">
        <v>19403.02</v>
      </c>
      <c r="AV58" s="3">
        <v>0.33950000000000002</v>
      </c>
      <c r="BA58" t="s">
        <v>56</v>
      </c>
      <c r="BB58" s="2">
        <f t="shared" si="7"/>
        <v>46885.83</v>
      </c>
      <c r="BC58" s="2">
        <f t="shared" si="8"/>
        <v>32699.68</v>
      </c>
      <c r="BD58" s="7">
        <f t="shared" si="2"/>
        <v>-1</v>
      </c>
      <c r="BE58" s="33">
        <f t="shared" si="6"/>
        <v>4.5659819866186368E-3</v>
      </c>
    </row>
    <row r="59" spans="1:57" x14ac:dyDescent="0.25">
      <c r="A59" t="s">
        <v>59</v>
      </c>
      <c r="B59" s="2">
        <v>2425.54</v>
      </c>
      <c r="C59" s="2">
        <v>1752.07</v>
      </c>
      <c r="D59" s="3">
        <v>0.38440000000000002</v>
      </c>
      <c r="F59" s="2">
        <v>1738.02</v>
      </c>
      <c r="G59" s="2">
        <v>1494.02</v>
      </c>
      <c r="H59" s="3">
        <v>0.1633</v>
      </c>
      <c r="J59" s="2">
        <v>1773.64</v>
      </c>
      <c r="K59" s="2">
        <v>1608.36</v>
      </c>
      <c r="L59" s="3">
        <v>0.1028</v>
      </c>
      <c r="N59" s="2">
        <v>2090.36</v>
      </c>
      <c r="O59" s="2">
        <v>1990.02</v>
      </c>
      <c r="P59" s="3">
        <v>5.04E-2</v>
      </c>
      <c r="R59" s="2">
        <v>2985.48</v>
      </c>
      <c r="S59" s="2">
        <v>2586.06</v>
      </c>
      <c r="T59" s="3">
        <v>0.1545</v>
      </c>
      <c r="V59" s="2">
        <v>2719.56</v>
      </c>
      <c r="W59" s="2">
        <v>1590.68</v>
      </c>
      <c r="X59" s="3">
        <v>0.7097</v>
      </c>
      <c r="Z59" s="2">
        <v>2777.02</v>
      </c>
      <c r="AA59" s="2">
        <v>1918.58</v>
      </c>
      <c r="AB59" s="3">
        <v>0.44740000000000002</v>
      </c>
      <c r="AD59" s="2">
        <v>3219.44</v>
      </c>
      <c r="AE59" s="2">
        <v>1976</v>
      </c>
      <c r="AF59" s="3">
        <v>0.62929999999999997</v>
      </c>
      <c r="AH59" s="2">
        <v>3525.39</v>
      </c>
      <c r="AI59" s="2">
        <v>1663.91</v>
      </c>
      <c r="AJ59" s="3">
        <v>1.1187</v>
      </c>
      <c r="AL59" s="2">
        <v>3469.66</v>
      </c>
      <c r="AM59" s="2">
        <v>738.97</v>
      </c>
      <c r="AN59" s="3">
        <v>3.6953</v>
      </c>
      <c r="AP59" s="2">
        <v>3460.16</v>
      </c>
      <c r="AQ59" s="2">
        <v>904.12</v>
      </c>
      <c r="AR59" s="3">
        <v>2.8271000000000002</v>
      </c>
      <c r="AT59" s="2">
        <v>3460.16</v>
      </c>
      <c r="AU59" s="2">
        <v>977.46</v>
      </c>
      <c r="AV59" s="3">
        <v>2.54</v>
      </c>
      <c r="BA59" t="s">
        <v>57</v>
      </c>
      <c r="BB59" s="2">
        <f t="shared" si="7"/>
        <v>0</v>
      </c>
      <c r="BC59" s="2">
        <f t="shared" si="8"/>
        <v>3700</v>
      </c>
      <c r="BD59" s="7">
        <f t="shared" si="2"/>
        <v>0.31625068558126712</v>
      </c>
      <c r="BE59" s="33">
        <f t="shared" si="6"/>
        <v>0</v>
      </c>
    </row>
    <row r="60" spans="1:57" x14ac:dyDescent="0.25">
      <c r="A60" t="s">
        <v>60</v>
      </c>
      <c r="B60" s="2">
        <v>10097.61</v>
      </c>
      <c r="C60" s="2">
        <v>7375.98</v>
      </c>
      <c r="D60" s="3">
        <v>0.36899999999999999</v>
      </c>
      <c r="F60" s="2">
        <v>8470.4699999999993</v>
      </c>
      <c r="G60" s="2">
        <v>6207.72</v>
      </c>
      <c r="H60" s="3">
        <v>0.36449999999999999</v>
      </c>
      <c r="J60" s="2">
        <v>8204.48</v>
      </c>
      <c r="K60" s="2">
        <v>8437.66</v>
      </c>
      <c r="L60" s="3">
        <v>-2.76E-2</v>
      </c>
      <c r="N60" s="2">
        <v>11349.99</v>
      </c>
      <c r="O60" s="2">
        <v>8029.67</v>
      </c>
      <c r="P60" s="3">
        <v>0.41349999999999998</v>
      </c>
      <c r="R60" s="2">
        <v>10858.21</v>
      </c>
      <c r="S60" s="2">
        <v>8461.73</v>
      </c>
      <c r="T60" s="3">
        <v>0.28320000000000001</v>
      </c>
      <c r="V60" s="2">
        <v>11342.22</v>
      </c>
      <c r="W60" s="2">
        <v>8096.88</v>
      </c>
      <c r="X60" s="3">
        <v>0.40079999999999999</v>
      </c>
      <c r="Z60" s="2">
        <v>10886.28</v>
      </c>
      <c r="AA60" s="2">
        <v>8079.19</v>
      </c>
      <c r="AB60" s="3">
        <v>0.34739999999999999</v>
      </c>
      <c r="AD60" s="2">
        <v>9730.34</v>
      </c>
      <c r="AE60" s="2">
        <v>8064.42</v>
      </c>
      <c r="AF60" s="3">
        <v>0.20660000000000001</v>
      </c>
      <c r="AH60" s="2">
        <v>9649.89</v>
      </c>
      <c r="AI60" s="2">
        <v>7338.71</v>
      </c>
      <c r="AJ60" s="3">
        <v>0.31490000000000001</v>
      </c>
      <c r="AL60" s="2">
        <v>10106.23</v>
      </c>
      <c r="AM60" s="2">
        <v>10298.040000000001</v>
      </c>
      <c r="AN60" s="3">
        <v>-1.8599999999999998E-2</v>
      </c>
      <c r="AP60" s="2">
        <v>9940.32</v>
      </c>
      <c r="AQ60" s="2">
        <v>9008.6200000000008</v>
      </c>
      <c r="AR60" s="3">
        <v>0.10340000000000001</v>
      </c>
      <c r="AT60" s="2">
        <v>9974.92</v>
      </c>
      <c r="AU60" s="2">
        <v>9770.91</v>
      </c>
      <c r="AV60" s="3">
        <v>2.0899999999999998E-2</v>
      </c>
      <c r="BA60" t="s">
        <v>58</v>
      </c>
      <c r="BB60" s="2">
        <f t="shared" si="7"/>
        <v>229020.63</v>
      </c>
      <c r="BC60" s="2">
        <f t="shared" si="8"/>
        <v>173994.68999999997</v>
      </c>
      <c r="BD60" s="7">
        <f t="shared" si="2"/>
        <v>0.75229124620773136</v>
      </c>
      <c r="BE60" s="33">
        <f t="shared" si="6"/>
        <v>2.2303200586276318E-2</v>
      </c>
    </row>
    <row r="61" spans="1:57" x14ac:dyDescent="0.25">
      <c r="A61" t="s">
        <v>61</v>
      </c>
      <c r="B61" s="2">
        <v>1821.89</v>
      </c>
      <c r="C61" s="2">
        <v>1242.07</v>
      </c>
      <c r="D61" s="3">
        <v>0.46679999999999999</v>
      </c>
      <c r="F61" s="2">
        <v>3070.22</v>
      </c>
      <c r="G61" s="2">
        <v>2164.96</v>
      </c>
      <c r="H61" s="3">
        <v>0.41810000000000003</v>
      </c>
      <c r="J61" s="2">
        <v>1954.23</v>
      </c>
      <c r="K61" s="2">
        <v>1359.79</v>
      </c>
      <c r="L61" s="3">
        <v>0.43719999999999998</v>
      </c>
      <c r="N61" s="2">
        <v>1941.64</v>
      </c>
      <c r="O61" s="2">
        <v>1371.81</v>
      </c>
      <c r="P61" s="3">
        <v>0.41539999999999999</v>
      </c>
      <c r="R61" s="2">
        <v>3048.4</v>
      </c>
      <c r="S61" s="2">
        <v>1504.14</v>
      </c>
      <c r="T61" s="3">
        <v>1.0266999999999999</v>
      </c>
      <c r="V61" s="2">
        <v>2274.85</v>
      </c>
      <c r="W61" s="2">
        <v>1518.13</v>
      </c>
      <c r="X61" s="3">
        <v>0.4985</v>
      </c>
      <c r="Z61" s="2">
        <v>2114.4899999999998</v>
      </c>
      <c r="AA61" s="2">
        <v>1485.29</v>
      </c>
      <c r="AB61" s="3">
        <v>0.42359999999999998</v>
      </c>
      <c r="AD61" s="2">
        <v>2224.04</v>
      </c>
      <c r="AE61" s="2">
        <v>1506.94</v>
      </c>
      <c r="AF61" s="3">
        <v>0.47589999999999999</v>
      </c>
      <c r="AH61" s="2">
        <v>2318.5500000000002</v>
      </c>
      <c r="AI61" s="2">
        <v>1529.5</v>
      </c>
      <c r="AJ61" s="3">
        <v>0.51590000000000003</v>
      </c>
      <c r="AL61" s="2">
        <v>2372.85</v>
      </c>
      <c r="AM61" s="2">
        <v>1592.48</v>
      </c>
      <c r="AN61" s="3">
        <v>0.49</v>
      </c>
      <c r="AP61" s="2">
        <v>2412.5300000000002</v>
      </c>
      <c r="AQ61" s="2">
        <v>3973.53</v>
      </c>
      <c r="AR61" s="3">
        <v>-0.39279999999999998</v>
      </c>
      <c r="AT61" s="2">
        <v>3561.95</v>
      </c>
      <c r="AU61" s="2">
        <v>1843.72</v>
      </c>
      <c r="AV61" s="3">
        <v>0.93189999999999995</v>
      </c>
      <c r="BA61" t="s">
        <v>59</v>
      </c>
      <c r="BB61" s="2">
        <f t="shared" si="7"/>
        <v>33644.429999999993</v>
      </c>
      <c r="BC61" s="2">
        <f t="shared" si="8"/>
        <v>19200.25</v>
      </c>
      <c r="BD61" s="7">
        <f t="shared" si="2"/>
        <v>0.21620985800779743</v>
      </c>
      <c r="BE61" s="33">
        <f t="shared" si="6"/>
        <v>3.2764667135049465E-3</v>
      </c>
    </row>
    <row r="62" spans="1:57" x14ac:dyDescent="0.25">
      <c r="A62" t="s">
        <v>62</v>
      </c>
      <c r="B62" s="2">
        <v>2475</v>
      </c>
      <c r="C62" s="2">
        <v>1350</v>
      </c>
      <c r="D62" s="3">
        <v>0.83330000000000004</v>
      </c>
      <c r="F62" s="2">
        <v>2250</v>
      </c>
      <c r="G62" s="2">
        <v>1350</v>
      </c>
      <c r="H62" s="3">
        <v>0.66669999999999996</v>
      </c>
      <c r="J62" s="2">
        <v>2325</v>
      </c>
      <c r="K62" s="2">
        <v>1400</v>
      </c>
      <c r="L62" s="3">
        <v>0.66069999999999995</v>
      </c>
      <c r="N62" s="2">
        <v>2475</v>
      </c>
      <c r="O62" s="2">
        <v>1450</v>
      </c>
      <c r="P62" s="3">
        <v>0.70689999999999997</v>
      </c>
      <c r="R62" s="2">
        <v>2625</v>
      </c>
      <c r="S62" s="2">
        <v>1500</v>
      </c>
      <c r="T62" s="3">
        <v>0.75</v>
      </c>
      <c r="V62" s="2">
        <v>3075</v>
      </c>
      <c r="W62" s="2">
        <v>1450</v>
      </c>
      <c r="X62" s="3">
        <v>1.1207</v>
      </c>
      <c r="Z62" s="2">
        <v>2625</v>
      </c>
      <c r="AA62" s="2">
        <v>1400</v>
      </c>
      <c r="AB62" s="3">
        <v>0.875</v>
      </c>
      <c r="AD62" s="2">
        <v>4275</v>
      </c>
      <c r="AE62" s="2">
        <v>1400</v>
      </c>
      <c r="AF62" s="3">
        <v>2.0535999999999999</v>
      </c>
      <c r="AH62" s="2">
        <v>4275</v>
      </c>
      <c r="AI62" s="2">
        <v>1400</v>
      </c>
      <c r="AJ62" s="3">
        <v>2.0535999999999999</v>
      </c>
      <c r="AL62" s="2">
        <v>4275</v>
      </c>
      <c r="AM62" s="2">
        <v>1400</v>
      </c>
      <c r="AN62" s="3">
        <v>2.0535999999999999</v>
      </c>
      <c r="AP62" s="2">
        <v>4275</v>
      </c>
      <c r="AQ62" s="2">
        <v>1450</v>
      </c>
      <c r="AR62" s="3">
        <v>1.9482999999999999</v>
      </c>
      <c r="AT62" s="2">
        <v>4275</v>
      </c>
      <c r="AU62" s="2">
        <v>1450</v>
      </c>
      <c r="AV62" s="3">
        <v>1.9482999999999999</v>
      </c>
      <c r="BA62" t="s">
        <v>60</v>
      </c>
      <c r="BB62" s="2">
        <f t="shared" si="7"/>
        <v>120610.96</v>
      </c>
      <c r="BC62" s="2">
        <f t="shared" si="8"/>
        <v>99169.53</v>
      </c>
      <c r="BD62" s="7">
        <f t="shared" si="2"/>
        <v>0.38038796986207302</v>
      </c>
      <c r="BE62" s="33">
        <f t="shared" si="6"/>
        <v>1.1745712313267804E-2</v>
      </c>
    </row>
    <row r="63" spans="1:57" x14ac:dyDescent="0.25">
      <c r="A63" t="s">
        <v>63</v>
      </c>
      <c r="B63" s="2">
        <v>247.63</v>
      </c>
      <c r="C63" s="2">
        <v>200.51</v>
      </c>
      <c r="D63" s="3">
        <v>0.23499999999999999</v>
      </c>
      <c r="F63" s="2">
        <v>115.26</v>
      </c>
      <c r="G63" s="2">
        <v>75.400000000000006</v>
      </c>
      <c r="H63" s="3">
        <v>0.52859999999999996</v>
      </c>
      <c r="J63" s="2">
        <v>302.18</v>
      </c>
      <c r="K63" s="2">
        <v>82.77</v>
      </c>
      <c r="L63" s="3">
        <v>2.6507999999999998</v>
      </c>
      <c r="N63" s="2">
        <v>154.08000000000001</v>
      </c>
      <c r="O63" s="2">
        <v>50.73</v>
      </c>
      <c r="P63" s="3">
        <v>2.0373000000000001</v>
      </c>
      <c r="R63" s="2">
        <v>135.66999999999999</v>
      </c>
      <c r="S63" s="2">
        <v>117.43</v>
      </c>
      <c r="T63" s="3">
        <v>0.15529999999999999</v>
      </c>
      <c r="V63" s="2">
        <v>154.08000000000001</v>
      </c>
      <c r="W63" s="2">
        <v>51.83</v>
      </c>
      <c r="X63" s="3">
        <v>1.9728000000000001</v>
      </c>
      <c r="Z63" s="2">
        <v>178.53</v>
      </c>
      <c r="AA63" s="2">
        <v>333.27</v>
      </c>
      <c r="AB63" s="3">
        <v>-0.46429999999999999</v>
      </c>
      <c r="AD63" s="2">
        <v>71.180000000000007</v>
      </c>
      <c r="AE63" s="2">
        <v>69.78</v>
      </c>
      <c r="AF63" s="3">
        <v>2.01E-2</v>
      </c>
      <c r="AH63" s="2">
        <v>65</v>
      </c>
      <c r="AI63" s="2">
        <v>117.04</v>
      </c>
      <c r="AJ63" s="3">
        <v>-0.4446</v>
      </c>
      <c r="AL63" s="2">
        <v>78.53</v>
      </c>
      <c r="AM63" s="2">
        <v>208.88</v>
      </c>
      <c r="AN63" s="3">
        <v>-0.624</v>
      </c>
      <c r="AP63" s="2">
        <v>24.6</v>
      </c>
      <c r="AQ63" s="2">
        <v>247.79</v>
      </c>
      <c r="AR63" s="3">
        <v>-0.90069999999999995</v>
      </c>
      <c r="AU63" s="2">
        <v>223.35</v>
      </c>
      <c r="AV63" s="3">
        <v>-1</v>
      </c>
      <c r="BA63" t="s">
        <v>61</v>
      </c>
      <c r="BB63" s="2">
        <f t="shared" si="7"/>
        <v>29115.639999999996</v>
      </c>
      <c r="BC63" s="2">
        <f t="shared" si="8"/>
        <v>21092.36</v>
      </c>
      <c r="BD63" s="7">
        <f t="shared" si="2"/>
        <v>1.3073529411764706</v>
      </c>
      <c r="BE63" s="33">
        <f t="shared" si="6"/>
        <v>2.8354299746612788E-3</v>
      </c>
    </row>
    <row r="64" spans="1:57" x14ac:dyDescent="0.25">
      <c r="A64" t="s">
        <v>64</v>
      </c>
      <c r="B64" s="2">
        <v>2200</v>
      </c>
      <c r="C64" s="2">
        <v>1400</v>
      </c>
      <c r="D64" s="3">
        <v>0.57140000000000002</v>
      </c>
      <c r="F64" s="2">
        <v>600</v>
      </c>
      <c r="G64" s="2">
        <v>1100</v>
      </c>
      <c r="H64" s="3">
        <v>-0.45450000000000002</v>
      </c>
      <c r="J64" s="2">
        <v>6550</v>
      </c>
      <c r="K64" s="2">
        <v>700</v>
      </c>
      <c r="L64" s="3">
        <v>8.3571000000000009</v>
      </c>
      <c r="N64" s="2">
        <v>800</v>
      </c>
      <c r="O64" s="2">
        <v>6850</v>
      </c>
      <c r="P64" s="3">
        <v>-0.88319999999999999</v>
      </c>
      <c r="R64" s="2">
        <v>3750</v>
      </c>
      <c r="S64" s="2">
        <v>1300</v>
      </c>
      <c r="T64" s="3">
        <v>1.8846000000000001</v>
      </c>
      <c r="V64" s="2">
        <v>4935</v>
      </c>
      <c r="W64" s="2">
        <v>900</v>
      </c>
      <c r="X64" s="3">
        <v>4.4832999999999998</v>
      </c>
      <c r="Z64" s="2">
        <v>3354.07</v>
      </c>
      <c r="AA64" s="2">
        <v>900</v>
      </c>
      <c r="AB64" s="3">
        <v>2.7267000000000001</v>
      </c>
      <c r="AD64" s="2">
        <v>1475</v>
      </c>
      <c r="AE64" s="2">
        <v>1150</v>
      </c>
      <c r="AF64" s="3">
        <v>0.28260000000000002</v>
      </c>
      <c r="AH64" s="2">
        <v>1357.92</v>
      </c>
      <c r="AI64" s="2">
        <v>800</v>
      </c>
      <c r="AJ64" s="3">
        <v>0.69740000000000002</v>
      </c>
      <c r="AL64" s="2">
        <v>1125</v>
      </c>
      <c r="AM64" s="2">
        <v>3600</v>
      </c>
      <c r="AN64" s="3">
        <v>-0.6875</v>
      </c>
      <c r="AP64" s="2">
        <v>1125</v>
      </c>
      <c r="AQ64" s="2">
        <v>4375</v>
      </c>
      <c r="AR64" s="3">
        <v>-0.7429</v>
      </c>
      <c r="AT64" s="2">
        <v>946.67</v>
      </c>
      <c r="AU64" s="2">
        <v>3050</v>
      </c>
      <c r="AV64" s="3">
        <v>-0.68959999999999999</v>
      </c>
      <c r="BA64" t="s">
        <v>62</v>
      </c>
      <c r="BB64" s="2">
        <f t="shared" si="7"/>
        <v>39225</v>
      </c>
      <c r="BC64" s="2">
        <f t="shared" si="8"/>
        <v>17000</v>
      </c>
      <c r="BD64" s="7">
        <f t="shared" si="2"/>
        <v>-0.14169262078503245</v>
      </c>
      <c r="BE64" s="33">
        <f t="shared" si="6"/>
        <v>3.8199311695050731E-3</v>
      </c>
    </row>
    <row r="65" spans="1:57" x14ac:dyDescent="0.25">
      <c r="A65" t="s">
        <v>65</v>
      </c>
      <c r="B65" s="2">
        <v>23916</v>
      </c>
      <c r="C65" s="2">
        <v>23916</v>
      </c>
      <c r="D65" s="3">
        <v>0</v>
      </c>
      <c r="F65" s="2">
        <v>23916</v>
      </c>
      <c r="G65" s="2">
        <v>23916</v>
      </c>
      <c r="H65" s="3">
        <v>0</v>
      </c>
      <c r="J65" s="2">
        <v>23916</v>
      </c>
      <c r="K65" s="2">
        <v>23916</v>
      </c>
      <c r="L65" s="3">
        <v>0</v>
      </c>
      <c r="N65" s="2">
        <v>23916</v>
      </c>
      <c r="O65" s="2">
        <v>23916</v>
      </c>
      <c r="P65" s="3">
        <v>0</v>
      </c>
      <c r="R65" s="2">
        <v>23916</v>
      </c>
      <c r="S65" s="2">
        <v>23916</v>
      </c>
      <c r="T65" s="3">
        <v>0</v>
      </c>
      <c r="V65" s="2">
        <v>23916</v>
      </c>
      <c r="W65" s="2">
        <v>23916</v>
      </c>
      <c r="X65" s="3">
        <v>0</v>
      </c>
      <c r="Z65" s="2">
        <v>23916.02</v>
      </c>
      <c r="AA65" s="2">
        <v>23916</v>
      </c>
      <c r="AB65" s="3">
        <v>0</v>
      </c>
      <c r="AD65" s="2">
        <v>23916</v>
      </c>
      <c r="AE65" s="2">
        <v>23916</v>
      </c>
      <c r="AF65" s="3">
        <v>0</v>
      </c>
      <c r="AH65" s="2">
        <v>23916</v>
      </c>
      <c r="AI65" s="2">
        <v>23916</v>
      </c>
      <c r="AJ65" s="3">
        <v>0</v>
      </c>
      <c r="AL65" s="2">
        <v>23916</v>
      </c>
      <c r="AM65" s="2">
        <v>23916</v>
      </c>
      <c r="AN65" s="3">
        <v>0</v>
      </c>
      <c r="AP65" s="2">
        <v>23916</v>
      </c>
      <c r="AQ65" s="2">
        <v>23916</v>
      </c>
      <c r="AR65" s="3">
        <v>0</v>
      </c>
      <c r="AT65" s="2">
        <v>27618.3</v>
      </c>
      <c r="AU65" s="2">
        <v>23916</v>
      </c>
      <c r="AV65" s="3">
        <v>0.15479999999999999</v>
      </c>
      <c r="BA65" t="s">
        <v>63</v>
      </c>
      <c r="BB65" s="2">
        <f t="shared" si="7"/>
        <v>1526.7399999999998</v>
      </c>
      <c r="BC65" s="2">
        <f t="shared" si="8"/>
        <v>1778.7799999999997</v>
      </c>
      <c r="BD65" s="7">
        <f t="shared" si="2"/>
        <v>8.0140095693779764E-2</v>
      </c>
      <c r="BE65" s="33">
        <f t="shared" si="6"/>
        <v>1.4868175178407071E-4</v>
      </c>
    </row>
    <row r="66" spans="1:57" x14ac:dyDescent="0.25">
      <c r="A66" t="s">
        <v>66</v>
      </c>
      <c r="B66" s="2">
        <v>6975</v>
      </c>
      <c r="C66" s="2">
        <v>1650</v>
      </c>
      <c r="D66" s="3">
        <v>3.2273000000000001</v>
      </c>
      <c r="F66" s="2">
        <v>3675</v>
      </c>
      <c r="G66" s="2">
        <v>1200</v>
      </c>
      <c r="H66" s="3">
        <v>2.0625</v>
      </c>
      <c r="J66" s="2">
        <v>11426.25</v>
      </c>
      <c r="K66" s="2">
        <v>1593.75</v>
      </c>
      <c r="L66" s="3">
        <v>6.1694000000000004</v>
      </c>
      <c r="N66" s="2">
        <v>13215</v>
      </c>
      <c r="O66" s="2">
        <v>1200</v>
      </c>
      <c r="P66" s="3">
        <v>10.012499999999999</v>
      </c>
      <c r="R66" s="2">
        <v>14825</v>
      </c>
      <c r="S66" s="2">
        <v>1200</v>
      </c>
      <c r="T66" s="3">
        <v>11.354200000000001</v>
      </c>
      <c r="V66" s="2">
        <v>10066.25</v>
      </c>
      <c r="W66" s="2">
        <v>1593.75</v>
      </c>
      <c r="X66" s="3">
        <v>5.3160999999999996</v>
      </c>
      <c r="Z66" s="2">
        <v>17609.759999999998</v>
      </c>
      <c r="AA66" s="2">
        <v>1200</v>
      </c>
      <c r="AB66" s="3">
        <v>13.674799999999999</v>
      </c>
      <c r="AD66" s="2">
        <v>20975</v>
      </c>
      <c r="AE66" s="2">
        <v>1200</v>
      </c>
      <c r="AF66" s="3">
        <v>16.479199999999999</v>
      </c>
      <c r="AH66" s="2">
        <v>22850</v>
      </c>
      <c r="AI66" s="2">
        <v>6700</v>
      </c>
      <c r="AJ66" s="3">
        <v>2.4104000000000001</v>
      </c>
      <c r="AL66" s="2">
        <v>23396.28</v>
      </c>
      <c r="AM66" s="2">
        <v>1443.75</v>
      </c>
      <c r="AN66" s="3">
        <v>15.2052</v>
      </c>
      <c r="AP66" s="2">
        <v>24035.64</v>
      </c>
      <c r="AQ66" s="2">
        <v>1200</v>
      </c>
      <c r="AR66" s="3">
        <v>19.029699999999998</v>
      </c>
      <c r="AT66" s="2">
        <v>23590</v>
      </c>
      <c r="AU66" s="2">
        <v>-923.75</v>
      </c>
      <c r="AV66" s="3">
        <v>-26.537199999999999</v>
      </c>
      <c r="BA66" t="s">
        <v>64</v>
      </c>
      <c r="BB66" s="2">
        <f t="shared" si="7"/>
        <v>28218.659999999996</v>
      </c>
      <c r="BC66" s="2">
        <f t="shared" si="8"/>
        <v>26125</v>
      </c>
      <c r="BD66" s="7">
        <f t="shared" si="2"/>
        <v>1.2900429280258708E-2</v>
      </c>
      <c r="BE66" s="33">
        <f t="shared" si="6"/>
        <v>2.7480774734395413E-3</v>
      </c>
    </row>
    <row r="67" spans="1:57" x14ac:dyDescent="0.25">
      <c r="A67" t="s">
        <v>67</v>
      </c>
      <c r="B67" s="2">
        <v>300</v>
      </c>
      <c r="D67" t="s">
        <v>4</v>
      </c>
      <c r="G67" s="2">
        <v>1500</v>
      </c>
      <c r="H67" s="3">
        <v>-1</v>
      </c>
      <c r="L67" t="s">
        <v>4</v>
      </c>
      <c r="P67" t="s">
        <v>4</v>
      </c>
      <c r="S67" s="2">
        <v>3849.5</v>
      </c>
      <c r="T67" s="3">
        <v>-1</v>
      </c>
      <c r="V67" s="2">
        <v>2400</v>
      </c>
      <c r="X67" t="s">
        <v>4</v>
      </c>
      <c r="AA67" s="2">
        <v>1200</v>
      </c>
      <c r="AB67" s="3">
        <v>-1</v>
      </c>
      <c r="AD67" s="2">
        <v>1015</v>
      </c>
      <c r="AF67" t="s">
        <v>4</v>
      </c>
      <c r="AH67" s="2">
        <v>3024</v>
      </c>
      <c r="AI67" s="2">
        <v>385</v>
      </c>
      <c r="AJ67" s="3">
        <v>6.8544999999999998</v>
      </c>
      <c r="AL67" s="2">
        <v>1200</v>
      </c>
      <c r="AM67" s="2">
        <v>1417</v>
      </c>
      <c r="AN67" s="3">
        <v>-0.15310000000000001</v>
      </c>
      <c r="AQ67" s="2">
        <v>2517</v>
      </c>
      <c r="AR67" s="3">
        <v>-1</v>
      </c>
      <c r="AU67" s="2">
        <v>5000</v>
      </c>
      <c r="AV67" s="3">
        <v>-1</v>
      </c>
      <c r="BA67" t="s">
        <v>65</v>
      </c>
      <c r="BB67" s="2">
        <f t="shared" si="7"/>
        <v>290694.32</v>
      </c>
      <c r="BC67" s="2">
        <f t="shared" si="8"/>
        <v>286992</v>
      </c>
      <c r="BD67" s="7">
        <f t="shared" si="2"/>
        <v>9.0033327275087629</v>
      </c>
      <c r="BE67" s="33">
        <f t="shared" si="6"/>
        <v>2.8309300032277423E-2</v>
      </c>
    </row>
    <row r="68" spans="1:57" x14ac:dyDescent="0.25">
      <c r="A68" t="s">
        <v>68</v>
      </c>
      <c r="B68" s="2">
        <v>3799.09</v>
      </c>
      <c r="C68" s="2">
        <v>4714.96</v>
      </c>
      <c r="D68" s="3">
        <v>-0.19420000000000001</v>
      </c>
      <c r="F68" s="2">
        <v>2878.04</v>
      </c>
      <c r="G68" s="2">
        <v>3834.55</v>
      </c>
      <c r="H68" s="3">
        <v>-0.24940000000000001</v>
      </c>
      <c r="J68" s="2">
        <v>2140.91</v>
      </c>
      <c r="K68" s="2">
        <v>1434.65</v>
      </c>
      <c r="L68" s="3">
        <v>0.49230000000000002</v>
      </c>
      <c r="N68" s="2">
        <v>3616.14</v>
      </c>
      <c r="O68" s="2">
        <v>5918.98</v>
      </c>
      <c r="P68" s="3">
        <v>-0.3891</v>
      </c>
      <c r="R68" s="2">
        <v>2730.79</v>
      </c>
      <c r="S68" s="2">
        <v>2410.37</v>
      </c>
      <c r="T68" s="3">
        <v>0.13289999999999999</v>
      </c>
      <c r="V68" s="2">
        <v>1424.06</v>
      </c>
      <c r="W68" s="2">
        <v>3388.08</v>
      </c>
      <c r="X68" s="3">
        <v>-0.57969999999999999</v>
      </c>
      <c r="Z68" s="2">
        <v>1511.7</v>
      </c>
      <c r="AA68" s="2">
        <v>2328.39</v>
      </c>
      <c r="AB68" s="3">
        <v>-0.3508</v>
      </c>
      <c r="AD68" s="2">
        <v>3654.01</v>
      </c>
      <c r="AE68" s="2">
        <v>1970.37</v>
      </c>
      <c r="AF68" s="3">
        <v>0.85450000000000004</v>
      </c>
      <c r="AH68" s="2">
        <v>1206.29</v>
      </c>
      <c r="AI68" s="2">
        <v>6652.18</v>
      </c>
      <c r="AJ68" s="3">
        <v>-0.81869999999999998</v>
      </c>
      <c r="AL68" s="2">
        <v>1137.32</v>
      </c>
      <c r="AM68" s="2">
        <v>3491.21</v>
      </c>
      <c r="AN68" s="3">
        <v>-0.67420000000000002</v>
      </c>
      <c r="AP68" s="2">
        <v>3053.26</v>
      </c>
      <c r="AQ68" s="2">
        <v>1730.89</v>
      </c>
      <c r="AR68" s="3">
        <v>0.76400000000000001</v>
      </c>
      <c r="AT68" s="2">
        <v>665.74</v>
      </c>
      <c r="AU68" s="2">
        <v>6967.92</v>
      </c>
      <c r="AV68" s="3">
        <v>-0.90449999999999997</v>
      </c>
      <c r="BA68" t="s">
        <v>66</v>
      </c>
      <c r="BB68" s="2">
        <f t="shared" si="7"/>
        <v>192639.18</v>
      </c>
      <c r="BC68" s="2">
        <f t="shared" si="8"/>
        <v>19257.5</v>
      </c>
      <c r="BD68" s="7">
        <f t="shared" si="2"/>
        <v>-0.49970066483914671</v>
      </c>
      <c r="BE68" s="33">
        <f t="shared" si="6"/>
        <v>1.8760188862967452E-2</v>
      </c>
    </row>
    <row r="69" spans="1:57" x14ac:dyDescent="0.25">
      <c r="A69" t="s">
        <v>69</v>
      </c>
      <c r="B69" s="2">
        <v>1451.51</v>
      </c>
      <c r="C69" s="2">
        <v>501.99</v>
      </c>
      <c r="D69" s="3">
        <v>1.8915</v>
      </c>
      <c r="F69" s="2">
        <v>2483.79</v>
      </c>
      <c r="G69" s="2">
        <v>2540.86</v>
      </c>
      <c r="H69" s="3">
        <v>-2.2499999999999999E-2</v>
      </c>
      <c r="J69" s="2">
        <v>1452.42</v>
      </c>
      <c r="K69" s="2">
        <v>3348.22</v>
      </c>
      <c r="L69" s="3">
        <v>-0.56620000000000004</v>
      </c>
      <c r="N69" s="2">
        <v>1202.47</v>
      </c>
      <c r="O69" s="2">
        <v>1416.78</v>
      </c>
      <c r="P69" s="3">
        <v>-0.15129999999999999</v>
      </c>
      <c r="R69" s="2">
        <v>1036.4000000000001</v>
      </c>
      <c r="S69" s="2">
        <v>446.68</v>
      </c>
      <c r="T69" s="3">
        <v>1.3202</v>
      </c>
      <c r="V69" s="2">
        <v>1044.71</v>
      </c>
      <c r="W69" s="2">
        <v>1029.1300000000001</v>
      </c>
      <c r="X69" s="3">
        <v>1.5100000000000001E-2</v>
      </c>
      <c r="Z69" s="2">
        <v>1314.9</v>
      </c>
      <c r="AA69" s="2">
        <v>1707.81</v>
      </c>
      <c r="AB69" s="3">
        <v>-0.2301</v>
      </c>
      <c r="AD69" s="2">
        <v>1000.01</v>
      </c>
      <c r="AE69" s="2">
        <v>1061.83</v>
      </c>
      <c r="AF69" s="3">
        <v>-5.8200000000000002E-2</v>
      </c>
      <c r="AH69" s="2">
        <v>1306.24</v>
      </c>
      <c r="AI69" s="2">
        <v>1004.91</v>
      </c>
      <c r="AJ69" s="3">
        <v>0.2999</v>
      </c>
      <c r="AL69" s="2">
        <v>765.73</v>
      </c>
      <c r="AM69" s="2">
        <v>634.70000000000005</v>
      </c>
      <c r="AN69" s="3">
        <v>0.2064</v>
      </c>
      <c r="AP69" s="2">
        <v>2998.66</v>
      </c>
      <c r="AQ69" s="2">
        <v>612.04</v>
      </c>
      <c r="AR69" s="3">
        <v>3.8995000000000002</v>
      </c>
      <c r="AT69" s="2">
        <v>694.09</v>
      </c>
      <c r="AU69" s="2">
        <v>2453.5300000000002</v>
      </c>
      <c r="AV69" s="3">
        <v>-0.71709999999999996</v>
      </c>
      <c r="BA69" t="s">
        <v>67</v>
      </c>
      <c r="BB69" s="2">
        <f t="shared" si="7"/>
        <v>7939</v>
      </c>
      <c r="BC69" s="2">
        <f t="shared" si="8"/>
        <v>15868.5</v>
      </c>
      <c r="BD69" s="7">
        <f t="shared" si="2"/>
        <v>-0.37966618758299847</v>
      </c>
      <c r="BE69" s="33">
        <f t="shared" si="6"/>
        <v>7.7314043479160676E-4</v>
      </c>
    </row>
    <row r="70" spans="1:57" x14ac:dyDescent="0.25">
      <c r="A70" t="s">
        <v>70</v>
      </c>
      <c r="B70" s="2">
        <v>3379.78</v>
      </c>
      <c r="C70" s="2">
        <v>6714.16</v>
      </c>
      <c r="D70" s="3">
        <v>-0.49659999999999999</v>
      </c>
      <c r="F70" s="2">
        <v>5635.09</v>
      </c>
      <c r="G70" s="2">
        <v>7279.36</v>
      </c>
      <c r="H70" s="3">
        <v>-0.22589999999999999</v>
      </c>
      <c r="J70" s="2">
        <v>6166.94</v>
      </c>
      <c r="K70" s="2">
        <v>79323.289999999994</v>
      </c>
      <c r="L70" s="3">
        <v>-0.92230000000000001</v>
      </c>
      <c r="N70" s="2">
        <v>237.93</v>
      </c>
      <c r="O70" s="2">
        <v>54057.56</v>
      </c>
      <c r="P70" s="3">
        <v>-0.99560000000000004</v>
      </c>
      <c r="R70" s="2">
        <v>4617.0200000000004</v>
      </c>
      <c r="S70" s="2">
        <v>107465.44</v>
      </c>
      <c r="T70" s="3">
        <v>-0.95699999999999996</v>
      </c>
      <c r="V70" s="2">
        <v>9590.09</v>
      </c>
      <c r="W70" s="2">
        <v>17974.259999999998</v>
      </c>
      <c r="X70" s="3">
        <v>-0.46650000000000003</v>
      </c>
      <c r="Z70" s="2">
        <v>11030.36</v>
      </c>
      <c r="AA70" s="2">
        <v>14021.8</v>
      </c>
      <c r="AB70" s="3">
        <v>-0.21329999999999999</v>
      </c>
      <c r="AD70" s="2">
        <v>5224.78</v>
      </c>
      <c r="AE70" s="2">
        <v>8546.3799999999992</v>
      </c>
      <c r="AF70" s="3">
        <v>-0.38869999999999999</v>
      </c>
      <c r="AH70" s="2">
        <v>8173.69</v>
      </c>
      <c r="AI70" s="2">
        <v>847.76</v>
      </c>
      <c r="AJ70" s="3">
        <v>8.6415000000000006</v>
      </c>
      <c r="AL70" s="2">
        <v>5046.8900000000003</v>
      </c>
      <c r="AM70" s="2">
        <v>6180.2</v>
      </c>
      <c r="AN70" s="3">
        <v>-0.18340000000000001</v>
      </c>
      <c r="AP70" s="2">
        <v>7195.05</v>
      </c>
      <c r="AQ70" s="2">
        <v>5508.65</v>
      </c>
      <c r="AR70" s="3">
        <v>0.30609999999999998</v>
      </c>
      <c r="AT70" s="2">
        <v>9727.39</v>
      </c>
      <c r="AU70" s="2">
        <v>9521.36</v>
      </c>
      <c r="AV70" s="3">
        <v>2.1600000000000001E-2</v>
      </c>
      <c r="BA70" t="s">
        <v>68</v>
      </c>
      <c r="BB70" s="2">
        <f t="shared" si="7"/>
        <v>27817.350000000009</v>
      </c>
      <c r="BC70" s="2">
        <f t="shared" si="8"/>
        <v>44842.549999999996</v>
      </c>
      <c r="BD70" s="7">
        <f t="shared" ref="BD70:BD90" si="9">(BB71-BC71)/BC71</f>
        <v>-4.5051818542033112E-4</v>
      </c>
      <c r="BE70" s="33">
        <f t="shared" si="6"/>
        <v>2.7089958525948242E-3</v>
      </c>
    </row>
    <row r="71" spans="1:57" x14ac:dyDescent="0.25">
      <c r="A71" t="s">
        <v>71</v>
      </c>
      <c r="B71" s="2">
        <v>1871</v>
      </c>
      <c r="C71" s="2">
        <v>1040.8</v>
      </c>
      <c r="D71" s="3">
        <v>0.79769999999999996</v>
      </c>
      <c r="F71" s="2">
        <v>1976.42</v>
      </c>
      <c r="G71" s="2">
        <v>1043.1199999999999</v>
      </c>
      <c r="H71" s="3">
        <v>0.89470000000000005</v>
      </c>
      <c r="J71" s="2">
        <v>2756.76</v>
      </c>
      <c r="K71" s="2">
        <v>1570.62</v>
      </c>
      <c r="L71" s="3">
        <v>0.75519999999999998</v>
      </c>
      <c r="N71" s="2">
        <v>2060.4499999999998</v>
      </c>
      <c r="O71" s="2">
        <v>1841.92</v>
      </c>
      <c r="P71" s="3">
        <v>0.1186</v>
      </c>
      <c r="R71" s="2">
        <v>2028.1</v>
      </c>
      <c r="S71" s="2">
        <v>1381.32</v>
      </c>
      <c r="T71" s="3">
        <v>0.46820000000000001</v>
      </c>
      <c r="V71" s="2">
        <v>2215.8000000000002</v>
      </c>
      <c r="W71" s="2">
        <v>1392.15</v>
      </c>
      <c r="X71" s="3">
        <v>0.59160000000000001</v>
      </c>
      <c r="Z71" s="2">
        <v>2156.42</v>
      </c>
      <c r="AA71" s="2">
        <v>1395.6</v>
      </c>
      <c r="AB71" s="3">
        <v>0.54520000000000002</v>
      </c>
      <c r="AD71" s="2">
        <v>2119.91</v>
      </c>
      <c r="AE71" s="2">
        <v>1523.84</v>
      </c>
      <c r="AF71" s="3">
        <v>0.39119999999999999</v>
      </c>
      <c r="AH71" s="2">
        <v>1922.53</v>
      </c>
      <c r="AI71" s="2">
        <v>2032.15</v>
      </c>
      <c r="AJ71" s="3">
        <v>-5.3900000000000003E-2</v>
      </c>
      <c r="AL71" s="2">
        <v>2163.19</v>
      </c>
      <c r="AM71" s="2">
        <v>1513.01</v>
      </c>
      <c r="AN71" s="3">
        <v>0.42970000000000003</v>
      </c>
      <c r="AP71" s="2">
        <v>1627.68</v>
      </c>
      <c r="AQ71" s="2">
        <v>1521.77</v>
      </c>
      <c r="AR71" s="3">
        <v>6.9599999999999995E-2</v>
      </c>
      <c r="AT71" s="2">
        <v>2166.16</v>
      </c>
      <c r="AU71" s="2">
        <v>1604.43</v>
      </c>
      <c r="AV71" s="3">
        <v>0.35010000000000002</v>
      </c>
      <c r="BA71" t="s">
        <v>69</v>
      </c>
      <c r="BB71" s="2">
        <f t="shared" si="7"/>
        <v>16750.929999999997</v>
      </c>
      <c r="BC71" s="2">
        <f t="shared" si="8"/>
        <v>16758.48</v>
      </c>
      <c r="BD71" s="7">
        <f t="shared" si="9"/>
        <v>-0.76050605685694139</v>
      </c>
      <c r="BE71" s="33">
        <f t="shared" si="6"/>
        <v>1.6312912587685812E-3</v>
      </c>
    </row>
    <row r="72" spans="1:57" x14ac:dyDescent="0.25">
      <c r="A72" t="s">
        <v>72</v>
      </c>
      <c r="B72" s="2">
        <v>75954.59</v>
      </c>
      <c r="C72" s="2">
        <v>58673.13</v>
      </c>
      <c r="D72" s="3">
        <v>0.29449999999999998</v>
      </c>
      <c r="F72" s="2">
        <v>75954.59</v>
      </c>
      <c r="G72" s="2">
        <v>75673.13</v>
      </c>
      <c r="H72" s="3">
        <v>3.7000000000000002E-3</v>
      </c>
      <c r="J72" s="2">
        <v>75954.59</v>
      </c>
      <c r="K72" s="2">
        <v>75673.13</v>
      </c>
      <c r="L72" s="3">
        <v>3.7000000000000002E-3</v>
      </c>
      <c r="N72" s="2">
        <v>75954.59</v>
      </c>
      <c r="O72" s="2">
        <v>75673.13</v>
      </c>
      <c r="P72" s="3">
        <v>3.7000000000000002E-3</v>
      </c>
      <c r="R72" s="2">
        <v>76176.399999999994</v>
      </c>
      <c r="S72" s="2">
        <v>76261.42</v>
      </c>
      <c r="T72" s="3">
        <v>-1.1000000000000001E-3</v>
      </c>
      <c r="V72" s="2">
        <v>75923.679999999993</v>
      </c>
      <c r="W72" s="2">
        <v>75940.45</v>
      </c>
      <c r="X72" s="3">
        <v>-2.0000000000000001E-4</v>
      </c>
      <c r="Z72" s="2">
        <v>75429.91</v>
      </c>
      <c r="AA72" s="2">
        <v>75940.45</v>
      </c>
      <c r="AB72" s="3">
        <v>-6.7000000000000002E-3</v>
      </c>
      <c r="AD72" s="2">
        <v>74706.259999999995</v>
      </c>
      <c r="AE72" s="2">
        <v>75940.45</v>
      </c>
      <c r="AF72" s="3">
        <v>-1.6299999999999999E-2</v>
      </c>
      <c r="AH72" s="2">
        <v>72230.47</v>
      </c>
      <c r="AI72" s="2">
        <v>75940.45</v>
      </c>
      <c r="AJ72" s="3">
        <v>-4.8899999999999999E-2</v>
      </c>
      <c r="AL72" s="2">
        <v>73711.009999999995</v>
      </c>
      <c r="AM72" s="2">
        <v>75940.45</v>
      </c>
      <c r="AN72" s="3">
        <v>-2.9399999999999999E-2</v>
      </c>
      <c r="AP72" s="2">
        <v>88688.17</v>
      </c>
      <c r="AQ72" s="2">
        <v>75940.45</v>
      </c>
      <c r="AR72" s="3">
        <v>0.16789999999999999</v>
      </c>
      <c r="AT72" s="2">
        <v>77117.45</v>
      </c>
      <c r="AU72" s="2">
        <v>75940.45</v>
      </c>
      <c r="AV72" s="3">
        <v>1.55E-2</v>
      </c>
      <c r="BA72" t="s">
        <v>70</v>
      </c>
      <c r="BB72" s="2">
        <f t="shared" si="7"/>
        <v>76025.010000000009</v>
      </c>
      <c r="BC72" s="2">
        <f t="shared" si="8"/>
        <v>317440.22000000003</v>
      </c>
      <c r="BD72" s="7">
        <f t="shared" si="9"/>
        <v>0.40332561994946448</v>
      </c>
      <c r="BE72" s="33">
        <f t="shared" si="6"/>
        <v>7.4037044069071994E-3</v>
      </c>
    </row>
    <row r="73" spans="1:57" x14ac:dyDescent="0.25">
      <c r="A73" t="s">
        <v>73</v>
      </c>
      <c r="B73" s="2">
        <v>18661.580000000002</v>
      </c>
      <c r="C73" s="2">
        <v>12100</v>
      </c>
      <c r="D73" s="3">
        <v>0.5423</v>
      </c>
      <c r="F73" s="2">
        <v>20300</v>
      </c>
      <c r="G73" s="2">
        <v>16600</v>
      </c>
      <c r="H73" s="3">
        <v>0.22289999999999999</v>
      </c>
      <c r="J73" s="2">
        <v>20300</v>
      </c>
      <c r="K73" s="2">
        <v>12360.13</v>
      </c>
      <c r="L73" s="3">
        <v>0.64239999999999997</v>
      </c>
      <c r="N73" s="2">
        <v>21491.9</v>
      </c>
      <c r="O73" s="2">
        <v>16600</v>
      </c>
      <c r="P73" s="3">
        <v>0.29470000000000002</v>
      </c>
      <c r="R73" s="2">
        <v>21017.22</v>
      </c>
      <c r="S73" s="2">
        <v>16600</v>
      </c>
      <c r="T73" s="3">
        <v>0.2661</v>
      </c>
      <c r="V73" s="2">
        <v>21100</v>
      </c>
      <c r="W73" s="2">
        <v>16600</v>
      </c>
      <c r="X73" s="3">
        <v>0.27110000000000001</v>
      </c>
      <c r="Z73" s="2">
        <v>22300</v>
      </c>
      <c r="AA73" s="2">
        <v>16600</v>
      </c>
      <c r="AB73" s="3">
        <v>0.34339999999999998</v>
      </c>
      <c r="AD73" s="2">
        <v>22300</v>
      </c>
      <c r="AE73" s="2">
        <v>3902.99</v>
      </c>
      <c r="AF73" s="3">
        <v>4.7135999999999996</v>
      </c>
      <c r="AH73" s="2">
        <v>21100</v>
      </c>
      <c r="AI73" s="2">
        <v>16600</v>
      </c>
      <c r="AJ73" s="3">
        <v>0.27110000000000001</v>
      </c>
      <c r="AL73" s="2">
        <v>21100</v>
      </c>
      <c r="AM73" s="2">
        <v>16600</v>
      </c>
      <c r="AN73" s="3">
        <v>0.27110000000000001</v>
      </c>
      <c r="AP73" s="2">
        <v>22300</v>
      </c>
      <c r="AQ73" s="2">
        <v>16600</v>
      </c>
      <c r="AR73" s="3">
        <v>0.34339999999999998</v>
      </c>
      <c r="AT73" s="2">
        <v>22527.47</v>
      </c>
      <c r="AU73" s="2">
        <v>16600</v>
      </c>
      <c r="AV73" s="3">
        <v>0.35709999999999997</v>
      </c>
      <c r="BA73" t="s">
        <v>71</v>
      </c>
      <c r="BB73" s="2">
        <f t="shared" si="7"/>
        <v>25064.42</v>
      </c>
      <c r="BC73" s="2">
        <f t="shared" si="8"/>
        <v>17860.73</v>
      </c>
      <c r="BD73" s="7">
        <f t="shared" si="9"/>
        <v>2.7155694230890981E-2</v>
      </c>
      <c r="BE73" s="33">
        <f t="shared" si="6"/>
        <v>2.4409014455976123E-3</v>
      </c>
    </row>
    <row r="74" spans="1:57" x14ac:dyDescent="0.25">
      <c r="A74" t="s">
        <v>74</v>
      </c>
      <c r="B74" s="2">
        <v>900.26</v>
      </c>
      <c r="C74" s="2">
        <v>1209.6099999999999</v>
      </c>
      <c r="D74" s="3">
        <v>-0.25569999999999998</v>
      </c>
      <c r="F74" s="2">
        <v>1461.59</v>
      </c>
      <c r="G74" s="2">
        <v>1304.32</v>
      </c>
      <c r="H74" s="3">
        <v>0.1206</v>
      </c>
      <c r="J74" s="2">
        <v>2411.2600000000002</v>
      </c>
      <c r="K74" s="2">
        <v>1740.33</v>
      </c>
      <c r="L74" s="3">
        <v>0.38550000000000001</v>
      </c>
      <c r="N74" s="2">
        <v>941.44</v>
      </c>
      <c r="O74" s="2">
        <v>1315.05</v>
      </c>
      <c r="P74" s="3">
        <v>-0.28410000000000002</v>
      </c>
      <c r="R74" s="2">
        <v>1124.5</v>
      </c>
      <c r="S74" s="2">
        <v>1622.24</v>
      </c>
      <c r="T74" s="3">
        <v>-0.30680000000000002</v>
      </c>
      <c r="V74" s="2">
        <v>796.5</v>
      </c>
      <c r="W74" s="2">
        <v>949</v>
      </c>
      <c r="X74" s="3">
        <v>-0.16070000000000001</v>
      </c>
      <c r="Z74" s="2">
        <v>716.24</v>
      </c>
      <c r="AA74" s="2">
        <v>475.13</v>
      </c>
      <c r="AB74" s="3">
        <v>0.50749999999999995</v>
      </c>
      <c r="AD74" s="2">
        <v>2147.52</v>
      </c>
      <c r="AE74" s="2">
        <v>727.04</v>
      </c>
      <c r="AF74" s="3">
        <v>1.9538</v>
      </c>
      <c r="AH74" s="2">
        <v>291.25</v>
      </c>
      <c r="AI74" s="2">
        <v>696.14</v>
      </c>
      <c r="AJ74" s="3">
        <v>-0.58160000000000001</v>
      </c>
      <c r="AL74" s="2">
        <v>1321.06</v>
      </c>
      <c r="AM74" s="2">
        <v>2361.94</v>
      </c>
      <c r="AN74" s="3">
        <v>-0.44069999999999998</v>
      </c>
      <c r="AP74" s="2">
        <v>190</v>
      </c>
      <c r="AQ74" s="2">
        <v>1169.53</v>
      </c>
      <c r="AR74" s="3">
        <v>-0.83750000000000002</v>
      </c>
      <c r="AT74" s="2">
        <v>1456.58</v>
      </c>
      <c r="AU74" s="2">
        <v>1926.43</v>
      </c>
      <c r="AV74" s="3">
        <v>-0.24390000000000001</v>
      </c>
      <c r="BA74" t="s">
        <v>72</v>
      </c>
      <c r="BB74" s="2">
        <f t="shared" si="7"/>
        <v>917801.71</v>
      </c>
      <c r="BC74" s="2">
        <f t="shared" si="8"/>
        <v>893537.08999999985</v>
      </c>
      <c r="BD74" s="7">
        <f t="shared" si="9"/>
        <v>0.43167024746190336</v>
      </c>
      <c r="BE74" s="33">
        <f t="shared" si="6"/>
        <v>8.9380225862436088E-2</v>
      </c>
    </row>
    <row r="75" spans="1:57" x14ac:dyDescent="0.25">
      <c r="A75" t="s">
        <v>75</v>
      </c>
      <c r="C75" s="2">
        <v>2173.7600000000002</v>
      </c>
      <c r="D75" s="3">
        <v>-1</v>
      </c>
      <c r="F75" s="2">
        <v>98.47</v>
      </c>
      <c r="G75" s="2">
        <v>374.9</v>
      </c>
      <c r="H75" s="3">
        <v>-0.73729999999999996</v>
      </c>
      <c r="L75" t="s">
        <v>4</v>
      </c>
      <c r="N75" s="2">
        <v>172.12</v>
      </c>
      <c r="P75" t="s">
        <v>4</v>
      </c>
      <c r="S75" s="2">
        <v>1444.07</v>
      </c>
      <c r="T75" s="3">
        <v>-1</v>
      </c>
      <c r="W75" s="2">
        <v>541.25</v>
      </c>
      <c r="X75" s="3">
        <v>-1</v>
      </c>
      <c r="Z75" s="2">
        <v>65.27</v>
      </c>
      <c r="AA75" s="2">
        <v>7814.98</v>
      </c>
      <c r="AB75" s="3">
        <v>-0.99160000000000004</v>
      </c>
      <c r="AF75" t="s">
        <v>4</v>
      </c>
      <c r="AJ75" t="s">
        <v>4</v>
      </c>
      <c r="AM75" s="2">
        <v>6076.34</v>
      </c>
      <c r="AN75" s="3">
        <v>-1</v>
      </c>
      <c r="AP75" s="2">
        <v>400</v>
      </c>
      <c r="AQ75" s="2">
        <v>2823.21</v>
      </c>
      <c r="AR75" s="3">
        <v>-0.85829999999999995</v>
      </c>
      <c r="AT75" s="2">
        <v>275</v>
      </c>
      <c r="AU75" s="2">
        <v>504.4</v>
      </c>
      <c r="AV75" s="3">
        <v>-0.45479999999999998</v>
      </c>
      <c r="BA75" t="s">
        <v>73</v>
      </c>
      <c r="BB75" s="2">
        <f t="shared" si="7"/>
        <v>254498.17</v>
      </c>
      <c r="BC75" s="2">
        <f t="shared" si="8"/>
        <v>177763.12</v>
      </c>
      <c r="BD75" s="7">
        <f t="shared" si="9"/>
        <v>-0.11218861232928697</v>
      </c>
      <c r="BE75" s="33">
        <f t="shared" si="6"/>
        <v>2.4784333770936928E-2</v>
      </c>
    </row>
    <row r="76" spans="1:57" x14ac:dyDescent="0.25">
      <c r="A76" t="s">
        <v>76</v>
      </c>
      <c r="B76" s="2">
        <v>3586.29</v>
      </c>
      <c r="C76" s="2">
        <v>1039.5899999999999</v>
      </c>
      <c r="D76" s="3">
        <v>2.4497</v>
      </c>
      <c r="F76" s="2">
        <v>3832.45</v>
      </c>
      <c r="G76" s="2">
        <v>1076.43</v>
      </c>
      <c r="H76" s="3">
        <v>2.5602999999999998</v>
      </c>
      <c r="J76" s="2">
        <v>5162.01</v>
      </c>
      <c r="K76" s="2">
        <v>793.04</v>
      </c>
      <c r="L76" s="3">
        <v>5.5091000000000001</v>
      </c>
      <c r="N76" s="2">
        <v>4454.58</v>
      </c>
      <c r="O76" s="2">
        <v>5100.22</v>
      </c>
      <c r="P76" s="3">
        <v>-0.12659999999999999</v>
      </c>
      <c r="R76" s="2">
        <v>4568.4399999999996</v>
      </c>
      <c r="S76" s="2">
        <v>814.35</v>
      </c>
      <c r="T76" s="3">
        <v>4.6098999999999997</v>
      </c>
      <c r="V76" s="2">
        <v>8147.05</v>
      </c>
      <c r="W76" s="2">
        <v>1303.93</v>
      </c>
      <c r="X76" s="3">
        <v>5.2481</v>
      </c>
      <c r="Z76" s="2">
        <v>5712.19</v>
      </c>
      <c r="AA76" s="2">
        <v>1069.1400000000001</v>
      </c>
      <c r="AB76" s="3">
        <v>4.3428000000000004</v>
      </c>
      <c r="AD76" s="2">
        <v>5156.5</v>
      </c>
      <c r="AE76" s="2">
        <v>1590.49</v>
      </c>
      <c r="AF76" s="3">
        <v>2.2421000000000002</v>
      </c>
      <c r="AH76" s="2">
        <v>10798.24</v>
      </c>
      <c r="AI76" s="2">
        <v>1505.88</v>
      </c>
      <c r="AJ76" s="3">
        <v>6.1707000000000001</v>
      </c>
      <c r="AL76" s="2">
        <v>5091.42</v>
      </c>
      <c r="AM76" s="2">
        <v>1701.44</v>
      </c>
      <c r="AN76" s="3">
        <v>1.9923999999999999</v>
      </c>
      <c r="AP76" s="2">
        <v>3176.19</v>
      </c>
      <c r="AQ76" s="2">
        <v>3237.23</v>
      </c>
      <c r="AR76" s="3">
        <v>-1.89E-2</v>
      </c>
      <c r="AT76" s="2">
        <v>5184.6099999999997</v>
      </c>
      <c r="AU76" s="2">
        <v>2228.37</v>
      </c>
      <c r="AV76" s="3">
        <v>1.3266</v>
      </c>
      <c r="BA76" t="s">
        <v>74</v>
      </c>
      <c r="BB76" s="2">
        <f t="shared" si="7"/>
        <v>13758.2</v>
      </c>
      <c r="BC76" s="2">
        <f t="shared" si="8"/>
        <v>15496.760000000002</v>
      </c>
      <c r="BD76" s="7">
        <f t="shared" si="9"/>
        <v>-0.95352989554041268</v>
      </c>
      <c r="BE76" s="33">
        <f t="shared" si="6"/>
        <v>1.339843900988775E-3</v>
      </c>
    </row>
    <row r="77" spans="1:57" x14ac:dyDescent="0.25">
      <c r="A77" t="s">
        <v>77</v>
      </c>
      <c r="B77" s="2">
        <v>5000</v>
      </c>
      <c r="C77" s="2">
        <v>300</v>
      </c>
      <c r="D77" s="3">
        <v>15.666700000000001</v>
      </c>
      <c r="F77" s="2">
        <v>250</v>
      </c>
      <c r="G77" s="2">
        <v>2500</v>
      </c>
      <c r="H77" s="3">
        <v>-0.9</v>
      </c>
      <c r="J77" s="2">
        <v>12299.57</v>
      </c>
      <c r="K77" s="2">
        <v>1954</v>
      </c>
      <c r="L77" s="3">
        <v>5.2946</v>
      </c>
      <c r="N77" s="2">
        <v>9347.27</v>
      </c>
      <c r="O77" s="2">
        <v>1800</v>
      </c>
      <c r="P77" s="3">
        <v>4.1928999999999998</v>
      </c>
      <c r="R77" s="2">
        <v>5000</v>
      </c>
      <c r="T77" t="s">
        <v>4</v>
      </c>
      <c r="X77" t="s">
        <v>4</v>
      </c>
      <c r="AA77" s="2">
        <v>1500</v>
      </c>
      <c r="AB77" s="3">
        <v>-1</v>
      </c>
      <c r="AD77" s="2">
        <v>1140</v>
      </c>
      <c r="AE77" s="2">
        <v>5500</v>
      </c>
      <c r="AF77" s="3">
        <v>-0.79269999999999996</v>
      </c>
      <c r="AH77" s="2">
        <v>6500</v>
      </c>
      <c r="AI77" s="2">
        <v>10030</v>
      </c>
      <c r="AJ77" s="3">
        <v>-0.35189999999999999</v>
      </c>
      <c r="AL77" s="2">
        <v>6000</v>
      </c>
      <c r="AM77" s="2">
        <v>936.19</v>
      </c>
      <c r="AN77" s="3">
        <v>5.4089999999999998</v>
      </c>
      <c r="AP77" s="2">
        <v>1000</v>
      </c>
      <c r="AQ77" s="2">
        <v>400</v>
      </c>
      <c r="AR77" s="3">
        <v>1.5</v>
      </c>
      <c r="AT77" s="2">
        <v>171.55</v>
      </c>
      <c r="AU77" s="2">
        <v>2450</v>
      </c>
      <c r="AV77" s="3">
        <v>-0.93</v>
      </c>
      <c r="BA77" t="s">
        <v>75</v>
      </c>
      <c r="BB77" s="2">
        <f t="shared" si="7"/>
        <v>1010.86</v>
      </c>
      <c r="BC77" s="2">
        <f t="shared" si="8"/>
        <v>21752.91</v>
      </c>
      <c r="BD77" s="7">
        <f t="shared" si="9"/>
        <v>2.0228162856574361</v>
      </c>
      <c r="BE77" s="33">
        <f t="shared" si="6"/>
        <v>9.8442718215574203E-5</v>
      </c>
    </row>
    <row r="78" spans="1:57" x14ac:dyDescent="0.25">
      <c r="A78" t="s">
        <v>78</v>
      </c>
      <c r="B78" s="2">
        <v>6399.98</v>
      </c>
      <c r="C78" s="2">
        <v>5247.8</v>
      </c>
      <c r="D78" s="3">
        <v>0.21959999999999999</v>
      </c>
      <c r="F78" s="2">
        <v>5464.84</v>
      </c>
      <c r="G78" s="2">
        <v>6100.19</v>
      </c>
      <c r="H78" s="3">
        <v>-0.1042</v>
      </c>
      <c r="J78" s="2">
        <v>6925.05</v>
      </c>
      <c r="K78" s="2">
        <v>12489.81</v>
      </c>
      <c r="L78" s="3">
        <v>-0.44550000000000001</v>
      </c>
      <c r="N78" s="2">
        <v>6268.11</v>
      </c>
      <c r="O78" s="2">
        <v>6453.27</v>
      </c>
      <c r="P78" s="3">
        <v>-2.87E-2</v>
      </c>
      <c r="R78" s="2">
        <v>6249.63</v>
      </c>
      <c r="S78" s="2">
        <v>12207.46</v>
      </c>
      <c r="T78" s="3">
        <v>-0.48799999999999999</v>
      </c>
      <c r="V78" s="2">
        <v>7702.91</v>
      </c>
      <c r="W78" s="2">
        <v>6375.98</v>
      </c>
      <c r="X78" s="3">
        <v>0.20810000000000001</v>
      </c>
      <c r="Z78" s="2">
        <v>5660.27</v>
      </c>
      <c r="AA78" s="2">
        <v>6175.12</v>
      </c>
      <c r="AB78" s="3">
        <v>-8.3400000000000002E-2</v>
      </c>
      <c r="AD78" s="2">
        <v>5802.93</v>
      </c>
      <c r="AE78" s="2">
        <v>6233.63</v>
      </c>
      <c r="AF78" s="3">
        <v>-6.9099999999999995E-2</v>
      </c>
      <c r="AH78" s="2">
        <v>6167.83</v>
      </c>
      <c r="AI78" s="2">
        <v>5451.76</v>
      </c>
      <c r="AJ78" s="3">
        <v>0.1313</v>
      </c>
      <c r="AL78" s="2">
        <v>3913.78</v>
      </c>
      <c r="AM78" s="2">
        <v>5431.09</v>
      </c>
      <c r="AN78" s="3">
        <v>-0.27939999999999998</v>
      </c>
      <c r="AP78" s="2">
        <v>5990.95</v>
      </c>
      <c r="AQ78" s="2">
        <v>6171.52</v>
      </c>
      <c r="AR78" s="3">
        <v>-2.93E-2</v>
      </c>
      <c r="AT78" s="2">
        <v>7239.95</v>
      </c>
      <c r="AU78" s="2">
        <v>10686.62</v>
      </c>
      <c r="AV78" s="3">
        <v>-0.32250000000000001</v>
      </c>
      <c r="BA78" t="s">
        <v>76</v>
      </c>
      <c r="BB78" s="2">
        <f t="shared" si="7"/>
        <v>64869.97</v>
      </c>
      <c r="BC78" s="2">
        <f t="shared" si="8"/>
        <v>21460.11</v>
      </c>
      <c r="BD78" s="7">
        <f t="shared" si="9"/>
        <v>0.7065424098261649</v>
      </c>
      <c r="BE78" s="33">
        <f t="shared" si="6"/>
        <v>6.3173695441136775E-3</v>
      </c>
    </row>
    <row r="79" spans="1:57" x14ac:dyDescent="0.25">
      <c r="A79" t="s">
        <v>79</v>
      </c>
      <c r="B79" s="2">
        <v>8267.7099999999991</v>
      </c>
      <c r="C79" s="2">
        <v>5734.24</v>
      </c>
      <c r="D79" s="3">
        <v>0.44180000000000003</v>
      </c>
      <c r="F79" s="2">
        <v>10080.16</v>
      </c>
      <c r="G79" s="2">
        <v>5969.79</v>
      </c>
      <c r="H79" s="3">
        <v>0.6885</v>
      </c>
      <c r="J79" s="2">
        <v>9511.52</v>
      </c>
      <c r="K79" s="2">
        <v>13664.6</v>
      </c>
      <c r="L79" s="3">
        <v>-0.3039</v>
      </c>
      <c r="N79" s="2">
        <v>9125.92</v>
      </c>
      <c r="O79" s="2">
        <v>7509.44</v>
      </c>
      <c r="P79" s="3">
        <v>0.21529999999999999</v>
      </c>
      <c r="R79" s="2">
        <v>9574.07</v>
      </c>
      <c r="S79" s="2">
        <v>8432.8799999999992</v>
      </c>
      <c r="T79" s="3">
        <v>0.1353</v>
      </c>
      <c r="V79" s="2">
        <v>11073.61</v>
      </c>
      <c r="W79" s="2">
        <v>8923.24</v>
      </c>
      <c r="X79" s="3">
        <v>0.24099999999999999</v>
      </c>
      <c r="Z79" s="2">
        <v>13750.7</v>
      </c>
      <c r="AA79" s="2">
        <v>13472.84</v>
      </c>
      <c r="AB79" s="3">
        <v>2.06E-2</v>
      </c>
      <c r="AD79" s="2">
        <v>15424.82</v>
      </c>
      <c r="AE79" s="2">
        <v>12313.23</v>
      </c>
      <c r="AF79" s="3">
        <v>0.25269999999999998</v>
      </c>
      <c r="AH79" s="2">
        <v>16655.439999999999</v>
      </c>
      <c r="AI79" s="2">
        <v>14091.25</v>
      </c>
      <c r="AJ79" s="3">
        <v>0.182</v>
      </c>
      <c r="AL79" s="2">
        <v>16024.21</v>
      </c>
      <c r="AM79" s="2">
        <v>10735.69</v>
      </c>
      <c r="AN79" s="3">
        <v>0.49259999999999998</v>
      </c>
      <c r="AP79" s="2">
        <v>13335.15</v>
      </c>
      <c r="AQ79" s="2">
        <v>9624.31</v>
      </c>
      <c r="AR79" s="3">
        <v>0.3856</v>
      </c>
      <c r="AT79" s="2">
        <v>10402.1</v>
      </c>
      <c r="AU79" s="2">
        <v>5715.71</v>
      </c>
      <c r="AV79" s="3">
        <v>0.81989999999999996</v>
      </c>
      <c r="BA79" t="s">
        <v>77</v>
      </c>
      <c r="BB79" s="2">
        <f t="shared" si="7"/>
        <v>46708.39</v>
      </c>
      <c r="BC79" s="2">
        <f t="shared" si="8"/>
        <v>27370.19</v>
      </c>
      <c r="BD79" s="7">
        <f t="shared" si="9"/>
        <v>-0.17116706964675329</v>
      </c>
      <c r="BE79" s="33">
        <f t="shared" si="6"/>
        <v>4.5487019716609067E-3</v>
      </c>
    </row>
    <row r="80" spans="1:57" x14ac:dyDescent="0.25">
      <c r="A80" t="s">
        <v>80</v>
      </c>
      <c r="B80" s="2">
        <v>170.78</v>
      </c>
      <c r="C80" s="2">
        <v>610.23</v>
      </c>
      <c r="D80" s="3">
        <v>-0.72009999999999996</v>
      </c>
      <c r="F80" s="2">
        <v>820.28</v>
      </c>
      <c r="G80" s="2">
        <v>170.78</v>
      </c>
      <c r="H80" s="3">
        <v>3.8031000000000001</v>
      </c>
      <c r="J80" s="2">
        <v>3587.78</v>
      </c>
      <c r="K80" s="2">
        <v>1670</v>
      </c>
      <c r="L80" s="3">
        <v>1.1484000000000001</v>
      </c>
      <c r="N80" s="2">
        <v>170.78</v>
      </c>
      <c r="O80" s="2">
        <v>170.78</v>
      </c>
      <c r="P80" s="3">
        <v>0</v>
      </c>
      <c r="R80" s="2">
        <v>250.78</v>
      </c>
      <c r="S80" s="2">
        <v>170.78</v>
      </c>
      <c r="T80" s="3">
        <v>0.46839999999999998</v>
      </c>
      <c r="V80" s="2">
        <v>170.78</v>
      </c>
      <c r="W80" s="2">
        <v>170.78</v>
      </c>
      <c r="X80" s="3">
        <v>0</v>
      </c>
      <c r="Z80" s="2">
        <v>170.78</v>
      </c>
      <c r="AA80" s="2">
        <v>358.33</v>
      </c>
      <c r="AB80" s="3">
        <v>-0.52339999999999998</v>
      </c>
      <c r="AD80" s="2">
        <v>170.78</v>
      </c>
      <c r="AE80" s="2">
        <v>-224.44</v>
      </c>
      <c r="AF80" s="3">
        <v>-1.7608999999999999</v>
      </c>
      <c r="AH80" s="2">
        <v>170.78</v>
      </c>
      <c r="AI80" s="2">
        <v>170.78</v>
      </c>
      <c r="AJ80" s="3">
        <v>0</v>
      </c>
      <c r="AL80" s="2">
        <v>170.78</v>
      </c>
      <c r="AM80" s="2">
        <v>170.78</v>
      </c>
      <c r="AN80" s="3">
        <v>0</v>
      </c>
      <c r="AP80" s="2">
        <v>170.78</v>
      </c>
      <c r="AQ80" s="2">
        <v>1305.08</v>
      </c>
      <c r="AR80" s="3">
        <v>-0.86909999999999998</v>
      </c>
      <c r="AT80" s="2">
        <v>170.78</v>
      </c>
      <c r="AU80" s="2">
        <v>2270.7800000000002</v>
      </c>
      <c r="AV80" s="3">
        <v>-0.92479999999999996</v>
      </c>
      <c r="BA80" t="s">
        <v>78</v>
      </c>
      <c r="BB80" s="2">
        <f t="shared" si="7"/>
        <v>73786.23000000001</v>
      </c>
      <c r="BC80" s="2">
        <f t="shared" si="8"/>
        <v>89024.249999999985</v>
      </c>
      <c r="BD80" s="7">
        <f t="shared" si="9"/>
        <v>0.23271225527213751</v>
      </c>
      <c r="BE80" s="33">
        <f t="shared" si="6"/>
        <v>7.1856805572280517E-3</v>
      </c>
    </row>
    <row r="81" spans="1:57" x14ac:dyDescent="0.25">
      <c r="A81" t="s">
        <v>81</v>
      </c>
      <c r="B81" s="2">
        <v>15912.08</v>
      </c>
      <c r="C81" s="2">
        <v>1225</v>
      </c>
      <c r="D81" s="3">
        <v>11.9895</v>
      </c>
      <c r="F81" s="2">
        <v>16794.3</v>
      </c>
      <c r="G81" s="2">
        <v>2200</v>
      </c>
      <c r="H81" s="3">
        <v>6.6337999999999999</v>
      </c>
      <c r="J81" s="2">
        <v>28355.119999999999</v>
      </c>
      <c r="K81" s="2">
        <v>18334.009999999998</v>
      </c>
      <c r="L81" s="3">
        <v>0.54659999999999997</v>
      </c>
      <c r="N81" s="2">
        <v>11749.6</v>
      </c>
      <c r="O81" s="2">
        <v>29550.400000000001</v>
      </c>
      <c r="P81" s="3">
        <v>-0.60240000000000005</v>
      </c>
      <c r="R81" s="2">
        <v>15645.41</v>
      </c>
      <c r="S81" s="2">
        <v>6729.96</v>
      </c>
      <c r="T81" s="3">
        <v>1.3247</v>
      </c>
      <c r="V81" s="2">
        <v>11692</v>
      </c>
      <c r="W81" s="2">
        <v>22096.22</v>
      </c>
      <c r="X81" s="3">
        <v>-0.47089999999999999</v>
      </c>
      <c r="Z81" s="2">
        <v>12737.5</v>
      </c>
      <c r="AA81" s="2">
        <v>8252.61</v>
      </c>
      <c r="AB81" s="3">
        <v>0.54349999999999998</v>
      </c>
      <c r="AD81" s="2">
        <v>15759.62</v>
      </c>
      <c r="AE81" s="2">
        <v>6192.57</v>
      </c>
      <c r="AF81" s="3">
        <v>1.5448999999999999</v>
      </c>
      <c r="AH81" s="2">
        <v>4322.38</v>
      </c>
      <c r="AI81" s="2">
        <v>5219.99</v>
      </c>
      <c r="AJ81" s="3">
        <v>-0.17199999999999999</v>
      </c>
      <c r="AL81" s="2">
        <v>13538.16</v>
      </c>
      <c r="AM81" s="2">
        <v>26537.45</v>
      </c>
      <c r="AN81" s="3">
        <v>-0.48980000000000001</v>
      </c>
      <c r="AP81" s="2">
        <v>7552.79</v>
      </c>
      <c r="AQ81" s="2">
        <v>33192.300000000003</v>
      </c>
      <c r="AR81" s="3">
        <v>-0.77249999999999996</v>
      </c>
      <c r="AT81" s="2">
        <v>13413.84</v>
      </c>
      <c r="AU81" s="2">
        <v>12719.28</v>
      </c>
      <c r="AV81" s="3">
        <v>5.4600000000000003E-2</v>
      </c>
      <c r="BA81" t="s">
        <v>79</v>
      </c>
      <c r="BB81" s="2">
        <f t="shared" si="7"/>
        <v>143225.41</v>
      </c>
      <c r="BC81" s="2">
        <f t="shared" si="8"/>
        <v>116187.22</v>
      </c>
      <c r="BD81" s="7">
        <f t="shared" si="9"/>
        <v>-0.11672696894788966</v>
      </c>
      <c r="BE81" s="33">
        <f t="shared" si="6"/>
        <v>1.3948023146568352E-2</v>
      </c>
    </row>
    <row r="82" spans="1:57" x14ac:dyDescent="0.25">
      <c r="A82" t="s">
        <v>82</v>
      </c>
      <c r="D82" t="s">
        <v>4</v>
      </c>
      <c r="G82" s="2">
        <v>-621.15</v>
      </c>
      <c r="H82" s="3">
        <v>-1</v>
      </c>
      <c r="L82" t="s">
        <v>4</v>
      </c>
      <c r="P82" t="s">
        <v>4</v>
      </c>
      <c r="S82" s="2">
        <v>27584.81</v>
      </c>
      <c r="T82" s="3">
        <v>-1</v>
      </c>
      <c r="X82" t="s">
        <v>4</v>
      </c>
      <c r="AB82" t="s">
        <v>4</v>
      </c>
      <c r="AF82" t="s">
        <v>4</v>
      </c>
      <c r="AJ82" t="s">
        <v>4</v>
      </c>
      <c r="AL82" s="2">
        <v>36917.730000000003</v>
      </c>
      <c r="AN82" t="s">
        <v>4</v>
      </c>
      <c r="AR82" t="s">
        <v>4</v>
      </c>
      <c r="AV82" t="s">
        <v>4</v>
      </c>
      <c r="BA82" t="s">
        <v>80</v>
      </c>
      <c r="BB82" s="2">
        <f t="shared" si="7"/>
        <v>6195.8599999999979</v>
      </c>
      <c r="BC82" s="2">
        <f t="shared" si="8"/>
        <v>7014.6600000000017</v>
      </c>
      <c r="BD82" s="7">
        <f t="shared" si="9"/>
        <v>-2.7732922054650926E-2</v>
      </c>
      <c r="BE82" s="33">
        <f t="shared" si="6"/>
        <v>6.0338454393600235E-4</v>
      </c>
    </row>
    <row r="83" spans="1:57" x14ac:dyDescent="0.25">
      <c r="A83" t="s">
        <v>83</v>
      </c>
      <c r="B83" s="2">
        <v>4156.18</v>
      </c>
      <c r="C83" s="2">
        <v>2530.41</v>
      </c>
      <c r="D83" s="3">
        <v>0.64249999999999996</v>
      </c>
      <c r="F83" s="2">
        <v>3774.59</v>
      </c>
      <c r="G83" s="2">
        <v>2875.94</v>
      </c>
      <c r="H83" s="3">
        <v>0.3125</v>
      </c>
      <c r="J83" s="2">
        <v>4223.01</v>
      </c>
      <c r="K83" s="2">
        <v>4149.25</v>
      </c>
      <c r="L83" s="3">
        <v>1.78E-2</v>
      </c>
      <c r="N83" s="2">
        <v>4271.7</v>
      </c>
      <c r="O83" s="2">
        <v>6210.53</v>
      </c>
      <c r="P83" s="3">
        <v>-0.31219999999999998</v>
      </c>
      <c r="R83" s="2">
        <v>4231.47</v>
      </c>
      <c r="S83" s="2">
        <v>3254.58</v>
      </c>
      <c r="T83" s="3">
        <v>0.30020000000000002</v>
      </c>
      <c r="V83" s="2">
        <v>5179.3500000000004</v>
      </c>
      <c r="W83" s="2">
        <v>2719.02</v>
      </c>
      <c r="X83" s="3">
        <v>0.90490000000000004</v>
      </c>
      <c r="Z83" s="2">
        <v>5197.7700000000004</v>
      </c>
      <c r="AA83" s="2">
        <v>6531.16</v>
      </c>
      <c r="AB83" s="3">
        <v>-0.20419999999999999</v>
      </c>
      <c r="AD83" s="2">
        <v>5169.1499999999996</v>
      </c>
      <c r="AE83" s="2">
        <v>4830.97</v>
      </c>
      <c r="AF83" s="3">
        <v>7.0000000000000007E-2</v>
      </c>
      <c r="AH83" s="2">
        <v>7076.86</v>
      </c>
      <c r="AI83" s="2">
        <v>4494.59</v>
      </c>
      <c r="AJ83" s="3">
        <v>0.57450000000000001</v>
      </c>
      <c r="AL83" s="2">
        <v>6468.88</v>
      </c>
      <c r="AM83" s="2">
        <v>4571.37</v>
      </c>
      <c r="AN83" s="3">
        <v>0.41510000000000002</v>
      </c>
      <c r="AP83" s="2">
        <v>3945.48</v>
      </c>
      <c r="AQ83" s="2">
        <v>4584.72</v>
      </c>
      <c r="AR83" s="3">
        <v>-0.1394</v>
      </c>
      <c r="AT83" s="2">
        <v>7892.52</v>
      </c>
      <c r="AU83" s="2">
        <v>939.47</v>
      </c>
      <c r="AV83" s="3">
        <v>7.4009999999999998</v>
      </c>
      <c r="BA83" t="s">
        <v>81</v>
      </c>
      <c r="BB83" s="2">
        <f t="shared" si="7"/>
        <v>167472.80000000002</v>
      </c>
      <c r="BC83" s="2">
        <f t="shared" si="8"/>
        <v>172249.79</v>
      </c>
      <c r="BD83" s="7">
        <f t="shared" si="9"/>
        <v>0.36916612952395939</v>
      </c>
      <c r="BE83" s="33">
        <f t="shared" si="6"/>
        <v>1.6309358030957025E-2</v>
      </c>
    </row>
    <row r="84" spans="1:57" x14ac:dyDescent="0.25">
      <c r="A84" t="s">
        <v>84</v>
      </c>
      <c r="B84" s="2">
        <v>-50</v>
      </c>
      <c r="D84" t="s">
        <v>4</v>
      </c>
      <c r="F84" s="2">
        <v>-50</v>
      </c>
      <c r="H84" t="s">
        <v>4</v>
      </c>
      <c r="J84" s="2">
        <v>67340.399999999994</v>
      </c>
      <c r="K84" s="2">
        <v>106852.65</v>
      </c>
      <c r="L84" s="3">
        <v>-0.36980000000000002</v>
      </c>
      <c r="P84" t="s">
        <v>4</v>
      </c>
      <c r="S84" s="2">
        <v>1650</v>
      </c>
      <c r="T84" s="3">
        <v>-1</v>
      </c>
      <c r="X84" t="s">
        <v>4</v>
      </c>
      <c r="AA84" s="2">
        <v>-37.83</v>
      </c>
      <c r="AB84" s="3">
        <v>-1</v>
      </c>
      <c r="AF84" t="s">
        <v>4</v>
      </c>
      <c r="AJ84" t="s">
        <v>4</v>
      </c>
      <c r="AM84" s="2">
        <v>11650</v>
      </c>
      <c r="AN84" s="3">
        <v>-1</v>
      </c>
      <c r="AQ84" s="2">
        <v>61924.42</v>
      </c>
      <c r="AR84" s="3">
        <v>-1</v>
      </c>
      <c r="AU84" s="2">
        <v>-50</v>
      </c>
      <c r="AV84" s="3">
        <v>-1</v>
      </c>
      <c r="BA84" t="s">
        <v>82</v>
      </c>
      <c r="BB84" s="2">
        <f t="shared" ref="BB84:BB115" si="10">B82+F82+J82+N82+R82+V82+Z82+AD82+AH82+AL82+AP82+AT82</f>
        <v>36917.730000000003</v>
      </c>
      <c r="BC84" s="2">
        <f t="shared" ref="BC84:BC115" si="11">C82+G82+K82+O82+S82+W82+AA82+AE82+AI82+AM82+AQ82+AU82</f>
        <v>26963.66</v>
      </c>
      <c r="BD84" s="7">
        <f t="shared" si="9"/>
        <v>0.2913475443790271</v>
      </c>
      <c r="BE84" s="33">
        <f t="shared" si="6"/>
        <v>3.595237413240855E-3</v>
      </c>
    </row>
    <row r="85" spans="1:57" x14ac:dyDescent="0.25">
      <c r="A85" t="s">
        <v>85</v>
      </c>
      <c r="B85" s="2">
        <v>12.17</v>
      </c>
      <c r="D85" t="s">
        <v>4</v>
      </c>
      <c r="F85" s="2">
        <v>12.17</v>
      </c>
      <c r="H85" t="s">
        <v>4</v>
      </c>
      <c r="L85" t="s">
        <v>4</v>
      </c>
      <c r="P85" t="s">
        <v>4</v>
      </c>
      <c r="T85" t="s">
        <v>4</v>
      </c>
      <c r="X85" t="s">
        <v>4</v>
      </c>
      <c r="AB85" t="s">
        <v>4</v>
      </c>
      <c r="AE85" s="2">
        <v>1149.54</v>
      </c>
      <c r="AF85" s="3">
        <v>-1</v>
      </c>
      <c r="AJ85" t="s">
        <v>4</v>
      </c>
      <c r="AM85" s="2">
        <v>12.17</v>
      </c>
      <c r="AN85" s="3">
        <v>-1</v>
      </c>
      <c r="AQ85" s="2">
        <v>24.34</v>
      </c>
      <c r="AR85" s="3">
        <v>-1</v>
      </c>
      <c r="AU85" s="2">
        <v>12.17</v>
      </c>
      <c r="AV85" s="3">
        <v>-1</v>
      </c>
      <c r="BA85" t="s">
        <v>83</v>
      </c>
      <c r="BB85" s="2">
        <f t="shared" si="10"/>
        <v>61586.960000000006</v>
      </c>
      <c r="BC85" s="2">
        <f t="shared" si="11"/>
        <v>47692.01</v>
      </c>
      <c r="BD85" s="7">
        <f t="shared" si="9"/>
        <v>-0.63052540908462507</v>
      </c>
      <c r="BE85" s="33">
        <f t="shared" ref="BE85:BE87" si="12">BB85/$BB$88</f>
        <v>5.9976532349027964E-3</v>
      </c>
    </row>
    <row r="86" spans="1:57" x14ac:dyDescent="0.25">
      <c r="A86" s="5" t="s">
        <v>86</v>
      </c>
      <c r="B86" s="24">
        <v>814526.2</v>
      </c>
      <c r="C86" s="24">
        <v>589943.19999999995</v>
      </c>
      <c r="D86" s="25">
        <v>0.38069999999999998</v>
      </c>
      <c r="E86" s="5"/>
      <c r="F86" s="24">
        <v>745221.71</v>
      </c>
      <c r="G86" s="24">
        <v>580925.84</v>
      </c>
      <c r="H86" s="25">
        <v>0.2828</v>
      </c>
      <c r="I86" s="5"/>
      <c r="J86" s="24">
        <v>893469.73</v>
      </c>
      <c r="K86" s="24">
        <v>877286.39</v>
      </c>
      <c r="L86" s="25">
        <v>1.84E-2</v>
      </c>
      <c r="M86" s="5"/>
      <c r="N86" s="24">
        <v>863988.4</v>
      </c>
      <c r="O86" s="24">
        <v>773619.71</v>
      </c>
      <c r="P86" s="25">
        <v>0.1168</v>
      </c>
      <c r="Q86" s="5"/>
      <c r="R86" s="24">
        <v>858112.09</v>
      </c>
      <c r="S86" s="24">
        <v>869507.33</v>
      </c>
      <c r="T86" s="25">
        <v>-1.3100000000000001E-2</v>
      </c>
      <c r="U86" s="5"/>
      <c r="V86" s="24">
        <v>859476.63</v>
      </c>
      <c r="W86" s="24">
        <v>745929.42</v>
      </c>
      <c r="X86" s="25">
        <v>0.1522</v>
      </c>
      <c r="Y86" s="5"/>
      <c r="Z86" s="24">
        <v>849042.23</v>
      </c>
      <c r="AA86" s="24">
        <v>705628.17</v>
      </c>
      <c r="AB86" s="25">
        <v>0.20319999999999999</v>
      </c>
      <c r="AC86" s="5"/>
      <c r="AD86" s="24">
        <v>873761.72</v>
      </c>
      <c r="AE86" s="24">
        <v>731412.07</v>
      </c>
      <c r="AF86" s="25">
        <v>0.1946</v>
      </c>
      <c r="AG86" s="5"/>
      <c r="AH86" s="24">
        <v>844220.31</v>
      </c>
      <c r="AI86" s="24">
        <v>691390.03</v>
      </c>
      <c r="AJ86" s="25">
        <v>0.221</v>
      </c>
      <c r="AK86" s="5"/>
      <c r="AL86" s="24">
        <v>929422</v>
      </c>
      <c r="AM86" s="24">
        <v>793747.02</v>
      </c>
      <c r="AN86" s="25">
        <v>0.1709</v>
      </c>
      <c r="AO86" s="5"/>
      <c r="AP86" s="24">
        <v>857137.87</v>
      </c>
      <c r="AQ86" s="24">
        <v>822686.49</v>
      </c>
      <c r="AR86" s="25">
        <v>4.19E-2</v>
      </c>
      <c r="AS86" s="5"/>
      <c r="AT86" s="24">
        <v>880130.74</v>
      </c>
      <c r="AU86" s="24">
        <v>819720.18</v>
      </c>
      <c r="AV86" s="25">
        <v>7.3700000000000002E-2</v>
      </c>
      <c r="BA86" t="s">
        <v>84</v>
      </c>
      <c r="BB86" s="2">
        <f t="shared" si="10"/>
        <v>67240.399999999994</v>
      </c>
      <c r="BC86" s="2">
        <f t="shared" si="11"/>
        <v>181989.24</v>
      </c>
      <c r="BD86" s="7">
        <f t="shared" si="9"/>
        <v>-0.97968653502695668</v>
      </c>
      <c r="BE86" s="33">
        <f t="shared" si="12"/>
        <v>6.5482141442954464E-3</v>
      </c>
    </row>
    <row r="87" spans="1:57" x14ac:dyDescent="0.25">
      <c r="A87" t="s">
        <v>87</v>
      </c>
      <c r="B87" s="2">
        <v>-61738.85</v>
      </c>
      <c r="C87" s="2">
        <v>-8545.7000000000007</v>
      </c>
      <c r="D87" s="3">
        <v>6.2245999999999997</v>
      </c>
      <c r="F87" s="2">
        <v>-36384.370000000003</v>
      </c>
      <c r="G87" s="2">
        <v>96448.46</v>
      </c>
      <c r="H87" s="3">
        <v>-1.3772</v>
      </c>
      <c r="J87" s="2">
        <v>9512.09</v>
      </c>
      <c r="K87" s="2">
        <v>-41242.949999999997</v>
      </c>
      <c r="L87" s="3">
        <v>-1.2305999999999999</v>
      </c>
      <c r="N87" s="2">
        <v>-128632.84</v>
      </c>
      <c r="O87" s="2">
        <v>87485.06</v>
      </c>
      <c r="P87" s="3">
        <v>-2.4702999999999999</v>
      </c>
      <c r="R87" s="2">
        <v>186480.7</v>
      </c>
      <c r="S87" s="2">
        <v>75418.570000000007</v>
      </c>
      <c r="T87" s="3">
        <v>1.4725999999999999</v>
      </c>
      <c r="V87" s="2">
        <v>-50506.87</v>
      </c>
      <c r="W87" s="2">
        <v>91359.52</v>
      </c>
      <c r="X87" s="3">
        <v>-1.5528</v>
      </c>
      <c r="Z87" s="2">
        <v>-180741.14</v>
      </c>
      <c r="AA87" s="2">
        <v>-110891.8</v>
      </c>
      <c r="AB87" s="3">
        <v>0.62990000000000002</v>
      </c>
      <c r="AD87" s="2">
        <v>72029.960000000006</v>
      </c>
      <c r="AE87" s="2">
        <v>23821.96</v>
      </c>
      <c r="AF87" s="3">
        <v>2.0236999999999998</v>
      </c>
      <c r="AH87" s="2">
        <v>-10413.26</v>
      </c>
      <c r="AI87" s="2">
        <v>17662.169999999998</v>
      </c>
      <c r="AJ87" s="3">
        <v>-1.5895999999999999</v>
      </c>
      <c r="AL87" s="2">
        <v>210722.77</v>
      </c>
      <c r="AM87" s="2">
        <v>-87858.49</v>
      </c>
      <c r="AN87" s="3">
        <v>-3.3984000000000001</v>
      </c>
      <c r="AP87" s="2">
        <v>259885.51</v>
      </c>
      <c r="AQ87" s="2">
        <v>-86873.61</v>
      </c>
      <c r="AR87" s="3">
        <v>-3.9914999999999998</v>
      </c>
      <c r="AT87" s="2">
        <v>-125325.06</v>
      </c>
      <c r="AU87" s="2">
        <v>-270945.02</v>
      </c>
      <c r="AV87" s="3">
        <v>-0.53749999999999998</v>
      </c>
      <c r="BA87" t="s">
        <v>85</v>
      </c>
      <c r="BB87" s="2">
        <f t="shared" si="10"/>
        <v>24.34</v>
      </c>
      <c r="BC87" s="2">
        <f t="shared" si="11"/>
        <v>1198.22</v>
      </c>
      <c r="BD87" s="7">
        <f t="shared" si="9"/>
        <v>0.14071789686276848</v>
      </c>
      <c r="BE87" s="33">
        <f t="shared" si="12"/>
        <v>2.3703537199682211E-6</v>
      </c>
    </row>
    <row r="88" spans="1:57" x14ac:dyDescent="0.25">
      <c r="A88" t="s">
        <v>88</v>
      </c>
      <c r="D88" t="s">
        <v>4</v>
      </c>
      <c r="H88" t="s">
        <v>4</v>
      </c>
      <c r="L88" t="s">
        <v>4</v>
      </c>
      <c r="P88" t="s">
        <v>4</v>
      </c>
      <c r="T88" t="s">
        <v>4</v>
      </c>
      <c r="X88" t="s">
        <v>4</v>
      </c>
      <c r="AB88" t="s">
        <v>4</v>
      </c>
      <c r="AF88" t="s">
        <v>4</v>
      </c>
      <c r="AJ88" t="s">
        <v>4</v>
      </c>
      <c r="AN88" t="s">
        <v>4</v>
      </c>
      <c r="AR88" t="s">
        <v>4</v>
      </c>
      <c r="AV88" t="s">
        <v>4</v>
      </c>
      <c r="BA88" s="9" t="s">
        <v>86</v>
      </c>
      <c r="BB88" s="2">
        <f t="shared" si="10"/>
        <v>10268509.629999999</v>
      </c>
      <c r="BC88" s="2">
        <f t="shared" si="11"/>
        <v>9001795.8500000015</v>
      </c>
      <c r="BD88" s="7">
        <f t="shared" si="9"/>
        <v>-1.6765381113898774</v>
      </c>
    </row>
    <row r="89" spans="1:57" x14ac:dyDescent="0.25">
      <c r="A89" t="s">
        <v>89</v>
      </c>
      <c r="D89" t="s">
        <v>4</v>
      </c>
      <c r="H89" t="s">
        <v>4</v>
      </c>
      <c r="K89" s="2">
        <v>87071.49</v>
      </c>
      <c r="L89" s="3">
        <v>-1</v>
      </c>
      <c r="O89" s="2">
        <v>121316.24</v>
      </c>
      <c r="P89" s="3">
        <v>-1</v>
      </c>
      <c r="R89" s="2">
        <v>2500</v>
      </c>
      <c r="S89" s="2">
        <v>61298.09</v>
      </c>
      <c r="T89" s="3">
        <v>-0.95920000000000005</v>
      </c>
      <c r="W89" s="2">
        <v>6484.98</v>
      </c>
      <c r="X89" s="3">
        <v>-1</v>
      </c>
      <c r="AA89" s="2">
        <v>500</v>
      </c>
      <c r="AB89" s="3">
        <v>-1</v>
      </c>
      <c r="AF89" t="s">
        <v>4</v>
      </c>
      <c r="AJ89" t="s">
        <v>4</v>
      </c>
      <c r="AM89" s="2">
        <v>400</v>
      </c>
      <c r="AN89" s="3">
        <v>-1</v>
      </c>
      <c r="AP89" s="2">
        <v>2000</v>
      </c>
      <c r="AQ89" s="2">
        <v>0.02</v>
      </c>
      <c r="AR89" s="3">
        <v>99999</v>
      </c>
      <c r="AT89" s="2">
        <v>2000</v>
      </c>
      <c r="AV89" t="s">
        <v>4</v>
      </c>
      <c r="BA89" t="s">
        <v>87</v>
      </c>
      <c r="BB89" s="2">
        <f t="shared" si="10"/>
        <v>144888.63999999996</v>
      </c>
      <c r="BC89" s="2">
        <f t="shared" si="11"/>
        <v>-214161.82999999996</v>
      </c>
      <c r="BD89" s="7" t="e">
        <f t="shared" si="9"/>
        <v>#DIV/0!</v>
      </c>
    </row>
    <row r="90" spans="1:57" x14ac:dyDescent="0.25">
      <c r="A90" t="s">
        <v>90</v>
      </c>
      <c r="BA90" t="s">
        <v>88</v>
      </c>
      <c r="BB90" s="2">
        <f t="shared" si="10"/>
        <v>0</v>
      </c>
      <c r="BC90" s="2">
        <f t="shared" si="11"/>
        <v>0</v>
      </c>
      <c r="BD90" s="7">
        <f t="shared" si="9"/>
        <v>-0.97654029392196551</v>
      </c>
    </row>
    <row r="91" spans="1:57" x14ac:dyDescent="0.25">
      <c r="A91" t="s">
        <v>91</v>
      </c>
      <c r="BA91" t="s">
        <v>89</v>
      </c>
      <c r="BB91" s="2">
        <f t="shared" si="10"/>
        <v>6500</v>
      </c>
      <c r="BC91" s="2">
        <f t="shared" si="11"/>
        <v>277070.82</v>
      </c>
    </row>
    <row r="92" spans="1:57" x14ac:dyDescent="0.25">
      <c r="A92" t="s">
        <v>92</v>
      </c>
      <c r="BA92" t="s">
        <v>90</v>
      </c>
    </row>
    <row r="93" spans="1:57" x14ac:dyDescent="0.25">
      <c r="A93" t="s">
        <v>93</v>
      </c>
      <c r="BA93" t="s">
        <v>91</v>
      </c>
    </row>
    <row r="94" spans="1:57" x14ac:dyDescent="0.25">
      <c r="A94" s="6" t="s">
        <v>94</v>
      </c>
      <c r="BA94" t="s">
        <v>92</v>
      </c>
    </row>
    <row r="95" spans="1:57" x14ac:dyDescent="0.25">
      <c r="BA95" t="s">
        <v>93</v>
      </c>
    </row>
    <row r="96" spans="1:57" x14ac:dyDescent="0.25">
      <c r="BA96" s="6" t="s">
        <v>94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11D2-BAF4-4FDF-84CF-EBCC52FBC67F}">
  <dimension ref="B1:I5"/>
  <sheetViews>
    <sheetView showGridLines="0" tabSelected="1" zoomScaleNormal="100" workbookViewId="0">
      <selection activeCell="M24" sqref="M24"/>
    </sheetView>
  </sheetViews>
  <sheetFormatPr defaultRowHeight="15" x14ac:dyDescent="0.25"/>
  <cols>
    <col min="2" max="2" width="16" bestFit="1" customWidth="1"/>
  </cols>
  <sheetData>
    <row r="1" spans="2:9" ht="27" customHeight="1" x14ac:dyDescent="0.25"/>
    <row r="2" spans="2:9" ht="25.5" customHeight="1" x14ac:dyDescent="0.3">
      <c r="B2" s="27">
        <f>KeyData!O11</f>
        <v>13093508.109999999</v>
      </c>
      <c r="C2" s="34"/>
      <c r="D2" s="28">
        <f>KeyData!O5</f>
        <v>8787634.0199999996</v>
      </c>
    </row>
    <row r="3" spans="2:9" x14ac:dyDescent="0.25">
      <c r="B3" s="35">
        <f>KeyData!O12</f>
        <v>10413398.27</v>
      </c>
    </row>
    <row r="4" spans="2:9" x14ac:dyDescent="0.25">
      <c r="B4" s="35">
        <f>KeyData!O13</f>
        <v>10268509.629999999</v>
      </c>
    </row>
    <row r="5" spans="2:9" ht="26.25" x14ac:dyDescent="0.4">
      <c r="B5" s="37">
        <f>KeyData!P4</f>
        <v>0.19145125920373132</v>
      </c>
      <c r="C5" s="38" t="s">
        <v>124</v>
      </c>
      <c r="E5" s="36">
        <f>KeyData!P5</f>
        <v>0.18500591243329909</v>
      </c>
      <c r="F5" s="38" t="s">
        <v>124</v>
      </c>
      <c r="H5" s="36">
        <f>KeyData!P6</f>
        <v>0.14071789686276848</v>
      </c>
      <c r="I5" s="38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Positive Recovery Dashboard - P</vt:lpstr>
      <vt:lpstr>KeyData</vt:lpstr>
      <vt:lpstr>Working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Dannucci-Bowles</dc:creator>
  <cp:lastModifiedBy>Javaid Iqbal</cp:lastModifiedBy>
  <dcterms:created xsi:type="dcterms:W3CDTF">2024-02-07T20:55:58Z</dcterms:created>
  <dcterms:modified xsi:type="dcterms:W3CDTF">2024-02-14T12:17:58Z</dcterms:modified>
</cp:coreProperties>
</file>