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B9565A56-628C-4EB3-A1CC-2B299F5CE44E}" xr6:coauthVersionLast="46" xr6:coauthVersionMax="46" xr10:uidLastSave="{00000000-0000-0000-0000-000000000000}"/>
  <bookViews>
    <workbookView xWindow="980" yWindow="0" windowWidth="13740" windowHeight="10800" xr2:uid="{7F8DEBD6-32E0-4BF8-87C4-D1C13E633F04}"/>
  </bookViews>
  <sheets>
    <sheet name="Summary" sheetId="1" r:id="rId1"/>
    <sheet name="Offering" sheetId="2" r:id="rId2"/>
    <sheet name="Expenditure" sheetId="3" r:id="rId3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5" i="3" l="1"/>
  <c r="R125" i="3"/>
  <c r="Q125" i="3"/>
  <c r="P125" i="3"/>
  <c r="O125" i="3"/>
  <c r="N125" i="3"/>
  <c r="M125" i="3"/>
  <c r="L125" i="3"/>
  <c r="K125" i="3"/>
  <c r="J125" i="3"/>
  <c r="I125" i="3"/>
  <c r="H125" i="3"/>
  <c r="S33" i="2"/>
  <c r="R33" i="2"/>
  <c r="Q33" i="2"/>
  <c r="P33" i="2"/>
  <c r="O33" i="2"/>
  <c r="N33" i="2"/>
  <c r="M33" i="2"/>
  <c r="L33" i="2"/>
  <c r="K33" i="2"/>
  <c r="J33" i="2"/>
  <c r="I33" i="2"/>
  <c r="H33" i="2"/>
  <c r="D28" i="1"/>
  <c r="K27" i="1"/>
  <c r="K26" i="1"/>
  <c r="K25" i="1"/>
  <c r="K24" i="1"/>
  <c r="K23" i="1"/>
  <c r="K22" i="1"/>
  <c r="I27" i="1"/>
  <c r="J27" i="1" s="1"/>
  <c r="I26" i="1"/>
  <c r="I25" i="1"/>
  <c r="I24" i="1"/>
  <c r="J24" i="1" s="1"/>
  <c r="I23" i="1"/>
  <c r="I22" i="1"/>
  <c r="K15" i="1"/>
  <c r="K14" i="1"/>
  <c r="K13" i="1"/>
  <c r="K12" i="1"/>
  <c r="K11" i="1"/>
  <c r="K10" i="1"/>
  <c r="K9" i="1"/>
  <c r="K8" i="1"/>
  <c r="K7" i="1"/>
  <c r="I15" i="1"/>
  <c r="I14" i="1"/>
  <c r="I13" i="1"/>
  <c r="I12" i="1"/>
  <c r="I11" i="1"/>
  <c r="I10" i="1"/>
  <c r="I9" i="1"/>
  <c r="I8" i="1"/>
  <c r="I7" i="1"/>
  <c r="I6" i="1"/>
  <c r="E32" i="1"/>
  <c r="C32" i="1"/>
  <c r="C31" i="1"/>
  <c r="E27" i="1"/>
  <c r="E26" i="1"/>
  <c r="E25" i="1"/>
  <c r="E24" i="1"/>
  <c r="C27" i="1"/>
  <c r="C26" i="1"/>
  <c r="C25" i="1"/>
  <c r="C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J23" i="1"/>
  <c r="J13" i="1"/>
  <c r="J12" i="1"/>
  <c r="J11" i="1"/>
  <c r="G32" i="2"/>
  <c r="G27" i="2"/>
  <c r="G26" i="2"/>
  <c r="G25" i="2"/>
  <c r="G24" i="2"/>
  <c r="G28" i="2" s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22" i="2" s="1"/>
  <c r="F28" i="2"/>
  <c r="E28" i="2"/>
  <c r="D28" i="2" s="1"/>
  <c r="C28" i="2"/>
  <c r="F22" i="2"/>
  <c r="E22" i="2"/>
  <c r="C22" i="2"/>
  <c r="C30" i="2" s="1"/>
  <c r="D32" i="2"/>
  <c r="D31" i="2"/>
  <c r="D27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G120" i="3"/>
  <c r="G119" i="3"/>
  <c r="G118" i="3"/>
  <c r="G117" i="3"/>
  <c r="G116" i="3"/>
  <c r="G115" i="3"/>
  <c r="G109" i="3"/>
  <c r="G110" i="3" s="1"/>
  <c r="G105" i="3"/>
  <c r="G106" i="3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94" i="3" s="1"/>
  <c r="G79" i="3"/>
  <c r="G78" i="3"/>
  <c r="G77" i="3"/>
  <c r="G76" i="3"/>
  <c r="G75" i="3"/>
  <c r="G71" i="3"/>
  <c r="G70" i="3"/>
  <c r="G69" i="3"/>
  <c r="G72" i="3" s="1"/>
  <c r="G68" i="3"/>
  <c r="G64" i="3"/>
  <c r="G63" i="3"/>
  <c r="G62" i="3"/>
  <c r="G65" i="3" s="1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E123" i="3"/>
  <c r="F121" i="3"/>
  <c r="F123" i="3" s="1"/>
  <c r="E121" i="3"/>
  <c r="F110" i="3"/>
  <c r="E110" i="3"/>
  <c r="F106" i="3"/>
  <c r="E106" i="3"/>
  <c r="F102" i="3"/>
  <c r="E102" i="3"/>
  <c r="F94" i="3"/>
  <c r="E94" i="3"/>
  <c r="F80" i="3"/>
  <c r="E80" i="3"/>
  <c r="F72" i="3"/>
  <c r="E72" i="3"/>
  <c r="F65" i="3"/>
  <c r="E65" i="3"/>
  <c r="F58" i="3"/>
  <c r="E58" i="3"/>
  <c r="C123" i="3"/>
  <c r="C121" i="3"/>
  <c r="C110" i="3"/>
  <c r="C106" i="3"/>
  <c r="C102" i="3"/>
  <c r="C94" i="3"/>
  <c r="D94" i="3" s="1"/>
  <c r="C80" i="3"/>
  <c r="C72" i="3"/>
  <c r="C65" i="3"/>
  <c r="C58" i="3"/>
  <c r="D117" i="3"/>
  <c r="D116" i="3"/>
  <c r="D115" i="3"/>
  <c r="D109" i="3"/>
  <c r="D105" i="3"/>
  <c r="D101" i="3"/>
  <c r="D100" i="3"/>
  <c r="D99" i="3"/>
  <c r="D98" i="3"/>
  <c r="D97" i="3"/>
  <c r="D93" i="3"/>
  <c r="D92" i="3"/>
  <c r="D91" i="3"/>
  <c r="D90" i="3"/>
  <c r="D89" i="3"/>
  <c r="D88" i="3"/>
  <c r="D87" i="3"/>
  <c r="D86" i="3"/>
  <c r="D84" i="3"/>
  <c r="D83" i="3"/>
  <c r="D79" i="3"/>
  <c r="D78" i="3"/>
  <c r="D77" i="3"/>
  <c r="D76" i="3"/>
  <c r="D75" i="3"/>
  <c r="D71" i="3"/>
  <c r="D70" i="3"/>
  <c r="D69" i="3"/>
  <c r="D68" i="3"/>
  <c r="D63" i="3"/>
  <c r="D62" i="3"/>
  <c r="D61" i="3"/>
  <c r="D57" i="3"/>
  <c r="D56" i="3"/>
  <c r="D55" i="3"/>
  <c r="D53" i="3"/>
  <c r="D52" i="3"/>
  <c r="D51" i="3"/>
  <c r="D47" i="3"/>
  <c r="D46" i="3"/>
  <c r="D45" i="3"/>
  <c r="D44" i="3"/>
  <c r="D43" i="3"/>
  <c r="D42" i="3"/>
  <c r="D41" i="3"/>
  <c r="D40" i="3"/>
  <c r="D39" i="3"/>
  <c r="D37" i="3"/>
  <c r="D36" i="3"/>
  <c r="D35" i="3"/>
  <c r="D31" i="3"/>
  <c r="D29" i="3"/>
  <c r="D28" i="3"/>
  <c r="D27" i="3"/>
  <c r="D26" i="3"/>
  <c r="D24" i="3"/>
  <c r="D23" i="3"/>
  <c r="D22" i="3"/>
  <c r="D20" i="3"/>
  <c r="D19" i="3"/>
  <c r="D18" i="3"/>
  <c r="D16" i="3"/>
  <c r="D15" i="3"/>
  <c r="D14" i="3"/>
  <c r="D13" i="3"/>
  <c r="D12" i="3"/>
  <c r="D11" i="3"/>
  <c r="D10" i="3"/>
  <c r="D9" i="3"/>
  <c r="F48" i="3"/>
  <c r="E48" i="3"/>
  <c r="D48" i="3" s="1"/>
  <c r="C48" i="3"/>
  <c r="F32" i="3"/>
  <c r="E32" i="3"/>
  <c r="C32" i="3"/>
  <c r="E6" i="1" l="1"/>
  <c r="J15" i="1"/>
  <c r="J8" i="1"/>
  <c r="K28" i="1"/>
  <c r="I16" i="1"/>
  <c r="J9" i="1"/>
  <c r="I28" i="1"/>
  <c r="J10" i="1"/>
  <c r="J14" i="1"/>
  <c r="J22" i="1"/>
  <c r="J7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6" i="1"/>
  <c r="D14" i="1"/>
  <c r="D8" i="1"/>
  <c r="D16" i="1"/>
  <c r="F112" i="3"/>
  <c r="F125" i="3" s="1"/>
  <c r="D123" i="3"/>
  <c r="G80" i="3"/>
  <c r="G102" i="3"/>
  <c r="C112" i="3"/>
  <c r="C125" i="3" s="1"/>
  <c r="G58" i="3"/>
  <c r="G121" i="3"/>
  <c r="G123" i="3" s="1"/>
  <c r="E112" i="3"/>
  <c r="E125" i="3" s="1"/>
  <c r="G48" i="3"/>
  <c r="E28" i="1"/>
  <c r="C28" i="1"/>
  <c r="C22" i="1"/>
  <c r="E22" i="1"/>
  <c r="D22" i="1" s="1"/>
  <c r="F30" i="2"/>
  <c r="C33" i="2"/>
  <c r="E30" i="2"/>
  <c r="E33" i="2" s="1"/>
  <c r="G30" i="2"/>
  <c r="G33" i="2" s="1"/>
  <c r="D22" i="2"/>
  <c r="D121" i="3"/>
  <c r="D106" i="3"/>
  <c r="D58" i="3"/>
  <c r="G32" i="3"/>
  <c r="K6" i="1" s="1"/>
  <c r="K16" i="1" s="1"/>
  <c r="D32" i="3"/>
  <c r="D80" i="3"/>
  <c r="D110" i="3"/>
  <c r="D102" i="3"/>
  <c r="D72" i="3"/>
  <c r="D65" i="3"/>
  <c r="D125" i="3" l="1"/>
  <c r="D112" i="3"/>
  <c r="J6" i="1"/>
  <c r="K33" i="1"/>
  <c r="J16" i="1"/>
  <c r="I33" i="1"/>
  <c r="J28" i="1"/>
  <c r="G112" i="3"/>
  <c r="G125" i="3" s="1"/>
  <c r="C30" i="1"/>
  <c r="C33" i="1" s="1"/>
  <c r="E30" i="1"/>
  <c r="F33" i="2"/>
  <c r="D30" i="2"/>
  <c r="D33" i="2"/>
  <c r="E33" i="1" l="1"/>
  <c r="D33" i="1" s="1"/>
  <c r="D30" i="1"/>
  <c r="J33" i="1"/>
</calcChain>
</file>

<file path=xl/sharedStrings.xml><?xml version="1.0" encoding="utf-8"?>
<sst xmlns="http://schemas.openxmlformats.org/spreadsheetml/2006/main" count="333" uniqueCount="252">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</sst>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" fontId="0" fillId="0" borderId="0" xfId="0" applyNumberFormat="1" applyFont="1"/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4" fillId="2" borderId="0" xfId="2" applyNumberFormat="1" applyFont="1" applyFill="1" applyBorder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quotePrefix="1" applyNumberFormat="1" applyFont="1" applyFill="1" applyBorder="1">
      <alignment vertical="center"/>
    </xf>
    <xf numFmtId="4" fontId="11" fillId="0" borderId="0" xfId="2" applyNumberFormat="1" applyFont="1" applyFill="1" applyBorder="1" applyAlignment="1">
      <alignment vertical="center"/>
    </xf>
    <xf numFmtId="4" fontId="11" fillId="2" borderId="0" xfId="2" quotePrefix="1" applyNumberFormat="1" applyFont="1" applyFill="1" applyBorder="1">
      <alignment vertical="center"/>
    </xf>
    <xf numFmtId="4" fontId="11" fillId="2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2" fontId="11" fillId="3" borderId="0" xfId="2" applyNumberFormat="1" applyFont="1" applyFill="1" applyBorder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2" fontId="11" fillId="4" borderId="0" xfId="2" applyNumberFormat="1" applyFont="1" applyFill="1" applyBorder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0" fillId="0" borderId="7" xfId="0" applyFont="1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activeCell="A4" sqref="A4:E4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2" t="s">
        <v>0</v>
      </c>
      <c r="B1" s="112"/>
      <c r="C1" s="113"/>
      <c r="D1" s="113"/>
      <c r="E1" s="113"/>
      <c r="F1" s="114"/>
      <c r="G1" s="114"/>
      <c r="H1" s="114"/>
      <c r="I1" s="114"/>
      <c r="J1" s="114"/>
      <c r="K1" s="114"/>
    </row>
    <row r="2" spans="1:11" ht="18.5">
      <c r="A2" s="112" t="s">
        <v>239</v>
      </c>
      <c r="B2" s="113"/>
      <c r="C2" s="113"/>
      <c r="D2" s="113"/>
      <c r="E2" s="113"/>
      <c r="F2" s="114"/>
      <c r="G2" s="114"/>
      <c r="H2" s="114"/>
      <c r="I2" s="114"/>
      <c r="J2" s="114"/>
      <c r="K2" s="114"/>
    </row>
    <row r="3" spans="1:11" ht="18.5">
      <c r="A3" s="115">
        <v>2021</v>
      </c>
      <c r="B3" s="115"/>
      <c r="C3" s="113"/>
      <c r="D3" s="113"/>
      <c r="E3" s="113"/>
      <c r="F3" s="114"/>
      <c r="G3" s="114"/>
      <c r="H3" s="114"/>
      <c r="I3" s="114"/>
      <c r="J3" s="114"/>
      <c r="K3" s="114"/>
    </row>
    <row r="4" spans="1:11">
      <c r="A4" s="120" t="s">
        <v>237</v>
      </c>
      <c r="B4" s="121"/>
      <c r="C4" s="122"/>
      <c r="D4" s="122"/>
      <c r="E4" s="123"/>
      <c r="G4" s="107" t="s">
        <v>240</v>
      </c>
      <c r="H4" s="108"/>
      <c r="I4" s="108"/>
      <c r="J4" s="108"/>
      <c r="K4" s="109"/>
    </row>
    <row r="5" spans="1:11">
      <c r="A5" s="124" t="s">
        <v>208</v>
      </c>
      <c r="B5" s="125"/>
      <c r="C5" s="80" t="s">
        <v>1</v>
      </c>
      <c r="D5" s="105" t="s">
        <v>5</v>
      </c>
      <c r="E5" s="81" t="s">
        <v>198</v>
      </c>
      <c r="G5" s="110" t="s">
        <v>241</v>
      </c>
      <c r="H5" s="111"/>
      <c r="I5" s="80" t="s">
        <v>1</v>
      </c>
      <c r="J5" s="105" t="s">
        <v>5</v>
      </c>
      <c r="K5" s="81" t="s">
        <v>198</v>
      </c>
    </row>
    <row r="6" spans="1:11">
      <c r="A6" s="82"/>
      <c r="B6" s="13" t="s">
        <v>210</v>
      </c>
      <c r="C6" s="14">
        <f>Offering!$F$6</f>
        <v>105000</v>
      </c>
      <c r="D6" s="14">
        <f>E6/C6*100</f>
        <v>0</v>
      </c>
      <c r="E6" s="83">
        <f>Offering!$G$6</f>
        <v>0</v>
      </c>
      <c r="G6" s="90"/>
      <c r="H6" s="15" t="s">
        <v>199</v>
      </c>
      <c r="I6" s="16">
        <f>Expenditure!$F$32</f>
        <v>108960</v>
      </c>
      <c r="J6" s="14">
        <f t="shared" ref="J6:J16" si="0">K6/I6*100</f>
        <v>0</v>
      </c>
      <c r="K6" s="91">
        <f>Expenditure!$G$32</f>
        <v>0</v>
      </c>
    </row>
    <row r="7" spans="1:11">
      <c r="A7" s="82"/>
      <c r="B7" s="13" t="s">
        <v>211</v>
      </c>
      <c r="C7" s="14">
        <f>Offering!$F$7</f>
        <v>3000</v>
      </c>
      <c r="D7" s="14">
        <f t="shared" ref="D7:D20" si="1">E7/C7*100</f>
        <v>0</v>
      </c>
      <c r="E7" s="83">
        <f>Offering!$G$7</f>
        <v>0</v>
      </c>
      <c r="G7" s="90"/>
      <c r="H7" s="15" t="s">
        <v>200</v>
      </c>
      <c r="I7" s="16">
        <f>Expenditure!$F$48</f>
        <v>49100</v>
      </c>
      <c r="J7" s="14">
        <f t="shared" si="0"/>
        <v>0</v>
      </c>
      <c r="K7" s="91">
        <f>Expenditure!$G$48</f>
        <v>0</v>
      </c>
    </row>
    <row r="8" spans="1:11">
      <c r="A8" s="82"/>
      <c r="B8" s="13" t="s">
        <v>212</v>
      </c>
      <c r="C8" s="14">
        <f>Offering!$F$8</f>
        <v>200</v>
      </c>
      <c r="D8" s="14">
        <f t="shared" si="1"/>
        <v>0</v>
      </c>
      <c r="E8" s="83">
        <f>Offering!$G$8</f>
        <v>0</v>
      </c>
      <c r="G8" s="90"/>
      <c r="H8" s="15" t="s">
        <v>201</v>
      </c>
      <c r="I8" s="16">
        <f>Expenditure!$F$58</f>
        <v>2300</v>
      </c>
      <c r="J8" s="14">
        <f t="shared" si="0"/>
        <v>0</v>
      </c>
      <c r="K8" s="91">
        <f>Expenditure!$G$58</f>
        <v>0</v>
      </c>
    </row>
    <row r="9" spans="1:11">
      <c r="A9" s="82"/>
      <c r="B9" s="13" t="s">
        <v>213</v>
      </c>
      <c r="C9" s="14">
        <f>Offering!$F$9</f>
        <v>5000</v>
      </c>
      <c r="D9" s="14">
        <f t="shared" si="1"/>
        <v>0</v>
      </c>
      <c r="E9" s="83">
        <f>Offering!$G$9</f>
        <v>0</v>
      </c>
      <c r="G9" s="90"/>
      <c r="H9" s="15" t="s">
        <v>202</v>
      </c>
      <c r="I9" s="16">
        <f>Expenditure!$F$65</f>
        <v>2300</v>
      </c>
      <c r="J9" s="14">
        <f t="shared" si="0"/>
        <v>0</v>
      </c>
      <c r="K9" s="91">
        <f>Expenditure!$G$65</f>
        <v>0</v>
      </c>
    </row>
    <row r="10" spans="1:11">
      <c r="A10" s="82"/>
      <c r="B10" s="13" t="s">
        <v>214</v>
      </c>
      <c r="C10" s="14">
        <f>Offering!$F$10</f>
        <v>4500</v>
      </c>
      <c r="D10" s="14">
        <f t="shared" si="1"/>
        <v>0</v>
      </c>
      <c r="E10" s="83">
        <f>Offering!$G$10</f>
        <v>0</v>
      </c>
      <c r="G10" s="90"/>
      <c r="H10" s="15" t="s">
        <v>203</v>
      </c>
      <c r="I10" s="16">
        <f>Expenditure!$F$72</f>
        <v>2630</v>
      </c>
      <c r="J10" s="14">
        <f t="shared" si="0"/>
        <v>0</v>
      </c>
      <c r="K10" s="91">
        <f>Expenditure!$G$72</f>
        <v>0</v>
      </c>
    </row>
    <row r="11" spans="1:11">
      <c r="A11" s="82"/>
      <c r="B11" s="13" t="s">
        <v>215</v>
      </c>
      <c r="C11" s="14">
        <f>Offering!$F$11</f>
        <v>2500</v>
      </c>
      <c r="D11" s="14">
        <f t="shared" si="1"/>
        <v>0</v>
      </c>
      <c r="E11" s="83">
        <f>Offering!$G$11</f>
        <v>0</v>
      </c>
      <c r="G11" s="90"/>
      <c r="H11" s="15" t="s">
        <v>204</v>
      </c>
      <c r="I11" s="16">
        <f>Expenditure!$F$80</f>
        <v>1900</v>
      </c>
      <c r="J11" s="14">
        <f t="shared" si="0"/>
        <v>0</v>
      </c>
      <c r="K11" s="91">
        <f>Expenditure!$G$80</f>
        <v>0</v>
      </c>
    </row>
    <row r="12" spans="1:11">
      <c r="A12" s="82"/>
      <c r="B12" s="13" t="s">
        <v>216</v>
      </c>
      <c r="C12" s="14">
        <f>Offering!$F$12</f>
        <v>1500</v>
      </c>
      <c r="D12" s="14">
        <f t="shared" si="1"/>
        <v>0</v>
      </c>
      <c r="E12" s="83">
        <f>Offering!$G$12</f>
        <v>0</v>
      </c>
      <c r="G12" s="90"/>
      <c r="H12" s="15" t="s">
        <v>205</v>
      </c>
      <c r="I12" s="16">
        <f>Expenditure!$F$94</f>
        <v>20600</v>
      </c>
      <c r="J12" s="14">
        <f t="shared" si="0"/>
        <v>0</v>
      </c>
      <c r="K12" s="91">
        <f>Expenditure!$G$94</f>
        <v>0</v>
      </c>
    </row>
    <row r="13" spans="1:11">
      <c r="A13" s="82"/>
      <c r="B13" s="13" t="s">
        <v>217</v>
      </c>
      <c r="C13" s="14">
        <f>Offering!$F$13</f>
        <v>3500</v>
      </c>
      <c r="D13" s="14">
        <f t="shared" si="1"/>
        <v>0</v>
      </c>
      <c r="E13" s="83">
        <f>Offering!$G$13</f>
        <v>0</v>
      </c>
      <c r="G13" s="90"/>
      <c r="H13" s="15" t="s">
        <v>150</v>
      </c>
      <c r="I13" s="16">
        <f>Expenditure!$F$102</f>
        <v>6500</v>
      </c>
      <c r="J13" s="14">
        <f t="shared" si="0"/>
        <v>0</v>
      </c>
      <c r="K13" s="91">
        <f>Expenditure!$G$102</f>
        <v>0</v>
      </c>
    </row>
    <row r="14" spans="1:11">
      <c r="A14" s="82"/>
      <c r="B14" s="13" t="s">
        <v>218</v>
      </c>
      <c r="C14" s="14">
        <f>Offering!$F$14</f>
        <v>4000</v>
      </c>
      <c r="D14" s="14">
        <f t="shared" si="1"/>
        <v>0</v>
      </c>
      <c r="E14" s="83">
        <f>Offering!$G$14</f>
        <v>0</v>
      </c>
      <c r="G14" s="90"/>
      <c r="H14" s="15" t="s">
        <v>206</v>
      </c>
      <c r="I14" s="16">
        <f>Expenditure!$F$106</f>
        <v>1000</v>
      </c>
      <c r="J14" s="14">
        <f t="shared" si="0"/>
        <v>0</v>
      </c>
      <c r="K14" s="91">
        <f>Expenditure!$G$106</f>
        <v>0</v>
      </c>
    </row>
    <row r="15" spans="1:11">
      <c r="A15" s="82"/>
      <c r="B15" s="13" t="s">
        <v>219</v>
      </c>
      <c r="C15" s="14">
        <f>Offering!$F$15</f>
        <v>6000</v>
      </c>
      <c r="D15" s="14">
        <f t="shared" si="1"/>
        <v>0</v>
      </c>
      <c r="E15" s="83">
        <f>Offering!$G$15</f>
        <v>0</v>
      </c>
      <c r="G15" s="90"/>
      <c r="H15" s="15" t="s">
        <v>207</v>
      </c>
      <c r="I15" s="16">
        <f>Expenditure!$F$110</f>
        <v>3200</v>
      </c>
      <c r="J15" s="14">
        <f t="shared" si="0"/>
        <v>0</v>
      </c>
      <c r="K15" s="91">
        <f>Expenditure!$G$110</f>
        <v>0</v>
      </c>
    </row>
    <row r="16" spans="1:11">
      <c r="A16" s="82"/>
      <c r="B16" s="13" t="s">
        <v>220</v>
      </c>
      <c r="C16" s="14">
        <f>Offering!$F$16</f>
        <v>300</v>
      </c>
      <c r="D16" s="14">
        <f t="shared" si="1"/>
        <v>0</v>
      </c>
      <c r="E16" s="83">
        <f>Offering!$G$16</f>
        <v>0</v>
      </c>
      <c r="G16" s="92" t="s">
        <v>242</v>
      </c>
      <c r="H16" s="17"/>
      <c r="I16" s="18">
        <f>SUBTOTAL(9,I6:I15)</f>
        <v>198490</v>
      </c>
      <c r="J16" s="19">
        <f t="shared" si="0"/>
        <v>0</v>
      </c>
      <c r="K16" s="93">
        <f>SUBTOTAL(9,K6:K15)</f>
        <v>0</v>
      </c>
    </row>
    <row r="17" spans="1:11">
      <c r="A17" s="82"/>
      <c r="B17" s="13" t="s">
        <v>221</v>
      </c>
      <c r="C17" s="14">
        <f>Offering!$F$17</f>
        <v>5000</v>
      </c>
      <c r="D17" s="14">
        <f t="shared" si="1"/>
        <v>0</v>
      </c>
      <c r="E17" s="83">
        <f>Offering!$G$17</f>
        <v>0</v>
      </c>
      <c r="G17" s="129"/>
      <c r="H17" s="130"/>
      <c r="I17" s="130"/>
      <c r="J17" s="130"/>
      <c r="K17" s="131"/>
    </row>
    <row r="18" spans="1:11">
      <c r="A18" s="82"/>
      <c r="B18" s="13" t="s">
        <v>222</v>
      </c>
      <c r="C18" s="14">
        <f>Offering!$F$18</f>
        <v>1000</v>
      </c>
      <c r="D18" s="14">
        <f t="shared" si="1"/>
        <v>0</v>
      </c>
      <c r="E18" s="83">
        <f>Offering!$G$18</f>
        <v>0</v>
      </c>
      <c r="G18" s="96"/>
      <c r="H18" s="97"/>
      <c r="I18" s="97"/>
      <c r="J18" s="97"/>
      <c r="K18" s="98"/>
    </row>
    <row r="19" spans="1:11">
      <c r="A19" s="82"/>
      <c r="B19" s="13" t="s">
        <v>150</v>
      </c>
      <c r="C19" s="14">
        <f>Offering!$F$19</f>
        <v>6000</v>
      </c>
      <c r="D19" s="14">
        <f t="shared" si="1"/>
        <v>0</v>
      </c>
      <c r="E19" s="83">
        <f>Offering!$G$19</f>
        <v>0</v>
      </c>
      <c r="G19" s="96"/>
      <c r="H19" s="97"/>
      <c r="I19" s="97"/>
      <c r="J19" s="97"/>
      <c r="K19" s="98"/>
    </row>
    <row r="20" spans="1:11">
      <c r="A20" s="82"/>
      <c r="B20" s="13" t="s">
        <v>223</v>
      </c>
      <c r="C20" s="14">
        <f>Offering!$F$20</f>
        <v>500</v>
      </c>
      <c r="D20" s="14">
        <f t="shared" si="1"/>
        <v>0</v>
      </c>
      <c r="E20" s="83">
        <f>Offering!$G$20</f>
        <v>0</v>
      </c>
      <c r="G20" s="96"/>
      <c r="H20" s="97"/>
      <c r="I20" s="97"/>
      <c r="J20" s="97"/>
      <c r="K20" s="98"/>
    </row>
    <row r="21" spans="1:11">
      <c r="A21" s="82"/>
      <c r="B21" s="13" t="s">
        <v>224</v>
      </c>
      <c r="C21" s="14">
        <f>Offering!$F$21</f>
        <v>0</v>
      </c>
      <c r="D21" s="14"/>
      <c r="E21" s="83">
        <f>Offering!$G$21</f>
        <v>0</v>
      </c>
      <c r="G21" s="94" t="s">
        <v>243</v>
      </c>
      <c r="H21" s="21"/>
      <c r="I21" s="20"/>
      <c r="J21" s="20"/>
      <c r="K21" s="95"/>
    </row>
    <row r="22" spans="1:11">
      <c r="A22" s="116" t="s">
        <v>225</v>
      </c>
      <c r="B22" s="117"/>
      <c r="C22" s="19">
        <f t="shared" ref="C22:E22" si="2">SUBTOTAL(9,C6:C21)</f>
        <v>148000</v>
      </c>
      <c r="D22" s="19">
        <f>E22/C22*100</f>
        <v>0</v>
      </c>
      <c r="E22" s="84">
        <f t="shared" si="2"/>
        <v>0</v>
      </c>
      <c r="G22" s="99"/>
      <c r="H22" s="22" t="s">
        <v>244</v>
      </c>
      <c r="I22" s="20">
        <f>Expenditure!$F$115</f>
        <v>5000</v>
      </c>
      <c r="J22" s="23">
        <f>K22/I22*100</f>
        <v>0</v>
      </c>
      <c r="K22" s="95">
        <f>Expenditure!$G$115</f>
        <v>0</v>
      </c>
    </row>
    <row r="23" spans="1:11">
      <c r="A23" s="126"/>
      <c r="B23" s="127"/>
      <c r="C23" s="127"/>
      <c r="D23" s="127"/>
      <c r="E23" s="128"/>
      <c r="G23" s="99"/>
      <c r="H23" s="22" t="s">
        <v>245</v>
      </c>
      <c r="I23" s="20">
        <f>Expenditure!$F$116</f>
        <v>3000</v>
      </c>
      <c r="J23" s="23">
        <f>K23/I23*100</f>
        <v>0</v>
      </c>
      <c r="K23" s="95">
        <f>Expenditure!$G$116</f>
        <v>0</v>
      </c>
    </row>
    <row r="24" spans="1:11">
      <c r="A24" s="85"/>
      <c r="B24" s="24" t="s">
        <v>233</v>
      </c>
      <c r="C24" s="23">
        <f>Offering!$F$24</f>
        <v>8000</v>
      </c>
      <c r="D24" s="23">
        <f t="shared" ref="D24:D27" si="3">E24/C24*100</f>
        <v>0</v>
      </c>
      <c r="E24" s="86">
        <f>Offering!$G$24</f>
        <v>0</v>
      </c>
      <c r="G24" s="99"/>
      <c r="H24" s="22" t="s">
        <v>169</v>
      </c>
      <c r="I24" s="20">
        <f>Expenditure!$F$117</f>
        <v>4000</v>
      </c>
      <c r="J24" s="23">
        <f>K24/I24*100</f>
        <v>0</v>
      </c>
      <c r="K24" s="95">
        <f>Expenditure!$G$117</f>
        <v>0</v>
      </c>
    </row>
    <row r="25" spans="1:11">
      <c r="A25" s="87"/>
      <c r="B25" s="24" t="s">
        <v>226</v>
      </c>
      <c r="C25" s="23">
        <f>Offering!$F$25</f>
        <v>4000</v>
      </c>
      <c r="D25" s="23">
        <f t="shared" si="3"/>
        <v>0</v>
      </c>
      <c r="E25" s="86">
        <f>Offering!$G$25</f>
        <v>0</v>
      </c>
      <c r="G25" s="99"/>
      <c r="H25" s="22" t="s">
        <v>246</v>
      </c>
      <c r="I25" s="20">
        <f>Expenditure!$F$118</f>
        <v>0</v>
      </c>
      <c r="J25" s="23"/>
      <c r="K25" s="95">
        <f>Expenditure!$G$118</f>
        <v>0</v>
      </c>
    </row>
    <row r="26" spans="1:11">
      <c r="A26" s="87"/>
      <c r="B26" s="24" t="s">
        <v>234</v>
      </c>
      <c r="C26" s="23">
        <f>Offering!$F$26</f>
        <v>0</v>
      </c>
      <c r="D26" s="23"/>
      <c r="E26" s="86">
        <f>Offering!$G$26</f>
        <v>0</v>
      </c>
      <c r="G26" s="99"/>
      <c r="H26" s="22" t="s">
        <v>249</v>
      </c>
      <c r="I26" s="20">
        <f>Expenditure!$F$119</f>
        <v>0</v>
      </c>
      <c r="J26" s="23"/>
      <c r="K26" s="95">
        <f>Expenditure!$G$119</f>
        <v>0</v>
      </c>
    </row>
    <row r="27" spans="1:11">
      <c r="A27" s="87"/>
      <c r="B27" s="24" t="s">
        <v>227</v>
      </c>
      <c r="C27" s="23">
        <f>Offering!$F$27</f>
        <v>3000</v>
      </c>
      <c r="D27" s="23">
        <f t="shared" si="3"/>
        <v>0</v>
      </c>
      <c r="E27" s="86">
        <f>Offering!$G$27</f>
        <v>0</v>
      </c>
      <c r="G27" s="99"/>
      <c r="H27" s="24" t="s">
        <v>227</v>
      </c>
      <c r="I27" s="20">
        <f>Expenditure!$F$120</f>
        <v>10000</v>
      </c>
      <c r="J27" s="23">
        <f>K27/I27*100</f>
        <v>0</v>
      </c>
      <c r="K27" s="95">
        <f>Expenditure!$G$120</f>
        <v>0</v>
      </c>
    </row>
    <row r="28" spans="1:11">
      <c r="A28" s="116" t="s">
        <v>228</v>
      </c>
      <c r="B28" s="117"/>
      <c r="C28" s="19">
        <f>SUBTOTAL(9,C24:C27)</f>
        <v>15000</v>
      </c>
      <c r="D28" s="19">
        <f>E28/C28*100</f>
        <v>0</v>
      </c>
      <c r="E28" s="84">
        <f>SUBTOTAL(9,E24:E27)</f>
        <v>0</v>
      </c>
      <c r="G28" s="100" t="s">
        <v>247</v>
      </c>
      <c r="H28" s="26"/>
      <c r="I28" s="18">
        <f>SUBTOTAL(9,I22:I27)</f>
        <v>22000</v>
      </c>
      <c r="J28" s="19">
        <f>K28/I28*100</f>
        <v>0</v>
      </c>
      <c r="K28" s="93">
        <f>SUBTOTAL(9,K22:K27)</f>
        <v>0</v>
      </c>
    </row>
    <row r="29" spans="1:11">
      <c r="A29" s="126"/>
      <c r="B29" s="127"/>
      <c r="C29" s="127"/>
      <c r="D29" s="127"/>
      <c r="E29" s="128"/>
      <c r="G29" s="132"/>
      <c r="H29" s="130"/>
      <c r="I29" s="130"/>
      <c r="J29" s="130"/>
      <c r="K29" s="131"/>
    </row>
    <row r="30" spans="1:11">
      <c r="A30" s="88" t="s">
        <v>229</v>
      </c>
      <c r="B30" s="27"/>
      <c r="C30" s="19">
        <f>SUBTOTAL(9,C6:C28)</f>
        <v>163000</v>
      </c>
      <c r="D30" s="19">
        <f>E30/C30*100</f>
        <v>0</v>
      </c>
      <c r="E30" s="84">
        <f>SUBTOTAL(9,E6:E28)</f>
        <v>0</v>
      </c>
      <c r="G30" s="96"/>
      <c r="H30" s="97"/>
      <c r="I30" s="97"/>
      <c r="J30" s="97"/>
      <c r="K30" s="98"/>
    </row>
    <row r="31" spans="1:11">
      <c r="A31" s="89"/>
      <c r="B31" s="13" t="s">
        <v>230</v>
      </c>
      <c r="C31" s="14">
        <f>Offering!$F$31</f>
        <v>57490</v>
      </c>
      <c r="D31" s="14"/>
      <c r="E31" s="83"/>
      <c r="G31" s="96"/>
      <c r="H31" s="97"/>
      <c r="I31" s="97"/>
      <c r="J31" s="97"/>
      <c r="K31" s="98"/>
    </row>
    <row r="32" spans="1:11">
      <c r="A32" s="82"/>
      <c r="B32" s="13" t="s">
        <v>231</v>
      </c>
      <c r="C32" s="14">
        <f>Offering!$F$32</f>
        <v>0</v>
      </c>
      <c r="D32" s="14"/>
      <c r="E32" s="83">
        <f>Offering!$G$32</f>
        <v>0</v>
      </c>
      <c r="G32" s="96"/>
      <c r="H32" s="97"/>
      <c r="I32" s="97"/>
      <c r="J32" s="97"/>
      <c r="K32" s="98"/>
    </row>
    <row r="33" spans="1:11">
      <c r="A33" s="118" t="s">
        <v>232</v>
      </c>
      <c r="B33" s="119"/>
      <c r="C33" s="101">
        <f>SUBTOTAL(9,C6:C32)</f>
        <v>220490</v>
      </c>
      <c r="D33" s="101">
        <f>E33/C33*100</f>
        <v>0</v>
      </c>
      <c r="E33" s="102">
        <f>SUBTOTAL(9,E6:E32)</f>
        <v>0</v>
      </c>
      <c r="G33" s="133" t="s">
        <v>248</v>
      </c>
      <c r="H33" s="134"/>
      <c r="I33" s="103">
        <f>SUBTOTAL(9,I6:I28)</f>
        <v>220490</v>
      </c>
      <c r="J33" s="101">
        <f t="shared" ref="J33" si="4">K33/I33*100</f>
        <v>0</v>
      </c>
      <c r="K33" s="104">
        <f>SUBTOTAL(9,K6:K28)</f>
        <v>0</v>
      </c>
    </row>
    <row r="35" spans="1:11">
      <c r="A35" s="106" t="s">
        <v>250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</row>
  </sheetData>
  <mergeCells count="16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29:K29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activeCell="A3" sqref="A3:G3"/>
    </sheetView>
  </sheetViews>
  <sheetFormatPr defaultRowHeight="14.5"/>
  <cols>
    <col min="2" max="2" width="26.453125" bestFit="1" customWidth="1"/>
    <col min="3" max="3" width="11.6328125" customWidth="1"/>
    <col min="4" max="4" width="7.6328125" customWidth="1"/>
    <col min="5" max="7" width="11.6328125" customWidth="1"/>
    <col min="8" max="8" width="9.08984375" bestFit="1" customWidth="1"/>
  </cols>
  <sheetData>
    <row r="1" spans="1:19" ht="15.5">
      <c r="A1" s="137" t="s">
        <v>0</v>
      </c>
      <c r="B1" s="137"/>
      <c r="C1" s="138"/>
      <c r="D1" s="138"/>
      <c r="E1" s="138"/>
      <c r="F1" s="139"/>
      <c r="G1" s="13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37" t="s">
        <v>235</v>
      </c>
      <c r="B2" s="139"/>
      <c r="C2" s="139"/>
      <c r="D2" s="139"/>
      <c r="E2" s="139"/>
      <c r="F2" s="139"/>
      <c r="G2" s="13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40" t="s">
        <v>236</v>
      </c>
      <c r="B3" s="140"/>
      <c r="C3" s="138"/>
      <c r="D3" s="138"/>
      <c r="E3" s="138"/>
      <c r="F3" s="139"/>
      <c r="G3" s="13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1" t="s">
        <v>237</v>
      </c>
      <c r="B4" s="141"/>
      <c r="C4" s="30"/>
      <c r="D4" s="30"/>
      <c r="E4" s="31"/>
      <c r="F4" s="32"/>
      <c r="G4" s="3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2" t="s">
        <v>208</v>
      </c>
      <c r="B5" s="142"/>
      <c r="C5" s="34" t="s">
        <v>209</v>
      </c>
      <c r="D5" s="34" t="s">
        <v>5</v>
      </c>
      <c r="E5" s="35" t="s">
        <v>197</v>
      </c>
      <c r="F5" s="10" t="s">
        <v>1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f>E6/C6*100</f>
        <v>97.410163636363635</v>
      </c>
      <c r="E6" s="14">
        <v>107151.18</v>
      </c>
      <c r="F6" s="14">
        <v>105000</v>
      </c>
      <c r="G6" s="36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f t="shared" ref="D7:D22" si="0">E7/C7*100</f>
        <v>62</v>
      </c>
      <c r="E7" s="14">
        <v>1860</v>
      </c>
      <c r="F7" s="14">
        <v>3000</v>
      </c>
      <c r="G7" s="36">
        <f t="shared" ref="G7:G21" si="1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f t="shared" si="0"/>
        <v>1</v>
      </c>
      <c r="E8" s="14">
        <v>5</v>
      </c>
      <c r="F8" s="14">
        <v>200</v>
      </c>
      <c r="G8" s="36">
        <f t="shared" si="1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f t="shared" si="0"/>
        <v>131.6</v>
      </c>
      <c r="E9" s="14">
        <v>6580</v>
      </c>
      <c r="F9" s="14">
        <v>5000</v>
      </c>
      <c r="G9" s="36">
        <f t="shared" si="1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f t="shared" si="0"/>
        <v>95.555555555555557</v>
      </c>
      <c r="E10" s="14">
        <v>4300</v>
      </c>
      <c r="F10" s="14">
        <v>4500</v>
      </c>
      <c r="G10" s="36">
        <f t="shared" si="1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f t="shared" si="0"/>
        <v>62.666666666666671</v>
      </c>
      <c r="E11" s="14">
        <v>2820</v>
      </c>
      <c r="F11" s="14">
        <v>2500</v>
      </c>
      <c r="G11" s="36">
        <f t="shared" si="1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f t="shared" si="0"/>
        <v>58.4</v>
      </c>
      <c r="E12" s="14">
        <v>1460</v>
      </c>
      <c r="F12" s="14">
        <v>1500</v>
      </c>
      <c r="G12" s="36">
        <f t="shared" si="1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f t="shared" si="0"/>
        <v>87.625</v>
      </c>
      <c r="E13" s="14">
        <v>3505</v>
      </c>
      <c r="F13" s="14">
        <v>3500</v>
      </c>
      <c r="G13" s="36">
        <f t="shared" si="1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f t="shared" si="0"/>
        <v>65.333333333333329</v>
      </c>
      <c r="E14" s="14">
        <v>2940</v>
      </c>
      <c r="F14" s="14">
        <v>4000</v>
      </c>
      <c r="G14" s="36">
        <f t="shared" si="1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f t="shared" si="0"/>
        <v>81.066666666666663</v>
      </c>
      <c r="E15" s="14">
        <v>6080</v>
      </c>
      <c r="F15" s="14">
        <v>6000</v>
      </c>
      <c r="G15" s="36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f t="shared" si="0"/>
        <v>111.81818181818181</v>
      </c>
      <c r="E16" s="14">
        <v>615</v>
      </c>
      <c r="F16" s="14">
        <v>300</v>
      </c>
      <c r="G16" s="36">
        <f t="shared" si="1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f t="shared" si="0"/>
        <v>79.666666666666657</v>
      </c>
      <c r="E17" s="14">
        <v>7170</v>
      </c>
      <c r="F17" s="14">
        <v>5000</v>
      </c>
      <c r="G17" s="36">
        <f t="shared" si="1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f t="shared" si="0"/>
        <v>636.07249999999999</v>
      </c>
      <c r="E18" s="14">
        <v>12721.45</v>
      </c>
      <c r="F18" s="14">
        <v>1000</v>
      </c>
      <c r="G18" s="36">
        <f t="shared" si="1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f t="shared" si="0"/>
        <v>35</v>
      </c>
      <c r="E19" s="14">
        <v>700</v>
      </c>
      <c r="F19" s="14">
        <v>6000</v>
      </c>
      <c r="G19" s="36">
        <f t="shared" si="1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f t="shared" si="0"/>
        <v>221.25</v>
      </c>
      <c r="E20" s="14">
        <v>1770</v>
      </c>
      <c r="F20" s="14">
        <v>500</v>
      </c>
      <c r="G20" s="36">
        <f t="shared" si="1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f t="shared" si="0"/>
        <v>0</v>
      </c>
      <c r="E21" s="14">
        <v>0</v>
      </c>
      <c r="F21" s="14"/>
      <c r="G21" s="36">
        <f t="shared" si="1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17" t="s">
        <v>225</v>
      </c>
      <c r="B22" s="117"/>
      <c r="C22" s="19">
        <f>SUBTOTAL(9,C6:C21)</f>
        <v>162850</v>
      </c>
      <c r="D22" s="19">
        <f t="shared" si="0"/>
        <v>98.051968068774954</v>
      </c>
      <c r="E22" s="19">
        <f t="shared" ref="E22:G22" si="2">SUBTOTAL(9,E6:E21)</f>
        <v>159677.63</v>
      </c>
      <c r="F22" s="19">
        <f t="shared" si="2"/>
        <v>148000</v>
      </c>
      <c r="G22" s="19">
        <f t="shared" si="2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143"/>
      <c r="B23" s="127"/>
      <c r="C23" s="127"/>
      <c r="D23" s="127"/>
      <c r="E23" s="127"/>
      <c r="F23" s="127"/>
      <c r="G23" s="127"/>
      <c r="H23" s="135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</row>
    <row r="24" spans="1:19">
      <c r="A24" s="24"/>
      <c r="B24" s="24" t="s">
        <v>233</v>
      </c>
      <c r="C24" s="23">
        <v>8000</v>
      </c>
      <c r="D24" s="23">
        <f t="shared" ref="D24:D28" si="3">E24/C24*100</f>
        <v>100.83500000000001</v>
      </c>
      <c r="E24" s="23">
        <v>8066.8</v>
      </c>
      <c r="F24" s="23">
        <v>8000</v>
      </c>
      <c r="G24" s="37">
        <f t="shared" ref="G24:G27" si="4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f t="shared" si="3"/>
        <v>100</v>
      </c>
      <c r="E25" s="23">
        <v>4000</v>
      </c>
      <c r="F25" s="23">
        <v>4000</v>
      </c>
      <c r="G25" s="37">
        <f t="shared" si="4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/>
      <c r="E26" s="23">
        <v>7000</v>
      </c>
      <c r="F26" s="23"/>
      <c r="G26" s="37">
        <f t="shared" si="4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f t="shared" si="3"/>
        <v>111.00000000000001</v>
      </c>
      <c r="E27" s="23">
        <v>3330</v>
      </c>
      <c r="F27" s="23">
        <v>3000</v>
      </c>
      <c r="G27" s="37">
        <f t="shared" si="4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17" t="s">
        <v>228</v>
      </c>
      <c r="B28" s="117"/>
      <c r="C28" s="19">
        <f>SUBTOTAL(9,C24:C27)</f>
        <v>15000</v>
      </c>
      <c r="D28" s="19">
        <f t="shared" si="3"/>
        <v>149.31200000000001</v>
      </c>
      <c r="E28" s="19">
        <f>SUBTOTAL(9,E24:E27)</f>
        <v>22396.799999999999</v>
      </c>
      <c r="F28" s="19">
        <f>SUBTOTAL(9,F24:F27)</f>
        <v>15000</v>
      </c>
      <c r="G28" s="19">
        <f>SUBTOTAL(9,G24:G27)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>
      <c r="A29" s="143"/>
      <c r="B29" s="127"/>
      <c r="C29" s="127"/>
      <c r="D29" s="127"/>
      <c r="E29" s="127"/>
      <c r="F29" s="127"/>
      <c r="G29" s="127"/>
      <c r="H29" s="135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</row>
    <row r="30" spans="1:19">
      <c r="A30" s="27" t="s">
        <v>229</v>
      </c>
      <c r="B30" s="27"/>
      <c r="C30" s="19">
        <f>SUBTOTAL(9,C6:C28)</f>
        <v>177850</v>
      </c>
      <c r="D30" s="19">
        <f t="shared" ref="D30:D33" si="5">E30/C30*100</f>
        <v>102.37527691875175</v>
      </c>
      <c r="E30" s="19">
        <f>SUBTOTAL(9,E6:E28)</f>
        <v>182074.43</v>
      </c>
      <c r="F30" s="19">
        <f>SUBTOTAL(9,F6:F28)</f>
        <v>163000</v>
      </c>
      <c r="G30" s="19">
        <f>SUBTOTAL(9,G6:G28)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3"/>
      <c r="B31" s="13" t="s">
        <v>230</v>
      </c>
      <c r="C31" s="14">
        <v>9041</v>
      </c>
      <c r="D31" s="14">
        <f t="shared" si="5"/>
        <v>99.999446963831446</v>
      </c>
      <c r="E31" s="14">
        <v>9040.9500000000007</v>
      </c>
      <c r="F31" s="14">
        <v>57490</v>
      </c>
      <c r="G31" s="3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f t="shared" si="5"/>
        <v>166.66666666666669</v>
      </c>
      <c r="E32" s="14">
        <v>50000</v>
      </c>
      <c r="F32" s="14"/>
      <c r="G32" s="36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36" t="s">
        <v>232</v>
      </c>
      <c r="B33" s="136"/>
      <c r="C33" s="38">
        <f>SUBTOTAL(9,C6:C32)</f>
        <v>216891</v>
      </c>
      <c r="D33" s="38">
        <f t="shared" si="5"/>
        <v>111.1689189500717</v>
      </c>
      <c r="E33" s="38">
        <f>SUBTOTAL(9,E6:E32)</f>
        <v>241115.38</v>
      </c>
      <c r="F33" s="38">
        <f>SUBTOTAL(9,F6:F32)</f>
        <v>220490</v>
      </c>
      <c r="G33" s="38">
        <f>SUBTOTAL(9,G6:G32)</f>
        <v>0</v>
      </c>
      <c r="H33" s="29">
        <f>SUM(H6:H32)</f>
        <v>0</v>
      </c>
      <c r="I33" s="29">
        <f t="shared" ref="I33:S33" si="6">SUM(I6:I32)</f>
        <v>0</v>
      </c>
      <c r="J33" s="29">
        <f t="shared" si="6"/>
        <v>0</v>
      </c>
      <c r="K33" s="29">
        <f t="shared" si="6"/>
        <v>0</v>
      </c>
      <c r="L33" s="29">
        <f t="shared" si="6"/>
        <v>0</v>
      </c>
      <c r="M33" s="29">
        <f t="shared" si="6"/>
        <v>0</v>
      </c>
      <c r="N33" s="29">
        <f t="shared" si="6"/>
        <v>0</v>
      </c>
      <c r="O33" s="29">
        <f t="shared" si="6"/>
        <v>0</v>
      </c>
      <c r="P33" s="29">
        <f t="shared" si="6"/>
        <v>0</v>
      </c>
      <c r="Q33" s="29">
        <f t="shared" si="6"/>
        <v>0</v>
      </c>
      <c r="R33" s="29">
        <f t="shared" si="6"/>
        <v>0</v>
      </c>
      <c r="S33" s="29">
        <f t="shared" si="6"/>
        <v>0</v>
      </c>
    </row>
    <row r="34" spans="1:19">
      <c r="F34" s="7" t="s">
        <v>251</v>
      </c>
    </row>
    <row r="36" spans="1:19">
      <c r="E36" s="5"/>
    </row>
    <row r="37" spans="1:19">
      <c r="E37" s="5"/>
    </row>
    <row r="38" spans="1:19">
      <c r="E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activeCell="A3" sqref="A3:G3"/>
    </sheetView>
  </sheetViews>
  <sheetFormatPr defaultRowHeight="12.5"/>
  <cols>
    <col min="1" max="1" width="16.6328125" style="4" customWidth="1"/>
    <col min="2" max="2" width="29.7265625" style="4" customWidth="1"/>
    <col min="3" max="3" width="11.6328125" style="4" customWidth="1"/>
    <col min="4" max="4" width="7.36328125" style="4" customWidth="1"/>
    <col min="5" max="7" width="11.6328125" style="4" customWidth="1"/>
    <col min="8" max="16384" width="8.7265625" style="4"/>
  </cols>
  <sheetData>
    <row r="1" spans="1:19" ht="15.5">
      <c r="A1" s="144" t="s">
        <v>0</v>
      </c>
      <c r="B1" s="145"/>
      <c r="C1" s="145"/>
      <c r="D1" s="145"/>
      <c r="E1" s="145"/>
      <c r="F1" s="145"/>
      <c r="G1" s="1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5">
      <c r="A2" s="146">
        <v>2021</v>
      </c>
      <c r="B2" s="144"/>
      <c r="C2" s="144"/>
      <c r="D2" s="144"/>
      <c r="E2" s="144"/>
      <c r="F2" s="145"/>
      <c r="G2" s="1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15.5">
      <c r="A3" s="147" t="s">
        <v>238</v>
      </c>
      <c r="B3" s="147"/>
      <c r="C3" s="147"/>
      <c r="D3" s="144"/>
      <c r="E3" s="144"/>
      <c r="F3" s="145"/>
      <c r="G3" s="1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ht="14.5">
      <c r="A4" s="40" t="s">
        <v>2</v>
      </c>
      <c r="B4" s="41" t="s">
        <v>3</v>
      </c>
      <c r="C4" s="42" t="s">
        <v>4</v>
      </c>
      <c r="D4" s="43" t="s">
        <v>5</v>
      </c>
      <c r="E4" s="42" t="s">
        <v>197</v>
      </c>
      <c r="F4" s="43" t="s">
        <v>1</v>
      </c>
      <c r="G4" s="44" t="s">
        <v>198</v>
      </c>
      <c r="H4" s="31" t="s">
        <v>185</v>
      </c>
      <c r="I4" s="31" t="s">
        <v>186</v>
      </c>
      <c r="J4" s="31" t="s">
        <v>187</v>
      </c>
      <c r="K4" s="31" t="s">
        <v>188</v>
      </c>
      <c r="L4" s="31" t="s">
        <v>189</v>
      </c>
      <c r="M4" s="31" t="s">
        <v>190</v>
      </c>
      <c r="N4" s="31" t="s">
        <v>191</v>
      </c>
      <c r="O4" s="31" t="s">
        <v>192</v>
      </c>
      <c r="P4" s="31" t="s">
        <v>193</v>
      </c>
      <c r="Q4" s="31" t="s">
        <v>194</v>
      </c>
      <c r="R4" s="31" t="s">
        <v>195</v>
      </c>
      <c r="S4" s="31" t="s">
        <v>196</v>
      </c>
    </row>
    <row r="5" spans="1:19" ht="14.5">
      <c r="A5" s="148"/>
      <c r="B5" s="149"/>
      <c r="C5" s="149"/>
      <c r="D5" s="149"/>
      <c r="E5" s="149"/>
      <c r="F5" s="149"/>
      <c r="G5" s="149"/>
      <c r="H5" s="15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</row>
    <row r="6" spans="1:19" ht="14.5">
      <c r="A6" s="148" t="s">
        <v>6</v>
      </c>
      <c r="B6" s="149"/>
      <c r="C6" s="149"/>
      <c r="D6" s="149"/>
      <c r="E6" s="149"/>
      <c r="F6" s="149"/>
      <c r="G6" s="149"/>
      <c r="H6" s="15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</row>
    <row r="7" spans="1:19" ht="14.5">
      <c r="A7" s="45" t="s">
        <v>7</v>
      </c>
      <c r="B7" s="46" t="s">
        <v>8</v>
      </c>
      <c r="C7" s="47"/>
      <c r="D7" s="48"/>
      <c r="E7" s="47"/>
      <c r="F7" s="48"/>
      <c r="G7" s="49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4.5">
      <c r="A8" s="45"/>
      <c r="B8" s="45" t="s">
        <v>9</v>
      </c>
      <c r="C8" s="50"/>
      <c r="D8" s="51"/>
      <c r="E8" s="50"/>
      <c r="F8" s="48"/>
      <c r="G8" s="49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4.5">
      <c r="A9" s="46" t="s">
        <v>10</v>
      </c>
      <c r="B9" s="46" t="s">
        <v>11</v>
      </c>
      <c r="C9" s="47">
        <v>43920</v>
      </c>
      <c r="D9" s="49">
        <f t="shared" ref="D9:D16" si="0">E9/C9*100</f>
        <v>101.34316939890711</v>
      </c>
      <c r="E9" s="47">
        <v>44509.920000000006</v>
      </c>
      <c r="F9" s="47">
        <v>45500</v>
      </c>
      <c r="G9" s="48">
        <f>SUM(H9:S9)</f>
        <v>0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4.5">
      <c r="A10" s="46" t="s">
        <v>12</v>
      </c>
      <c r="B10" s="46" t="s">
        <v>13</v>
      </c>
      <c r="C10" s="47">
        <v>20820</v>
      </c>
      <c r="D10" s="49">
        <f t="shared" si="0"/>
        <v>101.48876080691642</v>
      </c>
      <c r="E10" s="47">
        <v>21129.96</v>
      </c>
      <c r="F10" s="47">
        <v>21600</v>
      </c>
      <c r="G10" s="48">
        <f t="shared" ref="G10:G16" si="1">SUM(H10:S10)</f>
        <v>0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spans="1:19" ht="14.5">
      <c r="A11" s="46" t="s">
        <v>14</v>
      </c>
      <c r="B11" s="46" t="s">
        <v>15</v>
      </c>
      <c r="C11" s="47">
        <v>3720</v>
      </c>
      <c r="D11" s="49">
        <f t="shared" si="0"/>
        <v>103.26182795698926</v>
      </c>
      <c r="E11" s="47">
        <v>3841.34</v>
      </c>
      <c r="F11" s="47">
        <v>3925</v>
      </c>
      <c r="G11" s="48">
        <f t="shared" si="1"/>
        <v>0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4.5">
      <c r="A12" s="46" t="s">
        <v>16</v>
      </c>
      <c r="B12" s="46" t="s">
        <v>17</v>
      </c>
      <c r="C12" s="47">
        <v>2640</v>
      </c>
      <c r="D12" s="49">
        <f t="shared" si="0"/>
        <v>92.263636363636365</v>
      </c>
      <c r="E12" s="47">
        <v>2435.7600000000002</v>
      </c>
      <c r="F12" s="47">
        <v>2800</v>
      </c>
      <c r="G12" s="48">
        <f t="shared" si="1"/>
        <v>0</v>
      </c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4.5">
      <c r="A13" s="46" t="s">
        <v>18</v>
      </c>
      <c r="B13" s="46" t="s">
        <v>19</v>
      </c>
      <c r="C13" s="47">
        <v>1440</v>
      </c>
      <c r="D13" s="49">
        <f t="shared" si="0"/>
        <v>59.469444444444441</v>
      </c>
      <c r="E13" s="47">
        <v>856.36</v>
      </c>
      <c r="F13" s="47">
        <v>1500</v>
      </c>
      <c r="G13" s="48">
        <f t="shared" si="1"/>
        <v>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5">
      <c r="A14" s="46" t="s">
        <v>20</v>
      </c>
      <c r="B14" s="46" t="s">
        <v>21</v>
      </c>
      <c r="C14" s="47">
        <v>3360</v>
      </c>
      <c r="D14" s="49">
        <f t="shared" si="0"/>
        <v>0</v>
      </c>
      <c r="E14" s="47"/>
      <c r="F14" s="47">
        <v>4000</v>
      </c>
      <c r="G14" s="48">
        <f t="shared" si="1"/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</row>
    <row r="15" spans="1:19" ht="14.5">
      <c r="A15" s="46" t="s">
        <v>22</v>
      </c>
      <c r="B15" s="46" t="s">
        <v>23</v>
      </c>
      <c r="C15" s="47">
        <v>2760</v>
      </c>
      <c r="D15" s="49">
        <f t="shared" si="0"/>
        <v>0</v>
      </c>
      <c r="E15" s="47"/>
      <c r="F15" s="47">
        <v>3000</v>
      </c>
      <c r="G15" s="48">
        <f t="shared" si="1"/>
        <v>0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</row>
    <row r="16" spans="1:19" ht="14.5">
      <c r="A16" s="46" t="s">
        <v>24</v>
      </c>
      <c r="B16" s="46" t="s">
        <v>25</v>
      </c>
      <c r="C16" s="47">
        <v>1440</v>
      </c>
      <c r="D16" s="49">
        <f t="shared" si="0"/>
        <v>25.385416666666664</v>
      </c>
      <c r="E16" s="47">
        <v>365.55</v>
      </c>
      <c r="F16" s="47">
        <v>500</v>
      </c>
      <c r="G16" s="48">
        <f t="shared" si="1"/>
        <v>0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</row>
    <row r="17" spans="1:19" ht="14.5">
      <c r="A17" s="45"/>
      <c r="B17" s="45" t="s">
        <v>26</v>
      </c>
      <c r="C17" s="47"/>
      <c r="D17" s="48"/>
      <c r="E17" s="47"/>
      <c r="F17" s="47"/>
      <c r="G17" s="52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</row>
    <row r="18" spans="1:19" ht="14.5">
      <c r="A18" s="46" t="s">
        <v>27</v>
      </c>
      <c r="B18" s="46" t="s">
        <v>28</v>
      </c>
      <c r="C18" s="47">
        <v>20040</v>
      </c>
      <c r="D18" s="49">
        <f t="shared" ref="D18:D20" si="2">E18/C18*100</f>
        <v>101.69491017964071</v>
      </c>
      <c r="E18" s="47">
        <v>20379.66</v>
      </c>
      <c r="F18" s="47">
        <v>5205</v>
      </c>
      <c r="G18" s="48">
        <f t="shared" ref="G18:G20" si="3">SUM(H18:S18)</f>
        <v>0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</row>
    <row r="19" spans="1:19" ht="14.5">
      <c r="A19" s="46" t="s">
        <v>29</v>
      </c>
      <c r="B19" s="46" t="s">
        <v>30</v>
      </c>
      <c r="C19" s="47">
        <v>900</v>
      </c>
      <c r="D19" s="49">
        <f t="shared" si="2"/>
        <v>98.346666666666664</v>
      </c>
      <c r="E19" s="47">
        <v>885.12</v>
      </c>
      <c r="F19" s="47">
        <v>250</v>
      </c>
      <c r="G19" s="48">
        <f t="shared" si="3"/>
        <v>0</v>
      </c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</row>
    <row r="20" spans="1:19" ht="14.5">
      <c r="A20" s="46" t="s">
        <v>31</v>
      </c>
      <c r="B20" s="46" t="s">
        <v>32</v>
      </c>
      <c r="C20" s="47">
        <v>550</v>
      </c>
      <c r="D20" s="49">
        <f t="shared" si="2"/>
        <v>58.498181818181813</v>
      </c>
      <c r="E20" s="47">
        <v>321.74</v>
      </c>
      <c r="F20" s="47">
        <v>100</v>
      </c>
      <c r="G20" s="48">
        <f t="shared" si="3"/>
        <v>0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</row>
    <row r="21" spans="1:19" ht="14.5">
      <c r="A21" s="46"/>
      <c r="B21" s="46" t="s">
        <v>33</v>
      </c>
      <c r="C21" s="47"/>
      <c r="D21" s="48"/>
      <c r="E21" s="47">
        <v>0</v>
      </c>
      <c r="F21" s="47"/>
      <c r="G21" s="52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</row>
    <row r="22" spans="1:19" ht="14.5">
      <c r="A22" s="46" t="s">
        <v>34</v>
      </c>
      <c r="B22" s="46" t="s">
        <v>35</v>
      </c>
      <c r="C22" s="47">
        <v>9840</v>
      </c>
      <c r="D22" s="49">
        <f t="shared" ref="D22:D24" si="4">E22/C22*100</f>
        <v>0</v>
      </c>
      <c r="E22" s="47"/>
      <c r="F22" s="47">
        <v>9000</v>
      </c>
      <c r="G22" s="48">
        <f t="shared" ref="G22:G24" si="5">SUM(H22:S22)</f>
        <v>0</v>
      </c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</row>
    <row r="23" spans="1:19" ht="14.5">
      <c r="A23" s="46" t="s">
        <v>36</v>
      </c>
      <c r="B23" s="46" t="s">
        <v>30</v>
      </c>
      <c r="C23" s="47">
        <v>350</v>
      </c>
      <c r="D23" s="49">
        <f t="shared" si="4"/>
        <v>0</v>
      </c>
      <c r="E23" s="47"/>
      <c r="F23" s="47">
        <v>350</v>
      </c>
      <c r="G23" s="48">
        <f t="shared" si="5"/>
        <v>0</v>
      </c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</row>
    <row r="24" spans="1:19" ht="14.5">
      <c r="A24" s="46" t="s">
        <v>37</v>
      </c>
      <c r="B24" s="46" t="s">
        <v>32</v>
      </c>
      <c r="C24" s="47">
        <v>230</v>
      </c>
      <c r="D24" s="49">
        <f t="shared" si="4"/>
        <v>0</v>
      </c>
      <c r="E24" s="47"/>
      <c r="F24" s="47">
        <v>250</v>
      </c>
      <c r="G24" s="48">
        <f t="shared" si="5"/>
        <v>0</v>
      </c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</row>
    <row r="25" spans="1:19" ht="14.5">
      <c r="A25" s="46"/>
      <c r="B25" s="46" t="s">
        <v>38</v>
      </c>
      <c r="C25" s="47"/>
      <c r="D25" s="48"/>
      <c r="E25" s="47">
        <v>0</v>
      </c>
      <c r="F25" s="47"/>
      <c r="G25" s="52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</row>
    <row r="26" spans="1:19" ht="14.5">
      <c r="A26" s="46" t="s">
        <v>39</v>
      </c>
      <c r="B26" s="46" t="s">
        <v>35</v>
      </c>
      <c r="C26" s="47">
        <v>9840</v>
      </c>
      <c r="D26" s="49">
        <f t="shared" ref="D26:D29" si="6">E26/C26*100</f>
        <v>99.414634146341456</v>
      </c>
      <c r="E26" s="47">
        <v>9782.4</v>
      </c>
      <c r="F26" s="47">
        <v>10000</v>
      </c>
      <c r="G26" s="48">
        <f t="shared" ref="G26:G28" si="7">SUM(H26:S26)</f>
        <v>0</v>
      </c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</row>
    <row r="27" spans="1:19" ht="14.5">
      <c r="A27" s="46" t="s">
        <v>40</v>
      </c>
      <c r="B27" s="46" t="s">
        <v>30</v>
      </c>
      <c r="C27" s="47">
        <v>350</v>
      </c>
      <c r="D27" s="49">
        <f t="shared" si="6"/>
        <v>94.248571428571424</v>
      </c>
      <c r="E27" s="47">
        <v>329.87</v>
      </c>
      <c r="F27" s="47">
        <v>330</v>
      </c>
      <c r="G27" s="48">
        <f t="shared" si="7"/>
        <v>0</v>
      </c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</row>
    <row r="28" spans="1:19" ht="14.5">
      <c r="A28" s="46" t="s">
        <v>41</v>
      </c>
      <c r="B28" s="46" t="s">
        <v>32</v>
      </c>
      <c r="C28" s="47">
        <v>230</v>
      </c>
      <c r="D28" s="49">
        <f t="shared" si="6"/>
        <v>67.2</v>
      </c>
      <c r="E28" s="47">
        <v>154.56</v>
      </c>
      <c r="F28" s="47">
        <v>250</v>
      </c>
      <c r="G28" s="48">
        <f t="shared" si="7"/>
        <v>0</v>
      </c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</row>
    <row r="29" spans="1:19" ht="14.5">
      <c r="A29" s="46" t="s">
        <v>42</v>
      </c>
      <c r="B29" s="46" t="s">
        <v>43</v>
      </c>
      <c r="C29" s="47">
        <v>100</v>
      </c>
      <c r="D29" s="49">
        <f t="shared" si="6"/>
        <v>0</v>
      </c>
      <c r="E29" s="47">
        <v>0</v>
      </c>
      <c r="F29" s="47"/>
      <c r="G29" s="48">
        <f>SUM(H29:S29)</f>
        <v>0</v>
      </c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</row>
    <row r="30" spans="1:19" ht="14.5">
      <c r="A30" s="46"/>
      <c r="B30" s="46"/>
      <c r="C30" s="47"/>
      <c r="D30" s="48"/>
      <c r="E30" s="47"/>
      <c r="F30" s="47"/>
      <c r="G30" s="52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 spans="1:19" ht="14.5">
      <c r="A31" s="46" t="s">
        <v>177</v>
      </c>
      <c r="B31" s="46" t="s">
        <v>44</v>
      </c>
      <c r="C31" s="47">
        <v>350</v>
      </c>
      <c r="D31" s="49">
        <f>E31/C31*100</f>
        <v>94.205714285714279</v>
      </c>
      <c r="E31" s="47">
        <v>329.71999999999997</v>
      </c>
      <c r="F31" s="47">
        <v>400</v>
      </c>
      <c r="G31" s="48">
        <f>SUM(H31:S31)</f>
        <v>0</v>
      </c>
      <c r="H31" s="76"/>
      <c r="I31" s="76"/>
      <c r="J31" s="75"/>
      <c r="K31" s="75"/>
      <c r="L31" s="75"/>
      <c r="M31" s="75"/>
      <c r="N31" s="75"/>
      <c r="O31" s="75"/>
      <c r="P31" s="75"/>
      <c r="Q31" s="75"/>
      <c r="R31" s="75"/>
      <c r="S31" s="75"/>
    </row>
    <row r="32" spans="1:19" ht="14.5">
      <c r="A32" s="53" t="s">
        <v>45</v>
      </c>
      <c r="B32" s="46" t="s">
        <v>46</v>
      </c>
      <c r="C32" s="47">
        <f>SUBTOTAL(9,C9:C31)</f>
        <v>122880</v>
      </c>
      <c r="D32" s="49">
        <f>E32/C32*100</f>
        <v>85.711230468749989</v>
      </c>
      <c r="E32" s="47">
        <f>SUBTOTAL(9,E9:E31)</f>
        <v>105321.95999999999</v>
      </c>
      <c r="F32" s="47">
        <f>SUBTOTAL(9,F9:F31)</f>
        <v>108960</v>
      </c>
      <c r="G32" s="47">
        <f>SUBTOTAL(9,G9:G31)</f>
        <v>0</v>
      </c>
      <c r="H32" s="76"/>
      <c r="I32" s="76"/>
      <c r="J32" s="75"/>
      <c r="K32" s="75"/>
      <c r="L32" s="75"/>
      <c r="M32" s="75"/>
      <c r="N32" s="75"/>
      <c r="O32" s="75"/>
      <c r="P32" s="75"/>
      <c r="Q32" s="75"/>
      <c r="R32" s="75"/>
      <c r="S32" s="75"/>
    </row>
    <row r="33" spans="1:19" ht="14.5">
      <c r="A33" s="148"/>
      <c r="B33" s="127"/>
      <c r="C33" s="127"/>
      <c r="D33" s="127"/>
      <c r="E33" s="127"/>
      <c r="F33" s="127"/>
      <c r="G33" s="127"/>
      <c r="H33" s="151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</row>
    <row r="34" spans="1:19" ht="14.5">
      <c r="A34" s="54" t="s">
        <v>47</v>
      </c>
      <c r="B34" s="56" t="s">
        <v>48</v>
      </c>
      <c r="C34" s="55"/>
      <c r="D34" s="55"/>
      <c r="E34" s="57"/>
      <c r="F34" s="55"/>
      <c r="G34" s="55"/>
      <c r="H34" s="76"/>
      <c r="I34" s="76"/>
      <c r="J34" s="75"/>
      <c r="K34" s="75"/>
      <c r="L34" s="75"/>
      <c r="M34" s="75"/>
      <c r="N34" s="75"/>
      <c r="O34" s="75"/>
      <c r="P34" s="75"/>
      <c r="Q34" s="75"/>
      <c r="R34" s="75"/>
      <c r="S34" s="75"/>
    </row>
    <row r="35" spans="1:19" ht="14.5">
      <c r="A35" s="58" t="s">
        <v>49</v>
      </c>
      <c r="B35" s="56" t="s">
        <v>50</v>
      </c>
      <c r="C35" s="57">
        <v>1500</v>
      </c>
      <c r="D35" s="59">
        <f t="shared" ref="D35:D37" si="8">E35/C35*100</f>
        <v>84.405333333333331</v>
      </c>
      <c r="E35" s="57">
        <v>1266.08</v>
      </c>
      <c r="F35" s="57">
        <v>1200</v>
      </c>
      <c r="G35" s="55">
        <f t="shared" ref="G35:G47" si="9">SUM(H35:S35)</f>
        <v>0</v>
      </c>
      <c r="H35" s="76"/>
      <c r="I35" s="76"/>
      <c r="J35" s="75"/>
      <c r="K35" s="75"/>
      <c r="L35" s="75"/>
      <c r="M35" s="75"/>
      <c r="N35" s="75"/>
      <c r="O35" s="75"/>
      <c r="P35" s="75"/>
      <c r="Q35" s="75"/>
      <c r="R35" s="75"/>
      <c r="S35" s="75"/>
    </row>
    <row r="36" spans="1:19" ht="14.5">
      <c r="A36" s="58" t="s">
        <v>51</v>
      </c>
      <c r="B36" s="56" t="s">
        <v>52</v>
      </c>
      <c r="C36" s="57">
        <v>500</v>
      </c>
      <c r="D36" s="59">
        <f t="shared" si="8"/>
        <v>322.642</v>
      </c>
      <c r="E36" s="57">
        <v>1613.21</v>
      </c>
      <c r="F36" s="57">
        <v>1500</v>
      </c>
      <c r="G36" s="55">
        <f t="shared" si="9"/>
        <v>0</v>
      </c>
      <c r="H36" s="77"/>
      <c r="I36" s="78"/>
      <c r="J36" s="75"/>
      <c r="K36" s="75"/>
      <c r="L36" s="75"/>
      <c r="M36" s="75"/>
      <c r="N36" s="75"/>
      <c r="O36" s="75"/>
      <c r="P36" s="75"/>
      <c r="Q36" s="75"/>
      <c r="R36" s="75"/>
      <c r="S36" s="75"/>
    </row>
    <row r="37" spans="1:19" ht="14.5">
      <c r="A37" s="58" t="s">
        <v>53</v>
      </c>
      <c r="B37" s="56" t="s">
        <v>54</v>
      </c>
      <c r="C37" s="57">
        <v>800</v>
      </c>
      <c r="D37" s="59">
        <f t="shared" si="8"/>
        <v>102.51374999999999</v>
      </c>
      <c r="E37" s="57">
        <v>820.1099999999999</v>
      </c>
      <c r="F37" s="57">
        <v>1000</v>
      </c>
      <c r="G37" s="55">
        <f t="shared" si="9"/>
        <v>0</v>
      </c>
      <c r="H37" s="76"/>
      <c r="I37" s="76"/>
      <c r="J37" s="75"/>
      <c r="K37" s="75"/>
      <c r="L37" s="75"/>
      <c r="M37" s="75"/>
      <c r="N37" s="75"/>
      <c r="O37" s="75"/>
      <c r="P37" s="75"/>
      <c r="Q37" s="75"/>
      <c r="R37" s="75"/>
      <c r="S37" s="75"/>
    </row>
    <row r="38" spans="1:19" ht="14.5">
      <c r="A38" s="58" t="s">
        <v>55</v>
      </c>
      <c r="B38" s="56" t="s">
        <v>56</v>
      </c>
      <c r="C38" s="57"/>
      <c r="D38" s="55"/>
      <c r="E38" s="57"/>
      <c r="F38" s="57"/>
      <c r="G38" s="55">
        <f t="shared" si="9"/>
        <v>0</v>
      </c>
      <c r="H38" s="76"/>
      <c r="I38" s="76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 spans="1:19" ht="14.5">
      <c r="A39" s="58" t="s">
        <v>57</v>
      </c>
      <c r="B39" s="56" t="s">
        <v>58</v>
      </c>
      <c r="C39" s="57">
        <v>400</v>
      </c>
      <c r="D39" s="59">
        <f t="shared" ref="D39:D48" si="10">E39/C39*100</f>
        <v>0</v>
      </c>
      <c r="E39" s="57"/>
      <c r="F39" s="57"/>
      <c r="G39" s="55">
        <f t="shared" si="9"/>
        <v>0</v>
      </c>
      <c r="H39" s="76"/>
      <c r="I39" s="76"/>
      <c r="J39" s="75"/>
      <c r="K39" s="75"/>
      <c r="L39" s="75"/>
      <c r="M39" s="75"/>
      <c r="N39" s="75"/>
      <c r="O39" s="75"/>
      <c r="P39" s="75"/>
      <c r="Q39" s="75"/>
      <c r="R39" s="75"/>
      <c r="S39" s="75"/>
    </row>
    <row r="40" spans="1:19" ht="14.5">
      <c r="A40" s="58" t="s">
        <v>59</v>
      </c>
      <c r="B40" s="56" t="s">
        <v>60</v>
      </c>
      <c r="C40" s="57">
        <v>5000</v>
      </c>
      <c r="D40" s="59">
        <f t="shared" si="10"/>
        <v>98.72</v>
      </c>
      <c r="E40" s="57">
        <v>4936</v>
      </c>
      <c r="F40" s="57">
        <v>5000</v>
      </c>
      <c r="G40" s="55">
        <f t="shared" si="9"/>
        <v>0</v>
      </c>
      <c r="H40" s="76"/>
      <c r="I40" s="76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 spans="1:19" ht="14.5">
      <c r="A41" s="58" t="s">
        <v>61</v>
      </c>
      <c r="B41" s="56" t="s">
        <v>62</v>
      </c>
      <c r="C41" s="57">
        <v>300</v>
      </c>
      <c r="D41" s="59">
        <f t="shared" si="10"/>
        <v>0</v>
      </c>
      <c r="E41" s="57">
        <v>0</v>
      </c>
      <c r="F41" s="57">
        <v>300</v>
      </c>
      <c r="G41" s="55">
        <f t="shared" si="9"/>
        <v>0</v>
      </c>
      <c r="H41" s="76"/>
      <c r="I41" s="76"/>
      <c r="J41" s="75"/>
      <c r="K41" s="75"/>
      <c r="L41" s="75"/>
      <c r="M41" s="75"/>
      <c r="N41" s="75"/>
      <c r="O41" s="75"/>
      <c r="P41" s="75"/>
      <c r="Q41" s="75"/>
      <c r="R41" s="75"/>
      <c r="S41" s="75"/>
    </row>
    <row r="42" spans="1:19" ht="14.5">
      <c r="A42" s="58" t="s">
        <v>63</v>
      </c>
      <c r="B42" s="56" t="s">
        <v>64</v>
      </c>
      <c r="C42" s="57">
        <v>300</v>
      </c>
      <c r="D42" s="59">
        <f t="shared" si="10"/>
        <v>0</v>
      </c>
      <c r="E42" s="57">
        <v>0</v>
      </c>
      <c r="F42" s="57">
        <v>300</v>
      </c>
      <c r="G42" s="55">
        <f t="shared" si="9"/>
        <v>0</v>
      </c>
      <c r="H42" s="76"/>
      <c r="I42" s="76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 spans="1:19" ht="14.5">
      <c r="A43" s="58" t="s">
        <v>65</v>
      </c>
      <c r="B43" s="56" t="s">
        <v>66</v>
      </c>
      <c r="C43" s="57">
        <v>400</v>
      </c>
      <c r="D43" s="59">
        <f t="shared" si="10"/>
        <v>90.4</v>
      </c>
      <c r="E43" s="57">
        <v>361.6</v>
      </c>
      <c r="F43" s="57">
        <v>400</v>
      </c>
      <c r="G43" s="55">
        <f t="shared" si="9"/>
        <v>0</v>
      </c>
      <c r="H43" s="76"/>
      <c r="I43" s="76"/>
      <c r="J43" s="75"/>
      <c r="K43" s="75"/>
      <c r="L43" s="75"/>
      <c r="M43" s="75"/>
      <c r="N43" s="75"/>
      <c r="O43" s="75"/>
      <c r="P43" s="75"/>
      <c r="Q43" s="75"/>
      <c r="R43" s="75"/>
      <c r="S43" s="75"/>
    </row>
    <row r="44" spans="1:19" ht="14.5">
      <c r="A44" s="58" t="s">
        <v>67</v>
      </c>
      <c r="B44" s="56" t="s">
        <v>68</v>
      </c>
      <c r="C44" s="57">
        <v>40800</v>
      </c>
      <c r="D44" s="59">
        <f t="shared" si="10"/>
        <v>95.833333333333343</v>
      </c>
      <c r="E44" s="57">
        <v>39100</v>
      </c>
      <c r="F44" s="57">
        <v>36000</v>
      </c>
      <c r="G44" s="55">
        <f t="shared" si="9"/>
        <v>0</v>
      </c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</row>
    <row r="45" spans="1:19" ht="14.5">
      <c r="A45" s="58" t="s">
        <v>69</v>
      </c>
      <c r="B45" s="56" t="s">
        <v>70</v>
      </c>
      <c r="C45" s="57">
        <v>1200</v>
      </c>
      <c r="D45" s="59">
        <f t="shared" si="10"/>
        <v>123.29999999999998</v>
      </c>
      <c r="E45" s="57">
        <v>1479.6</v>
      </c>
      <c r="F45" s="57">
        <v>1500</v>
      </c>
      <c r="G45" s="55">
        <f t="shared" si="9"/>
        <v>0</v>
      </c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</row>
    <row r="46" spans="1:19" ht="14.5">
      <c r="A46" s="56" t="s">
        <v>71</v>
      </c>
      <c r="B46" s="56" t="s">
        <v>72</v>
      </c>
      <c r="C46" s="57">
        <v>2000</v>
      </c>
      <c r="D46" s="59">
        <f t="shared" si="10"/>
        <v>52.310999999999993</v>
      </c>
      <c r="E46" s="57">
        <v>1046.22</v>
      </c>
      <c r="F46" s="57">
        <v>1500</v>
      </c>
      <c r="G46" s="55">
        <f t="shared" si="9"/>
        <v>0</v>
      </c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 spans="1:19" ht="14.5">
      <c r="A47" s="56" t="s">
        <v>73</v>
      </c>
      <c r="B47" s="56" t="s">
        <v>74</v>
      </c>
      <c r="C47" s="57">
        <v>800</v>
      </c>
      <c r="D47" s="59">
        <f t="shared" si="10"/>
        <v>45.037500000000001</v>
      </c>
      <c r="E47" s="57">
        <v>360.3</v>
      </c>
      <c r="F47" s="57">
        <v>400</v>
      </c>
      <c r="G47" s="55">
        <f t="shared" si="9"/>
        <v>0</v>
      </c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</row>
    <row r="48" spans="1:19" ht="14.5">
      <c r="A48" s="44" t="s">
        <v>45</v>
      </c>
      <c r="B48" s="56" t="s">
        <v>48</v>
      </c>
      <c r="C48" s="57">
        <f>SUBTOTAL(9,C35:C47)</f>
        <v>54000</v>
      </c>
      <c r="D48" s="59">
        <f t="shared" si="10"/>
        <v>94.413185185185185</v>
      </c>
      <c r="E48" s="57">
        <f t="shared" ref="E48:G48" si="11">SUBTOTAL(9,E35:E47)</f>
        <v>50983.12</v>
      </c>
      <c r="F48" s="57">
        <f t="shared" si="11"/>
        <v>49100</v>
      </c>
      <c r="G48" s="57">
        <f t="shared" si="11"/>
        <v>0</v>
      </c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</row>
    <row r="49" spans="1:19" ht="14.5">
      <c r="A49" s="148"/>
      <c r="B49" s="130"/>
      <c r="C49" s="130"/>
      <c r="D49" s="130"/>
      <c r="E49" s="130"/>
      <c r="F49" s="130"/>
      <c r="G49" s="130"/>
      <c r="H49" s="15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</row>
    <row r="50" spans="1:19" ht="14.5">
      <c r="A50" s="45" t="s">
        <v>75</v>
      </c>
      <c r="B50" s="46" t="s">
        <v>76</v>
      </c>
      <c r="C50" s="48"/>
      <c r="D50" s="48"/>
      <c r="E50" s="47"/>
      <c r="F50" s="48"/>
      <c r="G50" s="60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 spans="1:19" ht="14.5">
      <c r="A51" s="61" t="s">
        <v>77</v>
      </c>
      <c r="B51" s="46" t="s">
        <v>78</v>
      </c>
      <c r="C51" s="48">
        <v>1200</v>
      </c>
      <c r="D51" s="49">
        <f t="shared" ref="D51:D53" si="12">E51/C51*100</f>
        <v>0</v>
      </c>
      <c r="E51" s="48">
        <v>0</v>
      </c>
      <c r="F51" s="47">
        <v>1200</v>
      </c>
      <c r="G51" s="48">
        <f t="shared" ref="G51:G57" si="13">SUM(H51:S51)</f>
        <v>0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</row>
    <row r="52" spans="1:19" ht="14.5">
      <c r="A52" s="61" t="s">
        <v>79</v>
      </c>
      <c r="B52" s="46" t="s">
        <v>80</v>
      </c>
      <c r="C52" s="48">
        <v>200</v>
      </c>
      <c r="D52" s="49">
        <f t="shared" si="12"/>
        <v>0</v>
      </c>
      <c r="E52" s="48">
        <v>0</v>
      </c>
      <c r="F52" s="47">
        <v>200</v>
      </c>
      <c r="G52" s="48">
        <f t="shared" si="13"/>
        <v>0</v>
      </c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</row>
    <row r="53" spans="1:19" ht="14.5">
      <c r="A53" s="61" t="s">
        <v>81</v>
      </c>
      <c r="B53" s="46" t="s">
        <v>82</v>
      </c>
      <c r="C53" s="48">
        <v>100</v>
      </c>
      <c r="D53" s="49">
        <f t="shared" si="12"/>
        <v>0</v>
      </c>
      <c r="E53" s="48">
        <v>0</v>
      </c>
      <c r="F53" s="47">
        <v>200</v>
      </c>
      <c r="G53" s="48">
        <f t="shared" si="13"/>
        <v>0</v>
      </c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</row>
    <row r="54" spans="1:19" ht="14.5">
      <c r="A54" s="61" t="s">
        <v>83</v>
      </c>
      <c r="B54" s="46" t="s">
        <v>84</v>
      </c>
      <c r="C54" s="48"/>
      <c r="D54" s="48"/>
      <c r="E54" s="48"/>
      <c r="F54" s="47">
        <v>100</v>
      </c>
      <c r="G54" s="48">
        <f t="shared" si="13"/>
        <v>0</v>
      </c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</row>
    <row r="55" spans="1:19" ht="14.5">
      <c r="A55" s="61" t="s">
        <v>85</v>
      </c>
      <c r="B55" s="46" t="s">
        <v>86</v>
      </c>
      <c r="C55" s="48">
        <v>300</v>
      </c>
      <c r="D55" s="49">
        <f t="shared" ref="D55:D58" si="14">E55/C55*100</f>
        <v>24.423333333333332</v>
      </c>
      <c r="E55" s="48">
        <v>73.27</v>
      </c>
      <c r="F55" s="47">
        <v>400</v>
      </c>
      <c r="G55" s="48">
        <f t="shared" si="13"/>
        <v>0</v>
      </c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</row>
    <row r="56" spans="1:19" ht="14.5">
      <c r="A56" s="61" t="s">
        <v>87</v>
      </c>
      <c r="B56" s="46" t="s">
        <v>88</v>
      </c>
      <c r="C56" s="48">
        <v>200</v>
      </c>
      <c r="D56" s="49">
        <f t="shared" si="14"/>
        <v>0</v>
      </c>
      <c r="E56" s="48">
        <v>0</v>
      </c>
      <c r="F56" s="47">
        <v>100</v>
      </c>
      <c r="G56" s="48">
        <f t="shared" si="13"/>
        <v>0</v>
      </c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</row>
    <row r="57" spans="1:19" ht="14.5">
      <c r="A57" s="61" t="s">
        <v>89</v>
      </c>
      <c r="B57" s="46" t="s">
        <v>90</v>
      </c>
      <c r="C57" s="48">
        <v>100</v>
      </c>
      <c r="D57" s="49">
        <f t="shared" si="14"/>
        <v>0</v>
      </c>
      <c r="E57" s="48">
        <v>0</v>
      </c>
      <c r="F57" s="47">
        <v>100</v>
      </c>
      <c r="G57" s="48">
        <f t="shared" si="13"/>
        <v>0</v>
      </c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</row>
    <row r="58" spans="1:19" ht="14.5">
      <c r="A58" s="53" t="s">
        <v>45</v>
      </c>
      <c r="B58" s="46" t="s">
        <v>76</v>
      </c>
      <c r="C58" s="47">
        <f>SUBTOTAL(9,C51:C57)</f>
        <v>2100</v>
      </c>
      <c r="D58" s="49">
        <f t="shared" si="14"/>
        <v>3.4890476190476187</v>
      </c>
      <c r="E58" s="47">
        <f t="shared" ref="E58:G58" si="15">SUBTOTAL(9,E51:E57)</f>
        <v>73.27</v>
      </c>
      <c r="F58" s="47">
        <f t="shared" si="15"/>
        <v>2300</v>
      </c>
      <c r="G58" s="47">
        <f t="shared" si="15"/>
        <v>0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</row>
    <row r="59" spans="1:19" ht="14.5">
      <c r="A59" s="148"/>
      <c r="B59" s="130"/>
      <c r="C59" s="130"/>
      <c r="D59" s="130"/>
      <c r="E59" s="130"/>
      <c r="F59" s="130"/>
      <c r="G59" s="130"/>
      <c r="H59" s="15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19" ht="14.5">
      <c r="A60" s="54" t="s">
        <v>91</v>
      </c>
      <c r="B60" s="56" t="s">
        <v>92</v>
      </c>
      <c r="C60" s="55"/>
      <c r="D60" s="63"/>
      <c r="E60" s="57"/>
      <c r="F60" s="55"/>
      <c r="G60" s="62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</row>
    <row r="61" spans="1:19" ht="14.5">
      <c r="A61" s="58" t="s">
        <v>93</v>
      </c>
      <c r="B61" s="56" t="s">
        <v>94</v>
      </c>
      <c r="C61" s="55">
        <v>700</v>
      </c>
      <c r="D61" s="59">
        <f t="shared" ref="D61:D63" si="16">E61/C61*100</f>
        <v>71.428571428571431</v>
      </c>
      <c r="E61" s="57">
        <v>500</v>
      </c>
      <c r="F61" s="57">
        <v>400</v>
      </c>
      <c r="G61" s="55">
        <f t="shared" ref="G61:G64" si="17">SUM(H61:S61)</f>
        <v>0</v>
      </c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</row>
    <row r="62" spans="1:19" ht="14.5">
      <c r="A62" s="58" t="s">
        <v>95</v>
      </c>
      <c r="B62" s="56" t="s">
        <v>96</v>
      </c>
      <c r="C62" s="55">
        <v>200</v>
      </c>
      <c r="D62" s="59">
        <f t="shared" si="16"/>
        <v>0</v>
      </c>
      <c r="E62" s="57">
        <v>0</v>
      </c>
      <c r="F62" s="57">
        <v>200</v>
      </c>
      <c r="G62" s="55">
        <f t="shared" si="17"/>
        <v>0</v>
      </c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</row>
    <row r="63" spans="1:19" ht="14.5">
      <c r="A63" s="58" t="s">
        <v>97</v>
      </c>
      <c r="B63" s="56" t="s">
        <v>98</v>
      </c>
      <c r="C63" s="55">
        <v>450</v>
      </c>
      <c r="D63" s="59">
        <f t="shared" si="16"/>
        <v>0</v>
      </c>
      <c r="E63" s="57">
        <v>0</v>
      </c>
      <c r="F63" s="57">
        <v>400</v>
      </c>
      <c r="G63" s="55">
        <f t="shared" si="17"/>
        <v>0</v>
      </c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spans="1:19" ht="14.5">
      <c r="A64" s="58" t="s">
        <v>99</v>
      </c>
      <c r="B64" s="56" t="s">
        <v>100</v>
      </c>
      <c r="C64" s="55"/>
      <c r="D64" s="64"/>
      <c r="E64" s="57">
        <v>0</v>
      </c>
      <c r="F64" s="57">
        <v>1300</v>
      </c>
      <c r="G64" s="55">
        <f t="shared" si="17"/>
        <v>0</v>
      </c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</row>
    <row r="65" spans="1:19" ht="14.5">
      <c r="A65" s="44" t="s">
        <v>45</v>
      </c>
      <c r="B65" s="56" t="s">
        <v>92</v>
      </c>
      <c r="C65" s="57">
        <f>SUBTOTAL(9,C61:C64)</f>
        <v>1350</v>
      </c>
      <c r="D65" s="59">
        <f>E65/C65*100</f>
        <v>37.037037037037038</v>
      </c>
      <c r="E65" s="57">
        <f t="shared" ref="E65:G65" si="18">SUBTOTAL(9,E61:E64)</f>
        <v>500</v>
      </c>
      <c r="F65" s="57">
        <f t="shared" si="18"/>
        <v>2300</v>
      </c>
      <c r="G65" s="57">
        <f t="shared" si="18"/>
        <v>0</v>
      </c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</row>
    <row r="66" spans="1:19" ht="14.5">
      <c r="A66" s="148"/>
      <c r="B66" s="130"/>
      <c r="C66" s="130"/>
      <c r="D66" s="130"/>
      <c r="E66" s="130"/>
      <c r="F66" s="130"/>
      <c r="G66" s="130"/>
      <c r="H66" s="15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14.5">
      <c r="A67" s="45" t="s">
        <v>101</v>
      </c>
      <c r="B67" s="46" t="s">
        <v>102</v>
      </c>
      <c r="C67" s="48"/>
      <c r="D67" s="65"/>
      <c r="E67" s="47"/>
      <c r="F67" s="48"/>
      <c r="G67" s="52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1:19" ht="14.5">
      <c r="A68" s="61" t="s">
        <v>103</v>
      </c>
      <c r="B68" s="46" t="s">
        <v>104</v>
      </c>
      <c r="C68" s="47">
        <v>200</v>
      </c>
      <c r="D68" s="49">
        <f t="shared" ref="D68:D72" si="19">E68/C68*100</f>
        <v>0</v>
      </c>
      <c r="E68" s="47"/>
      <c r="F68" s="47">
        <v>200</v>
      </c>
      <c r="G68" s="48">
        <f t="shared" ref="G68:G71" si="20">SUM(H68:S68)</f>
        <v>0</v>
      </c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</row>
    <row r="69" spans="1:19" ht="14.5">
      <c r="A69" s="61" t="s">
        <v>105</v>
      </c>
      <c r="B69" s="46" t="s">
        <v>106</v>
      </c>
      <c r="C69" s="47">
        <v>300</v>
      </c>
      <c r="D69" s="49">
        <f t="shared" si="19"/>
        <v>0</v>
      </c>
      <c r="E69" s="47"/>
      <c r="F69" s="47">
        <v>300</v>
      </c>
      <c r="G69" s="48">
        <f t="shared" si="20"/>
        <v>0</v>
      </c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</row>
    <row r="70" spans="1:19" ht="14.5">
      <c r="A70" s="61" t="s">
        <v>107</v>
      </c>
      <c r="B70" s="46" t="s">
        <v>108</v>
      </c>
      <c r="C70" s="47">
        <v>100</v>
      </c>
      <c r="D70" s="49">
        <f t="shared" si="19"/>
        <v>130</v>
      </c>
      <c r="E70" s="47">
        <v>130</v>
      </c>
      <c r="F70" s="47">
        <v>130</v>
      </c>
      <c r="G70" s="48">
        <f t="shared" si="20"/>
        <v>0</v>
      </c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</row>
    <row r="71" spans="1:19" ht="14.5">
      <c r="A71" s="61" t="s">
        <v>184</v>
      </c>
      <c r="B71" s="46" t="s">
        <v>109</v>
      </c>
      <c r="C71" s="48">
        <v>1000</v>
      </c>
      <c r="D71" s="49">
        <f t="shared" si="19"/>
        <v>0</v>
      </c>
      <c r="E71" s="47"/>
      <c r="F71" s="47">
        <v>2000</v>
      </c>
      <c r="G71" s="48">
        <f t="shared" si="20"/>
        <v>0</v>
      </c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</row>
    <row r="72" spans="1:19" ht="14.5">
      <c r="A72" s="53" t="s">
        <v>45</v>
      </c>
      <c r="B72" s="46" t="s">
        <v>102</v>
      </c>
      <c r="C72" s="47">
        <f>SUBTOTAL(9,C68:C71)</f>
        <v>1600</v>
      </c>
      <c r="D72" s="49">
        <f t="shared" si="19"/>
        <v>8.125</v>
      </c>
      <c r="E72" s="47">
        <f t="shared" ref="E72:G72" si="21">SUBTOTAL(9,E68:E71)</f>
        <v>130</v>
      </c>
      <c r="F72" s="47">
        <f t="shared" si="21"/>
        <v>2630</v>
      </c>
      <c r="G72" s="47">
        <f t="shared" si="21"/>
        <v>0</v>
      </c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</row>
    <row r="73" spans="1:19" ht="14.5">
      <c r="A73" s="148"/>
      <c r="B73" s="130"/>
      <c r="C73" s="130"/>
      <c r="D73" s="130"/>
      <c r="E73" s="130"/>
      <c r="F73" s="130"/>
      <c r="G73" s="130"/>
      <c r="H73" s="15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</row>
    <row r="74" spans="1:19" ht="14.5">
      <c r="A74" s="54" t="s">
        <v>110</v>
      </c>
      <c r="B74" s="56" t="s">
        <v>111</v>
      </c>
      <c r="C74" s="55"/>
      <c r="D74" s="55"/>
      <c r="E74" s="57"/>
      <c r="F74" s="55"/>
      <c r="G74" s="62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</row>
    <row r="75" spans="1:19" ht="14.5">
      <c r="A75" s="58" t="s">
        <v>112</v>
      </c>
      <c r="B75" s="56" t="s">
        <v>113</v>
      </c>
      <c r="C75" s="57">
        <v>500</v>
      </c>
      <c r="D75" s="59">
        <f t="shared" ref="D75:D80" si="22">E75/C75*100</f>
        <v>22.6</v>
      </c>
      <c r="E75" s="55">
        <v>113</v>
      </c>
      <c r="F75" s="55">
        <v>300</v>
      </c>
      <c r="G75" s="55">
        <f t="shared" ref="G75:G79" si="23">SUM(H75:S75)</f>
        <v>0</v>
      </c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</row>
    <row r="76" spans="1:19" ht="14.5">
      <c r="A76" s="58" t="s">
        <v>114</v>
      </c>
      <c r="B76" s="56" t="s">
        <v>115</v>
      </c>
      <c r="C76" s="57">
        <v>100</v>
      </c>
      <c r="D76" s="59">
        <f t="shared" si="22"/>
        <v>283</v>
      </c>
      <c r="E76" s="55">
        <v>283</v>
      </c>
      <c r="F76" s="55">
        <v>300</v>
      </c>
      <c r="G76" s="55">
        <f t="shared" si="23"/>
        <v>0</v>
      </c>
      <c r="H76" s="76"/>
      <c r="I76" s="76"/>
      <c r="J76" s="75"/>
      <c r="K76" s="75"/>
      <c r="L76" s="75"/>
      <c r="M76" s="75"/>
      <c r="N76" s="75"/>
      <c r="O76" s="75"/>
      <c r="P76" s="75"/>
      <c r="Q76" s="75"/>
      <c r="R76" s="75"/>
      <c r="S76" s="75"/>
    </row>
    <row r="77" spans="1:19" ht="14.5">
      <c r="A77" s="58" t="s">
        <v>116</v>
      </c>
      <c r="B77" s="56" t="s">
        <v>117</v>
      </c>
      <c r="C77" s="57">
        <v>300</v>
      </c>
      <c r="D77" s="59">
        <f t="shared" si="22"/>
        <v>101.80333333333334</v>
      </c>
      <c r="E77" s="55">
        <v>305.41000000000003</v>
      </c>
      <c r="F77" s="55">
        <v>300</v>
      </c>
      <c r="G77" s="55">
        <f t="shared" si="23"/>
        <v>0</v>
      </c>
      <c r="H77" s="76"/>
      <c r="I77" s="76"/>
      <c r="J77" s="75"/>
      <c r="K77" s="75"/>
      <c r="L77" s="75"/>
      <c r="M77" s="75"/>
      <c r="N77" s="75"/>
      <c r="O77" s="75"/>
      <c r="P77" s="75"/>
      <c r="Q77" s="75"/>
      <c r="R77" s="75"/>
      <c r="S77" s="75"/>
    </row>
    <row r="78" spans="1:19" ht="14.5">
      <c r="A78" s="58" t="s">
        <v>118</v>
      </c>
      <c r="B78" s="56" t="s">
        <v>119</v>
      </c>
      <c r="C78" s="57">
        <v>500</v>
      </c>
      <c r="D78" s="59">
        <f t="shared" si="22"/>
        <v>0</v>
      </c>
      <c r="E78" s="55"/>
      <c r="F78" s="55">
        <v>500</v>
      </c>
      <c r="G78" s="55">
        <f t="shared" si="23"/>
        <v>0</v>
      </c>
      <c r="H78" s="76"/>
      <c r="I78" s="76"/>
      <c r="J78" s="75"/>
      <c r="K78" s="75"/>
      <c r="L78" s="75"/>
      <c r="M78" s="75"/>
      <c r="N78" s="75"/>
      <c r="O78" s="75"/>
      <c r="P78" s="75"/>
      <c r="Q78" s="75"/>
      <c r="R78" s="75"/>
      <c r="S78" s="75"/>
    </row>
    <row r="79" spans="1:19" ht="14.5">
      <c r="A79" s="56" t="s">
        <v>120</v>
      </c>
      <c r="B79" s="56" t="s">
        <v>121</v>
      </c>
      <c r="C79" s="64">
        <v>500</v>
      </c>
      <c r="D79" s="59">
        <f t="shared" si="22"/>
        <v>0</v>
      </c>
      <c r="E79" s="55"/>
      <c r="F79" s="55">
        <v>500</v>
      </c>
      <c r="G79" s="55">
        <f t="shared" si="23"/>
        <v>0</v>
      </c>
      <c r="H79" s="76"/>
      <c r="I79" s="76"/>
      <c r="J79" s="75"/>
      <c r="K79" s="75"/>
      <c r="L79" s="75"/>
      <c r="M79" s="75"/>
      <c r="N79" s="75"/>
      <c r="O79" s="75"/>
      <c r="P79" s="75"/>
      <c r="Q79" s="75"/>
      <c r="R79" s="75"/>
      <c r="S79" s="75"/>
    </row>
    <row r="80" spans="1:19" ht="14.5">
      <c r="A80" s="44" t="s">
        <v>45</v>
      </c>
      <c r="B80" s="56" t="s">
        <v>111</v>
      </c>
      <c r="C80" s="57">
        <f>SUBTOTAL(9,C75:C79)</f>
        <v>1900</v>
      </c>
      <c r="D80" s="59">
        <f t="shared" si="22"/>
        <v>36.916315789473686</v>
      </c>
      <c r="E80" s="57">
        <f t="shared" ref="E80:G80" si="24">SUBTOTAL(9,E75:E79)</f>
        <v>701.41000000000008</v>
      </c>
      <c r="F80" s="57">
        <f t="shared" si="24"/>
        <v>1900</v>
      </c>
      <c r="G80" s="57">
        <f t="shared" si="24"/>
        <v>0</v>
      </c>
      <c r="H80" s="76"/>
      <c r="I80" s="76"/>
      <c r="J80" s="75"/>
      <c r="K80" s="75"/>
      <c r="L80" s="75"/>
      <c r="M80" s="75"/>
      <c r="N80" s="75"/>
      <c r="O80" s="75"/>
      <c r="P80" s="75"/>
      <c r="Q80" s="75"/>
      <c r="R80" s="75"/>
      <c r="S80" s="75"/>
    </row>
    <row r="81" spans="1:19" ht="14.5">
      <c r="A81" s="148"/>
      <c r="B81" s="127"/>
      <c r="C81" s="127"/>
      <c r="D81" s="127"/>
      <c r="E81" s="127"/>
      <c r="F81" s="127"/>
      <c r="G81" s="127"/>
      <c r="H81" s="151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</row>
    <row r="82" spans="1:19" ht="14.5">
      <c r="A82" s="45" t="s">
        <v>122</v>
      </c>
      <c r="B82" s="46" t="s">
        <v>123</v>
      </c>
      <c r="C82" s="48"/>
      <c r="D82" s="65"/>
      <c r="E82" s="47"/>
      <c r="F82" s="48"/>
      <c r="G82" s="48"/>
      <c r="H82" s="76"/>
      <c r="I82" s="76"/>
      <c r="J82" s="75"/>
      <c r="K82" s="75"/>
      <c r="L82" s="75"/>
      <c r="M82" s="75"/>
      <c r="N82" s="75"/>
      <c r="O82" s="75"/>
      <c r="P82" s="75"/>
      <c r="Q82" s="75"/>
      <c r="R82" s="75"/>
      <c r="S82" s="75"/>
    </row>
    <row r="83" spans="1:19" ht="14.5">
      <c r="A83" s="61" t="s">
        <v>124</v>
      </c>
      <c r="B83" s="46" t="s">
        <v>125</v>
      </c>
      <c r="C83" s="47">
        <v>1500</v>
      </c>
      <c r="D83" s="49">
        <f t="shared" ref="D83:D84" si="25">E83/C83*100</f>
        <v>0</v>
      </c>
      <c r="E83" s="48">
        <v>0</v>
      </c>
      <c r="F83" s="47">
        <v>1500</v>
      </c>
      <c r="G83" s="48">
        <f t="shared" ref="G83:G93" si="26">SUM(H83:S83)</f>
        <v>0</v>
      </c>
      <c r="H83" s="76"/>
      <c r="I83" s="76"/>
      <c r="J83" s="75"/>
      <c r="K83" s="75"/>
      <c r="L83" s="75"/>
      <c r="M83" s="75"/>
      <c r="N83" s="75"/>
      <c r="O83" s="75"/>
      <c r="P83" s="75"/>
      <c r="Q83" s="75"/>
      <c r="R83" s="75"/>
      <c r="S83" s="75"/>
    </row>
    <row r="84" spans="1:19" ht="14.5">
      <c r="A84" s="61" t="s">
        <v>126</v>
      </c>
      <c r="B84" s="46" t="s">
        <v>127</v>
      </c>
      <c r="C84" s="47">
        <v>6400</v>
      </c>
      <c r="D84" s="49">
        <f t="shared" si="25"/>
        <v>0</v>
      </c>
      <c r="E84" s="48">
        <v>0</v>
      </c>
      <c r="F84" s="47">
        <v>6400</v>
      </c>
      <c r="G84" s="48">
        <f t="shared" si="26"/>
        <v>0</v>
      </c>
      <c r="H84" s="76"/>
      <c r="I84" s="76"/>
      <c r="J84" s="75"/>
      <c r="K84" s="75"/>
      <c r="L84" s="75"/>
      <c r="M84" s="75"/>
      <c r="N84" s="75"/>
      <c r="O84" s="75"/>
      <c r="P84" s="75"/>
      <c r="Q84" s="75"/>
      <c r="R84" s="75"/>
      <c r="S84" s="75"/>
    </row>
    <row r="85" spans="1:19" ht="14.5">
      <c r="A85" s="61" t="s">
        <v>128</v>
      </c>
      <c r="B85" s="46" t="s">
        <v>178</v>
      </c>
      <c r="C85" s="47"/>
      <c r="D85" s="48"/>
      <c r="E85" s="48">
        <v>0</v>
      </c>
      <c r="F85" s="47"/>
      <c r="G85" s="48">
        <f t="shared" si="26"/>
        <v>0</v>
      </c>
      <c r="H85" s="76"/>
      <c r="I85" s="76"/>
      <c r="J85" s="75"/>
      <c r="K85" s="75"/>
      <c r="L85" s="75"/>
      <c r="M85" s="75"/>
      <c r="N85" s="75"/>
      <c r="O85" s="75"/>
      <c r="P85" s="75"/>
      <c r="Q85" s="75"/>
      <c r="R85" s="75"/>
      <c r="S85" s="75"/>
    </row>
    <row r="86" spans="1:19" ht="14.5">
      <c r="A86" s="61" t="s">
        <v>129</v>
      </c>
      <c r="B86" s="46" t="s">
        <v>130</v>
      </c>
      <c r="C86" s="47">
        <v>1500</v>
      </c>
      <c r="D86" s="49">
        <f t="shared" ref="D86:D94" si="27">E86/C86*100</f>
        <v>68.968666666666664</v>
      </c>
      <c r="E86" s="48">
        <v>1034.53</v>
      </c>
      <c r="F86" s="47">
        <v>7500</v>
      </c>
      <c r="G86" s="48">
        <f t="shared" si="26"/>
        <v>0</v>
      </c>
      <c r="H86" s="76"/>
      <c r="I86" s="79"/>
      <c r="J86" s="75"/>
      <c r="K86" s="75"/>
      <c r="L86" s="75"/>
      <c r="M86" s="75"/>
      <c r="N86" s="75"/>
      <c r="O86" s="75"/>
      <c r="P86" s="75"/>
      <c r="Q86" s="75"/>
      <c r="R86" s="75"/>
      <c r="S86" s="75"/>
    </row>
    <row r="87" spans="1:19" ht="14.5">
      <c r="A87" s="46" t="s">
        <v>131</v>
      </c>
      <c r="B87" s="61" t="s">
        <v>132</v>
      </c>
      <c r="C87" s="47">
        <v>1000</v>
      </c>
      <c r="D87" s="49">
        <f t="shared" si="27"/>
        <v>0</v>
      </c>
      <c r="E87" s="48">
        <v>0</v>
      </c>
      <c r="F87" s="47">
        <v>1000</v>
      </c>
      <c r="G87" s="48">
        <f t="shared" si="26"/>
        <v>0</v>
      </c>
      <c r="H87" s="76"/>
      <c r="I87" s="76"/>
      <c r="J87" s="75"/>
      <c r="K87" s="75"/>
      <c r="L87" s="75"/>
      <c r="M87" s="75"/>
      <c r="N87" s="75"/>
      <c r="O87" s="75"/>
      <c r="P87" s="75"/>
      <c r="Q87" s="75"/>
      <c r="R87" s="75"/>
      <c r="S87" s="75"/>
    </row>
    <row r="88" spans="1:19" ht="14.5">
      <c r="A88" s="46" t="s">
        <v>133</v>
      </c>
      <c r="B88" s="46" t="s">
        <v>134</v>
      </c>
      <c r="C88" s="47">
        <v>200</v>
      </c>
      <c r="D88" s="49">
        <f t="shared" si="27"/>
        <v>0</v>
      </c>
      <c r="E88" s="48">
        <v>0</v>
      </c>
      <c r="F88" s="47">
        <v>200</v>
      </c>
      <c r="G88" s="48">
        <f t="shared" si="26"/>
        <v>0</v>
      </c>
      <c r="H88" s="76"/>
      <c r="I88" s="76"/>
      <c r="J88" s="75"/>
      <c r="K88" s="75"/>
      <c r="L88" s="75"/>
      <c r="M88" s="75"/>
      <c r="N88" s="75"/>
      <c r="O88" s="75"/>
      <c r="P88" s="75"/>
      <c r="Q88" s="75"/>
      <c r="R88" s="75"/>
      <c r="S88" s="75"/>
    </row>
    <row r="89" spans="1:19" ht="14.5">
      <c r="A89" s="46" t="s">
        <v>135</v>
      </c>
      <c r="B89" s="46" t="s">
        <v>136</v>
      </c>
      <c r="C89" s="47">
        <v>800</v>
      </c>
      <c r="D89" s="49">
        <f t="shared" si="27"/>
        <v>0</v>
      </c>
      <c r="E89" s="48">
        <v>0</v>
      </c>
      <c r="F89" s="47">
        <v>800</v>
      </c>
      <c r="G89" s="48">
        <f t="shared" si="26"/>
        <v>0</v>
      </c>
      <c r="H89" s="76"/>
      <c r="I89" s="76"/>
      <c r="J89" s="75"/>
      <c r="K89" s="75"/>
      <c r="L89" s="75"/>
      <c r="M89" s="75"/>
      <c r="N89" s="75"/>
      <c r="O89" s="75"/>
      <c r="P89" s="75"/>
      <c r="Q89" s="75"/>
      <c r="R89" s="75"/>
      <c r="S89" s="75"/>
    </row>
    <row r="90" spans="1:19" ht="14.5">
      <c r="A90" s="46" t="s">
        <v>137</v>
      </c>
      <c r="B90" s="46" t="s">
        <v>179</v>
      </c>
      <c r="C90" s="47">
        <v>300</v>
      </c>
      <c r="D90" s="49">
        <f t="shared" si="27"/>
        <v>0</v>
      </c>
      <c r="E90" s="48">
        <v>0</v>
      </c>
      <c r="F90" s="47">
        <v>300</v>
      </c>
      <c r="G90" s="48">
        <f t="shared" si="26"/>
        <v>0</v>
      </c>
      <c r="H90" s="76"/>
      <c r="I90" s="76"/>
      <c r="J90" s="75"/>
      <c r="K90" s="75"/>
      <c r="L90" s="75"/>
      <c r="M90" s="75"/>
      <c r="N90" s="75"/>
      <c r="O90" s="75"/>
      <c r="P90" s="75"/>
      <c r="Q90" s="75"/>
      <c r="R90" s="75"/>
      <c r="S90" s="75"/>
    </row>
    <row r="91" spans="1:19" ht="14.5">
      <c r="A91" s="46" t="s">
        <v>138</v>
      </c>
      <c r="B91" s="46" t="s">
        <v>139</v>
      </c>
      <c r="C91" s="47">
        <v>500</v>
      </c>
      <c r="D91" s="49">
        <f t="shared" si="27"/>
        <v>5.4160000000000004</v>
      </c>
      <c r="E91" s="48">
        <v>27.08</v>
      </c>
      <c r="F91" s="47">
        <v>500</v>
      </c>
      <c r="G91" s="48">
        <f t="shared" si="26"/>
        <v>0</v>
      </c>
      <c r="H91" s="76"/>
      <c r="I91" s="76"/>
      <c r="J91" s="75"/>
      <c r="K91" s="75"/>
      <c r="L91" s="75"/>
      <c r="M91" s="75"/>
      <c r="N91" s="75"/>
      <c r="O91" s="75"/>
      <c r="P91" s="75"/>
      <c r="Q91" s="75"/>
      <c r="R91" s="75"/>
      <c r="S91" s="75"/>
    </row>
    <row r="92" spans="1:19" ht="14.5">
      <c r="A92" s="46" t="s">
        <v>140</v>
      </c>
      <c r="B92" s="46" t="s">
        <v>141</v>
      </c>
      <c r="C92" s="47">
        <v>1200</v>
      </c>
      <c r="D92" s="49">
        <f t="shared" si="27"/>
        <v>8.3333333333333321</v>
      </c>
      <c r="E92" s="48">
        <v>100</v>
      </c>
      <c r="F92" s="47">
        <v>1200</v>
      </c>
      <c r="G92" s="48">
        <f t="shared" si="26"/>
        <v>0</v>
      </c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</row>
    <row r="93" spans="1:19" ht="14.5">
      <c r="A93" s="46" t="s">
        <v>142</v>
      </c>
      <c r="B93" s="46" t="s">
        <v>180</v>
      </c>
      <c r="C93" s="47">
        <v>1200</v>
      </c>
      <c r="D93" s="49">
        <f t="shared" si="27"/>
        <v>33.333333333333329</v>
      </c>
      <c r="E93" s="48">
        <v>400</v>
      </c>
      <c r="F93" s="47">
        <v>1200</v>
      </c>
      <c r="G93" s="48">
        <f t="shared" si="26"/>
        <v>0</v>
      </c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</row>
    <row r="94" spans="1:19" ht="14.5">
      <c r="A94" s="53" t="s">
        <v>45</v>
      </c>
      <c r="B94" s="46" t="s">
        <v>123</v>
      </c>
      <c r="C94" s="47">
        <f>SUBTOTAL(9,C83:C93)</f>
        <v>14600</v>
      </c>
      <c r="D94" s="49">
        <f t="shared" si="27"/>
        <v>10.695958904109588</v>
      </c>
      <c r="E94" s="47">
        <f t="shared" ref="E94:G94" si="28">SUBTOTAL(9,E83:E93)</f>
        <v>1561.61</v>
      </c>
      <c r="F94" s="47">
        <f t="shared" si="28"/>
        <v>20600</v>
      </c>
      <c r="G94" s="47">
        <f t="shared" si="28"/>
        <v>0</v>
      </c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</row>
    <row r="95" spans="1:19" ht="14.5">
      <c r="A95" s="148"/>
      <c r="B95" s="127"/>
      <c r="C95" s="127"/>
      <c r="D95" s="127"/>
      <c r="E95" s="127"/>
      <c r="F95" s="127"/>
      <c r="G95" s="127"/>
      <c r="H95" s="15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</row>
    <row r="96" spans="1:19" ht="14.5">
      <c r="A96" s="54" t="s">
        <v>143</v>
      </c>
      <c r="B96" s="56" t="s">
        <v>144</v>
      </c>
      <c r="C96" s="55"/>
      <c r="D96" s="63"/>
      <c r="E96" s="57"/>
      <c r="F96" s="55"/>
      <c r="G96" s="5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</row>
    <row r="97" spans="1:19" ht="14.5">
      <c r="A97" s="58" t="s">
        <v>145</v>
      </c>
      <c r="B97" s="56" t="s">
        <v>146</v>
      </c>
      <c r="C97" s="57">
        <v>600</v>
      </c>
      <c r="D97" s="59">
        <f t="shared" ref="D97:D102" si="29">E97/C97*100</f>
        <v>0</v>
      </c>
      <c r="E97" s="55">
        <v>0</v>
      </c>
      <c r="F97" s="57">
        <v>600</v>
      </c>
      <c r="G97" s="55">
        <f t="shared" ref="G97:G101" si="30">SUM(H97:S97)</f>
        <v>0</v>
      </c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</row>
    <row r="98" spans="1:19" ht="14.5">
      <c r="A98" s="58" t="s">
        <v>147</v>
      </c>
      <c r="B98" s="56" t="s">
        <v>148</v>
      </c>
      <c r="C98" s="57">
        <v>500</v>
      </c>
      <c r="D98" s="59">
        <f t="shared" si="29"/>
        <v>0</v>
      </c>
      <c r="E98" s="55">
        <v>0</v>
      </c>
      <c r="F98" s="57">
        <v>500</v>
      </c>
      <c r="G98" s="55">
        <f t="shared" si="30"/>
        <v>0</v>
      </c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</row>
    <row r="99" spans="1:19" ht="14.5">
      <c r="A99" s="58" t="s">
        <v>149</v>
      </c>
      <c r="B99" s="56" t="s">
        <v>150</v>
      </c>
      <c r="C99" s="57">
        <v>2000</v>
      </c>
      <c r="D99" s="59">
        <f t="shared" si="29"/>
        <v>0</v>
      </c>
      <c r="E99" s="55">
        <v>0</v>
      </c>
      <c r="F99" s="57">
        <v>5000</v>
      </c>
      <c r="G99" s="55">
        <f t="shared" si="30"/>
        <v>0</v>
      </c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</row>
    <row r="100" spans="1:19" ht="14.5">
      <c r="A100" s="58" t="s">
        <v>151</v>
      </c>
      <c r="B100" s="56" t="s">
        <v>152</v>
      </c>
      <c r="C100" s="57">
        <v>200</v>
      </c>
      <c r="D100" s="59">
        <f t="shared" si="29"/>
        <v>0</v>
      </c>
      <c r="E100" s="55">
        <v>0</v>
      </c>
      <c r="F100" s="57">
        <v>200</v>
      </c>
      <c r="G100" s="55">
        <f t="shared" si="30"/>
        <v>0</v>
      </c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</row>
    <row r="101" spans="1:19" ht="14.5">
      <c r="A101" s="56" t="s">
        <v>153</v>
      </c>
      <c r="B101" s="56" t="s">
        <v>154</v>
      </c>
      <c r="C101" s="57">
        <v>200</v>
      </c>
      <c r="D101" s="59">
        <f t="shared" si="29"/>
        <v>0</v>
      </c>
      <c r="E101" s="55">
        <v>0</v>
      </c>
      <c r="F101" s="57">
        <v>200</v>
      </c>
      <c r="G101" s="55">
        <f t="shared" si="30"/>
        <v>0</v>
      </c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</row>
    <row r="102" spans="1:19" ht="14.5">
      <c r="A102" s="44" t="s">
        <v>45</v>
      </c>
      <c r="B102" s="56" t="s">
        <v>144</v>
      </c>
      <c r="C102" s="57">
        <f>SUBTOTAL(9,C97:C101)</f>
        <v>3500</v>
      </c>
      <c r="D102" s="59">
        <f t="shared" si="29"/>
        <v>0</v>
      </c>
      <c r="E102" s="57">
        <f t="shared" ref="E102:G102" si="31">SUBTOTAL(9,E97:E101)</f>
        <v>0</v>
      </c>
      <c r="F102" s="57">
        <f t="shared" si="31"/>
        <v>6500</v>
      </c>
      <c r="G102" s="57">
        <f t="shared" si="31"/>
        <v>0</v>
      </c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</row>
    <row r="103" spans="1:19" ht="14.5">
      <c r="A103" s="152"/>
      <c r="B103" s="127"/>
      <c r="C103" s="127"/>
      <c r="D103" s="127"/>
      <c r="E103" s="127"/>
      <c r="F103" s="127"/>
      <c r="G103" s="127"/>
      <c r="H103" s="15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</row>
    <row r="104" spans="1:19" ht="14.5">
      <c r="A104" s="45" t="s">
        <v>155</v>
      </c>
      <c r="B104" s="46" t="s">
        <v>156</v>
      </c>
      <c r="C104" s="48"/>
      <c r="D104" s="66"/>
      <c r="E104" s="67"/>
      <c r="F104" s="48"/>
      <c r="G104" s="48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</row>
    <row r="105" spans="1:19" ht="14.5">
      <c r="A105" s="61" t="s">
        <v>157</v>
      </c>
      <c r="B105" s="46" t="s">
        <v>158</v>
      </c>
      <c r="C105" s="48">
        <v>1000</v>
      </c>
      <c r="D105" s="49">
        <f t="shared" ref="D105:D106" si="32">E105/C105*100</f>
        <v>0</v>
      </c>
      <c r="E105" s="48"/>
      <c r="F105" s="48">
        <v>1000</v>
      </c>
      <c r="G105" s="48">
        <f t="shared" ref="G105" si="33">SUM(H105:S105)</f>
        <v>0</v>
      </c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</row>
    <row r="106" spans="1:19" ht="14.5">
      <c r="A106" s="53" t="s">
        <v>45</v>
      </c>
      <c r="B106" s="46" t="s">
        <v>156</v>
      </c>
      <c r="C106" s="47">
        <f>SUBTOTAL(9,C105)</f>
        <v>1000</v>
      </c>
      <c r="D106" s="49">
        <f t="shared" si="32"/>
        <v>0</v>
      </c>
      <c r="E106" s="47">
        <f t="shared" ref="E106:G106" si="34">SUBTOTAL(9,E105)</f>
        <v>0</v>
      </c>
      <c r="F106" s="47">
        <f t="shared" si="34"/>
        <v>1000</v>
      </c>
      <c r="G106" s="47">
        <f t="shared" si="34"/>
        <v>0</v>
      </c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</row>
    <row r="107" spans="1:19" ht="14.5">
      <c r="A107" s="148"/>
      <c r="B107" s="127"/>
      <c r="C107" s="127"/>
      <c r="D107" s="127"/>
      <c r="E107" s="127"/>
      <c r="F107" s="127"/>
      <c r="G107" s="127"/>
      <c r="H107" s="15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</row>
    <row r="108" spans="1:19" ht="14.5">
      <c r="A108" s="54" t="s">
        <v>181</v>
      </c>
      <c r="B108" s="56" t="s">
        <v>159</v>
      </c>
      <c r="C108" s="55"/>
      <c r="D108" s="63"/>
      <c r="E108" s="55"/>
      <c r="F108" s="55"/>
      <c r="G108" s="59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</row>
    <row r="109" spans="1:19" ht="14.5">
      <c r="A109" s="56" t="s">
        <v>160</v>
      </c>
      <c r="B109" s="56" t="s">
        <v>161</v>
      </c>
      <c r="C109" s="68">
        <v>1960.94</v>
      </c>
      <c r="D109" s="59">
        <f t="shared" ref="D109:D110" si="35">E109/C109*100</f>
        <v>0</v>
      </c>
      <c r="E109" s="55"/>
      <c r="F109" s="68">
        <v>3200</v>
      </c>
      <c r="G109" s="55">
        <f t="shared" ref="G109" si="36">SUM(H109:S109)</f>
        <v>0</v>
      </c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</row>
    <row r="110" spans="1:19" ht="14.5">
      <c r="A110" s="44" t="s">
        <v>45</v>
      </c>
      <c r="B110" s="56" t="s">
        <v>159</v>
      </c>
      <c r="C110" s="57">
        <f>SUBTOTAL(9,C109)</f>
        <v>1960.94</v>
      </c>
      <c r="D110" s="59">
        <f t="shared" si="35"/>
        <v>0</v>
      </c>
      <c r="E110" s="57">
        <f t="shared" ref="E110:G110" si="37">SUBTOTAL(9,E109)</f>
        <v>0</v>
      </c>
      <c r="F110" s="57">
        <f t="shared" si="37"/>
        <v>3200</v>
      </c>
      <c r="G110" s="57">
        <f t="shared" si="37"/>
        <v>0</v>
      </c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</row>
    <row r="111" spans="1:19" ht="14.5">
      <c r="A111" s="152"/>
      <c r="B111" s="127"/>
      <c r="C111" s="127"/>
      <c r="D111" s="127"/>
      <c r="E111" s="127"/>
      <c r="F111" s="127"/>
      <c r="G111" s="127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</row>
    <row r="112" spans="1:19" ht="14.5">
      <c r="A112" s="69"/>
      <c r="B112" s="69" t="s">
        <v>162</v>
      </c>
      <c r="C112" s="70">
        <f>SUBTOTAL(9,C9:C110)</f>
        <v>204890.94</v>
      </c>
      <c r="D112" s="71">
        <f>E112/C112*100</f>
        <v>77.734706083148424</v>
      </c>
      <c r="E112" s="70">
        <f t="shared" ref="E112:G112" si="38">SUBTOTAL(9,E9:E110)</f>
        <v>159271.37</v>
      </c>
      <c r="F112" s="70">
        <f t="shared" si="38"/>
        <v>198490</v>
      </c>
      <c r="G112" s="70">
        <f t="shared" si="38"/>
        <v>0</v>
      </c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</row>
    <row r="113" spans="1:19" ht="14.5">
      <c r="A113" s="148"/>
      <c r="B113" s="127"/>
      <c r="C113" s="127"/>
      <c r="D113" s="127"/>
      <c r="E113" s="127"/>
      <c r="F113" s="127"/>
      <c r="G113" s="127"/>
      <c r="H113" s="15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</row>
    <row r="114" spans="1:19" ht="14.5">
      <c r="A114" s="148" t="s">
        <v>163</v>
      </c>
      <c r="B114" s="149"/>
      <c r="C114" s="149"/>
      <c r="D114" s="149"/>
      <c r="E114" s="149"/>
      <c r="F114" s="149"/>
      <c r="G114" s="149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</row>
    <row r="115" spans="1:19" ht="14.5">
      <c r="A115" s="61" t="s">
        <v>164</v>
      </c>
      <c r="B115" s="46" t="s">
        <v>165</v>
      </c>
      <c r="C115" s="48">
        <v>5000</v>
      </c>
      <c r="D115" s="49">
        <f t="shared" ref="D115:D117" si="39">E115/C115*100</f>
        <v>107</v>
      </c>
      <c r="E115" s="47">
        <v>5350</v>
      </c>
      <c r="F115" s="47">
        <v>5000</v>
      </c>
      <c r="G115" s="48">
        <f t="shared" ref="G115:G120" si="40">SUM(H115:S115)</f>
        <v>0</v>
      </c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</row>
    <row r="116" spans="1:19" ht="14.5">
      <c r="A116" s="61" t="s">
        <v>166</v>
      </c>
      <c r="B116" s="46" t="s">
        <v>167</v>
      </c>
      <c r="C116" s="48">
        <v>3000</v>
      </c>
      <c r="D116" s="49">
        <f t="shared" si="39"/>
        <v>100</v>
      </c>
      <c r="E116" s="47">
        <v>3000</v>
      </c>
      <c r="F116" s="47">
        <v>3000</v>
      </c>
      <c r="G116" s="48">
        <f t="shared" si="40"/>
        <v>0</v>
      </c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</row>
    <row r="117" spans="1:19" ht="14.5">
      <c r="A117" s="61" t="s">
        <v>168</v>
      </c>
      <c r="B117" s="46" t="s">
        <v>169</v>
      </c>
      <c r="C117" s="48">
        <v>4000</v>
      </c>
      <c r="D117" s="49">
        <f t="shared" si="39"/>
        <v>100</v>
      </c>
      <c r="E117" s="47">
        <v>4000</v>
      </c>
      <c r="F117" s="47">
        <v>4000</v>
      </c>
      <c r="G117" s="48">
        <f t="shared" si="40"/>
        <v>0</v>
      </c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</row>
    <row r="118" spans="1:19" ht="14.5">
      <c r="A118" s="46" t="s">
        <v>170</v>
      </c>
      <c r="B118" s="46" t="s">
        <v>171</v>
      </c>
      <c r="C118" s="48">
        <v>0</v>
      </c>
      <c r="D118" s="49"/>
      <c r="E118" s="47">
        <v>0</v>
      </c>
      <c r="F118" s="47"/>
      <c r="G118" s="48">
        <f t="shared" si="40"/>
        <v>0</v>
      </c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</row>
    <row r="119" spans="1:19" ht="14.5">
      <c r="A119" s="61" t="s">
        <v>172</v>
      </c>
      <c r="B119" s="46" t="s">
        <v>183</v>
      </c>
      <c r="C119" s="48">
        <v>0</v>
      </c>
      <c r="D119" s="49"/>
      <c r="E119" s="47">
        <v>0</v>
      </c>
      <c r="F119" s="47"/>
      <c r="G119" s="48">
        <f t="shared" si="40"/>
        <v>0</v>
      </c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</row>
    <row r="120" spans="1:19" ht="14.5">
      <c r="A120" s="61" t="s">
        <v>182</v>
      </c>
      <c r="B120" s="46" t="s">
        <v>173</v>
      </c>
      <c r="C120" s="48"/>
      <c r="D120" s="48"/>
      <c r="E120" s="47">
        <v>1688</v>
      </c>
      <c r="F120" s="47">
        <v>10000</v>
      </c>
      <c r="G120" s="48">
        <f t="shared" si="40"/>
        <v>0</v>
      </c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</row>
    <row r="121" spans="1:19" ht="14.5">
      <c r="A121" s="53" t="s">
        <v>45</v>
      </c>
      <c r="B121" s="46" t="s">
        <v>174</v>
      </c>
      <c r="C121" s="47">
        <f>SUBTOTAL(9,C115:C120)</f>
        <v>12000</v>
      </c>
      <c r="D121" s="49">
        <f t="shared" ref="D121" si="41">E121/C121*100</f>
        <v>116.98333333333333</v>
      </c>
      <c r="E121" s="47">
        <f>SUBTOTAL(9,E115:E120)</f>
        <v>14038</v>
      </c>
      <c r="F121" s="47">
        <f>SUBTOTAL(9,F115:F120)</f>
        <v>22000</v>
      </c>
      <c r="G121" s="47">
        <f>SUBTOTAL(9,G115:G120)</f>
        <v>0</v>
      </c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</row>
    <row r="122" spans="1:19" ht="14.5">
      <c r="A122" s="152"/>
      <c r="B122" s="127"/>
      <c r="C122" s="127"/>
      <c r="D122" s="127"/>
      <c r="E122" s="127"/>
      <c r="F122" s="127"/>
      <c r="G122" s="127"/>
      <c r="H122" s="15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</row>
    <row r="123" spans="1:19" ht="14.5">
      <c r="A123" s="69"/>
      <c r="B123" s="69" t="s">
        <v>175</v>
      </c>
      <c r="C123" s="70">
        <f>SUBTOTAL(9,C115:C121)</f>
        <v>12000</v>
      </c>
      <c r="D123" s="71">
        <f t="shared" ref="D123" si="42">E123/C123*100</f>
        <v>116.98333333333333</v>
      </c>
      <c r="E123" s="70">
        <f>SUBTOTAL(9,E115:E121)</f>
        <v>14038</v>
      </c>
      <c r="F123" s="70">
        <f>SUBTOTAL(9,F115:F121)</f>
        <v>22000</v>
      </c>
      <c r="G123" s="70">
        <f>SUBTOTAL(9,G115:G121)</f>
        <v>0</v>
      </c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</row>
    <row r="124" spans="1:19" ht="14.5">
      <c r="A124" s="148"/>
      <c r="B124" s="127"/>
      <c r="C124" s="127"/>
      <c r="D124" s="127"/>
      <c r="E124" s="127"/>
      <c r="F124" s="127"/>
      <c r="G124" s="127"/>
      <c r="H124" s="15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</row>
    <row r="125" spans="1:19" ht="14.5">
      <c r="A125" s="72"/>
      <c r="B125" s="72" t="s">
        <v>176</v>
      </c>
      <c r="C125" s="73">
        <f>SUBTOTAL(9,C9:C123)</f>
        <v>216890.94</v>
      </c>
      <c r="D125" s="74">
        <f t="shared" ref="D125" si="43">E125/C125*100</f>
        <v>79.9062284482699</v>
      </c>
      <c r="E125" s="73">
        <f>SUBTOTAL(9,E9:E123)</f>
        <v>173309.37</v>
      </c>
      <c r="F125" s="73">
        <f>SUBTOTAL(9,F9:F123)</f>
        <v>220490</v>
      </c>
      <c r="G125" s="73">
        <f>SUBTOTAL(9,G9:G123)</f>
        <v>0</v>
      </c>
      <c r="H125" s="62">
        <f>SUM(H5:H123)</f>
        <v>0</v>
      </c>
      <c r="I125" s="62">
        <f t="shared" ref="I125:S125" si="44">SUM(I5:I123)</f>
        <v>0</v>
      </c>
      <c r="J125" s="62">
        <f t="shared" si="44"/>
        <v>0</v>
      </c>
      <c r="K125" s="62">
        <f t="shared" si="44"/>
        <v>0</v>
      </c>
      <c r="L125" s="62">
        <f t="shared" si="44"/>
        <v>0</v>
      </c>
      <c r="M125" s="62">
        <f t="shared" si="44"/>
        <v>0</v>
      </c>
      <c r="N125" s="62">
        <f t="shared" si="44"/>
        <v>0</v>
      </c>
      <c r="O125" s="62">
        <f t="shared" si="44"/>
        <v>0</v>
      </c>
      <c r="P125" s="62">
        <f t="shared" si="44"/>
        <v>0</v>
      </c>
      <c r="Q125" s="62">
        <f t="shared" si="44"/>
        <v>0</v>
      </c>
      <c r="R125" s="62">
        <f t="shared" si="44"/>
        <v>0</v>
      </c>
      <c r="S125" s="62">
        <f t="shared" si="44"/>
        <v>0</v>
      </c>
    </row>
    <row r="126" spans="1:19">
      <c r="A126" s="2"/>
      <c r="B126" s="1"/>
      <c r="C126" s="1"/>
      <c r="D126" s="1"/>
      <c r="E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  <mergeCell ref="H81:S81"/>
    <mergeCell ref="A95:G95"/>
    <mergeCell ref="H95:S95"/>
    <mergeCell ref="A103:G103"/>
    <mergeCell ref="H103:S103"/>
    <mergeCell ref="A81:G81"/>
    <mergeCell ref="H59:S59"/>
    <mergeCell ref="A66:G66"/>
    <mergeCell ref="H66:S66"/>
    <mergeCell ref="A73:G73"/>
    <mergeCell ref="H73:S73"/>
    <mergeCell ref="A59:G59"/>
    <mergeCell ref="H5:S5"/>
    <mergeCell ref="H6:S6"/>
    <mergeCell ref="A33:G33"/>
    <mergeCell ref="H33:S33"/>
    <mergeCell ref="A49:G49"/>
    <mergeCell ref="H49:S49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Offering</vt:lpstr>
      <vt:lpstr>Expenditure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2021-02-26T05:13:12Z</dcterms:modified>
</cp:coreProperties>
</file>