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bch\Documents\Homework\"/>
    </mc:Choice>
  </mc:AlternateContent>
  <xr:revisionPtr revIDLastSave="0" documentId="13_ncr:1_{A78C406A-8ED2-47CE-B454-025CAF0EDA85}" xr6:coauthVersionLast="43" xr6:coauthVersionMax="43" xr10:uidLastSave="{00000000-0000-0000-0000-000000000000}"/>
  <bookViews>
    <workbookView xWindow="720" yWindow="2210" windowWidth="16710" windowHeight="12310" firstSheet="2" activeTab="5" xr2:uid="{00000000-000D-0000-FFFF-FFFF00000000}"/>
  </bookViews>
  <sheets>
    <sheet name="Sheet2" sheetId="2" r:id="rId1"/>
    <sheet name="count by category" sheetId="4" r:id="rId2"/>
    <sheet name="sub-category" sheetId="6" r:id="rId3"/>
    <sheet name="by date" sheetId="7" r:id="rId4"/>
    <sheet name="Sheet3" sheetId="10" r:id="rId5"/>
    <sheet name="extra" sheetId="8" r:id="rId6"/>
    <sheet name="main" sheetId="1" r:id="rId7"/>
  </sheets>
  <calcPr calcId="191029"/>
  <pivotCaches>
    <pivotCache cacheId="0" r:id="rId8"/>
    <pivotCache cacheId="1" r:id="rId9"/>
    <pivotCache cacheId="2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B13" i="8"/>
  <c r="C13" i="8"/>
  <c r="D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C4" i="8"/>
  <c r="D4" i="8"/>
  <c r="D3" i="8"/>
  <c r="C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<sst xmlns="http://schemas.openxmlformats.org/spreadsheetml/2006/main" count="24850" uniqueCount="8406">
  <si>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</si>
  <si>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</si>
  <si>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</si>
  <si>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</si>
  <si>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</si>
  <si>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</si>
  <si>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</si>
  <si>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</si>
  <si>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</si>
  <si>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</si>
  <si>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</si>
  <si>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</si>
  <si>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</si>
  <si>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</si>
  <si>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</si>
  <si>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</si>
  <si>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</si>
  <si>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</si>
  <si>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</si>
  <si>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</si>
  <si>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</si>
  <si>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</si>
  <si>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</si>
  <si>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</si>
  <si>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</si>
  <si>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</si>
  <si>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</si>
  <si>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</si>
  <si>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</si>
  <si>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</si>
  <si>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</si>
  <si>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</si>
  <si>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</si>
  <si>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</si>
  <si>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</si>
  <si>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</si>
  <si>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</si>
  <si>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</si>
  <si>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</si>
  <si>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</si>
  <si>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</si>
  <si>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</si>
  <si>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</si>
  <si>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</si>
  <si>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</si>
  <si>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</si>
  <si>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</si>
  <si>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</si>
  <si>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</si>
  <si>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</si>
  <si>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</si>
  <si>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</si>
  <si>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</si>
  <si>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</si>
  <si>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</si>
  <si>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</si>
  <si>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</si>
  <si>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</si>
  <si>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</si>
  <si>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</si>
  <si>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</si>
  <si>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</si>
  <si>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</si>
  <si>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</si>
  <si>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</si>
  <si>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</si>
  <si>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</si>
  <si>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</si>
  <si>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</si>
  <si>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</si>
  <si>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</si>
  <si>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</si>
  <si>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</si>
  <si>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</si>
  <si>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</si>
  <si>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</si>
  <si>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</si>
  <si>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</si>
  <si>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</si>
  <si>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</si>
  <si>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</si>
  <si>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</si>
  <si>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</si>
  <si>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</si>
  <si>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</si>
  <si>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</si>
  <si>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</si>
  <si>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</si>
  <si>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</si>
  <si>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</si>
  <si>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</si>
  <si>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</si>
  <si>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</si>
  <si>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</si>
  <si>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</si>
  <si>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</si>
  <si>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</si>
  <si>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</si>
  <si>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</si>
  <si>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</si>
  <si>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</si>
  <si>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</si>
  <si>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</si>
  <si>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</si>
  <si>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</si>
  <si>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</si>
  <si>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</si>
  <si>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</si>
  <si>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</si>
  <si>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</si>
  <si>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</si>
  <si>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</si>
  <si>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</si>
  <si>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</si>
  <si>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</si>
  <si>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</si>
  <si>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</si>
  <si>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</si>
  <si>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</si>
  <si>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</si>
  <si>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</si>
  <si>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</si>
  <si>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</si>
  <si>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</si>
  <si>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</si>
  <si>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</si>
  <si>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</si>
  <si>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</si>
  <si>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</si>
  <si>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</si>
  <si>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</si>
  <si>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</si>
  <si>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</si>
  <si>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</si>
  <si>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</si>
  <si>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</si>
  <si>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</si>
  <si>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</si>
  <si>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</si>
  <si>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</si>
  <si>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</si>
  <si>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</si>
  <si>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</si>
  <si>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</si>
  <si>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</si>
  <si>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</si>
  <si>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</si>
  <si>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</si>
  <si>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</si>
  <si>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</si>
  <si>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</si>
  <si>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</si>
  <si>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</si>
  <si>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</si>
  <si>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</si>
  <si>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</si>
  <si>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</si>
  <si>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</si>
  <si>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</si>
  <si>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</si>
  <si>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</si>
  <si>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</si>
  <si>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</si>
  <si>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</si>
  <si>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</si>
  <si>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</si>
  <si>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</si>
  <si>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</si>
  <si>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</si>
  <si>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</si>
  <si>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</si>
  <si>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</si>
  <si>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</si>
  <si>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</si>
  <si>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</si>
  <si>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</si>
  <si>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</si>
  <si>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</si>
  <si>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</si>
  <si>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</si>
  <si>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</si>
  <si>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</si>
  <si>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</si>
  <si>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</si>
  <si>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</si>
  <si>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</si>
  <si>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</si>
  <si>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</si>
  <si>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</si>
  <si>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</si>
  <si>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</si>
  <si>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</si>
  <si>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</si>
  <si>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</si>
  <si>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</si>
  <si>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</si>
  <si>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</si>
  <si>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</si>
  <si>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</si>
  <si>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</si>
  <si>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</si>
  <si>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</si>
  <si>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</si>
  <si>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</si>
  <si>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</si>
  <si>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</si>
  <si>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</si>
  <si>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</si>
  <si>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</si>
  <si>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</si>
  <si>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</si>
  <si>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</si>
  <si>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</si>
  <si>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</si>
  <si>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</si>
  <si>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</si>
  <si>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</si>
  <si>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</si>
  <si>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</si>
  <si>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</si>
  <si>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</si>
  <si>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</si>
  <si>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</si>
  <si>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</si>
  <si>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</si>
  <si>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</si>
  <si>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</si>
  <si>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</si>
  <si>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</si>
  <si>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</si>
  <si>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</si>
  <si>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</si>
  <si>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</si>
  <si>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</si>
  <si>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</si>
  <si>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</si>
  <si>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</si>
  <si>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</si>
  <si>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</si>
  <si>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</si>
  <si>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</si>
  <si>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</si>
  <si>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</si>
  <si>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</si>
  <si>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</si>
  <si>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</si>
  <si>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</si>
  <si>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</si>
  <si>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</si>
  <si>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</si>
  <si>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</si>
  <si>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</si>
  <si>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</si>
  <si>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</si>
  <si>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</si>
  <si>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</si>
  <si>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</si>
  <si>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</si>
  <si>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</si>
  <si>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</si>
  <si>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</si>
  <si>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</si>
  <si>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</si>
  <si>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</si>
  <si>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</si>
  <si>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</si>
  <si>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</si>
  <si>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</si>
  <si>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</si>
  <si>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</si>
  <si>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</si>
  <si>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</si>
  <si>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</si>
  <si>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</si>
  <si>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</si>
  <si>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</si>
  <si>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</si>
  <si>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</si>
  <si>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</si>
  <si>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</si>
  <si>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</si>
  <si>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</si>
  <si>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</si>
  <si>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</si>
  <si>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</si>
  <si>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</si>
  <si>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</si>
  <si>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</si>
  <si>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</si>
  <si>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</si>
  <si>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</si>
  <si>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</si>
  <si>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</si>
  <si>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</si>
  <si>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</si>
  <si>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</si>
  <si>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</si>
  <si>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</si>
  <si>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</si>
  <si>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</si>
  <si>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</si>
  <si>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</si>
  <si>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</si>
  <si>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</si>
  <si>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</si>
  <si>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</si>
  <si>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</si>
  <si>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</si>
  <si>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</si>
  <si>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</si>
  <si>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</si>
  <si>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</si>
  <si>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</si>
  <si>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</si>
  <si>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</si>
  <si>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</si>
  <si>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</si>
  <si>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</si>
  <si>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</si>
  <si>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</si>
  <si>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</si>
  <si>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</si>
  <si>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</si>
  <si>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</si>
  <si>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</si>
  <si>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</si>
  <si>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</si>
  <si>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</si>
  <si>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</si>
  <si>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</si>
  <si>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</si>
  <si>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</si>
  <si>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</si>
  <si>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</si>
  <si>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</si>
  <si>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</si>
  <si>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</si>
  <si>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</si>
  <si>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</si>
  <si>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</si>
  <si>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</si>
  <si>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</si>
  <si>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</si>
  <si>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</si>
  <si>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</si>
  <si>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</si>
  <si>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</si>
  <si>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</si>
  <si>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</si>
  <si>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</si>
  <si>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</si>
  <si>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</si>
  <si>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</si>
  <si>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</si>
  <si>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</si>
  <si>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</si>
  <si>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</si>
  <si>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</si>
  <si>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</si>
  <si>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</si>
  <si>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</si>
  <si>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</si>
  <si>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</si>
  <si>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</si>
  <si>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</si>
  <si>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</si>
  <si>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</si>
  <si>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</si>
  <si>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</si>
  <si>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</si>
  <si>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</si>
  <si>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</si>
  <si>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</si>
  <si>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</si>
  <si>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</si>
  <si>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</si>
  <si>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</si>
  <si>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</si>
  <si>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</si>
  <si>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</si>
  <si>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</si>
  <si>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</si>
  <si>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</si>
  <si>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</si>
  <si>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</si>
  <si>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</si>
  <si>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</si>
  <si>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</si>
  <si>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</si>
  <si>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</si>
  <si>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</si>
  <si>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</si>
  <si>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</si>
  <si>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</si>
  <si>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</si>
  <si>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</si>
  <si>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</si>
  <si>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</si>
  <si>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</si>
  <si>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</si>
  <si>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</si>
  <si>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</si>
  <si>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</si>
  <si>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</si>
  <si>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</si>
  <si>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</si>
  <si>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</si>
  <si>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</si>
  <si>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</si>
  <si>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</si>
  <si>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</si>
  <si>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</si>
  <si>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</si>
  <si>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</si>
  <si>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</si>
  <si>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</si>
  <si>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</si>
  <si>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</si>
  <si>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</si>
  <si>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</si>
  <si>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</si>
  <si>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</si>
  <si>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</si>
  <si>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</si>
  <si>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</si>
  <si>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</si>
  <si>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</si>
  <si>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</si>
  <si>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</si>
  <si>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</si>
  <si>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</si>
  <si>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</si>
  <si>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</si>
  <si>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</si>
  <si>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</si>
  <si>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</si>
  <si>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</si>
  <si>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</si>
  <si>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</si>
  <si>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</si>
  <si>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</si>
  <si>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</si>
  <si>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</si>
  <si>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</si>
  <si>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</si>
  <si>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</si>
  <si>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</si>
  <si>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</si>
  <si>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</si>
  <si>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</si>
  <si>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</si>
  <si>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</si>
  <si>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</si>
  <si>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</si>
  <si>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</si>
  <si>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</si>
  <si>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</si>
  <si>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</si>
  <si>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</si>
  <si>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</si>
  <si>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</si>
  <si>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</si>
  <si>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</si>
  <si>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</si>
  <si>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</si>
  <si>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</si>
  <si>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</si>
  <si>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</si>
  <si>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</si>
  <si>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</si>
  <si>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</si>
  <si>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</si>
  <si>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</si>
  <si>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</si>
  <si>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</si>
  <si>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</si>
  <si>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</si>
  <si>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</si>
  <si>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</si>
  <si>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</si>
  <si>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</si>
  <si>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</si>
  <si>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</si>
  <si>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</si>
  <si>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</si>
  <si>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</si>
  <si>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</si>
  <si>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</si>
  <si>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</si>
  <si>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</si>
  <si>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</si>
  <si>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</si>
  <si>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</si>
  <si>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</si>
  <si>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</si>
  <si>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</si>
  <si>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</si>
  <si>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</si>
  <si>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</si>
  <si>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</si>
  <si>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</si>
  <si>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</si>
  <si>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</si>
  <si>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</si>
  <si>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</si>
  <si>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</si>
  <si>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</si>
  <si>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</si>
  <si>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</si>
  <si>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</si>
  <si>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</si>
  <si>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</si>
  <si>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</si>
  <si>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</si>
  <si>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</si>
  <si>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</si>
  <si>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</si>
  <si>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</si>
  <si>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</si>
  <si>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</si>
  <si>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</si>
  <si>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</si>
  <si>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</si>
  <si>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</si>
  <si>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</si>
  <si>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</si>
  <si>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</si>
  <si>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</si>
  <si>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</si>
  <si>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</si>
  <si>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</si>
  <si>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</si>
  <si>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</si>
  <si>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</si>
  <si>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</si>
  <si>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</si>
  <si>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</si>
  <si>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</si>
  <si>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</si>
  <si>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</si>
  <si>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</si>
  <si>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</si>
  <si>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</si>
  <si>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</si>
  <si>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</si>
  <si>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</si>
  <si>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</si>
  <si>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</si>
  <si>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</si>
  <si>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</si>
  <si>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</si>
  <si>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</si>
  <si>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</si>
  <si>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</si>
  <si>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</si>
  <si>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</si>
  <si>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</si>
  <si>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</si>
  <si>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</si>
  <si>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</si>
  <si>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</si>
  <si>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</si>
  <si>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</si>
  <si>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</si>
  <si>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</si>
  <si>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</si>
  <si>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</si>
  <si>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</si>
  <si>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</si>
  <si>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</si>
  <si>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</si>
  <si>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</si>
  <si>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</si>
  <si>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</si>
  <si>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</si>
  <si>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</si>
  <si>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</si>
  <si>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</si>
  <si>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</si>
  <si>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</si>
  <si>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</si>
  <si>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</si>
  <si>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</si>
  <si>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</si>
  <si>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</si>
  <si>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</si>
  <si>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</si>
  <si>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</si>
  <si>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</si>
  <si>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</si>
  <si>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</si>
  <si>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</si>
  <si>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</si>
  <si>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</si>
  <si>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</si>
  <si>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</si>
  <si>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</si>
  <si>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</si>
  <si>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</si>
  <si>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</si>
  <si>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</si>
  <si>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</si>
  <si>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</si>
  <si>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</si>
  <si>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</si>
  <si>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</si>
  <si>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</si>
  <si>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</si>
  <si>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</si>
  <si>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</si>
  <si>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</si>
  <si>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</si>
  <si>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</si>
  <si>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</si>
  <si>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</si>
  <si>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</si>
  <si>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</si>
  <si>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</si>
  <si>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</si>
  <si>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</si>
  <si>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</si>
  <si>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</si>
  <si>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</si>
  <si>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</si>
  <si>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</si>
  <si>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</si>
  <si>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</si>
  <si>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</si>
  <si>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</si>
  <si>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</si>
  <si>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</si>
  <si>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</si>
  <si>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</si>
  <si>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</si>
  <si>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</si>
  <si>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</si>
  <si>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</si>
  <si>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</si>
  <si>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</si>
  <si>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</si>
  <si>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</si>
  <si>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</si>
  <si>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</si>
  <si>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</si>
  <si>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</si>
  <si>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</si>
  <si>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</si>
  <si>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</si>
  <si>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</si>
  <si>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</si>
  <si>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</si>
  <si>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</si>
  <si>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</si>
  <si>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</si>
  <si>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</si>
  <si>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</si>
  <si>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</si>
  <si>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</si>
  <si>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</si>
  <si>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</si>
  <si>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</si>
  <si>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</si>
  <si>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</si>
  <si>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</si>
  <si>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</si>
  <si>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</si>
  <si>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</si>
  <si>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</si>
  <si>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</si>
  <si>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</si>
  <si>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</si>
  <si>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</si>
  <si>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</si>
  <si>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</si>
  <si>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</si>
  <si>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</si>
  <si>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</si>
  <si>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</si>
  <si>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</si>
  <si>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</si>
  <si>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</si>
  <si>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</si>
  <si>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</si>
  <si>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</si>
  <si>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</si>
  <si>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</si>
  <si>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</si>
  <si>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</si>
  <si>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</si>
  <si>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</si>
  <si>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</si>
  <si>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</si>
  <si>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</si>
  <si>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</si>
  <si>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</si>
  <si>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</si>
  <si>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</si>
  <si>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</si>
  <si>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</si>
  <si>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</si>
  <si>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</si>
  <si>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</si>
  <si>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</si>
  <si>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</si>
  <si>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</si>
  <si>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</si>
  <si>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</si>
  <si>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</si>
  <si>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</si>
  <si>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</si>
  <si>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</si>
  <si>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</si>
  <si>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</si>
  <si>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</si>
  <si>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</si>
  <si>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</si>
  <si>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</si>
  <si>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</si>
  <si>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</si>
  <si>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</si>
  <si>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</si>
  <si>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</si>
  <si>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</si>
  <si>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</si>
  <si>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</si>
  <si>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</si>
  <si>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</si>
  <si>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</si>
  <si>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</si>
  <si>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</si>
  <si>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</si>
  <si>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</si>
  <si>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</si>
  <si>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</si>
  <si>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</si>
  <si>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</si>
  <si>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</si>
  <si>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</si>
  <si>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</si>
  <si>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</si>
  <si>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</si>
  <si>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</si>
  <si>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</si>
  <si>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</si>
  <si>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</si>
  <si>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</si>
  <si>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</si>
  <si>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</si>
  <si>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</si>
  <si>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</si>
  <si>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</si>
  <si>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</si>
  <si>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</si>
  <si>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</si>
  <si>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</si>
  <si>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</si>
  <si>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</si>
  <si>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</si>
  <si>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</si>
  <si>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</si>
  <si>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</si>
  <si>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</si>
  <si>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</si>
  <si>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</si>
  <si>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</si>
  <si>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</si>
  <si>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</si>
  <si>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</si>
  <si>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</si>
  <si>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</si>
  <si>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</si>
  <si>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</si>
  <si>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</si>
  <si>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</si>
  <si>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</si>
  <si>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</si>
  <si>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</si>
  <si>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</si>
  <si>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</si>
  <si>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</si>
  <si>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</si>
  <si>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</si>
  <si>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</si>
  <si>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</si>
  <si>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</si>
  <si>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</si>
  <si>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</si>
  <si>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</si>
  <si>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</si>
  <si>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</si>
  <si>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</si>
  <si>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</si>
  <si>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</si>
  <si>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</si>
  <si>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</si>
  <si>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</si>
  <si>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</si>
  <si>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</si>
  <si>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</si>
  <si>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</si>
  <si>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</si>
  <si>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</si>
  <si>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</si>
  <si>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</si>
  <si>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</si>
  <si>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</si>
  <si>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</si>
  <si>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</si>
  <si>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</si>
  <si>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</si>
  <si>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</si>
  <si>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</si>
  <si>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</si>
  <si>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</si>
  <si>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</si>
  <si>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</si>
  <si>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</si>
  <si>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</si>
  <si>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</si>
  <si>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</si>
  <si>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</si>
  <si>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</si>
  <si>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</si>
  <si>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</si>
  <si>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</si>
  <si>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</si>
  <si>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</si>
  <si>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</si>
  <si>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</si>
  <si>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</si>
  <si>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</si>
  <si>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</si>
  <si>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</si>
  <si>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</si>
  <si>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</si>
  <si>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</si>
  <si>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</si>
  <si>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</si>
  <si>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</si>
  <si>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</si>
  <si>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</si>
  <si>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</si>
  <si>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</si>
  <si>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</si>
  <si>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</si>
  <si>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</si>
  <si>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</si>
  <si>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</si>
  <si>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</si>
  <si>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</si>
  <si>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</si>
  <si>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</si>
  <si>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</si>
  <si>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</si>
  <si>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</si>
  <si>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</si>
  <si>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</si>
  <si>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</si>
  <si>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</si>
  <si>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</si>
  <si>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</si>
  <si>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</si>
  <si>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</si>
  <si>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</si>
  <si>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</si>
  <si>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</si>
  <si>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</si>
  <si>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</si>
  <si>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</si>
  <si>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</si>
  <si>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</si>
  <si>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</si>
  <si>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</si>
  <si>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</si>
  <si>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</si>
  <si>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</si>
  <si>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</si>
  <si>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</si>
  <si>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</si>
  <si>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</si>
  <si>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</si>
  <si>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</si>
  <si>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</si>
  <si>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</si>
  <si>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</si>
  <si>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</si>
  <si>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</si>
  <si>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</si>
  <si>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</si>
  <si>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</si>
  <si>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</si>
  <si>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</si>
  <si>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</si>
  <si>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</si>
  <si>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</si>
  <si>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</si>
  <si>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</si>
  <si>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</si>
  <si>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</si>
  <si>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</si>
  <si>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</si>
  <si>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</si>
  <si>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</si>
  <si>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</si>
  <si>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</si>
  <si>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</si>
  <si>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</si>
  <si>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</si>
  <si>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</si>
  <si>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</si>
  <si>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</si>
  <si>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</si>
  <si>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</si>
  <si>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</si>
  <si>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</si>
  <si>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</si>
  <si>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</si>
  <si>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</si>
  <si>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</si>
  <si>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</si>
  <si>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</si>
  <si>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</si>
  <si>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</si>
  <si>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</si>
  <si>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</si>
  <si>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</si>
  <si>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</si>
  <si>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</si>
  <si>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</si>
  <si>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</si>
  <si>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</si>
  <si>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</si>
  <si>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</si>
  <si>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</si>
  <si>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</si>
  <si>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</si>
  <si>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</si>
  <si>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</si>
  <si>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</si>
  <si>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</si>
  <si>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</si>
  <si>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</si>
  <si>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</si>
  <si>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</si>
  <si>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</si>
  <si>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</si>
  <si>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</si>
  <si>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</si>
  <si>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</si>
  <si>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</si>
  <si>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</si>
  <si>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</si>
  <si>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</si>
  <si>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</si>
  <si>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</si>
  <si>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</si>
  <si>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</si>
  <si>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</si>
  <si>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</si>
  <si>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</si>
  <si>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</si>
  <si>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</si>
  <si>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</si>
  <si>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</si>
  <si>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</si>
  <si>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</si>
  <si>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</si>
  <si>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</si>
  <si>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</si>
  <si>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</si>
  <si>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</si>
  <si>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</si>
  <si>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</si>
  <si>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</si>
  <si>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</si>
  <si>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</si>
  <si>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</si>
  <si>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</si>
  <si>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</si>
  <si>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</si>
  <si>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</si>
  <si>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</si>
  <si>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</si>
  <si>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</si>
  <si>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</si>
  <si>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</si>
  <si>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</si>
  <si>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</si>
  <si>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</si>
  <si>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</si>
  <si>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</si>
  <si>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</si>
  <si>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</si>
  <si>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</si>
  <si>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</si>
  <si>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</si>
  <si>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</si>
  <si>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</si>
  <si>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</si>
  <si>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</si>
  <si>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</si>
  <si>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</si>
  <si>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</si>
  <si>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</si>
  <si>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</si>
  <si>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</si>
  <si>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</si>
  <si>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</si>
  <si>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</si>
  <si>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</si>
  <si>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</si>
  <si>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</si>
  <si>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</si>
  <si>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</si>
  <si>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</si>
  <si>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</si>
  <si>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</si>
  <si>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</si>
  <si>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</si>
  <si>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</si>
  <si>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</si>
  <si>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</si>
  <si>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</si>
  <si>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</si>
  <si>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</si>
  <si>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</si>
  <si>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</si>
  <si>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</si>
  <si>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</si>
  <si>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</si>
  <si>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</si>
  <si>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</si>
  <si>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</si>
  <si>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</si>
  <si>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</si>
  <si>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</si>
  <si>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</si>
  <si>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</si>
  <si>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</si>
  <si>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</si>
  <si>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</si>
  <si>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</si>
  <si>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</si>
  <si>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</si>
  <si>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</si>
  <si>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</si>
  <si>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</si>
  <si>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</si>
  <si>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</si>
  <si>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</si>
  <si>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</si>
  <si>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</si>
  <si>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</si>
  <si>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</si>
  <si>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</si>
  <si>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</si>
  <si>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</si>
  <si>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</si>
  <si>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</si>
  <si>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</si>
  <si>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</si>
  <si>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</si>
  <si>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</si>
  <si>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</si>
  <si>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</si>
  <si>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</si>
  <si>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</si>
  <si>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</si>
  <si>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</si>
  <si>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</si>
  <si>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</si>
  <si>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</si>
  <si>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</si>
  <si>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</si>
  <si>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</si>
  <si>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</si>
  <si>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</si>
  <si>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</si>
  <si>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</si>
  <si>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</si>
  <si>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</si>
  <si>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</si>
  <si>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</si>
  <si>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</si>
  <si>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</si>
  <si>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</si>
  <si>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</si>
  <si>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</si>
  <si>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</si>
  <si>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</si>
  <si>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</si>
  <si>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</si>
  <si>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</si>
  <si>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</si>
  <si>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</si>
  <si>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</si>
  <si>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</si>
  <si>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</si>
  <si>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</si>
  <si>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</si>
  <si>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</si>
  <si>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</si>
  <si>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</si>
  <si>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</si>
  <si>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</si>
  <si>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</si>
  <si>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</si>
  <si>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</si>
  <si>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</si>
  <si>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</si>
  <si>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</si>
  <si>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</si>
  <si>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</si>
  <si>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</si>
  <si>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</si>
  <si>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</si>
  <si>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</si>
  <si>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</si>
  <si>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</si>
  <si>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</si>
  <si>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</si>
  <si>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</si>
  <si>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</si>
  <si>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</si>
  <si>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</si>
  <si>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</si>
  <si>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</si>
  <si>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</si>
  <si>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</si>
  <si>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</si>
  <si>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</si>
  <si>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</si>
  <si>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</si>
  <si>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</si>
  <si>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</si>
  <si>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</si>
  <si>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</si>
  <si>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</si>
  <si>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</si>
  <si>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</si>
  <si>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</si>
  <si>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</si>
  <si>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</si>
  <si>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</si>
  <si>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</si>
  <si>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</si>
  <si>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</si>
  <si>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</si>
  <si>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</si>
  <si>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</si>
  <si>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</si>
  <si>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</si>
  <si>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</si>
  <si>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</si>
  <si>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</si>
  <si>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</si>
  <si>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</si>
  <si>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</si>
  <si>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</si>
  <si>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</si>
  <si>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</si>
  <si>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</si>
  <si>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</si>
  <si>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</si>
  <si>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</si>
  <si>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</si>
  <si>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</si>
  <si>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</si>
  <si>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</si>
  <si>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</si>
  <si>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</si>
  <si>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</si>
  <si>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</si>
  <si>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</si>
  <si>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</si>
  <si>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</si>
  <si>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</si>
  <si>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</si>
  <si>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</si>
  <si>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</si>
  <si>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</si>
  <si>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</si>
  <si>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</si>
  <si>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</si>
  <si>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</si>
  <si>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</si>
  <si>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</si>
  <si>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</si>
  <si>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</si>
  <si>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</si>
  <si>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</si>
  <si>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</si>
  <si>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</si>
  <si>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</si>
  <si>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</si>
  <si>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</si>
  <si>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</si>
  <si>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</si>
  <si>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</si>
  <si>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</si>
  <si>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</si>
  <si>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</si>
  <si>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</si>
  <si>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</si>
  <si>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</si>
  <si>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</si>
  <si>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</si>
  <si>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</si>
  <si>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</si>
  <si>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</si>
  <si>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</si>
  <si>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</si>
  <si>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</si>
  <si>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</si>
  <si>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</si>
  <si>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</si>
  <si>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</si>
  <si>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</si>
  <si>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</si>
  <si>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</si>
  <si>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</si>
  <si>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</si>
  <si>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</si>
  <si>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</si>
  <si>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</si>
  <si>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</si>
  <si>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</si>
  <si>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</si>
  <si>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</si>
  <si>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</si>
  <si>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</si>
  <si>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</si>
  <si>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</si>
  <si>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</si>
  <si>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</si>
  <si>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</si>
  <si>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</si>
  <si>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</si>
  <si>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</si>
  <si>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</si>
  <si>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</si>
  <si>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</si>
  <si>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</si>
  <si>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</si>
  <si>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</si>
  <si>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</si>
  <si>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</si>
  <si>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</si>
  <si>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</si>
  <si>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</si>
  <si>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</si>
  <si>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</si>
  <si>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</si>
  <si>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</si>
  <si>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</si>
  <si>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</si>
  <si>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</si>
  <si>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</si>
  <si>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</si>
  <si>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</si>
  <si>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</si>
  <si>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</si>
  <si>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</si>
  <si>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</si>
  <si>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</si>
  <si>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</si>
  <si>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</si>
  <si>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</si>
  <si>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</si>
  <si>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</si>
  <si>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</si>
  <si>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</si>
  <si>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</si>
  <si>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</si>
  <si>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</si>
  <si>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</si>
  <si>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</si>
  <si>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</si>
  <si>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</si>
  <si>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</si>
  <si>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</si>
  <si>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</si>
  <si>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</si>
  <si>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</si>
  <si>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</si>
  <si>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</si>
  <si>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</si>
  <si>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</si>
  <si>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</si>
  <si>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</si>
  <si>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</si>
  <si>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</si>
  <si>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</si>
  <si>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</si>
  <si>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</si>
  <si>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</si>
  <si>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</si>
  <si>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</si>
  <si>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</si>
  <si>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</si>
  <si>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</si>
  <si>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</si>
  <si>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</si>
  <si>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</si>
  <si>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</si>
  <si>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</si>
  <si>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</si>
  <si>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</si>
  <si>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</si>
  <si>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</si>
  <si>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</si>
  <si>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</si>
  <si>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</si>
  <si>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</si>
  <si>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</si>
  <si>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</si>
  <si>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</si>
  <si>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</si>
  <si>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</si>
  <si>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</si>
  <si>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</si>
  <si>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</si>
  <si>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</si>
  <si>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</si>
  <si>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</si>
  <si>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</si>
  <si>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</si>
  <si>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</si>
  <si>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</si>
  <si>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</si>
  <si>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</si>
  <si>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</si>
  <si>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</si>
  <si>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</si>
  <si>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</si>
  <si>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</si>
  <si>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</si>
  <si>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</si>
  <si>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</si>
  <si>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</si>
  <si>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</si>
  <si>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</si>
  <si>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</si>
  <si>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</si>
  <si>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</si>
  <si>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</si>
  <si>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</si>
  <si>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</si>
  <si>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</si>
  <si>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</si>
  <si>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</si>
  <si>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</si>
  <si>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</si>
  <si>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</si>
  <si>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</si>
  <si>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</si>
  <si>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</si>
  <si>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</si>
  <si>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</si>
  <si>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</si>
  <si>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</si>
  <si>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</si>
  <si>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</si>
  <si>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</si>
  <si>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</si>
  <si>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</si>
  <si>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</si>
  <si>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</si>
  <si>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</si>
  <si>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</si>
  <si>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</si>
  <si>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</si>
  <si>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</si>
  <si>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</si>
  <si>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</si>
  <si>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</si>
  <si>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</si>
  <si>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</si>
  <si>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</si>
  <si>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</si>
  <si>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</si>
  <si>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</si>
  <si>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</si>
  <si>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</si>
  <si>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</si>
  <si>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</si>
  <si>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</si>
  <si>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</si>
  <si>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</si>
  <si>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</si>
  <si>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</si>
  <si>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</si>
  <si>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</si>
  <si>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</si>
  <si>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</si>
  <si>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</si>
  <si>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</si>
  <si>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</si>
  <si>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</si>
  <si>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</si>
  <si>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</si>
  <si>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</si>
  <si>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</si>
  <si>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</si>
  <si>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</si>
  <si>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</si>
  <si>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</si>
  <si>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</si>
  <si>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</si>
  <si>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</si>
  <si>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</si>
  <si>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</si>
  <si>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</si>
  <si>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</si>
  <si>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</si>
  <si>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</si>
  <si>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</si>
  <si>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</si>
  <si>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</si>
  <si>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</si>
  <si>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</si>
  <si>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</si>
  <si>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</si>
  <si>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</si>
  <si>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</si>
  <si>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</si>
  <si>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</si>
  <si>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</si>
  <si>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</si>
  <si>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</si>
  <si>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</si>
  <si>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</si>
  <si>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</si>
  <si>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</si>
  <si>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</si>
  <si>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</si>
  <si>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</si>
  <si>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</si>
  <si>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</si>
  <si>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</si>
  <si>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</si>
  <si>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</si>
  <si>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</si>
  <si>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</si>
  <si>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</si>
  <si>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</si>
  <si>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</si>
  <si>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</si>
  <si>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</si>
  <si>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</si>
  <si>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</si>
  <si>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</si>
  <si>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</si>
  <si>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</si>
  <si>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</si>
  <si>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</si>
  <si>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</si>
  <si>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</si>
  <si>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</si>
  <si>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</si>
  <si>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</si>
  <si>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</si>
  <si>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</si>
  <si>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</si>
  <si>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</si>
  <si>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</si>
  <si>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</si>
  <si>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</si>
  <si>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</si>
  <si>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</si>
  <si>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</si>
  <si>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</si>
  <si>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</si>
  <si>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</si>
  <si>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</si>
  <si>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</si>
  <si>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</si>
  <si>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</si>
  <si>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</si>
  <si>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</si>
  <si>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</si>
  <si>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</si>
  <si>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</si>
  <si>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</si>
  <si>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</si>
  <si>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</si>
  <si>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</si>
  <si>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</si>
  <si>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</si>
  <si>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</si>
  <si>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</si>
  <si>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</si>
  <si>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</si>
  <si>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</si>
  <si>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</si>
  <si>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</si>
  <si>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</si>
  <si>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</si>
  <si>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</si>
  <si>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</si>
  <si>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</si>
  <si>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</si>
  <si>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</si>
  <si>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</si>
  <si>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</si>
  <si>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</si>
  <si>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</si>
  <si>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</si>
  <si>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</si>
  <si>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</si>
  <si>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</si>
  <si>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</si>
  <si>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</si>
  <si>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</si>
  <si>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</si>
  <si>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</si>
  <si>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</si>
  <si>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</si>
  <si>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</si>
  <si>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</si>
  <si>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</si>
  <si>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</si>
  <si>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</si>
  <si>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</si>
  <si>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</si>
  <si>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</si>
  <si>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</si>
  <si>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</si>
  <si>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</si>
  <si>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</si>
  <si>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</si>
  <si>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</si>
  <si>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</si>
  <si>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</si>
  <si>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</si>
  <si>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</si>
  <si>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</si>
  <si>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</si>
  <si>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</si>
  <si>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</si>
  <si>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</si>
  <si>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</si>
  <si>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</si>
  <si>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</si>
  <si>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</si>
  <si>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</si>
  <si>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</si>
  <si>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</si>
  <si>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</si>
  <si>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</si>
  <si>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</si>
  <si>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</si>
  <si>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</si>
  <si>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</si>
  <si>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</si>
  <si>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</si>
  <si>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</si>
  <si>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</si>
  <si>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</si>
  <si>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</si>
  <si>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</si>
  <si>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</si>
  <si>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</si>
  <si>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</si>
  <si>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</si>
  <si>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</si>
  <si>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</si>
  <si>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</si>
  <si>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</si>
  <si>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</si>
  <si>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</si>
  <si>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</si>
  <si>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</si>
  <si>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</si>
  <si>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</si>
  <si>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</si>
  <si>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</si>
  <si>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</si>
  <si>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</si>
  <si>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</si>
  <si>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</si>
  <si>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</si>
  <si>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</si>
  <si>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</si>
  <si>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</si>
  <si>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</si>
  <si>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</si>
  <si>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</si>
  <si>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</si>
  <si>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</si>
  <si>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</si>
  <si>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</si>
  <si>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</si>
  <si>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</si>
  <si>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</si>
  <si>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</si>
  <si>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</si>
  <si>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</si>
  <si>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</si>
  <si>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</si>
  <si>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</si>
  <si>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</si>
  <si>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</si>
  <si>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</si>
  <si>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</si>
  <si>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</si>
  <si>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</si>
  <si>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</si>
  <si>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</si>
  <si>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</si>
  <si>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</si>
  <si>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</si>
  <si>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</si>
  <si>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</si>
  <si>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</si>
  <si>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</si>
  <si>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</si>
  <si>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</si>
  <si>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</si>
  <si>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</si>
  <si>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</si>
  <si>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</si>
  <si>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</si>
  <si>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</si>
  <si>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</si>
  <si>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</si>
  <si>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</si>
  <si>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</si>
  <si>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</si>
  <si>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</si>
  <si>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</si>
  <si>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</si>
  <si>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</si>
  <si>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</si>
  <si>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</si>
  <si>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</si>
  <si>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</si>
  <si>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</si>
  <si>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</si>
  <si>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</si>
  <si>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</si>
  <si>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</si>
  <si>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</si>
  <si>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</si>
  <si>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</si>
  <si>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</si>
  <si>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</si>
  <si>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</si>
  <si>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</si>
  <si>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</si>
  <si>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</si>
  <si>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</si>
  <si>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</si>
  <si>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</si>
  <si>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</si>
  <si>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</si>
  <si>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</si>
  <si>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</si>
  <si>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</si>
  <si>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</si>
  <si>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</si>
  <si>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</si>
  <si>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</si>
  <si>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</si>
  <si>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</si>
  <si>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</si>
  <si>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</si>
  <si>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</si>
  <si>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</si>
  <si>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</si>
  <si>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</si>
  <si>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</si>
  <si>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</si>
  <si>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</si>
  <si>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</si>
  <si>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</si>
  <si>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</si>
  <si>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</si>
  <si>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</si>
  <si>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</si>
  <si>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</si>
  <si>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</si>
  <si>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</si>
  <si>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</si>
  <si>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</si>
  <si>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</si>
  <si>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</si>
  <si>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</si>
  <si>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</si>
  <si>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</si>
  <si>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</si>
  <si>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</si>
  <si>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</si>
  <si>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</si>
  <si>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</si>
  <si>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</si>
  <si>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</si>
  <si>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</si>
  <si>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</si>
  <si>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</si>
  <si>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</si>
  <si>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</si>
  <si>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</si>
  <si>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</si>
  <si>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</si>
  <si>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</si>
  <si>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</si>
  <si>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</si>
  <si>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</si>
  <si>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</si>
  <si>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</si>
  <si>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</si>
  <si>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</si>
  <si>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</si>
  <si>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</si>
  <si>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</si>
  <si>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</si>
  <si>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</si>
  <si>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</si>
  <si>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</si>
  <si>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</si>
  <si>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</si>
  <si>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</si>
  <si>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</si>
  <si>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</si>
  <si>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</si>
  <si>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</si>
  <si>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</si>
  <si>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</si>
  <si>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</si>
  <si>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</si>
  <si>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</si>
  <si>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</si>
  <si>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</si>
  <si>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</si>
  <si>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</si>
  <si>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</si>
  <si>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</si>
  <si>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</si>
  <si>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</si>
  <si>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</si>
  <si>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</si>
  <si>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</si>
  <si>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</si>
  <si>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</si>
  <si>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</si>
  <si>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</si>
  <si>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</si>
  <si>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</si>
  <si>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</si>
  <si>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</si>
  <si>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</si>
  <si>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</si>
  <si>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</si>
  <si>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</si>
  <si>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</si>
  <si>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</si>
  <si>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</si>
  <si>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</si>
  <si>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</si>
  <si>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</si>
  <si>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</si>
  <si>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</si>
  <si>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</si>
  <si>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</si>
  <si>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</si>
  <si>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</si>
  <si>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</si>
  <si>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</si>
  <si>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</si>
  <si>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</si>
  <si>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</si>
  <si>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</si>
  <si>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</si>
  <si>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</si>
  <si>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</si>
  <si>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</si>
  <si>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</si>
  <si>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</si>
  <si>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</si>
  <si>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</si>
  <si>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</si>
  <si>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</si>
  <si>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</si>
  <si>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</si>
  <si>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</si>
  <si>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</si>
  <si>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</si>
  <si>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</si>
  <si>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</si>
  <si>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</si>
  <si>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</si>
  <si>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</si>
  <si>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</si>
  <si>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</si>
  <si>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</si>
  <si>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</si>
  <si>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</si>
  <si>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</si>
  <si>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</si>
  <si>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</si>
  <si>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</si>
  <si>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</si>
  <si>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</si>
  <si>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</si>
  <si>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</si>
  <si>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</si>
  <si>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</si>
  <si>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</si>
  <si>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</si>
  <si>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</si>
  <si>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</si>
  <si>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</si>
  <si>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</si>
  <si>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</si>
  <si>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</si>
  <si>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</si>
  <si>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</si>
  <si>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</si>
  <si>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</si>
  <si>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</si>
  <si>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</si>
  <si>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</si>
  <si>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</si>
  <si>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</si>
  <si>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</si>
  <si>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</si>
  <si>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</si>
  <si>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</si>
  <si>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</si>
  <si>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</si>
  <si>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</si>
  <si>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</si>
  <si>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</si>
  <si>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</si>
  <si>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</si>
  <si>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</si>
  <si>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</si>
  <si>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</si>
  <si>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</si>
  <si>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</si>
  <si>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</si>
  <si>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</si>
  <si>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</si>
  <si>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</si>
  <si>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</si>
  <si>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</si>
  <si>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</si>
  <si>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</si>
  <si>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</si>
  <si>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</si>
  <si>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</si>
  <si>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</si>
  <si>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</si>
  <si>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</si>
  <si>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</si>
  <si>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</si>
  <si>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</si>
  <si>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</si>
  <si>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</si>
  <si>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</si>
  <si>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</si>
  <si>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</si>
  <si>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</si>
  <si>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</si>
  <si>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</si>
  <si>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</si>
  <si>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</si>
  <si>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</si>
  <si>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</si>
  <si>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</si>
  <si>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</si>
  <si>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</si>
  <si>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</si>
  <si>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</si>
  <si>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</si>
  <si>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</si>
  <si>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</si>
  <si>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</si>
  <si>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</si>
  <si>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</si>
  <si>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</si>
  <si>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</si>
  <si>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</si>
  <si>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</si>
  <si>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</si>
  <si>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</si>
  <si>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</si>
  <si>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</si>
  <si>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</si>
  <si>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</si>
  <si>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</si>
  <si>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</si>
  <si>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</si>
  <si>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</si>
  <si>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</si>
  <si>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</si>
  <si>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</si>
  <si>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</si>
  <si>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</si>
  <si>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</si>
  <si>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</si>
  <si>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</si>
  <si>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</si>
  <si>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</si>
  <si>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</si>
  <si>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</si>
  <si>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</si>
  <si>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</si>
  <si>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</si>
  <si>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</si>
  <si>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</si>
  <si>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</si>
  <si>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</si>
  <si>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</si>
  <si>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</si>
  <si>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</si>
  <si>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</si>
  <si>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</si>
  <si>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</si>
  <si>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</si>
  <si>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</si>
  <si>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</si>
  <si>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</si>
  <si>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</si>
  <si>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</si>
  <si>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</si>
  <si>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</si>
  <si>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</si>
  <si>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</si>
  <si>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</si>
  <si>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</si>
  <si>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</si>
  <si>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</si>
  <si>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</si>
  <si>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</si>
  <si>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</si>
  <si>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</si>
  <si>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</si>
  <si>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</si>
  <si>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</si>
  <si>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</si>
  <si>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</si>
  <si>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</si>
  <si>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</si>
  <si>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</si>
  <si>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</si>
  <si>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</si>
  <si>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</si>
  <si>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</si>
  <si>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</si>
  <si>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</si>
  <si>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</si>
  <si>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</si>
  <si>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</si>
  <si>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</si>
  <si>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</si>
  <si>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</si>
  <si>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</si>
  <si>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</si>
  <si>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</si>
  <si>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</si>
  <si>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</si>
  <si>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</si>
  <si>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</si>
  <si>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</si>
  <si>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</si>
  <si>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</si>
  <si>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</si>
  <si>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</si>
  <si>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</si>
  <si>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</si>
  <si>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</si>
  <si>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</si>
  <si>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</si>
  <si>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</si>
  <si>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</si>
  <si>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</si>
  <si>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</si>
  <si>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</si>
  <si>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</si>
  <si>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</si>
  <si>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</si>
  <si>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</si>
  <si>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</si>
  <si>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</si>
  <si>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</si>
  <si>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</si>
  <si>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</si>
  <si>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</si>
  <si>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</si>
  <si>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</si>
  <si>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</si>
  <si>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</si>
  <si>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</si>
  <si>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</si>
  <si>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</si>
  <si>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</si>
  <si>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</si>
  <si>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</si>
  <si>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</si>
  <si>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</si>
  <si>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</si>
  <si>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</si>
  <si>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</si>
  <si>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</si>
  <si>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</si>
  <si>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</si>
  <si>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</si>
  <si>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</si>
  <si>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</si>
  <si>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</si>
  <si>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</si>
  <si>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</si>
  <si>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</si>
  <si>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</si>
  <si>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</si>
  <si>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</si>
  <si>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</si>
  <si>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</si>
  <si>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</si>
  <si>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</si>
  <si>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</si>
  <si>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</si>
  <si>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</si>
  <si>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</si>
  <si>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</si>
  <si>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</si>
  <si>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</si>
  <si>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</si>
  <si>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</si>
  <si>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</si>
  <si>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</si>
  <si>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</si>
  <si>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</si>
  <si>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</si>
  <si>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</si>
  <si>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</si>
  <si>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</si>
  <si>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</si>
  <si>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</si>
  <si>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</si>
  <si>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</si>
  <si>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</si>
  <si>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</si>
  <si>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</si>
  <si>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</si>
  <si>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</si>
  <si>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</si>
  <si>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</si>
  <si>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</si>
  <si>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</si>
  <si>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</si>
  <si>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</si>
  <si>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</si>
  <si>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</si>
  <si>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</si>
  <si>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</si>
  <si>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</si>
  <si>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</si>
  <si>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</si>
  <si>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</si>
  <si>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</si>
  <si>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</si>
  <si>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</si>
  <si>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</si>
  <si>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</si>
  <si>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</si>
  <si>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</si>
  <si>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</si>
  <si>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</si>
  <si>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</si>
  <si>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</si>
  <si>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</si>
  <si>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</si>
  <si>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</si>
  <si>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</si>
  <si>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</si>
  <si>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</si>
  <si>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</si>
  <si>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</si>
  <si>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</si>
  <si>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</si>
  <si>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</si>
  <si>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</si>
  <si>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</si>
  <si>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</si>
  <si>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</si>
  <si>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</si>
  <si>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</si>
  <si>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</si>
  <si>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</si>
  <si>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</si>
  <si>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</si>
  <si>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</si>
  <si>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</si>
  <si>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</si>
  <si>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</si>
  <si>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</si>
  <si>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</si>
  <si>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</si>
  <si>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</si>
  <si>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</si>
  <si>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</si>
  <si>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</si>
  <si>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</si>
  <si>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</si>
  <si>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</si>
  <si>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</si>
  <si>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</si>
  <si>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</si>
  <si>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</si>
  <si>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</si>
  <si>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</si>
  <si>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</si>
  <si>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</si>
  <si>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</si>
  <si>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</si>
  <si>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</si>
  <si>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</si>
  <si>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</si>
  <si>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</si>
  <si>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</si>
  <si>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</si>
  <si>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</si>
  <si>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</si>
  <si>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</si>
  <si>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</si>
  <si>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</si>
  <si>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</si>
  <si>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</si>
  <si>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</si>
  <si>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</si>
  <si>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</si>
  <si>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</si>
  <si>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</si>
  <si>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</si>
  <si>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</si>
  <si>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</si>
  <si>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</si>
  <si>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</si>
  <si>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</si>
  <si>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</si>
  <si>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</si>
  <si>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</si>
  <si>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</si>
  <si>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</si>
  <si>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</si>
  <si>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</si>
  <si>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</si>
  <si>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</si>
  <si>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</si>
  <si>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</si>
  <si>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</si>
  <si>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</si>
  <si>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</si>
  <si>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</si>
  <si>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</si>
  <si>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</si>
  <si>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</si>
  <si>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</si>
  <si>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</si>
  <si>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</si>
  <si>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</si>
  <si>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</si>
  <si>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</si>
  <si>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</si>
  <si>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</si>
  <si>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</si>
  <si>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</si>
  <si>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</si>
  <si>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</si>
  <si>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</si>
  <si>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</si>
  <si>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</si>
  <si>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</si>
  <si>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</si>
  <si>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</si>
  <si>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</si>
  <si>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</si>
  <si>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</si>
  <si>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</si>
  <si>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</si>
  <si>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</si>
  <si>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</si>
  <si>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</si>
  <si>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</si>
  <si>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</si>
  <si>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</si>
  <si>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</si>
  <si>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</si>
  <si>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</si>
  <si>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</si>
  <si>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</si>
  <si>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</si>
  <si>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</si>
  <si>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</si>
  <si>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</si>
  <si>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</si>
  <si>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</si>
  <si>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</si>
  <si>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</si>
  <si>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</si>
  <si>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</si>
  <si>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</si>
  <si>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</si>
  <si>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</si>
  <si>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</si>
  <si>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</si>
  <si>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</si>
  <si>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</si>
  <si>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</si>
  <si>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</si>
  <si>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</si>
  <si>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</si>
  <si>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</si>
  <si>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</si>
  <si>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</si>
  <si>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</si>
  <si>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</si>
  <si>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</si>
  <si>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</si>
  <si>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</si>
  <si>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</si>
  <si>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</si>
  <si>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</si>
  <si>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</si>
  <si>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</si>
  <si>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</si>
  <si>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</si>
  <si>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</si>
  <si>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</si>
  <si>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</si>
  <si>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</si>
  <si>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</si>
  <si>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</si>
  <si>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</si>
  <si>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</si>
  <si>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</si>
  <si>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</si>
  <si>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</si>
  <si>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</si>
  <si>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</si>
  <si>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</si>
  <si>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</si>
  <si>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</si>
  <si>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</si>
  <si>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</si>
  <si>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</si>
  <si>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</si>
  <si>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</si>
  <si>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</si>
  <si>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</si>
  <si>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</si>
  <si>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</si>
  <si>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</si>
  <si>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</si>
  <si>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</si>
  <si>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</si>
  <si>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</si>
  <si>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</si>
  <si>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</si>
  <si>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</si>
  <si>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</si>
  <si>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</si>
  <si>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</si>
  <si>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</si>
  <si>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</si>
  <si>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</si>
  <si>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</si>
  <si>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</si>
  <si>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</si>
  <si>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</si>
  <si>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</si>
  <si>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</si>
  <si>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</si>
  <si>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</si>
  <si>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</si>
  <si>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</si>
  <si>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</si>
  <si>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</si>
  <si>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</si>
  <si>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</si>
  <si>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</si>
  <si>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</si>
  <si>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</si>
  <si>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</si>
  <si>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</si>
  <si>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</si>
  <si>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</si>
  <si>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</si>
  <si>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</si>
  <si>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</si>
  <si>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</si>
  <si>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</si>
  <si>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</si>
  <si>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</si>
  <si>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</si>
  <si>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</si>
  <si>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</si>
  <si>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</si>
  <si>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</si>
  <si>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</si>
  <si>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</si>
  <si>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</si>
  <si>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</si>
  <si>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</si>
  <si>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</si>
  <si>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</si>
  <si>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</si>
  <si>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</si>
  <si>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</si>
  <si>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</si>
  <si>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</si>
  <si>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</si>
  <si>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</si>
  <si>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</si>
  <si>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</si>
  <si>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</si>
  <si>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</si>
  <si>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</si>
  <si>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</si>
  <si>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</si>
  <si>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</si>
  <si>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</si>
  <si>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</si>
  <si>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</si>
  <si>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</si>
  <si>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</si>
  <si>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</si>
  <si>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</si>
  <si>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</si>
  <si>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</si>
  <si>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</si>
  <si>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</si>
  <si>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</si>
  <si>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</si>
  <si>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</si>
  <si>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</si>
  <si>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</si>
  <si>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</si>
  <si>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</si>
  <si>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</si>
  <si>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</si>
  <si>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</si>
  <si>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</si>
  <si>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</si>
  <si>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</si>
  <si>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</si>
  <si>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</si>
  <si>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</si>
  <si>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</si>
  <si>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</si>
  <si>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</si>
  <si>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</si>
  <si>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</si>
  <si>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</si>
  <si>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</si>
  <si>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</si>
  <si>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</si>
  <si>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</si>
  <si>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</si>
  <si>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</si>
  <si>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</si>
  <si>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</si>
  <si>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</si>
  <si>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</si>
  <si>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</si>
  <si>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</si>
  <si>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</si>
  <si>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</si>
  <si>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</si>
  <si>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</si>
  <si>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</si>
  <si>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</si>
  <si>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</si>
  <si>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</si>
  <si>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</si>
  <si>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</si>
  <si>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</si>
  <si>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</si>
  <si>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</si>
  <si>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</si>
  <si>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</si>
  <si>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</si>
  <si>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</si>
  <si>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</si>
  <si>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</si>
  <si>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</si>
  <si>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</si>
  <si>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</si>
  <si>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</si>
  <si>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</si>
  <si>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</si>
  <si>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</si>
  <si>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</si>
  <si>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</si>
  <si>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</si>
  <si>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</si>
  <si>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</si>
  <si>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</si>
  <si>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</si>
  <si>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</si>
  <si>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</si>
  <si>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</si>
  <si>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</si>
  <si>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</si>
  <si>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</si>
  <si>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</si>
  <si>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</si>
  <si>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</si>
  <si>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</si>
  <si>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</si>
  <si>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</si>
  <si>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</si>
  <si>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</si>
  <si>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</si>
  <si>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</si>
  <si>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</si>
  <si>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</si>
  <si>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</si>
  <si>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</si>
  <si>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</si>
  <si>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</si>
  <si>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</si>
  <si>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</si>
  <si>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</si>
  <si>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</si>
  <si>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</si>
  <si>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</si>
  <si>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</si>
  <si>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</si>
  <si>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</si>
  <si>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</si>
  <si>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</si>
  <si>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</si>
  <si>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</si>
  <si>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</si>
  <si>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</si>
  <si>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</si>
  <si>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</si>
  <si>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</si>
  <si>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</si>
  <si>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</si>
  <si>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</si>
  <si>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</si>
  <si>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</si>
  <si>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</si>
  <si>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</si>
  <si>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</si>
  <si>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</si>
  <si>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</si>
  <si>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</si>
  <si>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</si>
  <si>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</si>
  <si>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</si>
  <si>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</si>
  <si>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</si>
  <si>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</si>
  <si>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</si>
  <si>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</si>
  <si>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</si>
  <si>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</si>
  <si>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</si>
  <si>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</si>
  <si>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</si>
  <si>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</si>
  <si>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</si>
  <si>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</si>
  <si>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</si>
  <si>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</si>
  <si>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</si>
  <si>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</si>
  <si>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</si>
  <si>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</si>
  <si>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</si>
  <si>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</si>
  <si>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</si>
  <si>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</si>
  <si>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</si>
  <si>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</si>
  <si>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</si>
  <si>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</si>
  <si>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</si>
  <si>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</si>
  <si>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</si>
  <si>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</si>
  <si>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</si>
  <si>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</si>
  <si>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</si>
  <si>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</si>
  <si>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</si>
  <si>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</si>
  <si>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</si>
  <si>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</si>
  <si>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</si>
  <si>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</si>
  <si>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</si>
  <si>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</si>
  <si>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</si>
  <si>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</si>
  <si>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</si>
  <si>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</si>
  <si>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</si>
  <si>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</si>
  <si>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</si>
  <si>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</si>
  <si>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</si>
  <si>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</si>
  <si>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</si>
  <si>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</si>
  <si>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</si>
  <si>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</si>
  <si>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</si>
  <si>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</si>
  <si>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</si>
  <si>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</si>
  <si>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</si>
  <si>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</si>
  <si>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</si>
  <si>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</si>
  <si>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</si>
  <si>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</si>
  <si>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</si>
  <si>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</si>
  <si>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</si>
  <si>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</si>
  <si>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</si>
  <si>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</si>
  <si>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</si>
  <si>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</si>
  <si>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</si>
  <si>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</si>
  <si>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</si>
  <si>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</si>
  <si>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</si>
  <si>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</si>
  <si>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</si>
  <si>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</si>
  <si>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</si>
  <si>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</si>
  <si>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</si>
  <si>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</si>
  <si>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</si>
  <si>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</si>
  <si>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</si>
  <si>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</si>
  <si>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</si>
  <si>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</si>
  <si>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</si>
  <si>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</si>
  <si>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</si>
  <si>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</si>
  <si>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</si>
  <si>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</si>
  <si>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</si>
  <si>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</si>
  <si>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</si>
  <si>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</si>
  <si>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</si>
  <si>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</si>
  <si>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</si>
  <si>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</si>
  <si>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</si>
  <si>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</si>
  <si>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</si>
  <si>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</si>
  <si>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</si>
  <si>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</si>
  <si>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</si>
  <si>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</si>
  <si>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</si>
  <si>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</si>
  <si>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</si>
  <si>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</si>
  <si>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</si>
  <si>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</si>
  <si>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</si>
  <si>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</si>
  <si>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</si>
  <si>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</si>
  <si>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</si>
  <si>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</si>
  <si>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</si>
  <si>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</si>
  <si>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</si>
  <si>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</si>
  <si>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</si>
  <si>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</si>
  <si>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</si>
  <si>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</si>
  <si>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</si>
  <si>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</si>
  <si>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</si>
  <si>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</si>
  <si>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</si>
  <si>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</si>
  <si>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</si>
  <si>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</si>
  <si>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</si>
  <si>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</si>
  <si>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</si>
  <si>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</si>
  <si>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</si>
  <si>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</si>
  <si>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</si>
  <si>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</si>
  <si>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</si>
  <si>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</si>
  <si>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</si>
  <si>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</si>
  <si>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</si>
  <si>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</si>
  <si>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</si>
  <si>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</si>
  <si>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</si>
  <si>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</si>
  <si>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</si>
  <si>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</si>
  <si>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</si>
  <si>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</si>
  <si>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</si>
  <si>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</si>
  <si>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</si>
  <si>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</si>
  <si>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</si>
  <si>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</si>
  <si>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</si>
  <si>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</si>
  <si>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</si>
  <si>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</si>
  <si>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</si>
  <si>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</si>
  <si>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</si>
  <si>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</si>
  <si>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</si>
  <si>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</si>
  <si>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</si>
  <si>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</si>
  <si>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</si>
  <si>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</si>
  <si>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</si>
  <si>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</si>
  <si>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</si>
  <si>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</si>
  <si>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</si>
  <si>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</si>
  <si>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</si>
  <si>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</si>
  <si>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</si>
  <si>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</si>
  <si>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</si>
  <si>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</si>
  <si>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</si>
  <si>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</si>
  <si>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</si>
  <si>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</si>
  <si>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</si>
  <si>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</si>
  <si>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</si>
  <si>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</si>
  <si>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</si>
  <si>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</si>
  <si>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</si>
  <si>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</si>
  <si>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</si>
  <si>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</si>
  <si>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</si>
  <si>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</si>
  <si>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</si>
  <si>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</si>
  <si>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</si>
  <si>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</si>
  <si>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</si>
  <si>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</si>
  <si>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</si>
  <si>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</si>
  <si>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</si>
  <si>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</si>
  <si>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</si>
  <si>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</si>
  <si>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</si>
  <si>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</si>
  <si>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</si>
  <si>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</si>
  <si>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</si>
  <si>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</si>
  <si>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</si>
  <si>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</si>
  <si>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</si>
  <si>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</si>
  <si>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</si>
  <si>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</si>
  <si>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</si>
  <si>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</si>
  <si>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</si>
  <si>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</si>
  <si>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</si>
  <si>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</si>
  <si>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</si>
  <si>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</si>
  <si>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</si>
  <si>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</si>
  <si>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</si>
  <si>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</si>
  <si>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</si>
  <si>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</si>
  <si>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</si>
  <si>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</si>
  <si>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</si>
  <si>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</si>
  <si>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</si>
  <si>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</si>
  <si>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</si>
  <si>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</si>
  <si>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</si>
  <si>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</si>
  <si>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</si>
  <si>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</si>
  <si>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</si>
  <si>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</si>
  <si>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</si>
  <si>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</si>
  <si>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</si>
  <si>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</si>
  <si>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</si>
  <si>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</si>
  <si>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</si>
  <si>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</si>
  <si>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</si>
  <si>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</si>
  <si>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</si>
  <si>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</si>
  <si>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</si>
  <si>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</si>
  <si>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</si>
  <si>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</si>
  <si>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</si>
  <si>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</si>
  <si>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</si>
  <si>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</si>
  <si>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</si>
  <si>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</si>
  <si>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</si>
  <si>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</si>
  <si>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</si>
  <si>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</si>
  <si>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</si>
  <si>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</si>
  <si>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</si>
  <si>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</si>
  <si>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</si>
  <si>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</si>
  <si>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</si>
  <si>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</si>
  <si>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</si>
  <si>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</si>
  <si>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</si>
  <si>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</si>
  <si>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</si>
  <si>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</si>
  <si>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</si>
  <si>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</si>
  <si>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</si>
  <si>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</si>
  <si>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</si>
  <si>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</si>
  <si>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</si>
  <si>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</si>
  <si>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</si>
  <si>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</si>
  <si>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</si>
  <si>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</si>
  <si>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</si>
  <si>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</si>
  <si>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</si>
  <si>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</si>
  <si>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</si>
  <si>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</si>
  <si>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</si>
  <si>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</si>
  <si>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</si>
  <si>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</si>
  <si>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</si>
  <si>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</si>
  <si>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</si>
  <si>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</si>
  <si>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</si>
  <si>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</si>
  <si>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</si>
  <si>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</si>
  <si>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</si>
  <si>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</si>
  <si>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</si>
  <si>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</si>
  <si>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</si>
  <si>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</si>
  <si>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</si>
  <si>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</si>
  <si>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</si>
  <si>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</si>
  <si>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</si>
  <si>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</si>
  <si>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</si>
  <si>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</si>
  <si>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</si>
  <si>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</si>
  <si>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</si>
  <si>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</si>
  <si>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</si>
  <si>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</si>
  <si>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</si>
  <si>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</si>
  <si>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</si>
  <si>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</si>
  <si>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</si>
  <si>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</si>
  <si>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</si>
  <si>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</si>
  <si>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</si>
  <si>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</si>
  <si>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</si>
  <si>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</si>
  <si>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</si>
  <si>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</si>
  <si>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</si>
  <si>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</si>
  <si>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</si>
  <si>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</si>
  <si>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</si>
  <si>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</si>
  <si>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</si>
  <si>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</si>
  <si>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</si>
  <si>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</si>
  <si>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</si>
  <si>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</si>
  <si>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</si>
  <si>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</si>
  <si>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</si>
  <si>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</si>
  <si>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</si>
  <si>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</si>
  <si>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</si>
  <si>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</si>
  <si>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</si>
  <si>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</si>
  <si>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</si>
  <si>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</si>
  <si>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</si>
  <si>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</si>
  <si>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</si>
  <si>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</si>
  <si>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</si>
  <si>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</si>
  <si>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</si>
  <si>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</si>
  <si>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</si>
  <si>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</si>
  <si>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</si>
  <si>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</si>
  <si>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</si>
  <si>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</si>
  <si>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</si>
  <si>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</si>
  <si>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</si>
  <si>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</si>
  <si>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</si>
  <si>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</si>
  <si>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</si>
  <si>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</si>
  <si>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</si>
  <si>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</si>
  <si>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</si>
  <si>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</si>
  <si>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</si>
  <si>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</si>
  <si>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</si>
  <si>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</si>
  <si>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</si>
  <si>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</si>
  <si>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</si>
  <si>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</si>
  <si>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</si>
  <si>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</si>
  <si>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</si>
  <si>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</si>
  <si>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</si>
  <si>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</si>
  <si>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</si>
  <si>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</si>
  <si>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</si>
  <si>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</si>
  <si>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</si>
  <si>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</si>
  <si>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</si>
  <si>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</si>
  <si>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</si>
  <si>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</si>
  <si>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</si>
  <si>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</si>
  <si>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</si>
  <si>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</si>
  <si>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</si>
  <si>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</si>
  <si>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</si>
  <si>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</si>
  <si>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</si>
  <si>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</si>
  <si>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</si>
  <si>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</si>
  <si>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</si>
  <si>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</si>
  <si>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</si>
  <si>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</si>
  <si>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</si>
  <si>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</si>
  <si>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</si>
  <si>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</si>
  <si>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</si>
  <si>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</si>
  <si>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</si>
  <si>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</si>
  <si>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</si>
  <si>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</si>
  <si>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</si>
  <si>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</si>
  <si>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</si>
  <si>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</si>
  <si>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</si>
  <si>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</si>
  <si>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</si>
  <si>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</si>
  <si>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</si>
  <si>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</si>
  <si>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</si>
  <si>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</si>
  <si>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</si>
  <si>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</si>
  <si>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</si>
  <si>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</si>
  <si>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</si>
  <si>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</si>
  <si>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</si>
  <si>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</si>
  <si>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</si>
  <si>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</si>
  <si>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</si>
  <si>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</si>
  <si>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</si>
  <si>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</si>
  <si>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</si>
  <si>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</si>
  <si>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</si>
  <si>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</si>
  <si>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</si>
  <si>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</si>
  <si>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</si>
  <si>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</si>
  <si>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</si>
  <si>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</si>
  <si>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</si>
  <si>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</si>
  <si>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</si>
  <si>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</si>
  <si>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</si>
  <si>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</si>
  <si>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</si>
  <si>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</si>
  <si>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</si>
  <si>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</si>
  <si>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</si>
  <si>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</si>
  <si>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</si>
  <si>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</si>
  <si>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</si>
  <si>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</si>
  <si>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</si>
  <si>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</si>
  <si>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</si>
  <si>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</si>
  <si>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</si>
  <si>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</si>
  <si>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</si>
  <si>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</si>
  <si>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</si>
  <si>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</si>
  <si>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</si>
  <si>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</si>
  <si>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</si>
  <si>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</si>
  <si>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</si>
  <si>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</si>
  <si>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</si>
  <si>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</si>
  <si>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</si>
  <si>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</si>
  <si>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</si>
  <si>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</si>
  <si>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</si>
  <si>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</si>
  <si>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</si>
  <si>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</si>
  <si>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</si>
  <si>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</si>
  <si>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</si>
  <si>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</si>
  <si>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</si>
  <si>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</si>
  <si>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</si>
  <si>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</si>
  <si>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</si>
  <si>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</si>
  <si>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</si>
  <si>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</si>
  <si>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</si>
  <si>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</si>
  <si>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</si>
  <si>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</si>
  <si>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</si>
  <si>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</si>
  <si>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</si>
  <si>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</si>
  <si>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</si>
  <si>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</si>
  <si>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</si>
  <si>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</si>
  <si>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</si>
  <si>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</si>
  <si>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</si>
  <si>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</si>
  <si>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</si>
  <si>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</si>
  <si>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</si>
  <si>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</si>
  <si>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</si>
  <si>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</si>
  <si>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</si>
  <si>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</si>
  <si>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</si>
  <si>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</si>
  <si>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</si>
  <si>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</si>
  <si>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</si>
  <si>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</si>
  <si>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</si>
  <si>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</si>
  <si>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</si>
  <si>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</si>
  <si>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</si>
  <si>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</si>
  <si>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</si>
  <si>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</si>
  <si>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</si>
  <si>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</si>
  <si>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</si>
  <si>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</si>
  <si>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</si>
  <si>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</si>
  <si>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</si>
  <si>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</si>
  <si>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</si>
  <si>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</si>
  <si>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</si>
  <si>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</si>
  <si>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</si>
  <si>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</si>
  <si>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</si>
  <si>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</si>
  <si>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</si>
  <si>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</si>
  <si>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</si>
  <si>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</si>
  <si>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</si>
  <si>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</si>
  <si>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</si>
  <si>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</si>
  <si>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</si>
  <si>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</si>
  <si>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</si>
  <si>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</si>
  <si>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</si>
  <si>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</si>
  <si>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</si>
  <si>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</si>
  <si>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</si>
  <si>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</si>
  <si>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</si>
  <si>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</si>
  <si>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</si>
  <si>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</si>
  <si>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</si>
  <si>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</si>
  <si>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</si>
  <si>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</si>
  <si>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</si>
  <si>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</si>
  <si>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</si>
  <si>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</si>
  <si>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</si>
  <si>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</si>
  <si>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</si>
  <si>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</si>
  <si>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</si>
  <si>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</si>
  <si>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</si>
  <si>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</si>
  <si>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</si>
  <si>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</si>
  <si>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</si>
  <si>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</si>
  <si>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</si>
  <si>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</si>
  <si>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</si>
  <si>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</si>
  <si>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</si>
  <si>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</si>
  <si>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</si>
  <si>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</si>
  <si>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</si>
  <si>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</si>
  <si>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</si>
  <si>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</si>
  <si>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</si>
  <si>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</si>
  <si>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</si>
  <si>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</si>
  <si>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</si>
  <si>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</si>
  <si>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</si>
  <si>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</si>
  <si>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</si>
  <si>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</si>
  <si>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</si>
  <si>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</si>
  <si>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</si>
  <si>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</si>
  <si>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</si>
  <si>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</si>
  <si>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</si>
  <si>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</si>
  <si>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</si>
  <si>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</si>
  <si>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</si>
  <si>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</si>
  <si>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</si>
  <si>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</si>
  <si>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</si>
  <si>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</si>
  <si>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</si>
  <si>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</si>
  <si>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</si>
  <si>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</si>
  <si>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</si>
  <si>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</si>
  <si>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</si>
  <si>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</si>
  <si>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</si>
  <si>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</si>
  <si>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</si>
  <si>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</si>
  <si>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</si>
  <si>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</si>
  <si>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</si>
  <si>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</si>
  <si>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</si>
  <si>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</si>
  <si>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</si>
  <si>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</si>
  <si>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</si>
  <si>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</si>
  <si>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</si>
  <si>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</si>
  <si>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</si>
  <si>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</si>
  <si>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</si>
  <si>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</si>
  <si>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</si>
  <si>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</si>
  <si>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</si>
  <si>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</si>
  <si>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</si>
  <si>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</si>
  <si>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</si>
  <si>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</si>
  <si>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</si>
  <si>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</si>
  <si>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</si>
  <si>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</si>
  <si>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</si>
  <si>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</si>
  <si>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</si>
  <si>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</si>
  <si>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</si>
  <si>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</si>
  <si>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</si>
  <si>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</si>
  <si>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</si>
  <si>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</si>
  <si>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</si>
  <si>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</si>
  <si>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</si>
  <si>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</si>
  <si>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</si>
  <si>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</si>
  <si>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</si>
  <si>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</si>
  <si>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</si>
  <si>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</si>
  <si>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</si>
  <si>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</si>
  <si>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</si>
  <si>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</si>
  <si>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</si>
  <si>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</si>
  <si>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</si>
  <si>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</si>
  <si>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</si>
  <si>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</si>
  <si>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</si>
  <si>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</si>
  <si>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</si>
  <si>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</si>
  <si>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</si>
  <si>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</si>
  <si>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</si>
  <si>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</si>
  <si>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</si>
  <si>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</si>
  <si>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</si>
  <si>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</si>
  <si>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</si>
  <si>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</si>
  <si>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</si>
  <si>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</si>
  <si>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</si>
  <si>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</si>
  <si>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</si>
  <si>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</si>
  <si>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</si>
  <si>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</si>
  <si>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</si>
  <si>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</si>
  <si>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</si>
  <si>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</si>
  <si>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</si>
  <si>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</si>
  <si>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</si>
  <si>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</si>
  <si>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</si>
  <si>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</si>
  <si>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</si>
  <si>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</si>
  <si>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</si>
  <si>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</si>
  <si>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</si>
  <si>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</si>
  <si>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</si>
  <si>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</si>
  <si>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</si>
  <si>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</si>
  <si>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</si>
  <si>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</si>
  <si>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</si>
  <si>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</si>
  <si>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</si>
  <si>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</si>
  <si>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</si>
  <si>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</si>
  <si>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</si>
  <si>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</si>
  <si>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</si>
  <si>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</si>
  <si>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</si>
  <si>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</si>
  <si>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</si>
  <si>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</si>
  <si>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</si>
  <si>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</si>
  <si>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</si>
  <si>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</si>
  <si>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</si>
  <si>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</si>
  <si>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</si>
  <si>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</si>
  <si>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</si>
  <si>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</si>
  <si>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</si>
  <si>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</si>
  <si>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</si>
  <si>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</si>
  <si>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</si>
  <si>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</si>
  <si>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</si>
  <si>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</si>
  <si>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</si>
  <si>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</si>
  <si>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</si>
  <si>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</si>
  <si>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</si>
  <si>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</si>
  <si>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</si>
  <si>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</si>
  <si>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</si>
  <si>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</si>
  <si>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</si>
  <si>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</si>
  <si>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</si>
  <si>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</si>
  <si>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</si>
  <si>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</si>
  <si>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</si>
  <si>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</si>
  <si>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</si>
  <si>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</si>
  <si>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</si>
  <si>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</si>
  <si>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</si>
  <si>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</si>
  <si>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</si>
  <si>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</si>
  <si>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</si>
  <si>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</si>
  <si>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</si>
  <si>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</si>
  <si>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</si>
  <si>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</si>
  <si>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</si>
  <si>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</si>
  <si>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</si>
  <si>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</si>
  <si>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</si>
  <si>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</si>
  <si>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</si>
  <si>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</si>
  <si>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</si>
  <si>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</si>
  <si>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</si>
  <si>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</si>
  <si>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</si>
  <si>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</si>
  <si>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</si>
  <si>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</si>
  <si>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</si>
  <si>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</si>
  <si>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</si>
  <si>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</si>
  <si>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</si>
  <si>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</si>
  <si>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</si>
  <si>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</si>
  <si>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</si>
  <si>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</si>
  <si>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</si>
  <si>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</si>
  <si>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</si>
  <si>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</si>
  <si>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</si>
  <si>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</si>
  <si>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</si>
  <si>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</si>
  <si>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</si>
  <si>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</si>
  <si>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</si>
  <si>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</si>
  <si>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</si>
  <si>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</si>
  <si>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</si>
  <si>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</si>
  <si>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</si>
  <si>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</si>
  <si>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</si>
  <si>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</si>
  <si>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</si>
  <si>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</si>
  <si>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</si>
  <si>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</si>
  <si>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</si>
  <si>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</si>
  <si>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</si>
  <si>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</si>
  <si>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</si>
  <si>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</si>
  <si>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</si>
  <si>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</si>
  <si>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</si>
  <si>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</si>
  <si>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</si>
  <si>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</si>
  <si>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</si>
  <si>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</si>
  <si>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</si>
  <si>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</si>
  <si>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</si>
  <si>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</si>
  <si>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</si>
  <si>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</si>
  <si>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</si>
  <si>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</si>
  <si>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</si>
  <si>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</si>
  <si>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</si>
  <si>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</si>
  <si>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</si>
  <si>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</si>
  <si>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</si>
  <si>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</si>
  <si>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</si>
  <si>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</si>
  <si>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</si>
  <si>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</si>
  <si>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</si>
  <si>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</si>
  <si>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</si>
  <si>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</si>
  <si>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</si>
  <si>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</si>
  <si>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</si>
  <si>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</si>
  <si>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</si>
  <si>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</si>
  <si>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</si>
  <si>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</si>
  <si>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</si>
  <si>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</si>
  <si>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</si>
  <si>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</si>
  <si>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</si>
  <si>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</si>
  <si>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</si>
  <si>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</si>
  <si>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</si>
  <si>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</si>
  <si>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</si>
  <si>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</si>
  <si>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</si>
  <si>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</si>
  <si>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</si>
  <si>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</si>
  <si>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</si>
  <si>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</si>
  <si>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</si>
  <si>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</si>
  <si>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</si>
  <si>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</si>
  <si>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</si>
  <si>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</si>
  <si>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</si>
  <si>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</si>
  <si>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</si>
  <si>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</si>
  <si>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</si>
  <si>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</si>
  <si>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</si>
  <si>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</si>
  <si>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</si>
  <si>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</si>
  <si>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</si>
  <si>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</si>
  <si>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</si>
  <si>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</si>
  <si>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</si>
  <si>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</si>
  <si>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</si>
  <si>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</si>
  <si>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</si>
  <si>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</si>
  <si>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</si>
  <si>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</si>
  <si>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</si>
  <si>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</si>
  <si>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</si>
  <si>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</si>
  <si>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</si>
  <si>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</si>
  <si>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</si>
  <si>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</si>
  <si>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</si>
  <si>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</si>
  <si>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</si>
  <si>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</si>
  <si>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</si>
  <si>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</si>
  <si>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</si>
  <si>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</si>
  <si>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</si>
  <si>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</si>
  <si>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</si>
  <si>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</si>
  <si>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</si>
  <si>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</si>
  <si>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</si>
  <si>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</si>
  <si>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</si>
  <si>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</si>
  <si>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</si>
  <si>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</si>
  <si>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</si>
  <si>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</si>
  <si>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</si>
  <si>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</si>
  <si>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</si>
  <si>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</si>
  <si>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</si>
  <si>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</si>
  <si>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</si>
  <si>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</si>
  <si>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</si>
  <si>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</si>
  <si>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</si>
  <si>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</si>
  <si>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</si>
  <si>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</si>
  <si>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</si>
  <si>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</si>
  <si>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</si>
  <si>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</si>
  <si>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</si>
  <si>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</si>
  <si>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</si>
  <si>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</si>
  <si>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</si>
  <si>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</si>
  <si>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</si>
  <si>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</si>
  <si>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</si>
  <si>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</si>
  <si>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</si>
  <si>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</si>
  <si>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</si>
  <si>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</si>
  <si>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</si>
  <si>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</si>
  <si>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</si>
  <si>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</si>
  <si>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</si>
  <si>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</si>
  <si>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</si>
  <si>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</si>
  <si>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</si>
  <si>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</si>
  <si>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</si>
  <si>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</si>
  <si>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</si>
  <si>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</si>
  <si>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</si>
  <si>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</si>
  <si>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</si>
  <si>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</si>
  <si>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</si>
  <si>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</si>
  <si>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</si>
  <si>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</si>
  <si>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</si>
  <si>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</si>
  <si>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</si>
  <si>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</si>
  <si>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</si>
  <si>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</si>
  <si>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</si>
  <si>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</si>
  <si>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</si>
  <si>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</si>
  <si>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</si>
  <si>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</si>
  <si>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</si>
  <si>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</si>
  <si>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</si>
  <si>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</si>
  <si>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</si>
  <si>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</si>
  <si>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</si>
  <si>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</si>
  <si>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</si>
  <si>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</si>
  <si>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</si>
  <si>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</si>
  <si>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</si>
  <si>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</si>
  <si>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</si>
  <si>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</si>
  <si>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</si>
  <si>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</si>
  <si>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</si>
  <si>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</si>
  <si>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</si>
  <si>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</si>
  <si>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</si>
  <si>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</si>
  <si>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</si>
  <si>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</si>
  <si>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</si>
  <si>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</si>
  <si>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</si>
  <si>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</si>
  <si>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</si>
  <si>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</si>
  <si>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</si>
  <si>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</si>
  <si>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</si>
  <si>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</si>
  <si>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</si>
  <si>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</si>
  <si>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</si>
  <si>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</si>
  <si>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</si>
  <si>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</si>
  <si>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</si>
  <si>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</si>
  <si>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</si>
  <si>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</si>
  <si>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</si>
  <si>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</si>
  <si>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</si>
  <si>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</si>
  <si>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</si>
  <si>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</si>
  <si>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</si>
  <si>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</si>
  <si>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</si>
  <si>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</si>
  <si>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</si>
  <si>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</si>
  <si>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</si>
  <si>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</si>
  <si>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</si>
  <si>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</si>
  <si>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</si>
  <si>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</si>
  <si>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</si>
  <si>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</si>
  <si>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</si>
  <si>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</si>
  <si>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</si>
  <si>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</si>
  <si>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</si>
  <si>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</si>
  <si>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</si>
  <si>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</si>
  <si>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</si>
  <si>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</si>
  <si>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</si>
  <si>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</si>
  <si>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</si>
  <si>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</si>
  <si>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</si>
  <si>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</si>
  <si>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</si>
  <si>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</si>
  <si>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</si>
  <si>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</si>
  <si>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</si>
  <si>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</si>
  <si>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</si>
  <si>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</si>
  <si>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</si>
  <si>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</si>
  <si>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</si>
  <si>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</si>
  <si>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</si>
  <si>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</si>
  <si>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</si>
  <si>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</si>
  <si>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</si>
  <si>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</si>
  <si>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</si>
  <si>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</si>
  <si>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</si>
  <si>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</si>
  <si>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</si>
  <si>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</si>
  <si>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</si>
  <si>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</si>
  <si>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</si>
  <si>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</si>
  <si>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</si>
  <si>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</si>
  <si>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</si>
  <si>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</si>
  <si>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</si>
  <si>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</si>
  <si>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</si>
  <si>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</si>
  <si>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</si>
  <si>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</si>
  <si>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</si>
  <si>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</si>
  <si>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</si>
  <si>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</si>
  <si>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</si>
  <si>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</si>
  <si>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</si>
  <si>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</si>
  <si>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</si>
  <si>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</si>
  <si>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</si>
  <si>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</si>
  <si>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</si>
  <si>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</si>
  <si>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</si>
  <si>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</si>
  <si>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</si>
  <si>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</si>
  <si>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</si>
  <si>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</si>
  <si>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</si>
  <si>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</si>
  <si>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</si>
  <si>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</si>
  <si>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</si>
  <si>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</si>
  <si>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</si>
  <si>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</si>
  <si>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</si>
  <si>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</si>
  <si>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</si>
  <si>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</si>
  <si>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</si>
  <si>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</si>
  <si>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</si>
  <si>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</si>
  <si>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</si>
  <si>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</si>
  <si>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</si>
  <si>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</si>
  <si>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</si>
  <si>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</si>
  <si>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</si>
  <si>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</si>
  <si>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</si>
  <si>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</si>
  <si>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</si>
  <si>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</si>
  <si>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</si>
  <si>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</si>
  <si>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</si>
  <si>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</si>
  <si>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</si>
  <si>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</si>
  <si>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</si>
  <si>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</si>
  <si>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</si>
  <si>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</si>
  <si>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</si>
  <si>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</si>
  <si>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</si>
  <si>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</si>
  <si>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</si>
  <si>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</si>
  <si>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</si>
  <si>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</si>
  <si>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</si>
  <si>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</si>
  <si>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</si>
  <si>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</si>
  <si>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</si>
  <si>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</si>
  <si>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</si>
  <si>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</si>
  <si>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</si>
  <si>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</si>
  <si>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</si>
  <si>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</si>
  <si>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</si>
  <si>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</si>
  <si>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</si>
  <si>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</si>
  <si>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</si>
  <si>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</si>
  <si>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</si>
  <si>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</si>
  <si>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</si>
  <si>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</si>
  <si>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</si>
  <si>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</si>
  <si>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</si>
  <si>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</si>
  <si>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</si>
  <si>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</si>
  <si>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</si>
  <si>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</si>
  <si>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</si>
  <si>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</si>
  <si>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</si>
  <si>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</si>
  <si>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</si>
  <si>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</si>
  <si>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</si>
  <si>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</si>
  <si>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</si>
  <si>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</si>
  <si>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</si>
  <si>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</si>
  <si>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</si>
  <si>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</si>
  <si>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</si>
  <si>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</si>
  <si>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</si>
  <si>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</si>
  <si>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</si>
  <si>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</si>
  <si>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</si>
  <si>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</si>
  <si>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</si>
  <si>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</si>
  <si>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</si>
  <si>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</si>
  <si>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</si>
  <si>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</si>
  <si>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</si>
  <si>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</si>
  <si>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</si>
  <si>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</si>
  <si>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</si>
  <si>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</si>
  <si>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</si>
  <si>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</si>
  <si>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</si>
  <si>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</si>
  <si>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</si>
  <si>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</si>
  <si>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</si>
  <si>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</si>
  <si>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</si>
  <si>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</si>
  <si>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</si>
  <si>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</si>
  <si>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</si>
  <si>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</si>
  <si>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</si>
  <si>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</si>
  <si>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</si>
  <si>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</si>
  <si>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</si>
  <si>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</si>
  <si>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</si>
  <si>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</si>
  <si>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</si>
  <si>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</si>
  <si>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</si>
  <si>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</si>
  <si>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</si>
  <si>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</si>
  <si>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</si>
  <si>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</si>
  <si>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</si>
  <si>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</si>
  <si>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</si>
  <si>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</si>
  <si>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</si>
  <si>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</si>
  <si>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</si>
  <si>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</si>
  <si>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</si>
  <si>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</si>
  <si>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</si>
  <si>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</si>
  <si>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</si>
  <si>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</si>
  <si>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</si>
  <si>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</si>
  <si>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</si>
  <si>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</si>
  <si>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</si>
  <si>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</si>
  <si>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</si>
  <si>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</si>
  <si>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</si>
  <si>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</si>
  <si>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</si>
  <si>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</si>
  <si>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</si>
  <si>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</si>
  <si>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</si>
  <si>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</si>
  <si>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</si>
  <si>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</si>
  <si>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</si>
  <si>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</si>
  <si>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</si>
  <si>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</si>
  <si>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</si>
  <si>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</si>
  <si>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</si>
  <si>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</si>
  <si>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</si>
  <si>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</si>
  <si>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</si>
  <si>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</si>
  <si>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</si>
  <si>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</si>
  <si>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</si>
  <si>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</si>
  <si>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</si>
  <si>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</si>
  <si>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</si>
  <si>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</si>
  <si>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</si>
  <si>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</si>
  <si>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</si>
  <si>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</si>
  <si>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</si>
  <si>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</si>
  <si>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</si>
  <si>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</si>
  <si>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</si>
  <si>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</si>
  <si>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</si>
  <si>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</si>
  <si>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</si>
  <si>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</si>
  <si>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</si>
  <si>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</si>
  <si>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</si>
  <si>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</si>
  <si>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</si>
  <si>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</si>
  <si>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</si>
  <si>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</si>
  <si>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</si>
  <si>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</si>
  <si>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</si>
  <si>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</si>
  <si>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</si>
  <si>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</si>
  <si>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</si>
  <si>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</si>
  <si>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</si>
  <si>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</si>
  <si>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</si>
  <si>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</si>
  <si>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</si>
  <si>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</si>
  <si>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</si>
  <si>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</si>
  <si>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</si>
  <si>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</si>
  <si>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</si>
  <si>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</si>
  <si>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</si>
  <si>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</si>
  <si>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</si>
  <si>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</si>
  <si>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</si>
  <si>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</si>
  <si>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</si>
  <si>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</si>
  <si>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</si>
  <si>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</si>
  <si>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</si>
  <si>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</si>
  <si>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</si>
  <si>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</si>
  <si>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</si>
  <si>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</si>
  <si>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</si>
  <si>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</si>
  <si>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</si>
  <si>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</si>
  <si>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</si>
  <si>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</si>
  <si>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</si>
  <si>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</si>
  <si>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</si>
  <si>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</si>
  <si>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</si>
  <si>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</si>
  <si>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</si>
  <si>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</si>
  <si>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</si>
  <si>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</si>
  <si>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</si>
  <si>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</si>
  <si>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</si>
  <si>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</si>
  <si>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</si>
  <si>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</si>
  <si>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</si>
  <si>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</si>
  <si>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</si>
  <si>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</si>
  <si>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</si>
  <si>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</si>
  <si>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</si>
  <si>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</si>
  <si>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</si>
  <si>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</si>
  <si>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</si>
  <si>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</si>
  <si>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</si>
  <si>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</si>
  <si>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</si>
  <si>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</si>
  <si>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</si>
  <si>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</si>
  <si>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</si>
  <si>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</si>
  <si>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</si>
  <si>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</si>
  <si>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</si>
  <si>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</si>
  <si>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</si>
  <si>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</si>
  <si>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</si>
  <si>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</si>
  <si>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</si>
  <si>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</si>
  <si>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</si>
  <si>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</si>
  <si>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</si>
  <si>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</si>
  <si>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</si>
  <si>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</si>
  <si>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</si>
  <si>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</si>
  <si>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</si>
  <si>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</si>
  <si>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</si>
  <si>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</si>
  <si>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</si>
  <si>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</si>
  <si>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</si>
  <si>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</si>
  <si>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</si>
  <si>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</si>
  <si>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</si>
  <si>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</si>
  <si>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</si>
  <si>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</si>
  <si>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</si>
  <si>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</si>
  <si>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</si>
  <si>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</si>
  <si>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</si>
  <si>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</si>
  <si>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</si>
  <si>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</si>
  <si>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</si>
  <si>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</si>
  <si>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</si>
  <si>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</si>
  <si>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</si>
  <si>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</si>
  <si>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</si>
  <si>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</si>
  <si>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</si>
  <si>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</si>
  <si>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</si>
  <si>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</si>
  <si>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</si>
  <si>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</si>
  <si>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</si>
  <si>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</si>
  <si>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</si>
  <si>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</si>
  <si>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</si>
  <si>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</si>
  <si>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</si>
  <si>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</si>
  <si>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</si>
  <si>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</si>
  <si>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</si>
  <si>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</si>
  <si>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</si>
  <si>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</si>
  <si>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</si>
  <si>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</si>
  <si>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</si>
  <si>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</si>
  <si>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</si>
  <si>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</si>
  <si>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</si>
  <si>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</si>
  <si>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</si>
  <si>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</si>
  <si>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</si>
  <si>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</si>
  <si>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</si>
  <si>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</si>
  <si>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</si>
  <si>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</si>
  <si>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</si>
  <si>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</si>
  <si>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</si>
  <si>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</si>
  <si>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</si>
  <si>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</si>
  <si>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</si>
  <si>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</si>
  <si>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</si>
  <si>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</si>
  <si>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</si>
  <si>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</si>
  <si>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</si>
  <si>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</si>
  <si>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</si>
  <si>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</si>
  <si>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</si>
  <si>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</si>
  <si>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</si>
  <si>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</si>
  <si>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</si>
  <si>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</si>
  <si>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</si>
  <si>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</si>
  <si>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</si>
  <si>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</si>
  <si>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</si>
  <si>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</si>
  <si>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</si>
  <si>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</si>
  <si>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</si>
  <si>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</si>
  <si>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</si>
  <si>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</si>
  <si>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</si>
  <si>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</si>
  <si>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</si>
  <si>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</si>
  <si>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</si>
  <si>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</si>
  <si>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</si>
  <si>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</si>
  <si>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</si>
  <si>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</si>
  <si>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</si>
  <si>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</si>
  <si>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</si>
  <si>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</si>
  <si>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</si>
  <si>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</si>
  <si>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</si>
  <si>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</si>
  <si>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</si>
  <si>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</si>
  <si>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</si>
  <si>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</si>
  <si>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</si>
  <si>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</si>
  <si>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</si>
  <si>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</si>
  <si>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</si>
  <si>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</si>
  <si>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</si>
  <si>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</si>
  <si>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</si>
  <si>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</si>
  <si>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</si>
  <si>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</si>
  <si>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</si>
  <si>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</si>
  <si>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</si>
  <si>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</si>
  <si>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</si>
  <si>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</si>
  <si>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</si>
  <si>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</si>
  <si>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</si>
  <si>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</si>
  <si>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</si>
  <si>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</si>
  <si>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</si>
  <si>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</si>
  <si>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</si>
  <si>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</si>
  <si>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</si>
  <si>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</si>
  <si>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</si>
  <si>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</si>
  <si>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</si>
  <si>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</si>
  <si>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</si>
  <si>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</si>
  <si>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</si>
  <si>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</si>
  <si>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</si>
  <si>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</si>
  <si>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</si>
  <si>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</si>
  <si>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</si>
  <si>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</si>
  <si>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</si>
  <si>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</si>
  <si>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</si>
  <si>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</si>
  <si>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</si>
  <si>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</si>
  <si>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</si>
  <si>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</si>
  <si>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</si>
  <si>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</si>
  <si>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</si>
  <si>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</si>
  <si>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</si>
  <si>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</si>
  <si>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</si>
  <si>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</si>
  <si>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</si>
  <si>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</si>
  <si>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</si>
  <si>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</si>
  <si>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</si>
  <si>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</si>
  <si>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</si>
  <si>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</si>
  <si>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</si>
  <si>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</si>
  <si>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</si>
  <si>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</si>
  <si>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</si>
  <si>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</si>
  <si>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</si>
  <si>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</si>
  <si>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</si>
  <si>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</si>
  <si>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</si>
  <si>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</si>
  <si>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</si>
  <si>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</si>
  <si>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</si>
  <si>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</si>
  <si>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</si>
  <si>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</si>
  <si>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</si>
  <si>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</si>
  <si>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</si>
  <si>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</si>
  <si>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</si>
  <si>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</si>
  <si>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</si>
  <si>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</si>
  <si>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</si>
  <si>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</si>
  <si>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</si>
  <si>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</si>
  <si>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</si>
  <si>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</si>
  <si>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</si>
  <si>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</si>
  <si>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</si>
  <si>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</si>
  <si>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</si>
  <si>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</si>
  <si>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</si>
  <si>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</si>
  <si>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</si>
  <si>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</si>
  <si>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</si>
  <si>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</si>
  <si>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</si>
  <si>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</si>
  <si>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</si>
  <si>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</si>
  <si>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</si>
  <si>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</si>
  <si>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</si>
  <si>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</si>
  <si>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</si>
  <si>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</si>
  <si>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</si>
  <si>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</si>
  <si>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</si>
  <si>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</si>
  <si>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</si>
  <si>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</si>
  <si>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</si>
  <si>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</si>
  <si>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</si>
  <si>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</si>
  <si>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</si>
  <si>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</si>
  <si>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</si>
  <si>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</si>
  <si>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</si>
  <si>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</si>
  <si>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</si>
  <si>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</si>
  <si>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</si>
  <si>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</si>
  <si>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</si>
  <si>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</si>
  <si>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</si>
  <si>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</si>
  <si>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</si>
  <si>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</si>
  <si>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</si>
  <si>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</si>
  <si>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</si>
  <si>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</si>
  <si>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</si>
  <si>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</si>
  <si>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</si>
  <si>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</si>
  <si>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</si>
  <si>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</si>
  <si>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</si>
  <si>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</si>
  <si>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</si>
  <si>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</si>
  <si>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</si>
  <si>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</si>
  <si>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</si>
  <si>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</si>
  <si>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</si>
  <si>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</si>
  <si>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</si>
  <si>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</si>
  <si>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</si>
  <si>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</si>
  <si>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</si>
  <si>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</si>
  <si>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</si>
  <si>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</si>
  <si>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</si>
  <si>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</si>
  <si>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</si>
  <si>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</si>
  <si>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</si>
  <si>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</si>
  <si>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</si>
  <si>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</si>
  <si>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</si>
  <si>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</si>
  <si>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</si>
  <si>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</si>
  <si>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</si>
  <si>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</si>
  <si>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</si>
  <si>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</si>
  <si>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</si>
  <si>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</si>
  <si>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</si>
  <si>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</si>
  <si>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</si>
  <si>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</si>
  <si>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</si>
  <si>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</si>
  <si>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</si>
  <si>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</si>
  <si>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</si>
  <si>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</si>
  <si>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</si>
  <si>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</si>
  <si>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</si>
  <si>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</si>
  <si>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</si>
  <si>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</si>
  <si>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</si>
  <si>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</si>
  <si>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</si>
  <si>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</si>
  <si>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</si>
  <si>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</si>
  <si>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</si>
  <si>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</si>
  <si>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</si>
  <si>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</si>
  <si>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</si>
  <si>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</si>
  <si>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</si>
  <si>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</si>
  <si>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</si>
  <si>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</si>
  <si>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</si>
  <si>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</si>
  <si>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</si>
  <si>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</si>
  <si>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</si>
  <si>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</si>
  <si>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</si>
  <si>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</si>
  <si>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</si>
  <si>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</si>
  <si>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</si>
  <si>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</si>
  <si>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</si>
  <si>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</si>
  <si>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</si>
  <si>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</si>
  <si>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</si>
  <si>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</si>
  <si>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</si>
  <si>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</si>
  <si>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</si>
  <si>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</si>
  <si>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</si>
  <si>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</si>
  <si>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</si>
  <si>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</si>
  <si>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</si>
  <si>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</si>
  <si>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</si>
  <si>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</si>
  <si>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</si>
  <si>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</si>
  <si>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</si>
  <si>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</si>
  <si>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</si>
  <si>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</si>
  <si>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</si>
  <si>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</si>
  <si>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</si>
  <si>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</si>
  <si>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</si>
  <si>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</si>
  <si>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</si>
  <si>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</si>
  <si>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</si>
  <si>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</si>
  <si>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</si>
  <si>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</si>
  <si>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</si>
  <si>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</si>
  <si>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</si>
  <si>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</si>
  <si>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</si>
  <si>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</si>
  <si>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</si>
  <si>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</si>
  <si>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</si>
  <si>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</si>
  <si>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</si>
  <si>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</si>
  <si>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</si>
  <si>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</si>
  <si>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</si>
  <si>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</si>
  <si>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</si>
  <si>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</si>
  <si>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</si>
  <si>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</si>
  <si>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</si>
  <si>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</si>
  <si>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</si>
  <si>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</si>
  <si>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</si>
  <si>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</si>
  <si>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</si>
  <si>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</si>
  <si>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</si>
  <si>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</si>
  <si>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</si>
  <si>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</si>
  <si>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</si>
  <si>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</si>
  <si>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</si>
  <si>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</si>
  <si>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</si>
  <si>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</si>
  <si>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</si>
  <si>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</si>
  <si>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</si>
  <si>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</si>
  <si>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</si>
  <si>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</si>
  <si>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</si>
  <si>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</si>
  <si>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</si>
  <si>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</si>
  <si>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</si>
  <si>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</si>
  <si>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</si>
  <si>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</si>
  <si>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</si>
  <si>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</si>
  <si>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</si>
  <si>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</si>
  <si>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</si>
  <si>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</si>
  <si>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</si>
  <si>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</si>
  <si>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</si>
  <si>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</si>
  <si>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</si>
  <si>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</si>
  <si>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</si>
  <si>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</si>
  <si>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</si>
  <si>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</si>
  <si>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</si>
  <si>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</si>
  <si>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</si>
  <si>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</si>
  <si>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</si>
  <si>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</si>
  <si>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</si>
  <si>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</si>
  <si>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</si>
  <si>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</si>
  <si>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</si>
  <si>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</si>
  <si>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</si>
  <si>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</si>
  <si>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</si>
  <si>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</si>
  <si>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</si>
  <si>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</si>
  <si>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</si>
  <si>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</si>
  <si>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</si>
  <si>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</si>
  <si>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</si>
  <si>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</si>
  <si>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</si>
  <si>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</si>
  <si>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</si>
  <si>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</si>
  <si>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</si>
  <si>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</si>
  <si>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</si>
  <si>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</si>
  <si>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</si>
  <si>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</si>
  <si>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</si>
  <si>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</si>
  <si>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</si>
  <si>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</si>
  <si>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</si>
  <si>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</si>
  <si>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</si>
  <si>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</si>
  <si>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</si>
  <si>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</si>
  <si>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</si>
  <si>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</si>
  <si>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</si>
  <si>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</si>
  <si>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</si>
  <si>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</si>
  <si>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</si>
  <si>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</si>
  <si>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</si>
  <si>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</si>
  <si>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</si>
  <si>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</si>
  <si>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</si>
  <si>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</si>
  <si>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</si>
  <si>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</si>
  <si>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</si>
  <si>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</si>
  <si>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</si>
  <si>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</si>
  <si>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</si>
  <si>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</si>
  <si>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</si>
  <si>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</si>
  <si>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</si>
  <si>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</si>
  <si>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</si>
  <si>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</si>
  <si>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</si>
  <si>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</si>
  <si>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</si>
  <si>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</si>
  <si>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</si>
  <si>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</si>
  <si>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</si>
  <si>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</si>
  <si>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</si>
  <si>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</si>
  <si>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</si>
  <si>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</si>
  <si>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</si>
  <si>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</si>
  <si>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</si>
  <si>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</si>
  <si>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</si>
  <si>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</si>
  <si>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</si>
  <si>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</si>
  <si>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</si>
  <si>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</si>
  <si>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</si>
  <si>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</si>
  <si>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</si>
  <si>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</si>
  <si>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</si>
  <si>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</si>
  <si>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</si>
  <si>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</si>
  <si>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</si>
  <si>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</si>
  <si>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</si>
  <si>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</si>
  <si>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</si>
  <si>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</si>
  <si>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</si>
  <si>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</si>
  <si>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</si>
  <si>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</si>
  <si>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</si>
  <si>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</si>
  <si>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</si>
  <si>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</si>
  <si>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</si>
  <si>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</si>
  <si>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</si>
  <si>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</si>
  <si>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</si>
  <si>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</si>
  <si>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</si>
  <si>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</si>
  <si>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</si>
  <si>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</si>
  <si>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</si>
  <si>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</si>
  <si>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</si>
  <si>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</si>
  <si>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</si>
  <si>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</si>
  <si>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</si>
  <si>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</si>
  <si>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</si>
  <si>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</si>
  <si>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</si>
  <si>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</si>
  <si>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</si>
  <si>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</si>
  <si>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</si>
  <si>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</si>
  <si>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</si>
  <si>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</si>
  <si>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</si>
  <si>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</si>
  <si>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</si>
  <si>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</si>
  <si>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</si>
  <si>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</si>
  <si>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</si>
  <si>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</si>
  <si>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</si>
  <si>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</si>
  <si>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</si>
  <si>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</si>
  <si>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</si>
  <si>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</si>
  <si>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</si>
  <si>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</si>
  <si>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</si>
  <si>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</si>
  <si>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</si>
  <si>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</si>
  <si>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</si>
  <si>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</si>
  <si>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</si>
  <si>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</si>
  <si>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</si>
  <si>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</si>
  <si>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</si>
  <si>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</si>
  <si>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</si>
  <si>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</si>
  <si>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</si>
  <si>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</si>
  <si>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</si>
  <si>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</si>
  <si>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</si>
  <si>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</si>
  <si>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</si>
  <si>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</si>
  <si>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</si>
  <si>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</si>
  <si>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</si>
  <si>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</si>
  <si>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</si>
  <si>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</si>
  <si>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</si>
  <si>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</si>
  <si>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</si>
  <si>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</si>
  <si>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</si>
  <si>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</si>
  <si>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</si>
  <si>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</si>
  <si>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</si>
  <si>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</si>
  <si>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</si>
  <si>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</si>
  <si>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</si>
  <si>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</si>
  <si>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</si>
  <si>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</si>
  <si>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</si>
  <si>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</si>
  <si>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</si>
  <si>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</si>
  <si>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</si>
  <si>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</si>
  <si>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</si>
  <si>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</si>
  <si>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</si>
  <si>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</si>
  <si>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</si>
  <si>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</si>
  <si>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</si>
  <si>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</si>
  <si>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</si>
  <si>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</si>
  <si>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</si>
  <si>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</si>
  <si>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</si>
  <si>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</si>
  <si>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</si>
  <si>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</si>
  <si>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</si>
  <si>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</si>
  <si>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</si>
  <si>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</si>
  <si>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</si>
  <si>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</si>
  <si>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</si>
  <si>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</si>
  <si>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</si>
  <si>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</si>
  <si>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</si>
  <si>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</si>
  <si>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</si>
  <si>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</si>
  <si>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</si>
  <si>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</si>
  <si>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</si>
  <si>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</si>
  <si>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</si>
  <si>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</si>
  <si>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</si>
  <si>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</si>
  <si>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</si>
  <si>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</si>
  <si>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</si>
  <si>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</si>
  <si>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</si>
  <si>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</si>
  <si>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</si>
  <si>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</si>
  <si>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</si>
  <si>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</si>
  <si>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</si>
  <si>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</si>
  <si>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</si>
  <si>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</si>
  <si>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</si>
  <si>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</si>
  <si>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</si>
  <si>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</si>
  <si>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</si>
  <si>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</si>
  <si>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</si>
  <si>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</si>
  <si>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</si>
  <si>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</si>
  <si>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</si>
  <si>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</si>
  <si>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</si>
  <si>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</si>
  <si>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</si>
  <si>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</si>
  <si>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</si>
  <si>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</si>
  <si>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</si>
  <si>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</si>
  <si>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</si>
  <si>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</si>
  <si>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</si>
  <si>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</si>
  <si>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</si>
  <si>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</si>
  <si>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</si>
  <si>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</si>
  <si>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</si>
  <si>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</si>
  <si>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</si>
  <si>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</si>
  <si>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</si>
  <si>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</si>
  <si>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</si>
  <si>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</si>
  <si>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</si>
  <si>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</si>
  <si>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</si>
  <si>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</si>
  <si>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</si>
  <si>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</si>
  <si>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</si>
  <si>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</si>
  <si>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</si>
  <si>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</si>
  <si>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</si>
  <si>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</si>
  <si>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</si>
  <si>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</si>
  <si>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</si>
  <si>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</si>
  <si>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</si>
  <si>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</si>
  <si>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</si>
  <si>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</si>
  <si>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</si>
  <si>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</si>
  <si>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</si>
  <si>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</si>
  <si>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</si>
  <si>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</si>
  <si>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</si>
  <si>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</si>
  <si>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</si>
  <si>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</si>
  <si>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</si>
  <si>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</si>
  <si>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</si>
  <si>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</si>
  <si>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</si>
  <si>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</si>
  <si>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</si>
  <si>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</si>
  <si>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</si>
  <si>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</si>
  <si>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</si>
  <si>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</si>
  <si>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</si>
  <si>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</si>
  <si>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</si>
  <si>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</si>
  <si>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</si>
  <si>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</si>
  <si>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</si>
  <si>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</si>
  <si>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</si>
  <si>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</si>
  <si>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</si>
  <si>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</si>
  <si>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</si>
  <si>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</si>
  <si>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</si>
  <si>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</si>
  <si>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</si>
  <si>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</si>
  <si>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</si>
  <si>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</si>
  <si>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</si>
  <si>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</si>
  <si>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</si>
  <si>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</si>
  <si>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</si>
  <si>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</si>
  <si>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</si>
  <si>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</si>
  <si>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</si>
  <si>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</si>
  <si>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</si>
  <si>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</si>
  <si>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</si>
  <si>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</si>
  <si>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</si>
  <si>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</si>
  <si>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</si>
  <si>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</si>
  <si>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</si>
  <si>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</si>
  <si>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</si>
  <si>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</si>
  <si>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</si>
  <si>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</si>
  <si>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</si>
  <si>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</si>
  <si>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</si>
  <si>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</si>
  <si>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</si>
  <si>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</si>
  <si>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</si>
  <si>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</si>
  <si>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</si>
  <si>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</si>
  <si>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</si>
  <si>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</si>
  <si>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</si>
  <si>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</si>
  <si>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</si>
  <si>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</si>
  <si>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</si>
  <si>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</si>
  <si>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</si>
  <si>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</si>
  <si>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</si>
  <si>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</si>
  <si>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</si>
  <si>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</si>
  <si>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</si>
  <si>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</si>
  <si>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</si>
  <si>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</si>
  <si>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</si>
  <si>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</si>
  <si>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</si>
  <si>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</si>
  <si>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</si>
  <si>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</si>
  <si>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</si>
  <si>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</si>
  <si>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</si>
  <si>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</si>
  <si>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</si>
  <si>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</si>
  <si>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</si>
  <si>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</si>
  <si>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</si>
  <si>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</si>
  <si>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</si>
  <si>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</si>
  <si>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</si>
  <si>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</si>
  <si>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</si>
  <si>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</si>
  <si>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</si>
  <si>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</si>
  <si>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</si>
  <si>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</si>
  <si>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</si>
  <si>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</si>
  <si>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</si>
  <si>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</si>
  <si>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</si>
  <si>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</si>
  <si>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</si>
  <si>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</si>
  <si>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</si>
  <si>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</si>
  <si>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</si>
  <si>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</si>
  <si>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</si>
  <si>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</si>
  <si>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</si>
  <si>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</si>
  <si>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</si>
  <si>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</si>
  <si>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</si>
  <si>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</si>
  <si>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</si>
  <si>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</si>
  <si>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</si>
  <si>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</si>
  <si>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</si>
  <si>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</si>
  <si>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</si>
  <si>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</si>
  <si>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</si>
  <si>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</si>
  <si>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</si>
  <si>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</si>
  <si>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</si>
  <si>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</si>
  <si>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</si>
  <si>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</si>
  <si>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</si>
  <si>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</si>
  <si>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</si>
  <si>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</si>
  <si>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</si>
  <si>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</si>
  <si>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</si>
  <si>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</si>
  <si>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</si>
  <si>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</si>
  <si>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</si>
  <si>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</si>
  <si>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</si>
  <si>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</si>
  <si>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</si>
  <si>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</si>
  <si>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</si>
  <si>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</si>
  <si>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</si>
  <si>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</si>
  <si>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</si>
  <si>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</si>
  <si>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</si>
  <si>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</si>
  <si>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</si>
  <si>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</si>
  <si>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</si>
  <si>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</si>
  <si>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</si>
  <si>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</si>
  <si>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</si>
  <si>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</si>
  <si>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</si>
  <si>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</si>
  <si>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</si>
  <si>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</si>
  <si>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</si>
  <si>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</si>
  <si>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</si>
  <si>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</si>
  <si>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</si>
  <si>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</si>
  <si>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</si>
  <si>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</si>
  <si>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</si>
  <si>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</si>
  <si>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</si>
  <si>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</si>
  <si>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</si>
  <si>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</si>
  <si>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</si>
  <si>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</si>
  <si>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</si>
  <si>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</si>
  <si>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</si>
  <si>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</si>
  <si>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</si>
  <si>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</si>
  <si>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</si>
  <si>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</si>
  <si>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</si>
  <si>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</si>
  <si>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</si>
  <si>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</si>
  <si>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</si>
  <si>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</si>
  <si>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</si>
  <si>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</si>
  <si>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</si>
  <si>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</si>
  <si>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</si>
  <si>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</si>
  <si>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</si>
  <si>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</si>
  <si>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</si>
  <si>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</si>
  <si>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</si>
  <si>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</si>
  <si>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</si>
  <si>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</si>
  <si>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</si>
  <si>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</si>
  <si>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</si>
  <si>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</si>
  <si>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</si>
  <si>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</si>
  <si>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</si>
  <si>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</si>
  <si>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</si>
  <si>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</si>
  <si>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</si>
  <si>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</si>
  <si>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</si>
  <si>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</si>
  <si>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</si>
  <si>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</si>
  <si>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</si>
  <si>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</si>
  <si>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</si>
  <si>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</si>
  <si>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</si>
  <si>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</si>
  <si>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</si>
  <si>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</si>
  <si>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</si>
  <si>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</si>
  <si>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</si>
  <si>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</si>
  <si>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</si>
  <si>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</si>
  <si>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</si>
  <si>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</si>
  <si>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</si>
  <si>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</si>
  <si>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</si>
  <si>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</si>
  <si>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</si>
  <si>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</si>
  <si>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</si>
  <si>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</si>
  <si>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</si>
  <si>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</si>
  <si>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</si>
  <si>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</si>
  <si>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</si>
  <si>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</si>
  <si>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</si>
  <si>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</si>
  <si>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</si>
  <si>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</si>
  <si>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</si>
  <si>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</si>
  <si>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</si>
  <si>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</si>
  <si>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</si>
  <si>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</si>
  <si>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</si>
  <si>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</si>
  <si>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</si>
  <si>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</si>
  <si>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</si>
  <si>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</si>
  <si>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</si>
  <si>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</si>
  <si>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</si>
  <si>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</si>
  <si>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</si>
  <si>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</si>
  <si>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</si>
  <si>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</si>
  <si>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</si>
  <si>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</si>
  <si>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</si>
  <si>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</si>
  <si>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</si>
  <si>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</si>
  <si>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</si>
  <si>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</si>
  <si>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</si>
  <si>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</si>
  <si>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</si>
  <si>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</si>
  <si>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</si>
  <si>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</si>
  <si>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</si>
  <si>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</si>
  <si>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</si>
  <si>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</si>
  <si>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</si>
  <si>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</si>
  <si>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</si>
  <si>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</si>
  <si>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</si>
  <si>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</si>
  <si>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</si>
  <si>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</si>
  <si>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</si>
  <si>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</si>
  <si>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</si>
  <si>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</si>
  <si>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</si>
  <si>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</si>
  <si>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</si>
  <si>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</si>
  <si>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</si>
  <si>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</si>
  <si>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</si>
  <si>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</si>
  <si>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</si>
  <si>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</si>
  <si>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</si>
  <si>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</si>
  <si>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</si>
  <si>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</si>
  <si>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</si>
  <si>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</si>
  <si>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</si>
  <si>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</si>
  <si>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</si>
  <si>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</si>
  <si>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</si>
  <si>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</si>
  <si>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</si>
  <si>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</si>
  <si>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</si>
  <si>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</si>
  <si>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</si>
  <si>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</si>
  <si>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</si>
  <si>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</si>
  <si>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</si>
  <si>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</si>
  <si>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</si>
  <si>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</si>
  <si>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</si>
  <si>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</si>
  <si>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</si>
  <si>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</si>
  <si>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</si>
  <si>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</si>
  <si>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</si>
  <si>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</si>
  <si>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</si>
  <si>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</si>
  <si>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</si>
  <si>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</si>
  <si>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</si>
  <si>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</si>
  <si>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</si>
  <si>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</si>
  <si>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</si>
  <si>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</si>
  <si>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</si>
  <si>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</si>
  <si>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</si>
  <si>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</si>
  <si>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</si>
  <si>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</si>
  <si>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</si>
  <si>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</si>
  <si>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</si>
  <si>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</si>
  <si>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</si>
  <si>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</si>
  <si>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</si>
  <si>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</si>
  <si>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</si>
  <si>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</si>
  <si>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</si>
  <si>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</si>
  <si>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</si>
  <si>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</si>
  <si>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</si>
  <si>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</si>
  <si>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</si>
  <si>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</si>
  <si>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</si>
  <si>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</si>
  <si>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</si>
  <si>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</si>
  <si>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</si>
  <si>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</si>
  <si>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</si>
  <si>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</si>
  <si>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</si>
  <si>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</si>
  <si>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</si>
  <si>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</si>
  <si>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</si>
  <si>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</si>
  <si>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</si>
  <si>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</si>
  <si>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</si>
  <si>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</si>
  <si>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</si>
  <si>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</si>
  <si>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</si>
  <si>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</si>
  <si>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</si>
  <si>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</si>
  <si>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</si>
  <si>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</si>
  <si>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</si>
  <si>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</si>
  <si>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</si>
  <si>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</si>
  <si>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</si>
  <si>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</si>
  <si>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</si>
  <si>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</si>
  <si>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</si>
  <si>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</si>
  <si>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</si>
  <si>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</si>
  <si>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</si>
  <si>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</si>
  <si>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</si>
  <si>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</si>
  <si>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</si>
  <si>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</si>
  <si>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</si>
  <si>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</si>
  <si>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</si>
  <si>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</si>
  <si>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</si>
  <si>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</si>
  <si>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</si>
  <si>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</si>
  <si>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</si>
  <si>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</si>
  <si>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</si>
  <si>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</si>
  <si>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</si>
  <si>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</si>
  <si>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</si>
  <si>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</si>
  <si>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</si>
  <si>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</si>
  <si>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</si>
  <si>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</si>
  <si>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</si>
  <si>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</si>
  <si>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</si>
  <si>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</si>
  <si>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</si>
  <si>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</si>
  <si>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</si>
  <si>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</si>
  <si>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</si>
  <si>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</si>
  <si>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</si>
  <si>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</si>
  <si>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</si>
  <si>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</si>
  <si>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</si>
  <si>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</si>
  <si>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</si>
  <si>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</si>
  <si>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</si>
  <si>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</si>
  <si>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</si>
  <si>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</si>
  <si>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</si>
  <si>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</si>
  <si>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</si>
  <si>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</si>
  <si>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</si>
  <si>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</si>
  <si>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</si>
  <si>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</si>
  <si>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</si>
  <si>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</si>
  <si>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</si>
  <si>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</si>
  <si>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</si>
  <si>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</si>
  <si>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</si>
  <si>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</si>
  <si>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</si>
  <si>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</si>
  <si>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</si>
  <si>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</si>
  <si>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</si>
  <si>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</si>
  <si>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</si>
  <si>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</si>
  <si>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</si>
  <si>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</si>
  <si>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</si>
  <si>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</si>
  <si>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</si>
  <si>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</si>
  <si>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</si>
  <si>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</si>
  <si>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</si>
  <si>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</si>
  <si>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</si>
  <si>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</si>
  <si>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</si>
  <si>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</si>
  <si>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</si>
  <si>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</si>
  <si>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</si>
  <si>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</si>
  <si>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</si>
  <si>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</si>
  <si>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</si>
  <si>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</si>
  <si>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</si>
  <si>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</si>
  <si>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</si>
  <si>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</si>
  <si>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</si>
  <si>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</si>
  <si>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</si>
  <si>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</si>
  <si>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</si>
  <si>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</si>
  <si>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</si>
  <si>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</si>
  <si>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</si>
  <si>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</si>
  <si>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</si>
  <si>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</si>
  <si>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</si>
  <si>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</si>
  <si>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</si>
  <si>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</si>
  <si>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</si>
  <si>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</si>
  <si>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</si>
  <si>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</si>
  <si>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</si>
  <si>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</si>
  <si>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</si>
  <si>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</si>
  <si>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</si>
  <si>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</si>
  <si>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</si>
  <si>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</si>
  <si>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</si>
  <si>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</si>
  <si>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</si>
  <si>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</si>
  <si>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</si>
  <si>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</si>
  <si>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</si>
  <si>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</si>
  <si>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</si>
  <si>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</si>
  <si>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</si>
  <si>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</si>
  <si>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</si>
  <si>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</si>
  <si>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</si>
  <si>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</si>
  <si>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</si>
  <si>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</si>
  <si>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</si>
  <si>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</si>
  <si>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</si>
  <si>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</si>
  <si>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</si>
  <si>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</si>
  <si>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</si>
  <si>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</si>
  <si>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</si>
  <si>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</si>
  <si>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</si>
  <si>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</si>
  <si>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</si>
  <si>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</si>
  <si>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</si>
  <si>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</si>
  <si>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</si>
  <si>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</si>
  <si>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</si>
  <si>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</si>
  <si>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</si>
  <si>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</si>
  <si>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</si>
  <si>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</si>
  <si>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</si>
  <si>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</si>
  <si>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</si>
  <si>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</si>
  <si>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</si>
  <si>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</si>
  <si>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</si>
  <si>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</si>
  <si>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</si>
  <si>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</si>
  <si>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</si>
  <si>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</si>
  <si>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</si>
  <si>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</si>
  <si>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</si>
  <si>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</si>
  <si>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</si>
  <si>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</si>
  <si>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</si>
  <si>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</si>
  <si>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</si>
  <si>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</si>
  <si>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</si>
  <si>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</si>
  <si>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</si>
  <si>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</si>
  <si>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</si>
  <si>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</si>
  <si>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</si>
  <si>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</si>
  <si>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</si>
  <si>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</si>
  <si>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</si>
  <si>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</si>
  <si>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</si>
  <si>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</si>
  <si>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</si>
  <si>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</si>
  <si>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</si>
  <si>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</si>
  <si>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</si>
  <si>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</si>
  <si>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</si>
  <si>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</si>
  <si>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</si>
  <si>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</si>
  <si>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</si>
  <si>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</si>
  <si>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</si>
  <si>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</si>
  <si>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</si>
  <si>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</si>
  <si>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</si>
  <si>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</si>
  <si>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</si>
  <si>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</si>
  <si>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</si>
  <si>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</si>
  <si>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</si>
  <si>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</si>
  <si>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</si>
  <si>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</si>
  <si>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</si>
  <si>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</si>
  <si>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</si>
  <si>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</si>
  <si>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</si>
  <si>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</si>
  <si>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</si>
  <si>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</si>
  <si>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</si>
  <si>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</si>
  <si>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</si>
  <si>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</si>
  <si>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</si>
  <si>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</si>
  <si>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</si>
  <si>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</si>
  <si>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</si>
  <si>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</si>
  <si>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</si>
  <si>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</si>
  <si>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</si>
  <si>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</si>
  <si>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</si>
  <si>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</si>
  <si>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</si>
  <si>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</si>
  <si>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</si>
  <si>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</si>
  <si>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</si>
  <si>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</si>
  <si>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</si>
  <si>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</si>
  <si>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</si>
  <si>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</si>
  <si>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</si>
  <si>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</si>
  <si>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</si>
  <si>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</si>
  <si>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</si>
  <si>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</si>
  <si>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</si>
  <si>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</si>
  <si>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</si>
  <si>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</si>
  <si>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</si>
  <si>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</si>
  <si>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</si>
  <si>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</si>
  <si>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</si>
  <si>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</si>
  <si>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</si>
  <si>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</si>
  <si>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</si>
  <si>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</si>
  <si>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</si>
  <si>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</si>
  <si>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</si>
  <si>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</si>
  <si>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</si>
  <si>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</si>
  <si>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</si>
  <si>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</si>
  <si>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</si>
  <si>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</si>
  <si>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</si>
  <si>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</si>
  <si>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</si>
  <si>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</si>
  <si>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</si>
  <si>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</si>
  <si>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</si>
  <si>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</si>
  <si>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</si>
  <si>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</si>
  <si>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</si>
  <si>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</si>
  <si>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</si>
  <si>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</si>
  <si>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</si>
  <si>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</si>
  <si>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</si>
  <si>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</si>
  <si>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</si>
  <si>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</si>
  <si>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</si>
  <si>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</si>
  <si>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</si>
  <si>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</si>
  <si>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</si>
  <si>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</si>
  <si>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</si>
  <si>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</si>
  <si>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</si>
  <si>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</si>
  <si>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</si>
  <si>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</si>
  <si>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</si>
  <si>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</si>
  <si>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</si>
  <si>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</si>
  <si>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</si>
  <si>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</si>
  <si>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</si>
  <si>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</si>
  <si>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</si>
  <si>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</si>
  <si>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</si>
  <si>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</si>
  <si>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</si>
  <si>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</si>
  <si>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</si>
  <si>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</si>
  <si>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</si>
  <si>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</si>
  <si>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</si>
  <si>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</si>
  <si>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</si>
  <si>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</si>
  <si>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</si>
  <si>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</si>
  <si>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</si>
  <si>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</si>
  <si>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</si>
  <si>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</si>
  <si>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</si>
  <si>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</si>
  <si>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</si>
  <si>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</si>
  <si>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</si>
  <si>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</si>
  <si>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</si>
  <si>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</si>
  <si>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</si>
  <si>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</si>
  <si>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</si>
  <si>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</si>
  <si>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</si>
  <si>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</si>
  <si>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</si>
  <si>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</si>
  <si>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</si>
  <si>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</si>
  <si>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</si>
  <si>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</si>
  <si>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</si>
  <si>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</si>
  <si>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</si>
  <si>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</si>
  <si>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</si>
  <si>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</si>
  <si>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</si>
  <si>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</si>
  <si>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</si>
  <si>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</si>
  <si>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</si>
  <si>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</si>
  <si>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</si>
  <si>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</si>
  <si>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</si>
  <si>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</si>
  <si>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</si>
  <si>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</si>
  <si>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</si>
  <si>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</si>
  <si>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</si>
  <si>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</si>
  <si>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</si>
  <si>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</si>
  <si>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</si>
  <si>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</si>
  <si>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</si>
  <si>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</si>
  <si>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</si>
  <si>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</si>
  <si>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</si>
  <si>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</si>
  <si>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</si>
  <si>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</si>
  <si>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</si>
  <si>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</si>
  <si>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</si>
  <si>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</si>
  <si>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</si>
  <si>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</si>
  <si>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</si>
  <si>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</si>
  <si>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</si>
  <si>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</si>
  <si>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</si>
  <si>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</si>
  <si>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</si>
  <si>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</si>
  <si>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</si>
  <si>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</si>
  <si>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</si>
  <si>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</si>
  <si>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</si>
  <si>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</si>
  <si>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</si>
  <si>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</si>
  <si>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</si>
  <si>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</si>
  <si>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</si>
  <si>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</si>
  <si>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</si>
  <si>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</si>
  <si>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</si>
  <si>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</si>
  <si>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</si>
  <si>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</si>
  <si>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</si>
  <si>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</si>
  <si>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</si>
  <si>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</si>
  <si>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</si>
  <si>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</si>
  <si>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</si>
  <si>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</si>
  <si>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</si>
  <si>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</si>
  <si>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</si>
  <si>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</si>
  <si>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</si>
  <si>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</si>
  <si>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</si>
  <si>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</si>
  <si>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</si>
  <si>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</si>
  <si>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</si>
  <si>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</si>
  <si>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</si>
  <si>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</si>
  <si>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</si>
  <si>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</si>
  <si>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</si>
  <si>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</si>
  <si>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</si>
  <si>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</si>
  <si>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</si>
  <si>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</si>
  <si>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</si>
  <si>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</si>
  <si>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</si>
  <si>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</si>
  <si>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</si>
  <si>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</si>
  <si>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</si>
  <si>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</si>
  <si>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</si>
  <si>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</si>
  <si>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</si>
  <si>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</si>
  <si>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</si>
  <si>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</si>
  <si>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</si>
  <si>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</si>
  <si>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</si>
  <si>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</si>
  <si>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</si>
  <si>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</si>
  <si>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</si>
  <si>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</si>
  <si>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</si>
  <si>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</si>
  <si>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</si>
  <si>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</si>
  <si>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</si>
  <si>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</si>
  <si>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</si>
  <si>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</si>
  <si>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</si>
  <si>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</si>
  <si>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</si>
  <si>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</si>
  <si>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</si>
  <si>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</si>
  <si>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</si>
  <si>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</si>
  <si>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</si>
  <si>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</si>
  <si>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</si>
  <si>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</si>
  <si>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</si>
  <si>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</si>
  <si>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</si>
  <si>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</si>
  <si>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</si>
  <si>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</si>
  <si>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</si>
  <si>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</si>
  <si>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</si>
  <si>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</si>
  <si>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</si>
  <si>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</si>
  <si>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</si>
  <si>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</si>
  <si>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</si>
  <si>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</si>
  <si>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</si>
  <si>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</si>
  <si>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</si>
  <si>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</si>
  <si>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</si>
  <si>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</si>
  <si>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</si>
  <si>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</si>
  <si>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</si>
  <si>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</si>
  <si>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</si>
  <si>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</si>
  <si>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</si>
  <si>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</si>
  <si>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</si>
  <si>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</si>
  <si>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</si>
  <si>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</si>
  <si>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</si>
  <si>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</si>
  <si>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</si>
  <si>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</si>
  <si>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</si>
  <si>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</si>
  <si>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</si>
  <si>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</si>
  <si>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</si>
  <si>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</si>
  <si>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</si>
  <si>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</si>
  <si>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</si>
  <si>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</si>
  <si>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</si>
  <si>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</si>
  <si>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</si>
  <si>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</si>
  <si>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</si>
  <si>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</si>
  <si>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</si>
  <si>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</si>
  <si>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</si>
  <si>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</si>
  <si>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</si>
  <si>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</si>
  <si>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</si>
  <si>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</si>
  <si>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</si>
  <si>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</si>
  <si>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</si>
  <si>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</si>
  <si>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</si>
  <si>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</si>
  <si>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</si>
  <si>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</si>
  <si>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</si>
  <si>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</si>
  <si>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</si>
  <si>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</si>
  <si>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</si>
  <si>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</si>
  <si>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</si>
  <si>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</si>
  <si>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</si>
  <si>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</si>
  <si>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</si>
  <si>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</si>
  <si>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</si>
  <si>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</si>
  <si>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</si>
  <si>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</si>
  <si>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</si>
  <si>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</si>
  <si>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</si>
  <si>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</si>
  <si>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</si>
  <si>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</si>
  <si>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</si>
  <si>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</si>
  <si>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</si>
  <si>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</si>
  <si>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</si>
  <si>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</si>
  <si>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</si>
  <si>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</si>
  <si>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</si>
  <si>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</si>
  <si>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</si>
  <si>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</si>
  <si>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</si>
  <si>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</si>
  <si>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</si>
  <si>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</si>
  <si>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</si>
  <si>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</si>
  <si>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</si>
  <si>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</si>
  <si>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</si>
  <si>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</si>
  <si>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</si>
  <si>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</si>
  <si>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</si>
  <si>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</si>
  <si>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</si>
  <si>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</si>
  <si>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</si>
  <si>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</si>
  <si>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</si>
  <si>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</si>
  <si>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</si>
  <si>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</si>
  <si>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</si>
  <si>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</si>
  <si>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</si>
  <si>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</si>
  <si>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</si>
  <si>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</si>
  <si>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</si>
  <si>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</si>
  <si>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</si>
  <si>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</si>
  <si>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</si>
  <si>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</si>
  <si>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</si>
  <si>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</si>
  <si>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</si>
  <si>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</si>
  <si>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</si>
  <si>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</si>
  <si>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</si>
  <si>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</si>
  <si>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</si>
  <si>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</si>
  <si>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</si>
  <si>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</si>
  <si>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</si>
  <si>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</si>
  <si>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</si>
  <si>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</si>
  <si>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</si>
  <si>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</si>
  <si>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</si>
  <si>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</si>
  <si>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</si>
  <si>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</si>
  <si>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</si>
  <si>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</si>
  <si>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</si>
  <si>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</si>
  <si>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</si>
  <si>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</si>
  <si>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</si>
  <si>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</si>
  <si>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</si>
  <si>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</si>
  <si>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</si>
  <si>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</si>
  <si>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</si>
  <si>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</si>
  <si>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</si>
  <si>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</si>
  <si>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</si>
  <si>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</si>
  <si>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</si>
  <si>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</si>
  <si>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</si>
  <si>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</si>
  <si>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</si>
  <si>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</si>
  <si>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</si>
  <si>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</si>
  <si>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</si>
  <si>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</si>
  <si>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</si>
  <si>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</si>
  <si>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</si>
  <si>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</si>
  <si>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</si>
  <si>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</si>
  <si>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</si>
  <si>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</si>
  <si>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</si>
  <si>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</si>
  <si>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</si>
  <si>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</si>
  <si>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</si>
  <si>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</si>
  <si>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</si>
  <si>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</si>
  <si>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</si>
  <si>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</si>
  <si>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</si>
  <si>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</si>
  <si>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</si>
  <si>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</si>
  <si>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</si>
  <si>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</si>
  <si>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</si>
  <si>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</si>
  <si>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</si>
  <si>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</si>
  <si>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</si>
  <si>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</si>
  <si>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</si>
  <si>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</si>
  <si>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</si>
  <si>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</si>
  <si>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</si>
  <si>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</si>
  <si>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</si>
  <si>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</si>
  <si>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</si>
  <si>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</si>
  <si>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</si>
  <si>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</si>
  <si>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</si>
  <si>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</si>
  <si>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</si>
  <si>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</si>
  <si>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</si>
  <si>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</si>
  <si>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</si>
  <si>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</si>
  <si>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</si>
  <si>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</si>
  <si>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</si>
  <si>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</si>
  <si>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</si>
  <si>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</si>
  <si>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</si>
  <si>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</si>
  <si>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</si>
  <si>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</si>
  <si>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</si>
  <si>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</si>
  <si>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</si>
  <si>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</si>
  <si>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</si>
  <si>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</si>
  <si>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</si>
  <si>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</si>
  <si>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</si>
  <si>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</si>
  <si>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</si>
  <si>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</si>
  <si>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</si>
  <si>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</si>
  <si>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</si>
  <si>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</si>
  <si>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</si>
  <si>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</si>
  <si>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</si>
  <si>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</si>
  <si>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</si>
  <si>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</si>
  <si>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</si>
  <si>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</si>
  <si>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</si>
  <si>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</si>
  <si>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</si>
  <si>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</si>
  <si>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</si>
  <si>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</si>
  <si>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</si>
  <si>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</si>
  <si>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</si>
  <si>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</si>
  <si>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</si>
  <si>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</si>
  <si>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</si>
  <si>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</si>
  <si>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</si>
  <si>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</si>
  <si>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</si>
  <si>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</si>
  <si>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</si>
  <si>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</si>
  <si>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</si>
  <si>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</si>
  <si>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</si>
  <si>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</si>
  <si>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</si>
  <si>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</si>
  <si>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</si>
  <si>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</si>
  <si>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</si>
  <si>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</si>
  <si>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</si>
  <si>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</si>
  <si>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</si>
  <si>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</si>
  <si>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</si>
  <si>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</si>
  <si>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</si>
  <si>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</si>
  <si>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</si>
  <si>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</si>
  <si>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</si>
  <si>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</si>
  <si>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</si>
  <si>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</si>
  <si>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</si>
  <si>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</si>
  <si>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</si>
  <si>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</si>
  <si>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</si>
  <si>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</si>
  <si>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</si>
  <si>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</si>
  <si>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</si>
  <si>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</si>
  <si>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</si>
  <si>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</si>
  <si>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</si>
  <si>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</si>
  <si>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</si>
  <si>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</si>
  <si>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</si>
  <si>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</si>
  <si>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</si>
  <si>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</si>
  <si>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</si>
  <si>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</si>
  <si>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</si>
  <si>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</si>
  <si>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</si>
  <si>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</si>
  <si>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</si>
  <si>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</si>
  <si>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</si>
  <si>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</si>
  <si>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</si>
  <si>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</si>
  <si>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</si>
  <si>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</si>
  <si>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</si>
  <si>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</si>
  <si>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</si>
  <si>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</si>
  <si>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</si>
  <si>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</si>
  <si>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</si>
  <si>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</si>
  <si>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</si>
  <si>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</si>
  <si>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</si>
  <si>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</si>
  <si>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</si>
  <si>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</si>
  <si>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</si>
  <si>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</si>
  <si>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</si>
  <si>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</si>
  <si>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</si>
  <si>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</si>
  <si>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</si>
  <si>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</si>
  <si>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</si>
  <si>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</si>
  <si>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</si>
  <si>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</si>
  <si>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</si>
  <si>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</si>
  <si>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</si>
  <si>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</si>
  <si>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</si>
  <si>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</si>
  <si>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</si>
  <si>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</si>
  <si>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</si>
  <si>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</si>
  <si>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</si>
  <si>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</si>
  <si>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</si>
  <si>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</si>
  <si>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</si>
  <si>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</si>
  <si>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</si>
  <si>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</si>
  <si>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</si>
  <si>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</si>
  <si>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</si>
  <si>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</si>
  <si>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</si>
  <si>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</si>
  <si>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</si>
  <si>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</si>
  <si>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</si>
  <si>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</si>
  <si>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</si>
  <si>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</si>
  <si>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</si>
  <si>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</si>
  <si>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</si>
  <si>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</si>
  <si>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</si>
  <si>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</si>
  <si>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</si>
  <si>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</si>
  <si>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</si>
  <si>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</si>
  <si>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</si>
  <si>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</si>
  <si>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</si>
  <si>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</si>
  <si>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</si>
  <si>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</si>
  <si>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</si>
  <si>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</si>
  <si>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</si>
  <si>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</si>
  <si>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</si>
  <si>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</si>
  <si>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</si>
  <si>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</si>
  <si>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</si>
  <si>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</si>
  <si>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</si>
  <si>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</si>
  <si>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</si>
  <si>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</si>
  <si>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</si>
  <si>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</si>
  <si>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</si>
  <si>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</si>
  <si>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</si>
  <si>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</si>
  <si>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</si>
  <si>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</si>
  <si>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</si>
  <si>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</si>
  <si>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</si>
  <si>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</si>
  <si>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</si>
  <si>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</si>
  <si>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</si>
  <si>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</si>
  <si>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</si>
  <si>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</si>
  <si>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</si>
  <si>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</si>
  <si>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</si>
  <si>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</si>
  <si>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</si>
  <si>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</si>
  <si>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</si>
  <si>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</si>
  <si>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</si>
  <si>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</si>
  <si>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</si>
  <si>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</si>
  <si>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</si>
  <si>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</si>
  <si>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</si>
  <si>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</si>
  <si>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</si>
  <si>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</si>
  <si>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</si>
  <si>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</si>
  <si>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</si>
  <si>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</si>
  <si>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</si>
  <si>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</si>
  <si>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</si>
  <si>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</si>
  <si>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</si>
  <si>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</si>
  <si>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</si>
  <si>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</si>
  <si>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</si>
  <si>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</si>
  <si>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</si>
  <si>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</si>
  <si>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</si>
  <si>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</si>
  <si>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</si>
  <si>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</si>
  <si>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</si>
  <si>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</si>
  <si>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</si>
  <si>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</si>
  <si>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</si>
  <si>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</si>
  <si>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</si>
  <si>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</si>
  <si>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</si>
  <si>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</si>
  <si>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</si>
  <si>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</si>
  <si>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</si>
  <si>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</si>
  <si>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</si>
  <si>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</si>
  <si>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</si>
  <si>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</si>
  <si>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</si>
  <si>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</si>
  <si>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</si>
  <si>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</si>
  <si>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</si>
  <si>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</si>
  <si>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</si>
  <si>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</si>
  <si>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</si>
  <si>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</si>
  <si>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</si>
  <si>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</si>
  <si>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</si>
  <si>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</si>
  <si>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</si>
  <si>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</si>
  <si>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</si>
  <si>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</si>
  <si>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</si>
  <si>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</si>
  <si>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</si>
  <si>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</si>
  <si>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</si>
  <si>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</si>
  <si>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</si>
  <si>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</si>
  <si>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</si>
  <si>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</si>
  <si>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</si>
  <si>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</si>
  <si>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</si>
  <si>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</si>
  <si>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</si>
  <si>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</si>
  <si>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</si>
  <si>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</si>
  <si>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</si>
  <si>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</si>
  <si>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</si>
  <si>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</si>
  <si>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</si>
  <si>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</si>
  <si>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</si>
  <si>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</si>
  <si>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</si>
  <si>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</si>
  <si>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</si>
  <si>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</si>
  <si>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</si>
  <si>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</si>
  <si>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</si>
  <si>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</si>
  <si>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</si>
  <si>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</si>
  <si>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</si>
  <si>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</si>
  <si>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</si>
  <si>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</si>
  <si>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</si>
  <si>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</si>
  <si>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</si>
  <si>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</si>
  <si>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</si>
  <si>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</si>
  <si>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</si>
  <si>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</si>
  <si>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</si>
  <si>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</si>
  <si>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</si>
  <si>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</si>
  <si>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</si>
  <si>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</si>
  <si>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</si>
  <si>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</si>
  <si>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</si>
  <si>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</si>
  <si>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</si>
  <si>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</si>
  <si>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</si>
  <si>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</si>
  <si>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</si>
  <si>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</si>
  <si>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</si>
  <si>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</si>
  <si>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</si>
  <si>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</si>
  <si>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</si>
  <si>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</si>
  <si>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</si>
  <si>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</si>
  <si>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</si>
  <si>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</si>
  <si>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</si>
  <si>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</si>
  <si>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</si>
  <si>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</si>
  <si>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</si>
  <si>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</si>
  <si>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</si>
  <si>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</si>
  <si>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</si>
  <si>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</si>
  <si>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</si>
  <si>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</si>
  <si>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</si>
  <si>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</si>
  <si>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</si>
  <si>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</si>
  <si>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</si>
  <si>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</si>
  <si>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</si>
  <si>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</si>
  <si>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</si>
  <si>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</si>
  <si>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</si>
  <si>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</si>
  <si>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</si>
  <si>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</si>
  <si>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</si>
  <si>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</si>
  <si>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</si>
  <si>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</si>
  <si>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</si>
  <si>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</si>
  <si>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</si>
  <si>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</si>
  <si>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</si>
  <si>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</si>
  <si>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</si>
  <si>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</si>
  <si>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</si>
  <si>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</si>
  <si>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</si>
  <si>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</si>
  <si>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</si>
  <si>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</si>
  <si>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</si>
  <si>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</si>
  <si>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</si>
  <si>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</si>
  <si>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</si>
  <si>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</si>
  <si>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</si>
  <si>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</si>
  <si>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</si>
  <si>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</si>
  <si>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</si>
  <si>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</si>
  <si>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</si>
  <si>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</si>
  <si>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</si>
  <si>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</si>
  <si>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</si>
  <si>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</si>
  <si>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</si>
  <si>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</si>
  <si>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</si>
  <si>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</si>
  <si>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</si>
  <si>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</si>
  <si>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</si>
  <si>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</si>
  <si>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</si>
  <si>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</si>
  <si>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</si>
  <si>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</si>
  <si>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</si>
  <si>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</si>
  <si>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</si>
  <si>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</si>
  <si>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</si>
  <si>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</si>
  <si>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</si>
  <si>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</si>
  <si>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</si>
  <si>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</si>
  <si>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</si>
  <si>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</si>
  <si>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</si>
  <si>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</si>
  <si>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</si>
  <si>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</si>
  <si>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</si>
  <si>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</si>
  <si>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</si>
  <si>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</si>
  <si>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</si>
  <si>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</si>
  <si>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</si>
  <si>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</si>
  <si>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</si>
  <si>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</si>
  <si>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</si>
  <si>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</si>
  <si>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</si>
  <si>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</si>
  <si>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</si>
  <si>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</si>
  <si>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</si>
  <si>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</si>
  <si>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</si>
  <si>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</si>
  <si>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</si>
  <si>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</si>
  <si>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</si>
  <si>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</si>
  <si>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</si>
  <si>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</si>
  <si>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</si>
  <si>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</si>
  <si>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</si>
  <si>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</si>
  <si>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</si>
  <si>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</si>
  <si>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</si>
  <si>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</si>
  <si>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</si>
  <si>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</si>
  <si>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</si>
  <si>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</si>
  <si>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</si>
  <si>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</si>
  <si>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</si>
  <si>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</si>
  <si>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</si>
  <si>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</si>
  <si>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</si>
  <si>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</si>
  <si>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</si>
  <si>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</si>
  <si>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</si>
  <si>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</si>
  <si>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</si>
  <si>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</si>
  <si>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</si>
  <si>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</si>
  <si>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</si>
  <si>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</si>
  <si>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</si>
  <si>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</si>
  <si>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</si>
  <si>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</si>
  <si>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</si>
  <si>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</si>
  <si>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</si>
  <si>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</si>
  <si>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</si>
  <si>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</si>
  <si>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</si>
  <si>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</si>
  <si>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</si>
  <si>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</si>
  <si>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</si>
  <si>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</si>
  <si>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</si>
  <si>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</si>
  <si>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</si>
  <si>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</si>
  <si>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</si>
  <si>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</si>
  <si>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</si>
  <si>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</si>
  <si>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</si>
  <si>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</si>
  <si>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</si>
  <si>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</si>
  <si>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</si>
  <si>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</si>
  <si>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</si>
  <si>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</si>
  <si>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</si>
  <si>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</si>
  <si>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</si>
  <si>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</si>
  <si>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</si>
  <si>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</si>
  <si>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</si>
  <si>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</si>
  <si>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</si>
  <si>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</si>
  <si>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</si>
  <si>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</si>
  <si>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</si>
  <si>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</si>
  <si>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</si>
  <si>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</si>
  <si>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</si>
  <si>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</si>
  <si>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</si>
  <si>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</si>
  <si>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</si>
  <si>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</si>
  <si>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</si>
  <si>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</si>
  <si>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</si>
  <si>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</si>
  <si>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</si>
  <si>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</si>
  <si>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</si>
  <si>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</si>
  <si>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</si>
  <si>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</si>
  <si>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</si>
  <si>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</si>
  <si>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</si>
  <si>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</si>
  <si>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</si>
  <si>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</si>
  <si>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</si>
  <si>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</si>
  <si>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</si>
  <si>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</si>
  <si>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</si>
  <si>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</si>
  <si>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</si>
  <si>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</si>
  <si>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</si>
  <si>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</si>
  <si>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</si>
  <si>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</si>
  <si>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</si>
  <si>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</si>
  <si>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</si>
  <si>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</si>
  <si>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</si>
  <si>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</si>
  <si>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</si>
  <si>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</si>
  <si>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</si>
  <si>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</si>
  <si>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</si>
  <si>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</si>
  <si>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</si>
  <si>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</si>
  <si>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</si>
  <si>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</si>
  <si>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</si>
  <si>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</si>
  <si>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</si>
  <si>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</si>
  <si>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</si>
  <si>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</si>
  <si>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</si>
  <si>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</si>
  <si>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</si>
  <si>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</si>
  <si>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</si>
  <si>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</si>
  <si>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</si>
  <si>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</si>
  <si>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</si>
  <si>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</si>
  <si>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</si>
  <si>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</si>
  <si>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</si>
  <si>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</si>
  <si>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</si>
  <si>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</si>
  <si>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</si>
  <si>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</si>
  <si>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</si>
  <si>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</si>
  <si>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</si>
  <si>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</si>
  <si>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</si>
  <si>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</si>
  <si>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</si>
  <si>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</si>
  <si>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</si>
  <si>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</si>
  <si>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</si>
  <si>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</si>
  <si>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</si>
  <si>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</si>
  <si>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</si>
  <si>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</si>
  <si>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</si>
  <si>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</si>
  <si>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</si>
  <si>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</si>
  <si>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</si>
  <si>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</si>
  <si>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</si>
  <si>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</si>
  <si>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</si>
  <si>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</si>
  <si>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</si>
  <si>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</si>
  <si>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</si>
  <si>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</si>
  <si>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</si>
  <si>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</si>
  <si>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</si>
  <si>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</si>
  <si>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</si>
  <si>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</si>
  <si>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</si>
  <si>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</si>
  <si>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</si>
  <si>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</si>
  <si>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</si>
  <si>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</si>
  <si>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</si>
  <si>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</si>
  <si>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</si>
  <si>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</si>
  <si>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</si>
  <si>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</si>
  <si>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</si>
  <si>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</si>
  <si>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</si>
  <si>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</si>
  <si>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</si>
  <si>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</si>
  <si>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</si>
  <si>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</si>
  <si>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</si>
  <si>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</si>
  <si>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</si>
  <si>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</si>
  <si>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</si>
  <si>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</si>
  <si>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</si>
  <si>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</si>
  <si>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</si>
  <si>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</si>
  <si>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</si>
  <si>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</si>
  <si>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</si>
  <si>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</si>
  <si>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</si>
  <si>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</si>
  <si>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</si>
  <si>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</si>
  <si>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</si>
  <si>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</si>
  <si>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</si>
  <si>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</si>
  <si>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</si>
  <si>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</si>
  <si>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</si>
  <si>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</si>
  <si>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</si>
  <si>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</si>
  <si>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</si>
  <si>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</si>
  <si>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</si>
  <si>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</si>
  <si>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</si>
  <si>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</si>
  <si>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</si>
  <si>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</si>
  <si>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</si>
  <si>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</si>
  <si>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</si>
  <si>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</si>
  <si>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</si>
  <si>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</si>
  <si>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</si>
  <si>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</si>
  <si>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</si>
  <si>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</si>
  <si>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</si>
  <si>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</si>
  <si>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</si>
  <si>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</si>
  <si>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</si>
  <si>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</si>
  <si>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</si>
  <si>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</si>
  <si>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</si>
  <si>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</si>
  <si>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</si>
  <si>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</si>
  <si>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</si>
  <si>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</si>
  <si>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</si>
  <si>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</si>
  <si>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</si>
  <si>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</si>
  <si>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</si>
  <si>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</si>
  <si>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</si>
  <si>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</si>
  <si>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</si>
  <si>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</si>
  <si>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</si>
  <si>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</si>
  <si>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</si>
  <si>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</si>
  <si>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</si>
  <si>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</si>
  <si>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</si>
  <si>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</si>
  <si>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</si>
  <si>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</si>
  <si>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</si>
  <si>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</si>
  <si>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</si>
  <si>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</si>
  <si>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</si>
  <si>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</si>
  <si>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</si>
  <si>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</si>
  <si>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</si>
  <si>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</si>
  <si>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</si>
  <si>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</si>
  <si>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</si>
  <si>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</si>
  <si>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</si>
  <si>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</si>
  <si>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</si>
  <si>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</si>
  <si>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</si>
  <si>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</si>
  <si>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</si>
  <si>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</si>
  <si>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</si>
  <si>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</si>
  <si>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</si>
  <si>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</si>
  <si>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</si>
  <si>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</si>
  <si>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</si>
  <si>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</si>
  <si>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</si>
  <si>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</si>
  <si>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</si>
  <si>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</si>
  <si>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</si>
  <si>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</si>
  <si>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</si>
  <si>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</si>
  <si>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</si>
  <si>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</si>
  <si>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</si>
  <si>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</si>
  <si>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</si>
  <si>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</si>
  <si>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</si>
  <si>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</si>
  <si>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</si>
  <si>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</si>
  <si>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</si>
  <si>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</si>
  <si>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</si>
  <si>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</si>
  <si>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</si>
  <si>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</si>
  <si>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</si>
  <si>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</si>
  <si>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</si>
  <si>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</si>
  <si>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</si>
  <si>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</si>
  <si>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</si>
  <si>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</si>
  <si>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</si>
  <si>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</si>
  <si>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</si>
  <si>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</si>
  <si>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</si>
  <si>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</si>
  <si>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</si>
  <si>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</si>
  <si>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</si>
  <si>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</si>
  <si>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</si>
  <si>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</si>
  <si>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</si>
  <si>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</si>
  <si>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</si>
  <si>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</si>
  <si>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</si>
  <si>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</si>
  <si>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</si>
  <si>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</si>
  <si>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</si>
  <si>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</si>
  <si>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</si>
  <si>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</si>
  <si>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</si>
  <si>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</si>
  <si>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</si>
  <si>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</si>
  <si>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</si>
  <si>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</si>
  <si>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</si>
  <si>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</si>
  <si>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</si>
  <si>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</si>
  <si>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</si>
  <si>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</si>
  <si>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</si>
  <si>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</si>
  <si>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</si>
  <si>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</si>
  <si>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</si>
  <si>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</si>
  <si>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</si>
  <si>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</si>
  <si>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</si>
  <si>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</si>
  <si>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</si>
  <si>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</si>
  <si>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</si>
  <si>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</si>
  <si>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</si>
  <si>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</si>
  <si>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</si>
  <si>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</si>
  <si>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</si>
  <si>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</si>
  <si>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</si>
  <si>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</si>
  <si>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</si>
  <si>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</si>
  <si>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</si>
  <si>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</si>
  <si>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</si>
  <si>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</si>
  <si>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</si>
  <si>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</si>
  <si>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</si>
  <si>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</si>
  <si>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</si>
  <si>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</si>
  <si>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</si>
  <si>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</si>
  <si>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</si>
  <si>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</si>
  <si>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</si>
  <si>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</si>
  <si>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</si>
  <si>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</si>
  <si>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</si>
  <si>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</si>
  <si>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</si>
  <si>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</si>
  <si>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</si>
  <si>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</si>
  <si>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</si>
  <si>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</si>
  <si>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</si>
  <si>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</si>
  <si>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</si>
  <si>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</si>
  <si>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</si>
  <si>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</si>
  <si>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</si>
  <si>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</si>
  <si>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</si>
  <si>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</si>
  <si>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</si>
  <si>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</si>
  <si>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</si>
  <si>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</si>
  <si>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</si>
  <si>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</si>
  <si>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</si>
  <si>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</si>
  <si>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</si>
  <si>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</si>
  <si>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</si>
  <si>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</si>
  <si>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</si>
  <si>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</si>
  <si>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</si>
  <si>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</si>
  <si>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</si>
  <si>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</si>
  <si>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</si>
  <si>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</si>
  <si>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</si>
  <si>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</si>
  <si>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</si>
  <si>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</si>
  <si>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</si>
  <si>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</si>
  <si>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</si>
  <si>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</si>
  <si>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</si>
  <si>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</si>
  <si>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</si>
  <si>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</si>
  <si>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</si>
  <si>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</si>
  <si>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</si>
  <si>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</si>
  <si>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</si>
  <si>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</si>
  <si>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</si>
  <si>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</si>
  <si>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</si>
  <si>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</si>
  <si>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</si>
  <si>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</si>
  <si>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</si>
  <si>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</si>
  <si>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</si>
  <si>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</si>
  <si>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</si>
  <si>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</si>
  <si>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</si>
  <si>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</si>
  <si>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</si>
  <si>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</si>
  <si>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</si>
  <si>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</si>
  <si>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</si>
  <si>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</si>
  <si>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</si>
  <si>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</si>
  <si>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</si>
  <si>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</si>
  <si>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</si>
  <si>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</si>
  <si>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</si>
  <si>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</si>
  <si>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</si>
  <si>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</si>
  <si>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</si>
  <si>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</si>
  <si>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</si>
  <si>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</si>
  <si>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</si>
  <si>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</si>
  <si>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</si>
  <si>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</si>
  <si>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</si>
  <si>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</si>
  <si>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</si>
  <si>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</si>
  <si>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</si>
  <si>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</si>
  <si>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</si>
  <si>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</si>
  <si>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</si>
  <si>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</si>
  <si>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</si>
  <si>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</si>
  <si>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</si>
  <si>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</si>
  <si>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</si>
  <si>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</si>
  <si>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</si>
  <si>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</si>
  <si>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</si>
  <si>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</si>
  <si>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</si>
  <si>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</si>
  <si>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</si>
  <si>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</si>
  <si>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</si>
  <si>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</si>
  <si>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</si>
  <si>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</si>
  <si>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</si>
  <si>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</si>
  <si>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</si>
  <si>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</si>
  <si>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</si>
  <si>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</si>
  <si>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</si>
  <si>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</si>
  <si>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</si>
  <si>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</si>
  <si>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</si>
  <si>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</si>
  <si>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</si>
  <si>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</si>
  <si>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</si>
  <si>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</si>
  <si>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</si>
  <si>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</si>
  <si>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</si>
  <si>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</si>
  <si>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</si>
  <si>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</si>
  <si>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</si>
  <si>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</si>
  <si>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</si>
  <si>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</si>
  <si>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</si>
  <si>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</si>
  <si>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</si>
  <si>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</si>
  <si>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</si>
  <si>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</si>
  <si>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</si>
  <si>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</si>
  <si>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</si>
  <si>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</si>
  <si>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</si>
  <si>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</si>
  <si>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</si>
  <si>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</si>
  <si>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</si>
  <si>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</si>
  <si>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</si>
  <si>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</si>
  <si>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</si>
  <si>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</si>
  <si>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</si>
  <si>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</si>
  <si>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</si>
  <si>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</si>
  <si>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</si>
  <si>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</si>
  <si>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</si>
  <si>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</si>
  <si>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</si>
  <si>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</si>
  <si>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</si>
  <si>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</si>
  <si>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</si>
  <si>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</si>
  <si>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</si>
  <si>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</si>
  <si>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</si>
  <si>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</si>
  <si>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</si>
  <si>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</si>
  <si>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</si>
  <si>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</si>
  <si>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</si>
  <si>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</si>
  <si>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</si>
  <si>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</si>
  <si>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</si>
  <si>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</si>
  <si>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</si>
  <si>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</si>
  <si>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</si>
  <si>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</si>
  <si>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</si>
  <si>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</si>
  <si>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</si>
  <si>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</si>
  <si>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</si>
  <si>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</si>
  <si>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</si>
  <si>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</si>
  <si>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</si>
  <si>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</si>
  <si>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</si>
  <si>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</si>
  <si>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</si>
  <si>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</si>
  <si>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</si>
  <si>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</si>
  <si>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</si>
  <si>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</si>
  <si>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</si>
  <si>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</si>
  <si>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</si>
  <si>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</si>
  <si>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</si>
  <si>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</si>
  <si>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</si>
  <si>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</si>
  <si>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</si>
  <si>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</si>
  <si>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</si>
  <si>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</si>
  <si>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</si>
  <si>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</si>
  <si>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</si>
  <si>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</si>
  <si>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</si>
  <si>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</si>
  <si>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</si>
  <si>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</si>
  <si>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</si>
  <si>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</si>
  <si>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</si>
  <si>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</si>
  <si>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</si>
  <si>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</si>
  <si>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</si>
  <si>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</si>
  <si>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</si>
  <si>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</si>
  <si>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</si>
  <si>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</si>
  <si>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</si>
  <si>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</si>
  <si>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</si>
  <si>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</si>
  <si>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</si>
  <si>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</si>
  <si>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</si>
  <si>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</si>
  <si>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</si>
  <si>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</si>
  <si>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</si>
  <si>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</si>
  <si>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</si>
  <si>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</si>
  <si>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</si>
  <si>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</si>
  <si>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</si>
  <si>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</si>
  <si>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</si>
  <si>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</si>
  <si>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</si>
  <si>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</si>
  <si>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</si>
  <si>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</si>
  <si>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</si>
  <si>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</si>
  <si>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</si>
  <si>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</si>
  <si>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</si>
  <si>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</si>
  <si>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</si>
  <si>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</si>
  <si>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</si>
  <si>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</si>
  <si>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</si>
  <si>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</si>
  <si>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</si>
  <si>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</si>
  <si>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</si>
  <si>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</si>
  <si>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</si>
  <si>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</si>
  <si>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</si>
  <si>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</si>
  <si>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</si>
  <si>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</si>
  <si>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</si>
  <si>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</si>
  <si>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</si>
  <si>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</si>
  <si>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</si>
  <si>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</si>
  <si>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</si>
  <si>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</si>
  <si>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</si>
  <si>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</si>
  <si>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</si>
  <si>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</si>
  <si>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</si>
  <si>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</si>
  <si>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</si>
  <si>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</si>
  <si>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</si>
  <si>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</si>
  <si>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</si>
  <si>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</si>
  <si>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</si>
  <si>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</si>
  <si>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</si>
  <si>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</si>
  <si>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</si>
  <si>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</si>
  <si>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</si>
  <si>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</si>
  <si>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</si>
  <si>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</si>
  <si>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</si>
  <si>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</si>
  <si>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</si>
  <si>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</si>
  <si>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</si>
  <si>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</si>
  <si>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</si>
  <si>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</si>
  <si>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</si>
  <si>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</si>
  <si>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</si>
  <si>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</si>
  <si>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</si>
  <si>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</si>
  <si>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</si>
  <si>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</si>
  <si>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</si>
  <si>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</si>
  <si>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</si>
  <si>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</si>
  <si>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</si>
  <si>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</si>
  <si>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</si>
  <si>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</si>
  <si>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</si>
  <si>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</si>
  <si>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</si>
  <si>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</si>
  <si>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</si>
  <si>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</si>
  <si>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</si>
  <si>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</si>
  <si>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</si>
  <si>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</si>
  <si>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</si>
  <si>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</si>
  <si>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</si>
  <si>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</si>
  <si>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</si>
  <si>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</si>
  <si>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</si>
  <si>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</si>
  <si>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</si>
  <si>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</si>
  <si>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</si>
  <si>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</si>
  <si>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</si>
  <si>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</si>
  <si>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</si>
  <si>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</si>
  <si>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</si>
  <si>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</si>
  <si>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</si>
  <si>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</si>
  <si>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</si>
  <si>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</si>
  <si>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</si>
  <si>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</si>
  <si>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</si>
  <si>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</si>
  <si>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</si>
  <si>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</si>
  <si>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</si>
  <si>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</si>
  <si>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</si>
  <si>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</si>
  <si>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</si>
  <si>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</si>
  <si>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</si>
  <si>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</si>
  <si>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</si>
  <si>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</si>
  <si>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</si>
  <si>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</si>
  <si>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</si>
  <si>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</si>
  <si>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</si>
  <si>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</si>
  <si>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</si>
  <si>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</si>
  <si>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</si>
  <si>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</si>
  <si>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</si>
  <si>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</si>
  <si>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</si>
  <si>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</si>
  <si>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</si>
  <si>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</si>
  <si>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</si>
  <si>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</si>
  <si>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</si>
  <si>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</si>
  <si>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</si>
  <si>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</si>
  <si>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</si>
  <si>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</si>
  <si>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</si>
  <si>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</si>
  <si>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</si>
  <si>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</si>
  <si>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</si>
  <si>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</si>
  <si>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</si>
  <si>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</si>
  <si>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</si>
  <si>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</si>
  <si>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</si>
  <si>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</si>
  <si>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</si>
  <si>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</si>
  <si>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</si>
  <si>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</si>
  <si>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</si>
  <si>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</si>
  <si>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</si>
  <si>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</si>
  <si>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</si>
  <si>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</si>
  <si>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</si>
  <si>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</si>
  <si>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</si>
  <si>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</si>
  <si>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</si>
  <si>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</si>
  <si>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</si>
  <si>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</si>
  <si>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</si>
  <si>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</si>
  <si>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</si>
  <si>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</si>
  <si>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</si>
  <si>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</si>
  <si>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</si>
  <si>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</si>
  <si>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</si>
  <si>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</si>
  <si>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</si>
  <si>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</si>
  <si>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</si>
  <si>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</si>
  <si>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</si>
  <si>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</si>
  <si>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</si>
  <si>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</si>
  <si>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</si>
  <si>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</si>
  <si>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</si>
  <si>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</si>
  <si>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</si>
  <si>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</si>
  <si>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</si>
  <si>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</si>
  <si>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</si>
  <si>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</si>
  <si>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</si>
  <si>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</si>
  <si>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</si>
  <si>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</si>
  <si>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</si>
  <si>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</si>
  <si>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</si>
  <si>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</si>
  <si>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</si>
  <si>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</si>
  <si>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</si>
  <si>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</si>
  <si>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</si>
  <si>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</si>
  <si>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</si>
  <si>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</si>
  <si>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</si>
  <si>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</si>
  <si>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</si>
  <si>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</si>
  <si>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</si>
  <si>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</si>
  <si>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</si>
  <si>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</si>
  <si>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</si>
  <si>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</si>
  <si>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</si>
  <si>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</si>
  <si>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</si>
  <si>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</si>
  <si>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</si>
  <si>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</si>
  <si>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</si>
  <si>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</si>
  <si>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</si>
  <si>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</si>
  <si>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</si>
  <si>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</si>
  <si>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</si>
  <si>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</si>
  <si>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</si>
  <si>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</si>
  <si>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</si>
  <si>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</si>
  <si>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</si>
  <si>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</si>
  <si>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</si>
  <si>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</si>
  <si>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</si>
  <si>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</si>
  <si>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</si>
  <si>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</si>
  <si>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</si>
  <si>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</si>
  <si>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</si>
  <si>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</si>
  <si>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</si>
  <si>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</si>
  <si>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</si>
  <si>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</si>
  <si>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</si>
  <si>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</si>
  <si>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</si>
  <si>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</si>
  <si>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</si>
  <si>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</si>
  <si>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</si>
  <si>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</si>
  <si>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</si>
  <si>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</si>
  <si>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</si>
  <si>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</si>
  <si>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</si>
  <si>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</si>
  <si>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</si>
  <si>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</si>
  <si>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</si>
  <si>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</si>
  <si>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</si>
  <si>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</si>
  <si>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</si>
  <si>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</si>
  <si>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</si>
  <si>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</si>
  <si>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</si>
  <si>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</si>
  <si>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</si>
  <si>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</si>
  <si>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</si>
  <si>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</si>
  <si>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</si>
  <si>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</si>
  <si>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</si>
  <si>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</si>
  <si>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</si>
  <si>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</si>
  <si>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</si>
  <si>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</si>
  <si>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</si>
  <si>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</si>
  <si>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</si>
  <si>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</si>
  <si>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</si>
  <si>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</si>
  <si>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</si>
  <si>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</si>
  <si>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</si>
  <si>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</si>
  <si>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</si>
  <si>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</si>
  <si>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</si>
  <si>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</si>
  <si>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</si>
  <si>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</si>
  <si>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</si>
  <si>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</si>
  <si>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</si>
  <si>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</si>
  <si>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</si>
  <si>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</si>
  <si>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</si>
  <si>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</si>
  <si>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</si>
  <si>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</si>
  <si>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</si>
  <si>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</si>
  <si>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</si>
  <si>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</si>
  <si>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</si>
  <si>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</si>
  <si>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</si>
  <si>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</si>
  <si>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</si>
  <si>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</si>
  <si>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</si>
  <si>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</si>
  <si>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</si>
  <si>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</si>
  <si>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</si>
  <si>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</si>
  <si>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</si>
  <si>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</si>
  <si>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</si>
  <si>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</si>
  <si>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</si>
  <si>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</si>
  <si>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</si>
  <si>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</si>
  <si>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</si>
  <si>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</si>
  <si>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</si>
  <si>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</si>
  <si>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</si>
  <si>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</si>
  <si>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</si>
  <si>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</si>
  <si>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</si>
  <si>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</si>
  <si>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</si>
  <si>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</si>
  <si>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</si>
  <si>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</si>
  <si>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</si>
  <si>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</si>
  <si>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</si>
  <si>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</si>
  <si>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</si>
  <si>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</si>
  <si>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</si>
  <si>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</si>
  <si>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</si>
  <si>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</si>
  <si>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</si>
  <si>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</si>
  <si>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</si>
  <si>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</si>
  <si>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</si>
  <si>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</si>
  <si>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</si>
  <si>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</si>
  <si>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</si>
  <si>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</si>
  <si>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</si>
  <si>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</si>
  <si>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</si>
  <si>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</si>
  <si>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</si>
  <si>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</si>
  <si>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</si>
  <si>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</si>
  <si>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</si>
  <si>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</si>
  <si>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</si>
  <si>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</si>
  <si>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</si>
  <si>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</si>
  <si>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</si>
  <si>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</si>
  <si>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</si>
  <si>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</si>
  <si>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</si>
  <si>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</si>
  <si>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</si>
  <si>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</si>
  <si>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</si>
  <si>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</si>
  <si>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</si>
  <si>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</si>
  <si>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</si>
  <si>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</si>
  <si>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</si>
  <si>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</si>
  <si>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</si>
  <si>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</si>
  <si>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</si>
  <si>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</si>
  <si>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</si>
  <si>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</si>
  <si>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</si>
  <si>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</si>
  <si>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</si>
  <si>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</si>
  <si>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</si>
  <si>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</si>
  <si>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</si>
  <si>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</si>
  <si>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</si>
  <si>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</si>
  <si>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</si>
  <si>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</si>
  <si>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</si>
  <si>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</si>
  <si>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</si>
  <si>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</si>
  <si>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</si>
  <si>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</si>
  <si>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</si>
  <si>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</si>
  <si>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</si>
  <si>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</si>
  <si>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</si>
  <si>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</si>
  <si>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</si>
  <si>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</si>
  <si>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</si>
  <si>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</si>
  <si>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</si>
  <si>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</si>
  <si>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</si>
  <si>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</si>
  <si>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</si>
  <si>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</si>
  <si>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</si>
  <si>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</si>
  <si>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</si>
  <si>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</si>
  <si>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</si>
  <si>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</si>
  <si>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</si>
  <si>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</si>
  <si>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</si>
  <si>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</si>
  <si>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</si>
  <si>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</si>
  <si>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</si>
  <si>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</si>
  <si>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</si>
  <si>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</si>
  <si>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</si>
  <si>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</si>
  <si>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</si>
  <si>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</si>
  <si>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</si>
  <si>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</si>
  <si>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</si>
  <si>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</si>
  <si>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</si>
  <si>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</si>
  <si>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</si>
  <si>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</si>
  <si>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</si>
  <si>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</si>
  <si>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</si>
  <si>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</si>
  <si>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</si>
  <si>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</si>
  <si>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</si>
  <si>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</si>
  <si>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</si>
  <si>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</si>
  <si>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</si>
  <si>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</si>
  <si>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</si>
  <si>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</si>
  <si>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</si>
  <si>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</si>
  <si>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</si>
  <si>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</si>
  <si>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</si>
  <si>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</si>
  <si>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</si>
  <si>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</si>
  <si>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</si>
  <si>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</si>
  <si>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</si>
  <si>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</si>
  <si>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</si>
  <si>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</si>
  <si>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</si>
  <si>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</si>
  <si>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</si>
  <si>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</si>
  <si>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</si>
  <si>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</si>
  <si>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</si>
  <si>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</si>
  <si>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</si>
  <si>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</si>
  <si>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</si>
  <si>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</si>
  <si>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</si>
  <si>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</si>
  <si>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</si>
  <si>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</si>
  <si>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</si>
  <si>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</si>
  <si>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</si>
  <si>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</si>
  <si>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</si>
  <si>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</si>
  <si>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</si>
  <si>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</si>
  <si>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</si>
  <si>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</si>
  <si>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</si>
  <si>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</si>
  <si>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</si>
  <si>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</si>
  <si>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</si>
  <si>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</si>
  <si>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</si>
  <si>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</si>
  <si>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</si>
  <si>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</si>
  <si>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</si>
  <si>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</si>
  <si>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</si>
  <si>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</si>
  <si>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</si>
  <si>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</si>
  <si>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</si>
  <si>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</si>
  <si>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</si>
  <si>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</si>
  <si>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</si>
  <si>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</si>
  <si>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</si>
  <si>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</si>
  <si>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</si>
  <si>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</si>
  <si>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</si>
  <si>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</si>
  <si>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</si>
  <si>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</si>
  <si>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</si>
  <si>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</si>
  <si>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</si>
  <si>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</si>
  <si>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</si>
  <si>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</si>
  <si>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</si>
  <si>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</si>
  <si>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</si>
  <si>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</si>
  <si>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</si>
  <si>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</si>
  <si>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</si>
  <si>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</si>
  <si>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</si>
  <si>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</si>
  <si>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</si>
  <si>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</si>
  <si>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</si>
  <si>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</si>
  <si>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</si>
  <si>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</si>
  <si>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</si>
  <si>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</si>
  <si>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</si>
  <si>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</si>
  <si>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</si>
  <si>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</si>
  <si>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</si>
  <si>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</si>
  <si>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</si>
  <si>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</si>
  <si>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</si>
  <si>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</si>
  <si>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</si>
  <si>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</si>
  <si>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</si>
  <si>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</si>
  <si>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</si>
  <si>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</si>
  <si>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</si>
  <si>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</si>
  <si>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</si>
  <si>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</si>
  <si>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</si>
  <si>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</si>
  <si>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</si>
  <si>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</si>
  <si>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</si>
  <si>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</si>
  <si>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</si>
  <si>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</si>
  <si>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</si>
  <si>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</si>
  <si>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</si>
  <si>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</si>
  <si>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</si>
  <si>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</si>
  <si>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</si>
  <si>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</si>
  <si>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</si>
  <si>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</si>
  <si>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</si>
  <si>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</si>
  <si>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</si>
  <si>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</si>
  <si>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</si>
  <si>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</si>
  <si>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</si>
  <si>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</si>
  <si>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</si>
  <si>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</si>
  <si>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</si>
  <si>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</si>
  <si>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</si>
  <si>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</si>
  <si>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</si>
  <si>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</si>
  <si>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</si>
  <si>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</si>
  <si>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</si>
  <si>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</si>
  <si>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</si>
  <si>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</si>
  <si>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</si>
  <si>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</si>
  <si>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</si>
  <si>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</si>
  <si>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</si>
  <si>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</si>
  <si>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</si>
  <si>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</si>
  <si>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</si>
  <si>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</si>
  <si>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</si>
  <si>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</si>
  <si>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</si>
  <si>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</si>
  <si>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</si>
  <si>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</si>
  <si>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</si>
  <si>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</si>
  <si>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</si>
  <si>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</si>
  <si>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</si>
  <si>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</si>
  <si>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</si>
  <si>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</si>
  <si>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</si>
  <si>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</si>
  <si>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</si>
  <si>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</si>
  <si>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</si>
  <si>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</si>
  <si>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</si>
  <si>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</si>
  <si>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</si>
  <si>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</si>
  <si>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</si>
  <si>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</si>
  <si>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</si>
  <si>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</si>
  <si>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</si>
  <si>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</si>
  <si>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</si>
  <si>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</si>
  <si>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</si>
  <si>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</si>
  <si>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</si>
  <si>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</si>
  <si>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</si>
  <si>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</si>
  <si>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</si>
  <si>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</si>
  <si>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</si>
  <si>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</si>
  <si>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</si>
  <si>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</si>
  <si>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</si>
  <si>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</si>
  <si>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</si>
  <si>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</si>
  <si>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</si>
  <si>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</si>
  <si>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</si>
  <si>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</si>
  <si>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</si>
  <si>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</si>
  <si>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</si>
  <si>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</si>
  <si>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</si>
  <si>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</si>
  <si>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</si>
  <si>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</si>
  <si>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</si>
  <si>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</si>
  <si>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</si>
  <si>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</si>
  <si>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</si>
  <si>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</si>
  <si>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</si>
  <si>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</si>
  <si>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</si>
  <si>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</si>
  <si>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</si>
  <si>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</si>
  <si>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</si>
  <si>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</si>
  <si>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</si>
  <si>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</si>
  <si>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</si>
  <si>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</si>
  <si>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</si>
  <si>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</si>
  <si>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</si>
  <si>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</si>
  <si>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</si>
  <si>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</si>
  <si>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</si>
  <si>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</si>
  <si>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</si>
  <si>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</si>
  <si>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</si>
  <si>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</si>
  <si>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</si>
  <si>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</si>
  <si>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</si>
  <si>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</si>
  <si>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</si>
  <si>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</si>
  <si>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</si>
  <si>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</si>
  <si>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</si>
  <si>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</si>
  <si>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</si>
  <si>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</si>
  <si>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</si>
  <si>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</si>
  <si>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</si>
  <si>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</si>
  <si>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</si>
  <si>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</si>
  <si>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</si>
  <si>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</si>
  <si>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</si>
  <si>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</si>
  <si>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</si>
  <si>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</si>
  <si>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</si>
  <si>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</si>
  <si>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</si>
  <si>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</si>
  <si>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</si>
  <si>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</si>
  <si>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</si>
  <si>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</si>
  <si>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</si>
  <si>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</si>
  <si>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</si>
  <si>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</si>
  <si>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</si>
  <si>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</si>
  <si>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</si>
  <si>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</si>
  <si>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</si>
  <si>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</si>
  <si>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</si>
  <si>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</si>
  <si>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</si>
  <si>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</si>
  <si>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</si>
  <si>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</si>
  <si>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</si>
  <si>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</si>
  <si>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</si>
  <si>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</si>
  <si>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</si>
  <si>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</si>
  <si>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</si>
  <si>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</si>
  <si>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</si>
  <si>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</si>
  <si>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</si>
  <si>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</si>
  <si>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</si>
  <si>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</si>
  <si>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</si>
  <si>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</si>
  <si>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</si>
  <si>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</si>
  <si>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</si>
  <si>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</si>
  <si>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</si>
  <si>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</si>
  <si>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</si>
  <si>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</si>
  <si>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</si>
  <si>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</si>
  <si>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</si>
  <si>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</si>
  <si>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</si>
  <si>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</si>
  <si>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</si>
  <si>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</si>
  <si>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</si>
  <si>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</si>
  <si>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</si>
  <si>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</si>
  <si>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</si>
  <si>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</si>
  <si>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</si>
  <si>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</si>
  <si>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</si>
  <si>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</si>
  <si>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</si>
  <si>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</si>
  <si>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</si>
  <si>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</si>
  <si>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</si>
  <si>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</si>
  <si>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</si>
  <si>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</si>
  <si>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</si>
  <si>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</si>
  <si>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</si>
  <si>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</si>
  <si>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</si>
  <si>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</si>
  <si>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</si>
  <si>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</si>
  <si>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</si>
  <si>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</si>
  <si>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</si>
  <si>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</si>
  <si>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</si>
  <si>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</si>
  <si>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</si>
  <si>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</si>
  <si>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</si>
  <si>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</si>
  <si>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</si>
  <si>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</si>
  <si>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</si>
  <si>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</si>
  <si>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</si>
  <si>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</si>
  <si>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</si>
  <si>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</si>
  <si>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</si>
  <si>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</si>
  <si>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</si>
  <si>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</si>
  <si>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</si>
  <si>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</si>
  <si>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</si>
  <si>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</si>
  <si>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</si>
  <si>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</si>
  <si>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</si>
  <si>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</si>
  <si>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</si>
  <si>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</si>
  <si>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</si>
  <si>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</si>
  <si>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</si>
  <si>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</si>
  <si>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</si>
  <si>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</si>
  <si>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</si>
  <si>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</si>
  <si>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</si>
  <si>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</si>
  <si>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</si>
  <si>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</si>
  <si>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</si>
  <si>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</si>
  <si>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</si>
  <si>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</si>
  <si>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</si>
  <si>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</si>
  <si>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</si>
  <si>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</si>
  <si>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</si>
  <si>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</si>
  <si>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</si>
  <si>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</si>
  <si>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</si>
  <si>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</si>
  <si>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</si>
  <si>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</si>
  <si>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</si>
  <si>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</si>
  <si>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</si>
  <si>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</si>
  <si>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</si>
  <si>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</si>
  <si>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</si>
  <si>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</si>
  <si>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</si>
  <si>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</si>
  <si>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</si>
  <si>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</si>
  <si>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</si>
  <si>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</si>
  <si>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</si>
  <si>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</si>
  <si>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</si>
  <si>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</si>
  <si>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</si>
  <si>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</si>
  <si>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</si>
  <si>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</si>
  <si>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</si>
  <si>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</si>
  <si>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</si>
  <si>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</si>
  <si>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</si>
  <si>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</si>
  <si>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</si>
  <si>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</si>
  <si>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</si>
  <si>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</si>
  <si>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</si>
  <si>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</si>
  <si>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</si>
  <si>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</si>
  <si>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</si>
  <si>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</si>
  <si>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</si>
  <si>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</si>
  <si>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</si>
  <si>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</si>
  <si>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</si>
  <si>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</si>
  <si>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</si>
  <si>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</si>
  <si>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</si>
  <si>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</si>
  <si>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</si>
  <si>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</si>
  <si>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</si>
  <si>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</si>
  <si>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</si>
  <si>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</si>
  <si>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</si>
  <si>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</si>
  <si>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</si>
  <si>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</si>
  <si>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</si>
  <si>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</si>
  <si>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</si>
  <si>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</si>
  <si>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</si>
  <si>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</si>
  <si>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</si>
  <si>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</si>
  <si>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</si>
  <si>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</si>
  <si>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</si>
  <si>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</si>
  <si>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</si>
  <si>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</si>
  <si>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</si>
  <si>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</si>
  <si>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</si>
  <si>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</si>
  <si>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</si>
  <si>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</si>
  <si>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</si>
  <si>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</si>
  <si>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</si>
  <si>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</si>
  <si>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</si>
  <si>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</si>
  <si>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</si>
  <si>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</si>
  <si>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</si>
  <si>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</si>
  <si>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</si>
  <si>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</si>
  <si>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</si>
  <si>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</si>
  <si>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</si>
  <si>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</si>
  <si>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</si>
  <si>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</si>
  <si>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</si>
  <si>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</si>
  <si>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</si>
  <si>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</si>
  <si>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</si>
  <si>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</si>
  <si>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</si>
  <si>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</si>
  <si>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</si>
  <si>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</si>
  <si>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</si>
  <si>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</si>
  <si>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</si>
  <si>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</si>
  <si>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</si>
  <si>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</si>
  <si>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</si>
  <si>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</si>
  <si>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</si>
  <si>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</si>
  <si>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</si>
  <si>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</si>
  <si>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</si>
  <si>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</si>
  <si>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</si>
  <si>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</si>
  <si>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</si>
  <si>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</si>
  <si>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</si>
  <si>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</si>
  <si>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</si>
  <si>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</si>
  <si>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</si>
  <si>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</si>
  <si>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</si>
  <si>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</si>
  <si>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</si>
  <si>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</si>
  <si>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</si>
  <si>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</si>
  <si>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</si>
  <si>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</si>
  <si>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</si>
  <si>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</si>
  <si>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</si>
  <si>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</si>
  <si>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</si>
  <si>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</si>
  <si>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</si>
  <si>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</si>
  <si>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</si>
  <si>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</si>
  <si>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</si>
  <si>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</si>
  <si>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</si>
  <si>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</si>
  <si>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</si>
  <si>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</si>
  <si>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</si>
  <si>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</si>
  <si>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</si>
  <si>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</si>
  <si>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</si>
  <si>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</si>
  <si>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</si>
  <si>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</si>
  <si>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</si>
  <si>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</si>
  <si>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</si>
  <si>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</si>
  <si>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</si>
  <si>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</si>
  <si>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</si>
  <si>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</si>
  <si>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</si>
  <si>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</si>
  <si>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</si>
  <si>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</si>
  <si>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</si>
  <si>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</si>
  <si>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</si>
  <si>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</si>
  <si>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</si>
  <si>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</si>
  <si>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</si>
  <si>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</si>
  <si>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</si>
  <si>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</si>
  <si>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</si>
  <si>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</si>
  <si>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</si>
  <si>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</si>
  <si>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</si>
  <si>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</si>
  <si>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</si>
  <si>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</si>
  <si>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</si>
  <si>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</si>
  <si>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</si>
  <si>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</si>
  <si>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</si>
  <si>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</si>
  <si>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</si>
  <si>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</si>
  <si>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</si>
  <si>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</si>
  <si>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</si>
  <si>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</si>
  <si>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</si>
  <si>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</si>
  <si>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</si>
  <si>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</si>
  <si>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Sum of goal</t>
  </si>
  <si>
    <t>Row Labels</t>
  </si>
  <si>
    <t>Grand Total</t>
  </si>
  <si>
    <t>Sum of deadline</t>
  </si>
  <si>
    <t>Sum of percent funded</t>
  </si>
  <si>
    <t>average donation</t>
  </si>
  <si>
    <t>category</t>
  </si>
  <si>
    <t>sub-category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</si>
  <si>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</si>
  <si>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</si>
  <si>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</si>
  <si>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</si>
  <si>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</si>
  <si>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</si>
  <si>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</si>
  <si>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</si>
  <si>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</si>
  <si>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category</t>
  </si>
  <si>
    <t>(All)</t>
  </si>
  <si>
    <t>Column Labels</t>
  </si>
  <si>
    <t>art books</t>
  </si>
  <si>
    <t>audio</t>
  </si>
  <si>
    <t>classical music</t>
  </si>
  <si>
    <t>electronic music</t>
  </si>
  <si>
    <t>food trucks</t>
  </si>
  <si>
    <t>musical</t>
  </si>
  <si>
    <t>nature</t>
  </si>
  <si>
    <t>photobooks</t>
  </si>
  <si>
    <t>plays</t>
  </si>
  <si>
    <t>science fiction</t>
  </si>
  <si>
    <t>shorts</t>
  </si>
  <si>
    <t>small batch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</si>
  <si>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</si>
  <si>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</si>
  <si>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</si>
  <si>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</si>
  <si>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</si>
  <si>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</si>
  <si>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</si>
  <si>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</si>
  <si>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documentary</t>
  </si>
  <si>
    <t>drama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</si>
  <si>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</si>
  <si>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</si>
  <si>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</si>
  <si>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</si>
  <si>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</si>
  <si>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</si>
  <si>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</si>
  <si>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</si>
  <si>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</si>
  <si>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nonfiction</t>
  </si>
  <si>
    <t>people</t>
  </si>
  <si>
    <t>places</t>
  </si>
  <si>
    <t>radio &amp; podcasts</t>
  </si>
  <si>
    <t>restaurants</t>
  </si>
  <si>
    <t>rock</t>
  </si>
  <si>
    <t>video games</t>
  </si>
  <si>
    <t>pop</t>
  </si>
  <si>
    <t>tabletop games</t>
  </si>
  <si>
    <t>television</t>
  </si>
  <si>
    <t>(blank)</t>
  </si>
  <si>
    <t>Count of sub-category</t>
  </si>
  <si>
    <t>Date Created Conversion</t>
  </si>
  <si>
    <t>Date Ended Conversion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</si>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</sst>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FFC000"/>
        </patternFill>
      </fill>
    </dxf>
    <dxf>
      <font>
        <color rgb="FF9C5700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[Homework1RLC.xlsx]count by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4-47C0-B2DD-72D25CC3C8BF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4-47C0-B2DD-72D25CC3C8BF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A4-47C0-B2DD-72D25CC3C8BF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4-47C0-B2DD-72D25CC3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665528"/>
        <c:axId val="489668408"/>
      </c:barChart>
      <c:catAx>
        <c:axId val="48966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8408"/>
        <c:crosses val="autoZero"/>
        <c:auto val="1"/>
        <c:lblAlgn val="ctr"/>
        <c:lblOffset val="100"/>
        <c:noMultiLvlLbl val="0"/>
      </c:catAx>
      <c:valAx>
        <c:axId val="48966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6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[Homework1RLC.xlsx]sub-category!PivotTable5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12</c:v>
                </c:pt>
                <c:pt idx="2">
                  <c:v>16</c:v>
                </c:pt>
                <c:pt idx="4">
                  <c:v>8</c:v>
                </c:pt>
                <c:pt idx="7">
                  <c:v>8</c:v>
                </c:pt>
                <c:pt idx="10">
                  <c:v>12</c:v>
                </c:pt>
                <c:pt idx="18">
                  <c:v>12</c:v>
                </c:pt>
                <c:pt idx="19">
                  <c:v>8</c:v>
                </c:pt>
                <c:pt idx="22">
                  <c:v>8</c:v>
                </c:pt>
                <c:pt idx="24">
                  <c:v>16</c:v>
                </c:pt>
                <c:pt idx="29">
                  <c:v>32</c:v>
                </c:pt>
                <c:pt idx="30">
                  <c:v>8</c:v>
                </c:pt>
                <c:pt idx="31">
                  <c:v>8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52</c:v>
                </c:pt>
                <c:pt idx="39">
                  <c:v>92</c:v>
                </c:pt>
                <c:pt idx="4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6-4AB2-80EE-B6799401C8C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92</c:v>
                </c:pt>
                <c:pt idx="1">
                  <c:v>8</c:v>
                </c:pt>
                <c:pt idx="2">
                  <c:v>8</c:v>
                </c:pt>
                <c:pt idx="3">
                  <c:v>32</c:v>
                </c:pt>
                <c:pt idx="5">
                  <c:v>8</c:v>
                </c:pt>
                <c:pt idx="6">
                  <c:v>72</c:v>
                </c:pt>
                <c:pt idx="8">
                  <c:v>40</c:v>
                </c:pt>
                <c:pt idx="9">
                  <c:v>24</c:v>
                </c:pt>
                <c:pt idx="10">
                  <c:v>96</c:v>
                </c:pt>
                <c:pt idx="11">
                  <c:v>12</c:v>
                </c:pt>
                <c:pt idx="12">
                  <c:v>16</c:v>
                </c:pt>
                <c:pt idx="13">
                  <c:v>44</c:v>
                </c:pt>
                <c:pt idx="14">
                  <c:v>60</c:v>
                </c:pt>
                <c:pt idx="15">
                  <c:v>19</c:v>
                </c:pt>
                <c:pt idx="16">
                  <c:v>8</c:v>
                </c:pt>
                <c:pt idx="17">
                  <c:v>32</c:v>
                </c:pt>
                <c:pt idx="18">
                  <c:v>60</c:v>
                </c:pt>
                <c:pt idx="19">
                  <c:v>12</c:v>
                </c:pt>
                <c:pt idx="20">
                  <c:v>8</c:v>
                </c:pt>
                <c:pt idx="21">
                  <c:v>12</c:v>
                </c:pt>
                <c:pt idx="22">
                  <c:v>65</c:v>
                </c:pt>
                <c:pt idx="23">
                  <c:v>12</c:v>
                </c:pt>
                <c:pt idx="24">
                  <c:v>369</c:v>
                </c:pt>
                <c:pt idx="26">
                  <c:v>8</c:v>
                </c:pt>
                <c:pt idx="27">
                  <c:v>12</c:v>
                </c:pt>
                <c:pt idx="28">
                  <c:v>16</c:v>
                </c:pt>
                <c:pt idx="29">
                  <c:v>8</c:v>
                </c:pt>
                <c:pt idx="32">
                  <c:v>2</c:v>
                </c:pt>
                <c:pt idx="33">
                  <c:v>72</c:v>
                </c:pt>
                <c:pt idx="36">
                  <c:v>39</c:v>
                </c:pt>
                <c:pt idx="37">
                  <c:v>92</c:v>
                </c:pt>
                <c:pt idx="38">
                  <c:v>112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06-4AB2-80EE-B6799401C8C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12</c:v>
                </c:pt>
                <c:pt idx="10">
                  <c:v>5</c:v>
                </c:pt>
                <c:pt idx="13">
                  <c:v>6</c:v>
                </c:pt>
                <c:pt idx="24">
                  <c:v>11</c:v>
                </c:pt>
                <c:pt idx="25">
                  <c:v>8</c:v>
                </c:pt>
                <c:pt idx="3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06-4AB2-80EE-B6799401C8C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0">
                  <c:v>8</c:v>
                </c:pt>
                <c:pt idx="3">
                  <c:v>8</c:v>
                </c:pt>
                <c:pt idx="4">
                  <c:v>32</c:v>
                </c:pt>
                <c:pt idx="5">
                  <c:v>172</c:v>
                </c:pt>
                <c:pt idx="6">
                  <c:v>8</c:v>
                </c:pt>
                <c:pt idx="7">
                  <c:v>32</c:v>
                </c:pt>
                <c:pt idx="8">
                  <c:v>8</c:v>
                </c:pt>
                <c:pt idx="9">
                  <c:v>16</c:v>
                </c:pt>
                <c:pt idx="10">
                  <c:v>27</c:v>
                </c:pt>
                <c:pt idx="11">
                  <c:v>8</c:v>
                </c:pt>
                <c:pt idx="12">
                  <c:v>124</c:v>
                </c:pt>
                <c:pt idx="13">
                  <c:v>110</c:v>
                </c:pt>
                <c:pt idx="15">
                  <c:v>1</c:v>
                </c:pt>
                <c:pt idx="16">
                  <c:v>12</c:v>
                </c:pt>
                <c:pt idx="17">
                  <c:v>8</c:v>
                </c:pt>
                <c:pt idx="18">
                  <c:v>68</c:v>
                </c:pt>
                <c:pt idx="20">
                  <c:v>52</c:v>
                </c:pt>
                <c:pt idx="21">
                  <c:v>8</c:v>
                </c:pt>
                <c:pt idx="22">
                  <c:v>87</c:v>
                </c:pt>
                <c:pt idx="23">
                  <c:v>8</c:v>
                </c:pt>
                <c:pt idx="24">
                  <c:v>662</c:v>
                </c:pt>
                <c:pt idx="25">
                  <c:v>32</c:v>
                </c:pt>
                <c:pt idx="26">
                  <c:v>12</c:v>
                </c:pt>
                <c:pt idx="27">
                  <c:v>8</c:v>
                </c:pt>
                <c:pt idx="28">
                  <c:v>244</c:v>
                </c:pt>
                <c:pt idx="30">
                  <c:v>52</c:v>
                </c:pt>
                <c:pt idx="31">
                  <c:v>32</c:v>
                </c:pt>
                <c:pt idx="32">
                  <c:v>40</c:v>
                </c:pt>
                <c:pt idx="33">
                  <c:v>90</c:v>
                </c:pt>
                <c:pt idx="34">
                  <c:v>80</c:v>
                </c:pt>
                <c:pt idx="35">
                  <c:v>60</c:v>
                </c:pt>
                <c:pt idx="36">
                  <c:v>8</c:v>
                </c:pt>
                <c:pt idx="37">
                  <c:v>8</c:v>
                </c:pt>
                <c:pt idx="38">
                  <c:v>36</c:v>
                </c:pt>
                <c:pt idx="39">
                  <c:v>8</c:v>
                </c:pt>
                <c:pt idx="4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06-4AB2-80EE-B6799401C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984624"/>
        <c:axId val="457983024"/>
      </c:barChart>
      <c:catAx>
        <c:axId val="45798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83024"/>
        <c:crosses val="autoZero"/>
        <c:auto val="1"/>
        <c:lblAlgn val="ctr"/>
        <c:lblOffset val="100"/>
        <c:noMultiLvlLbl val="0"/>
      </c:catAx>
      <c:valAx>
        <c:axId val="4579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[Homework1RLC.xlsx]by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4-4DE4-869D-A735CB28E055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4-4DE4-869D-A735CB28E055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4-4DE4-869D-A735CB28E055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04-4DE4-869D-A735CB28E055}"/>
            </c:ext>
          </c:extLst>
        </c:ser>
        <c:ser>
          <c:idx val="4"/>
          <c:order val="4"/>
          <c:tx>
            <c:strRef>
              <c:f>'by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04-4DE4-869D-A735CB28E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23728"/>
        <c:axId val="461369456"/>
      </c:lineChart>
      <c:catAx>
        <c:axId val="4488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69456"/>
        <c:crosses val="autoZero"/>
        <c:auto val="1"/>
        <c:lblAlgn val="ctr"/>
        <c:lblOffset val="100"/>
        <c:noMultiLvlLbl val="0"/>
      </c:catAx>
      <c:valAx>
        <c:axId val="4613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0.33333333333333331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1-4383-BBCC-A4393E19A235}"/>
            </c:ext>
          </c:extLst>
        </c:ser>
        <c:ser>
          <c:idx val="1"/>
          <c:order val="1"/>
          <c:tx>
            <c:strRef>
              <c:f>extra!$G$1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0.33333333333333331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1-4383-BBCC-A4393E19A235}"/>
            </c:ext>
          </c:extLst>
        </c:ser>
        <c:ser>
          <c:idx val="2"/>
          <c:order val="2"/>
          <c:tx>
            <c:strRef>
              <c:f>extra!$H$1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extra!$A$2:$A$13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extra!$H$2:$H$13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0.33333333333333331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1-4383-BBCC-A4393E19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043256"/>
        <c:axId val="637043576"/>
      </c:lineChart>
      <c:catAx>
        <c:axId val="63704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43576"/>
        <c:crosses val="autoZero"/>
        <c:auto val="1"/>
        <c:lblAlgn val="ctr"/>
        <c:lblOffset val="100"/>
        <c:noMultiLvlLbl val="0"/>
      </c:catAx>
      <c:valAx>
        <c:axId val="6370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4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479425</xdr:colOff>
      <xdr:row>2</xdr:row>
      <xdr:rowOff>0</xdr:rowOff>
    </xdr:from>
    <xdr:to>
      <xdr:col>14</xdr:col>
      <xdr:colOff>174625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24232-0139-498B-8F04-A354C3FF8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574675</xdr:colOff>
      <xdr:row>6</xdr:row>
      <xdr:rowOff>76200</xdr:rowOff>
    </xdr:from>
    <xdr:to>
      <xdr:col>14</xdr:col>
      <xdr:colOff>269875</xdr:colOff>
      <xdr:row>21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066F0E-16C2-4BDE-BB8F-EEB7F2D74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574675</xdr:colOff>
      <xdr:row>1</xdr:row>
      <xdr:rowOff>155575</xdr:rowOff>
    </xdr:from>
    <xdr:to>
      <xdr:col>15</xdr:col>
      <xdr:colOff>269875</xdr:colOff>
      <xdr:row>16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1199BE-3B49-4505-93EC-4C3542C28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1120775</xdr:colOff>
      <xdr:row>18</xdr:row>
      <xdr:rowOff>19050</xdr:rowOff>
    </xdr:from>
    <xdr:to>
      <xdr:col>6</xdr:col>
      <xdr:colOff>346075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83A6B-C71D-4AC9-BE83-C9DD866D6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hesser" refreshedDate="43659.420078356481" createdVersion="6" refreshedVersion="6" minRefreshableVersion="3" recordCount="4114" xr:uid="{B22E1ADF-BE08-4310-802A-01108A724DB1}">
  <cacheSource type="worksheet">
    <worksheetSource ref="A1:O4115" sheet="main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hesser" refreshedDate="43660.67721134259" createdVersion="6" refreshedVersion="6" minRefreshableVersion="3" recordCount="4114" xr:uid="{34536D20-D589-49BB-B655-BED614CCAE5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hesser" refreshedDate="43661.692145601854" createdVersion="6" refreshedVersion="6" minRefreshableVersion="3" recordCount="4115" xr:uid="{1B8CC377-7F0F-4925-BB41-A1CD8D7E9BBD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hesser" refreshedDate="43668.006245486111" createdVersion="6" refreshedVersion="6" minRefreshableVersion="3" recordCount="12" xr:uid="{4DDA8AD5-5AF8-4920-8422-70CAEE1D7F76}">
  <cacheSource type="worksheet">
    <worksheetSource ref="A1:H13" sheet="extra"/>
  </cacheSource>
  <cacheFields count="8">
    <cacheField name="Goal" numFmtId="0">
      <sharedItems/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333333333333333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000000000002"/>
    <x v="0"/>
    <x v="1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5"/>
    <x v="0"/>
    <x v="1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"/>
    <x v="0"/>
    <x v="1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"/>
    <x v="0"/>
    <x v="1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"/>
    <x v="0"/>
    <x v="1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"/>
    <x v="0"/>
    <x v="1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1"/>
    <x v="0"/>
    <x v="1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6"/>
    <x v="0"/>
    <x v="1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"/>
    <x v="0"/>
    <x v="1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"/>
    <x v="0"/>
    <x v="1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"/>
    <x v="0"/>
    <x v="1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4"/>
    <x v="0"/>
    <x v="1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1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"/>
    <x v="0"/>
    <x v="1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1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"/>
    <x v="0"/>
    <x v="1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9999999999994"/>
    <x v="0"/>
    <x v="1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"/>
    <x v="0"/>
    <x v="1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1"/>
    <x v="0"/>
    <x v="1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7"/>
    <x v="0"/>
    <x v="1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1"/>
    <x v="0"/>
    <x v="1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"/>
    <x v="0"/>
    <x v="1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"/>
    <x v="0"/>
    <x v="1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5"/>
    <x v="0"/>
    <x v="1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"/>
    <x v="0"/>
    <x v="1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"/>
    <x v="0"/>
    <x v="1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"/>
    <x v="0"/>
    <x v="1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"/>
    <x v="0"/>
    <x v="1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"/>
    <x v="0"/>
    <x v="1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9"/>
    <x v="0"/>
    <x v="1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9"/>
    <x v="0"/>
    <x v="1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"/>
    <x v="0"/>
    <x v="1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"/>
    <x v="0"/>
    <x v="1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"/>
    <x v="0"/>
    <x v="1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000000000001"/>
    <x v="0"/>
    <x v="1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"/>
    <x v="0"/>
    <x v="1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"/>
    <x v="0"/>
    <x v="1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7"/>
    <x v="0"/>
    <x v="1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2"/>
    <x v="0"/>
    <x v="1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"/>
    <x v="0"/>
    <x v="1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"/>
    <x v="0"/>
    <x v="1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4"/>
    <x v="0"/>
    <x v="1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"/>
    <x v="0"/>
    <x v="1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"/>
    <x v="0"/>
    <x v="1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"/>
    <x v="0"/>
    <x v="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4999999999999"/>
    <x v="0"/>
    <x v="1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2"/>
    <x v="0"/>
    <x v="1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"/>
    <x v="0"/>
    <x v="1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"/>
    <x v="0"/>
    <x v="1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000000000005"/>
    <x v="0"/>
    <x v="1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"/>
    <x v="0"/>
    <x v="2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3"/>
    <x v="0"/>
    <x v="2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09999999999997"/>
    <x v="0"/>
    <x v="2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2"/>
    <x v="0"/>
    <x v="2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"/>
    <x v="0"/>
    <x v="2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"/>
    <x v="0"/>
    <x v="2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6"/>
    <x v="0"/>
    <x v="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7"/>
    <x v="0"/>
    <x v="2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"/>
    <x v="0"/>
    <x v="2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2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70000000000003"/>
    <x v="0"/>
    <x v="2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3"/>
    <x v="0"/>
    <x v="2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4"/>
    <x v="0"/>
    <x v="2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1"/>
    <x v="0"/>
    <x v="2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7"/>
    <x v="0"/>
    <x v="2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30000000000007"/>
    <x v="0"/>
    <x v="2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09999999999994"/>
    <x v="0"/>
    <x v="2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"/>
    <x v="0"/>
    <x v="2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2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2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9"/>
    <x v="0"/>
    <x v="2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8"/>
    <x v="0"/>
    <x v="2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000000000005"/>
    <x v="0"/>
    <x v="2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3"/>
    <x v="0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"/>
    <x v="0"/>
    <x v="2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7"/>
    <x v="0"/>
    <x v="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"/>
    <x v="0"/>
    <x v="2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9"/>
    <x v="0"/>
    <x v="2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3"/>
    <x v="0"/>
    <x v="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7"/>
    <x v="0"/>
    <x v="2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8"/>
    <x v="0"/>
    <x v="2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1"/>
    <x v="0"/>
    <x v="2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2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"/>
    <x v="0"/>
    <x v="2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9"/>
    <x v="0"/>
    <x v="2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2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0000000000003"/>
    <x v="0"/>
    <x v="2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"/>
    <x v="0"/>
    <x v="2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8"/>
    <x v="0"/>
    <x v="2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"/>
    <x v="0"/>
    <x v="2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"/>
    <x v="0"/>
    <x v="2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"/>
    <x v="0"/>
    <x v="2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8"/>
    <x v="0"/>
    <x v="2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2"/>
    <x v="0"/>
    <x v="2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"/>
    <x v="0"/>
    <x v="2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"/>
    <x v="0"/>
    <x v="2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3"/>
    <x v="0"/>
    <x v="2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90000000000006"/>
    <x v="0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9"/>
    <x v="0"/>
    <x v="2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"/>
    <x v="0"/>
    <x v="2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"/>
    <x v="0"/>
    <x v="2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7"/>
    <x v="0"/>
    <x v="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3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3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1"/>
    <x v="0"/>
    <x v="3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3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3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3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39999999999995"/>
    <x v="0"/>
    <x v="3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3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3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8"/>
    <x v="0"/>
    <x v="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3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3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5"/>
    <x v="0"/>
    <x v="3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6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"/>
    <x v="0"/>
    <x v="3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3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"/>
    <x v="0"/>
    <x v="3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"/>
    <x v="0"/>
    <x v="3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3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3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3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"/>
    <x v="0"/>
    <x v="3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3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3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3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3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"/>
    <x v="0"/>
    <x v="4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4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4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4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4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4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4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"/>
    <x v="0"/>
    <x v="4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4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"/>
    <x v="0"/>
    <x v="4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4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4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5"/>
    <x v="0"/>
    <x v="4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4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4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4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4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4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4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4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4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4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4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"/>
    <x v="0"/>
    <x v="4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7"/>
    <x v="0"/>
    <x v="4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4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4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4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1"/>
    <x v="0"/>
    <x v="4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4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4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4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1"/>
    <x v="0"/>
    <x v="4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9"/>
    <x v="0"/>
    <x v="4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4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"/>
    <x v="0"/>
    <x v="4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"/>
    <x v="0"/>
    <x v="4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4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5"/>
    <x v="0"/>
    <x v="4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4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2"/>
    <x v="0"/>
    <x v="4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"/>
    <x v="0"/>
    <x v="4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4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4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4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4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4"/>
    <x v="0"/>
    <x v="4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9000000000002"/>
    <x v="0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4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9"/>
    <x v="0"/>
    <x v="4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4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4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4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4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4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4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4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4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4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4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4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"/>
    <x v="0"/>
    <x v="4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4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4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4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4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4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4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4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000000000005"/>
    <x v="0"/>
    <x v="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"/>
    <x v="0"/>
    <x v="5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"/>
    <x v="0"/>
    <x v="5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8"/>
    <x v="0"/>
    <x v="5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"/>
    <x v="0"/>
    <x v="5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6"/>
    <x v="0"/>
    <x v="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9"/>
    <x v="0"/>
    <x v="5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2"/>
    <x v="0"/>
    <x v="5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60000000000005"/>
    <x v="0"/>
    <x v="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"/>
    <x v="0"/>
    <x v="5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5"/>
    <x v="0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5"/>
    <x v="0"/>
    <x v="5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1"/>
    <x v="0"/>
    <x v="5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4"/>
    <x v="0"/>
    <x v="5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8"/>
    <x v="0"/>
    <x v="5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"/>
    <x v="0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5"/>
    <x v="0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8"/>
    <x v="0"/>
    <x v="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2"/>
    <x v="0"/>
    <x v="5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8"/>
    <x v="0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"/>
    <x v="0"/>
    <x v="5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"/>
    <x v="0"/>
    <x v="5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"/>
    <x v="0"/>
    <x v="5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"/>
    <x v="0"/>
    <x v="5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"/>
    <x v="0"/>
    <x v="5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7"/>
    <x v="0"/>
    <x v="5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"/>
    <x v="0"/>
    <x v="5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3"/>
    <x v="0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3"/>
    <x v="0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"/>
    <x v="0"/>
    <x v="5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2"/>
    <x v="0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9"/>
    <x v="0"/>
    <x v="5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5"/>
    <x v="0"/>
    <x v="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"/>
    <x v="0"/>
    <x v="5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9"/>
    <x v="0"/>
    <x v="5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3"/>
    <x v="0"/>
    <x v="5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7"/>
    <x v="0"/>
    <x v="5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"/>
    <x v="0"/>
    <x v="5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"/>
    <x v="0"/>
    <x v="5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9"/>
    <x v="0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5"/>
    <x v="0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"/>
    <x v="0"/>
    <x v="5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8"/>
    <x v="0"/>
    <x v="5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"/>
    <x v="0"/>
    <x v="5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1999999999999"/>
    <x v="0"/>
    <x v="5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"/>
    <x v="0"/>
    <x v="5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5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"/>
    <x v="0"/>
    <x v="5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9"/>
    <x v="0"/>
    <x v="5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5"/>
    <x v="0"/>
    <x v="5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"/>
    <x v="0"/>
    <x v="5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"/>
    <x v="0"/>
    <x v="5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4"/>
    <x v="0"/>
    <x v="5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5"/>
    <x v="0"/>
    <x v="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2"/>
    <x v="0"/>
    <x v="5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"/>
    <x v="0"/>
    <x v="5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"/>
    <x v="0"/>
    <x v="5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2"/>
    <x v="0"/>
    <x v="5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"/>
    <x v="0"/>
    <x v="5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2"/>
    <x v="0"/>
    <x v="5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"/>
    <x v="0"/>
    <x v="5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6"/>
    <x v="0"/>
    <x v="5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"/>
    <x v="0"/>
    <x v="5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000000000001"/>
    <x v="0"/>
    <x v="5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"/>
    <x v="0"/>
    <x v="5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"/>
    <x v="0"/>
    <x v="5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1"/>
    <x v="0"/>
    <x v="5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9"/>
    <x v="0"/>
    <x v="5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"/>
    <x v="0"/>
    <x v="5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7"/>
    <x v="0"/>
    <x v="5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"/>
    <x v="0"/>
    <x v="5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"/>
    <x v="0"/>
    <x v="5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"/>
    <x v="0"/>
    <x v="5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"/>
    <x v="0"/>
    <x v="5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"/>
    <x v="0"/>
    <x v="5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9"/>
    <x v="0"/>
    <x v="5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2"/>
    <x v="0"/>
    <x v="5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"/>
    <x v="0"/>
    <x v="5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6999999999999"/>
    <x v="0"/>
    <x v="5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"/>
    <x v="0"/>
    <x v="5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5000000000001"/>
    <x v="0"/>
    <x v="5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"/>
    <x v="0"/>
    <x v="5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"/>
    <x v="0"/>
    <x v="5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6"/>
    <x v="0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"/>
    <x v="0"/>
    <x v="5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"/>
    <x v="0"/>
    <x v="5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"/>
    <x v="0"/>
    <x v="5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9"/>
    <x v="0"/>
    <x v="5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5"/>
    <x v="0"/>
    <x v="5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"/>
    <x v="0"/>
    <x v="5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"/>
    <x v="0"/>
    <x v="5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7"/>
    <x v="0"/>
    <x v="5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5"/>
    <x v="0"/>
    <x v="5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1"/>
    <x v="0"/>
    <x v="5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"/>
    <x v="0"/>
    <x v="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"/>
    <x v="0"/>
    <x v="5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"/>
    <x v="0"/>
    <x v="5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"/>
    <x v="0"/>
    <x v="5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8"/>
    <x v="0"/>
    <x v="5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"/>
    <x v="0"/>
    <x v="5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"/>
    <x v="0"/>
    <x v="5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900000000000006"/>
    <x v="0"/>
    <x v="5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2"/>
    <x v="0"/>
    <x v="5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"/>
    <x v="0"/>
    <x v="5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6"/>
    <x v="0"/>
    <x v="5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"/>
    <x v="0"/>
    <x v="5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5"/>
    <x v="0"/>
    <x v="5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1"/>
    <x v="0"/>
    <x v="5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0000000000006"/>
    <x v="0"/>
    <x v="5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4"/>
    <x v="0"/>
    <x v="5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5"/>
    <x v="0"/>
    <x v="5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"/>
    <x v="0"/>
    <x v="5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3000000000001"/>
    <x v="0"/>
    <x v="5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"/>
    <x v="0"/>
    <x v="5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"/>
    <x v="0"/>
    <x v="5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5"/>
    <x v="0"/>
    <x v="5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39999999999995"/>
    <x v="0"/>
    <x v="5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4"/>
    <x v="0"/>
    <x v="5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"/>
    <x v="0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5"/>
    <x v="0"/>
    <x v="5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999999999994"/>
    <x v="0"/>
    <x v="5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"/>
    <x v="0"/>
    <x v="5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2"/>
    <x v="0"/>
    <x v="5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6"/>
    <x v="0"/>
    <x v="5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8"/>
    <x v="0"/>
    <x v="5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9"/>
    <x v="0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"/>
    <x v="0"/>
    <x v="5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6"/>
    <x v="0"/>
    <x v="5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"/>
    <x v="0"/>
    <x v="5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2"/>
    <x v="0"/>
    <x v="5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4"/>
    <x v="0"/>
    <x v="5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6"/>
    <x v="0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"/>
    <x v="0"/>
    <x v="5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"/>
    <x v="0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"/>
    <x v="0"/>
    <x v="5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"/>
    <x v="0"/>
    <x v="5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"/>
    <x v="0"/>
    <x v="5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8"/>
    <x v="0"/>
    <x v="5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"/>
    <x v="0"/>
    <x v="5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"/>
    <x v="0"/>
    <x v="5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5"/>
    <x v="0"/>
    <x v="5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"/>
    <x v="0"/>
    <x v="5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30000000000007"/>
    <x v="0"/>
    <x v="5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6"/>
    <x v="0"/>
    <x v="5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2"/>
    <x v="0"/>
    <x v="5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00000000001"/>
    <x v="0"/>
    <x v="5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5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2"/>
    <x v="0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"/>
    <x v="0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"/>
    <x v="0"/>
    <x v="5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"/>
    <x v="0"/>
    <x v="5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"/>
    <x v="0"/>
    <x v="5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"/>
    <x v="0"/>
    <x v="5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"/>
    <x v="0"/>
    <x v="5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"/>
    <x v="0"/>
    <x v="5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9"/>
    <x v="0"/>
    <x v="5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3999999999999"/>
    <x v="0"/>
    <x v="5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5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"/>
    <x v="0"/>
    <x v="5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2"/>
    <x v="0"/>
    <x v="5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"/>
    <x v="0"/>
    <x v="5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5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9"/>
    <x v="0"/>
    <x v="5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9"/>
    <x v="0"/>
    <x v="5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"/>
    <x v="0"/>
    <x v="5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"/>
    <x v="0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"/>
    <x v="0"/>
    <x v="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9999999999994"/>
    <x v="0"/>
    <x v="5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9"/>
    <x v="0"/>
    <x v="5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"/>
    <x v="0"/>
    <x v="5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5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7"/>
    <x v="0"/>
    <x v="5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6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6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6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8"/>
    <x v="0"/>
    <x v="6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6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6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6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6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6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5"/>
    <x v="0"/>
    <x v="6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6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6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6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9"/>
    <x v="0"/>
    <x v="6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6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6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6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8"/>
    <x v="0"/>
    <x v="6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6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"/>
    <x v="0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6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"/>
    <x v="0"/>
    <x v="6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6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6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6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6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6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29999999999998"/>
    <x v="0"/>
    <x v="6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6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60000000000002"/>
    <x v="0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6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6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6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4"/>
    <x v="0"/>
    <x v="6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6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6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6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"/>
    <x v="0"/>
    <x v="6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6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6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6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9999999999997"/>
    <x v="0"/>
    <x v="6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6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6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6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6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7"/>
    <x v="0"/>
    <x v="6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6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6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6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6"/>
    <x v="0"/>
    <x v="6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"/>
    <x v="0"/>
    <x v="6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6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"/>
    <x v="0"/>
    <x v="6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5"/>
    <x v="0"/>
    <x v="6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"/>
    <x v="0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6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6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6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7"/>
    <x v="0"/>
    <x v="6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6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6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6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"/>
    <x v="0"/>
    <x v="6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6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6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6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"/>
    <x v="0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59999999999994"/>
    <x v="0"/>
    <x v="6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6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6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7"/>
    <x v="0"/>
    <x v="6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6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"/>
    <x v="0"/>
    <x v="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6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000000000001"/>
    <x v="0"/>
    <x v="6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6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6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6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6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"/>
    <x v="0"/>
    <x v="6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70000000000002"/>
    <x v="0"/>
    <x v="6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3"/>
    <x v="0"/>
    <x v="6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6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"/>
    <x v="0"/>
    <x v="6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6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9999999999997"/>
    <x v="0"/>
    <x v="6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"/>
    <x v="1"/>
    <x v="7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"/>
    <x v="1"/>
    <x v="7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"/>
    <x v="1"/>
    <x v="7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"/>
    <x v="1"/>
    <x v="7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39999999999995"/>
    <x v="1"/>
    <x v="7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"/>
    <x v="1"/>
    <x v="7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"/>
    <x v="1"/>
    <x v="7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5"/>
    <x v="1"/>
    <x v="7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"/>
    <x v="1"/>
    <x v="7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5"/>
    <x v="1"/>
    <x v="7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2"/>
    <x v="1"/>
    <x v="7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"/>
    <x v="1"/>
    <x v="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8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8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4"/>
    <x v="2"/>
    <x v="8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8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8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"/>
    <x v="2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8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8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8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8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8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8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8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8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8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8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8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8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8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8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8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"/>
    <x v="2"/>
    <x v="8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8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8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8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8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8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8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8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8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8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8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8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8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9"/>
    <x v="2"/>
    <x v="8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8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8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8"/>
    <x v="2"/>
    <x v="8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8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8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3"/>
    <x v="2"/>
    <x v="8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8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8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8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3"/>
    <x v="2"/>
    <x v="8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8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8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"/>
    <x v="2"/>
    <x v="8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8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9"/>
    <x v="2"/>
    <x v="8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8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8"/>
    <x v="2"/>
    <x v="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8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8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8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8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8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8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8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"/>
    <x v="2"/>
    <x v="8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8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8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8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8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8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8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8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9"/>
    <x v="2"/>
    <x v="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8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8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8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"/>
    <x v="2"/>
    <x v="8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8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8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7"/>
    <x v="2"/>
    <x v="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8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7"/>
    <x v="2"/>
    <x v="8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8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8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8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8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8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8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8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8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9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"/>
    <x v="2"/>
    <x v="9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30000000000003"/>
    <x v="2"/>
    <x v="9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"/>
    <x v="2"/>
    <x v="9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"/>
    <x v="2"/>
    <x v="9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"/>
    <x v="2"/>
    <x v="9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"/>
    <x v="2"/>
    <x v="9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9"/>
    <x v="2"/>
    <x v="9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4"/>
    <x v="2"/>
    <x v="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"/>
    <x v="2"/>
    <x v="9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4"/>
    <x v="2"/>
    <x v="9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999999999999"/>
    <x v="2"/>
    <x v="9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"/>
    <x v="2"/>
    <x v="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6"/>
    <x v="2"/>
    <x v="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9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9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"/>
    <x v="2"/>
    <x v="9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000000000001"/>
    <x v="2"/>
    <x v="9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9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3"/>
    <x v="2"/>
    <x v="9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9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9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5"/>
    <x v="2"/>
    <x v="9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"/>
    <x v="2"/>
    <x v="9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3"/>
    <x v="2"/>
    <x v="9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"/>
    <x v="2"/>
    <x v="9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9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70000000000003"/>
    <x v="2"/>
    <x v="9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"/>
    <x v="2"/>
    <x v="9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9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80000000000007"/>
    <x v="2"/>
    <x v="9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"/>
    <x v="2"/>
    <x v="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"/>
    <x v="2"/>
    <x v="9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9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9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"/>
    <x v="2"/>
    <x v="9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"/>
    <x v="2"/>
    <x v="9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9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9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999999999996"/>
    <x v="2"/>
    <x v="9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9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5"/>
    <x v="2"/>
    <x v="9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9"/>
    <x v="2"/>
    <x v="9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9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5"/>
    <x v="2"/>
    <x v="9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9"/>
    <x v="2"/>
    <x v="9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9"/>
    <x v="2"/>
    <x v="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6"/>
    <x v="2"/>
    <x v="9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9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"/>
    <x v="2"/>
    <x v="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9000000000005"/>
    <x v="2"/>
    <x v="9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"/>
    <x v="2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9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"/>
    <x v="2"/>
    <x v="9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2"/>
    <x v="2"/>
    <x v="9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"/>
    <x v="2"/>
    <x v="9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9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9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9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7"/>
    <x v="2"/>
    <x v="9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5"/>
    <x v="2"/>
    <x v="9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9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"/>
    <x v="2"/>
    <x v="9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9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9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19999999999993"/>
    <x v="2"/>
    <x v="9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9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9"/>
    <x v="2"/>
    <x v="9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9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9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9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"/>
    <x v="3"/>
    <x v="10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10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7"/>
    <x v="3"/>
    <x v="10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"/>
    <x v="3"/>
    <x v="1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"/>
    <x v="3"/>
    <x v="10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"/>
    <x v="3"/>
    <x v="10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"/>
    <x v="3"/>
    <x v="1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1"/>
    <x v="3"/>
    <x v="1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5"/>
    <x v="3"/>
    <x v="1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7"/>
    <x v="3"/>
    <x v="10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9999999999997"/>
    <x v="3"/>
    <x v="1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9999999999994"/>
    <x v="3"/>
    <x v="10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8"/>
    <x v="3"/>
    <x v="10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1999999999999"/>
    <x v="3"/>
    <x v="1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"/>
    <x v="3"/>
    <x v="10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7"/>
    <x v="3"/>
    <x v="10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2"/>
    <x v="3"/>
    <x v="10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3"/>
    <x v="3"/>
    <x v="10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1"/>
    <x v="3"/>
    <x v="1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3"/>
    <x v="3"/>
    <x v="1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7"/>
    <x v="3"/>
    <x v="10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"/>
    <x v="3"/>
    <x v="1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"/>
    <x v="3"/>
    <x v="10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4"/>
    <x v="3"/>
    <x v="10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"/>
    <x v="3"/>
    <x v="1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1"/>
    <x v="3"/>
    <x v="10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5"/>
    <x v="3"/>
    <x v="10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7"/>
    <x v="3"/>
    <x v="1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0000000000003"/>
    <x v="3"/>
    <x v="10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6"/>
    <x v="3"/>
    <x v="10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"/>
    <x v="3"/>
    <x v="10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"/>
    <x v="3"/>
    <x v="10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1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5"/>
    <x v="3"/>
    <x v="11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1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1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1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1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1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"/>
    <x v="3"/>
    <x v="11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1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1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7"/>
    <x v="3"/>
    <x v="11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"/>
    <x v="4"/>
    <x v="12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6000000000001"/>
    <x v="4"/>
    <x v="12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5"/>
    <x v="4"/>
    <x v="12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6"/>
    <x v="4"/>
    <x v="12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"/>
    <x v="4"/>
    <x v="12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3"/>
    <x v="4"/>
    <x v="12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"/>
    <x v="4"/>
    <x v="12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"/>
    <x v="4"/>
    <x v="12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"/>
    <x v="4"/>
    <x v="12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4"/>
    <x v="4"/>
    <x v="12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2"/>
    <x v="4"/>
    <x v="12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1"/>
    <x v="4"/>
    <x v="12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2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"/>
    <x v="4"/>
    <x v="12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9999999999993"/>
    <x v="4"/>
    <x v="12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1"/>
    <x v="4"/>
    <x v="12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6"/>
    <x v="4"/>
    <x v="12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"/>
    <x v="4"/>
    <x v="12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8"/>
    <x v="4"/>
    <x v="12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"/>
    <x v="4"/>
    <x v="12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"/>
    <x v="4"/>
    <x v="12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3"/>
    <x v="4"/>
    <x v="12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"/>
    <x v="4"/>
    <x v="1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7"/>
    <x v="4"/>
    <x v="12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1"/>
    <x v="4"/>
    <x v="12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5"/>
    <x v="4"/>
    <x v="12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"/>
    <x v="4"/>
    <x v="12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"/>
    <x v="4"/>
    <x v="12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2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2"/>
    <x v="4"/>
    <x v="12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"/>
    <x v="4"/>
    <x v="12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"/>
    <x v="4"/>
    <x v="12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"/>
    <x v="4"/>
    <x v="12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3"/>
    <x v="4"/>
    <x v="12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"/>
    <x v="4"/>
    <x v="12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2"/>
    <x v="4"/>
    <x v="1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2"/>
    <x v="4"/>
    <x v="12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1"/>
    <x v="4"/>
    <x v="12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8"/>
    <x v="4"/>
    <x v="12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"/>
    <x v="4"/>
    <x v="12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1"/>
    <x v="4"/>
    <x v="12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2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6"/>
    <x v="4"/>
    <x v="12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2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"/>
    <x v="4"/>
    <x v="12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"/>
    <x v="4"/>
    <x v="12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2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3"/>
    <x v="4"/>
    <x v="12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1"/>
    <x v="4"/>
    <x v="12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"/>
    <x v="4"/>
    <x v="1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"/>
    <x v="4"/>
    <x v="12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4"/>
    <x v="4"/>
    <x v="12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"/>
    <x v="4"/>
    <x v="13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7"/>
    <x v="4"/>
    <x v="13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0000000000003"/>
    <x v="4"/>
    <x v="13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6"/>
    <x v="4"/>
    <x v="13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3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"/>
    <x v="4"/>
    <x v="13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"/>
    <x v="4"/>
    <x v="13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"/>
    <x v="4"/>
    <x v="13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3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4"/>
    <x v="4"/>
    <x v="13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"/>
    <x v="4"/>
    <x v="13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4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7"/>
    <x v="4"/>
    <x v="14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4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"/>
    <x v="4"/>
    <x v="14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4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4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"/>
    <x v="4"/>
    <x v="1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4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8"/>
    <x v="4"/>
    <x v="14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9"/>
    <x v="4"/>
    <x v="14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7"/>
    <x v="4"/>
    <x v="14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5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5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5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9"/>
    <x v="4"/>
    <x v="15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"/>
    <x v="4"/>
    <x v="15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5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"/>
    <x v="4"/>
    <x v="15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6"/>
    <x v="4"/>
    <x v="15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"/>
    <x v="4"/>
    <x v="15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5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5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5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5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5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5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"/>
    <x v="4"/>
    <x v="15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7"/>
    <x v="4"/>
    <x v="15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5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5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4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4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4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4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4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"/>
    <x v="4"/>
    <x v="14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4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7"/>
    <x v="4"/>
    <x v="14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4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4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4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4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4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"/>
    <x v="4"/>
    <x v="1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4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4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4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4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4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4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4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"/>
    <x v="4"/>
    <x v="14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"/>
    <x v="4"/>
    <x v="14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4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7"/>
    <x v="4"/>
    <x v="14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4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4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4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4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4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9"/>
    <x v="2"/>
    <x v="14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0000000000003"/>
    <x v="2"/>
    <x v="14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14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"/>
    <x v="2"/>
    <x v="14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1"/>
    <x v="2"/>
    <x v="14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14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14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14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9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9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2"/>
    <x v="2"/>
    <x v="9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999999999999"/>
    <x v="2"/>
    <x v="9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6"/>
    <x v="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"/>
    <x v="2"/>
    <x v="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"/>
    <x v="2"/>
    <x v="9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5"/>
    <x v="2"/>
    <x v="9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9"/>
    <x v="2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"/>
    <x v="2"/>
    <x v="9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3"/>
    <x v="2"/>
    <x v="9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"/>
    <x v="2"/>
    <x v="9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"/>
    <x v="2"/>
    <x v="9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39999999999998"/>
    <x v="2"/>
    <x v="9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9"/>
    <x v="2"/>
    <x v="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"/>
    <x v="2"/>
    <x v="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7"/>
    <x v="2"/>
    <x v="9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9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8"/>
    <x v="2"/>
    <x v="9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9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3"/>
    <x v="2"/>
    <x v="9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9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9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999999999999"/>
    <x v="2"/>
    <x v="9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8"/>
    <x v="2"/>
    <x v="9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"/>
    <x v="2"/>
    <x v="9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3"/>
    <x v="2"/>
    <x v="9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9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9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4"/>
    <x v="2"/>
    <x v="9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4"/>
    <x v="2"/>
    <x v="9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4"/>
    <x v="2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9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9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"/>
    <x v="2"/>
    <x v="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"/>
    <x v="2"/>
    <x v="9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9"/>
    <x v="2"/>
    <x v="9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7"/>
    <x v="2"/>
    <x v="9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2"/>
    <x v="2"/>
    <x v="9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9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1"/>
    <x v="2"/>
    <x v="9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9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9"/>
    <x v="2"/>
    <x v="9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6"/>
    <x v="2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"/>
    <x v="2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7"/>
    <x v="2"/>
    <x v="9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9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300000000000008"/>
    <x v="2"/>
    <x v="9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3"/>
    <x v="2"/>
    <x v="9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8"/>
    <x v="2"/>
    <x v="9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9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9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5000000000001"/>
    <x v="2"/>
    <x v="9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7"/>
    <x v="2"/>
    <x v="9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4"/>
    <x v="2"/>
    <x v="9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"/>
    <x v="2"/>
    <x v="9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9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5"/>
    <x v="2"/>
    <x v="9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9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9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9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9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6"/>
    <x v="2"/>
    <x v="9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"/>
    <x v="2"/>
    <x v="9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9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9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90000000000006"/>
    <x v="2"/>
    <x v="9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2"/>
    <x v="2"/>
    <x v="9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"/>
    <x v="2"/>
    <x v="9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9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8"/>
    <x v="4"/>
    <x v="9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"/>
    <x v="4"/>
    <x v="9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1"/>
    <x v="4"/>
    <x v="9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8"/>
    <x v="4"/>
    <x v="9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9999999999994"/>
    <x v="4"/>
    <x v="9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"/>
    <x v="4"/>
    <x v="9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7"/>
    <x v="4"/>
    <x v="9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9"/>
    <x v="4"/>
    <x v="16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0000000000005"/>
    <x v="4"/>
    <x v="16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"/>
    <x v="4"/>
    <x v="16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"/>
    <x v="4"/>
    <x v="16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3"/>
    <x v="4"/>
    <x v="16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"/>
    <x v="4"/>
    <x v="16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9999999999997"/>
    <x v="4"/>
    <x v="16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6"/>
    <x v="4"/>
    <x v="16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"/>
    <x v="4"/>
    <x v="16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2"/>
    <x v="4"/>
    <x v="16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4"/>
    <x v="4"/>
    <x v="16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7"/>
    <x v="4"/>
    <x v="16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7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7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7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7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7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7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7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7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7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7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7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7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7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7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8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8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7"/>
    <x v="6"/>
    <x v="18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8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"/>
    <x v="6"/>
    <x v="18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8"/>
    <x v="6"/>
    <x v="18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8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7"/>
    <x v="6"/>
    <x v="18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79999999999998"/>
    <x v="6"/>
    <x v="18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8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70000000000002"/>
    <x v="6"/>
    <x v="1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8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8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8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8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8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2"/>
    <x v="6"/>
    <x v="18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6"/>
    <x v="6"/>
    <x v="18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8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8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"/>
    <x v="6"/>
    <x v="18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"/>
    <x v="6"/>
    <x v="18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1"/>
    <x v="6"/>
    <x v="18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9999999999994"/>
    <x v="6"/>
    <x v="18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"/>
    <x v="6"/>
    <x v="18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"/>
    <x v="6"/>
    <x v="18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8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"/>
    <x v="6"/>
    <x v="18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1"/>
    <x v="6"/>
    <x v="18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8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3"/>
    <x v="6"/>
    <x v="18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8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"/>
    <x v="6"/>
    <x v="18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8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000000000003"/>
    <x v="6"/>
    <x v="18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8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"/>
    <x v="6"/>
    <x v="18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8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"/>
    <x v="6"/>
    <x v="18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8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"/>
    <x v="6"/>
    <x v="18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8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0000000000001"/>
    <x v="6"/>
    <x v="1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8"/>
    <x v="6"/>
    <x v="18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"/>
    <x v="6"/>
    <x v="18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8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8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8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8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7"/>
    <x v="6"/>
    <x v="1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2"/>
    <x v="6"/>
    <x v="19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9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9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9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1"/>
    <x v="6"/>
    <x v="19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9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9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9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9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9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9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"/>
    <x v="7"/>
    <x v="20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20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"/>
    <x v="7"/>
    <x v="20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20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20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"/>
    <x v="7"/>
    <x v="2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7"/>
    <x v="7"/>
    <x v="20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2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9"/>
    <x v="7"/>
    <x v="20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20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20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2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20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2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8"/>
    <x v="7"/>
    <x v="2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9"/>
    <x v="7"/>
    <x v="20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20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7"/>
    <x v="7"/>
    <x v="20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20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20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2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20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"/>
    <x v="7"/>
    <x v="20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20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2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20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20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20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2"/>
    <x v="7"/>
    <x v="20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"/>
    <x v="7"/>
    <x v="20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2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"/>
    <x v="7"/>
    <x v="2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29999999999998"/>
    <x v="8"/>
    <x v="2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7"/>
    <x v="8"/>
    <x v="21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"/>
    <x v="8"/>
    <x v="2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"/>
    <x v="8"/>
    <x v="21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4"/>
    <x v="8"/>
    <x v="21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1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2"/>
    <x v="8"/>
    <x v="21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000000000003"/>
    <x v="8"/>
    <x v="21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"/>
    <x v="8"/>
    <x v="21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"/>
    <x v="8"/>
    <x v="21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"/>
    <x v="8"/>
    <x v="21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5"/>
    <x v="8"/>
    <x v="21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9"/>
    <x v="8"/>
    <x v="21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"/>
    <x v="8"/>
    <x v="2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0000000000003"/>
    <x v="8"/>
    <x v="21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8"/>
    <x v="8"/>
    <x v="21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7"/>
    <x v="8"/>
    <x v="21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"/>
    <x v="8"/>
    <x v="21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2"/>
    <x v="8"/>
    <x v="21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9999999999997"/>
    <x v="8"/>
    <x v="21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3"/>
    <x v="8"/>
    <x v="21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1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"/>
    <x v="8"/>
    <x v="21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"/>
    <x v="8"/>
    <x v="21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"/>
    <x v="8"/>
    <x v="21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"/>
    <x v="8"/>
    <x v="21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"/>
    <x v="8"/>
    <x v="21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8"/>
    <x v="8"/>
    <x v="21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8"/>
    <x v="8"/>
    <x v="21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7"/>
    <x v="8"/>
    <x v="21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"/>
    <x v="8"/>
    <x v="21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2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29999999999998"/>
    <x v="4"/>
    <x v="22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2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2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2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"/>
    <x v="4"/>
    <x v="22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2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3"/>
    <x v="4"/>
    <x v="22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2"/>
    <x v="4"/>
    <x v="22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2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2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"/>
    <x v="4"/>
    <x v="22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"/>
    <x v="4"/>
    <x v="22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"/>
    <x v="4"/>
    <x v="22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22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"/>
    <x v="4"/>
    <x v="22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7"/>
    <x v="4"/>
    <x v="22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"/>
    <x v="4"/>
    <x v="22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"/>
    <x v="4"/>
    <x v="22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"/>
    <x v="4"/>
    <x v="12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"/>
    <x v="4"/>
    <x v="12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9"/>
    <x v="4"/>
    <x v="12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7"/>
    <x v="4"/>
    <x v="1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"/>
    <x v="4"/>
    <x v="12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"/>
    <x v="4"/>
    <x v="12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8"/>
    <x v="4"/>
    <x v="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5"/>
    <x v="4"/>
    <x v="12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9"/>
    <x v="4"/>
    <x v="12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"/>
    <x v="4"/>
    <x v="12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4"/>
    <x v="4"/>
    <x v="1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4"/>
    <x v="4"/>
    <x v="12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"/>
    <x v="4"/>
    <x v="1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"/>
    <x v="4"/>
    <x v="12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2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6000000000001"/>
    <x v="4"/>
    <x v="12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"/>
    <x v="4"/>
    <x v="12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6"/>
    <x v="4"/>
    <x v="12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"/>
    <x v="4"/>
    <x v="1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"/>
    <x v="4"/>
    <x v="12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9"/>
    <x v="4"/>
    <x v="12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7"/>
    <x v="4"/>
    <x v="12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"/>
    <x v="4"/>
    <x v="12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"/>
    <x v="4"/>
    <x v="12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7"/>
    <x v="4"/>
    <x v="12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"/>
    <x v="4"/>
    <x v="12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1"/>
    <x v="4"/>
    <x v="12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6"/>
    <x v="4"/>
    <x v="12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8"/>
    <x v="4"/>
    <x v="12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3"/>
    <x v="4"/>
    <x v="12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"/>
    <x v="4"/>
    <x v="12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"/>
    <x v="4"/>
    <x v="12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"/>
    <x v="1"/>
    <x v="12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70000000000003"/>
    <x v="1"/>
    <x v="12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1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12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7"/>
    <x v="1"/>
    <x v="12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8"/>
    <x v="1"/>
    <x v="12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9"/>
    <x v="1"/>
    <x v="12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"/>
    <x v="1"/>
    <x v="12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"/>
    <x v="1"/>
    <x v="7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"/>
    <x v="1"/>
    <x v="7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3"/>
    <x v="1"/>
    <x v="7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3"/>
    <x v="1"/>
    <x v="7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"/>
    <x v="1"/>
    <x v="7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4"/>
    <x v="1"/>
    <x v="7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"/>
    <x v="1"/>
    <x v="7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3"/>
    <x v="1"/>
    <x v="7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7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"/>
    <x v="1"/>
    <x v="7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7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"/>
    <x v="1"/>
    <x v="7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"/>
    <x v="2"/>
    <x v="7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2"/>
    <x v="2"/>
    <x v="7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"/>
    <x v="2"/>
    <x v="7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"/>
    <x v="2"/>
    <x v="7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"/>
    <x v="2"/>
    <x v="7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"/>
    <x v="2"/>
    <x v="7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999999999999"/>
    <x v="2"/>
    <x v="7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7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9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2"/>
    <x v="2"/>
    <x v="9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"/>
    <x v="2"/>
    <x v="9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99999999999"/>
    <x v="2"/>
    <x v="9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3"/>
    <x v="2"/>
    <x v="9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1"/>
    <x v="2"/>
    <x v="9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"/>
    <x v="2"/>
    <x v="9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7"/>
    <x v="2"/>
    <x v="9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6"/>
    <x v="2"/>
    <x v="9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9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"/>
    <x v="2"/>
    <x v="9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7"/>
    <x v="2"/>
    <x v="9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9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3"/>
    <x v="2"/>
    <x v="9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9"/>
    <x v="2"/>
    <x v="9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"/>
    <x v="2"/>
    <x v="9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"/>
    <x v="2"/>
    <x v="9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9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9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9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9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"/>
    <x v="2"/>
    <x v="9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9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3"/>
    <x v="2"/>
    <x v="9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"/>
    <x v="2"/>
    <x v="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9999999999993"/>
    <x v="2"/>
    <x v="9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5"/>
    <x v="2"/>
    <x v="9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9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"/>
    <x v="2"/>
    <x v="9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6000000000001"/>
    <x v="2"/>
    <x v="9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"/>
    <x v="3"/>
    <x v="10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1"/>
    <x v="3"/>
    <x v="1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"/>
    <x v="3"/>
    <x v="10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5"/>
    <x v="3"/>
    <x v="1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"/>
    <x v="3"/>
    <x v="1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49999999999997"/>
    <x v="3"/>
    <x v="1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7"/>
    <x v="3"/>
    <x v="10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"/>
    <x v="3"/>
    <x v="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"/>
    <x v="3"/>
    <x v="1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"/>
    <x v="3"/>
    <x v="10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10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1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"/>
    <x v="4"/>
    <x v="1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999999999995"/>
    <x v="4"/>
    <x v="10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40000000000006"/>
    <x v="4"/>
    <x v="10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8"/>
    <x v="4"/>
    <x v="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"/>
    <x v="4"/>
    <x v="1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7"/>
    <x v="4"/>
    <x v="10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"/>
    <x v="4"/>
    <x v="10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"/>
    <x v="4"/>
    <x v="12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"/>
    <x v="4"/>
    <x v="12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"/>
    <x v="4"/>
    <x v="12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1"/>
    <x v="4"/>
    <x v="12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1"/>
    <x v="4"/>
    <x v="12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8"/>
    <x v="4"/>
    <x v="12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1"/>
    <x v="4"/>
    <x v="12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6"/>
    <x v="4"/>
    <x v="12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"/>
    <x v="4"/>
    <x v="1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5"/>
    <x v="4"/>
    <x v="12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4"/>
    <x v="4"/>
    <x v="1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"/>
    <x v="4"/>
    <x v="12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2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"/>
    <x v="4"/>
    <x v="12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"/>
    <x v="4"/>
    <x v="12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"/>
    <x v="4"/>
    <x v="12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9"/>
    <x v="4"/>
    <x v="12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"/>
    <x v="4"/>
    <x v="12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2"/>
    <x v="4"/>
    <x v="12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3"/>
    <x v="4"/>
    <x v="12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"/>
    <x v="4"/>
    <x v="12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6"/>
    <x v="4"/>
    <x v="1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"/>
    <x v="4"/>
    <x v="1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6"/>
    <x v="4"/>
    <x v="12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5"/>
    <x v="4"/>
    <x v="12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"/>
    <x v="4"/>
    <x v="12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9999999999998"/>
    <x v="4"/>
    <x v="1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"/>
    <x v="4"/>
    <x v="12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"/>
    <x v="4"/>
    <x v="12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7"/>
    <x v="4"/>
    <x v="12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1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8"/>
    <x v="3"/>
    <x v="1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1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1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1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1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1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"/>
    <x v="3"/>
    <x v="1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2"/>
    <x v="3"/>
    <x v="23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3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3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9"/>
    <x v="3"/>
    <x v="23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3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3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3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3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3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3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3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"/>
    <x v="3"/>
    <x v="2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3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3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3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3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3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3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"/>
    <x v="3"/>
    <x v="23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3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3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5"/>
    <x v="3"/>
    <x v="23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3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3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"/>
    <x v="3"/>
    <x v="23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3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3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"/>
    <x v="3"/>
    <x v="23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3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3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3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3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3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3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3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3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3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3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3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3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3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"/>
    <x v="3"/>
    <x v="23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3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3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3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3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"/>
    <x v="3"/>
    <x v="24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"/>
    <x v="3"/>
    <x v="24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8"/>
    <x v="3"/>
    <x v="2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"/>
    <x v="3"/>
    <x v="24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"/>
    <x v="3"/>
    <x v="24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2"/>
    <x v="3"/>
    <x v="24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"/>
    <x v="3"/>
    <x v="24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"/>
    <x v="3"/>
    <x v="24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5"/>
    <x v="3"/>
    <x v="24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9"/>
    <x v="3"/>
    <x v="24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6"/>
    <x v="3"/>
    <x v="24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6"/>
    <x v="3"/>
    <x v="24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24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24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24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24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24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24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24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24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1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1"/>
    <x v="3"/>
    <x v="11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1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1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0000000000003"/>
    <x v="3"/>
    <x v="11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1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1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1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1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"/>
    <x v="3"/>
    <x v="11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"/>
    <x v="8"/>
    <x v="11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4"/>
    <x v="8"/>
    <x v="11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"/>
    <x v="8"/>
    <x v="1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6"/>
    <x v="8"/>
    <x v="11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4"/>
    <x v="8"/>
    <x v="11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"/>
    <x v="8"/>
    <x v="11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0000000000007"/>
    <x v="8"/>
    <x v="11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"/>
    <x v="8"/>
    <x v="1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"/>
    <x v="8"/>
    <x v="21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2"/>
    <x v="8"/>
    <x v="21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8"/>
    <x v="8"/>
    <x v="21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8"/>
    <x v="8"/>
    <x v="21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"/>
    <x v="8"/>
    <x v="21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"/>
    <x v="8"/>
    <x v="21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"/>
    <x v="8"/>
    <x v="21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"/>
    <x v="8"/>
    <x v="21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1"/>
    <x v="8"/>
    <x v="21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3"/>
    <x v="8"/>
    <x v="21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6"/>
    <x v="8"/>
    <x v="21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3"/>
    <x v="8"/>
    <x v="21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5"/>
    <x v="8"/>
    <x v="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4"/>
    <x v="8"/>
    <x v="21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"/>
    <x v="8"/>
    <x v="21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9"/>
    <x v="8"/>
    <x v="2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2"/>
    <x v="8"/>
    <x v="21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4"/>
    <x v="8"/>
    <x v="21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"/>
    <x v="8"/>
    <x v="21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"/>
    <x v="8"/>
    <x v="21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999999999999"/>
    <x v="8"/>
    <x v="21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"/>
    <x v="8"/>
    <x v="21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"/>
    <x v="8"/>
    <x v="21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2"/>
    <x v="8"/>
    <x v="21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"/>
    <x v="8"/>
    <x v="21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1"/>
    <x v="8"/>
    <x v="2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"/>
    <x v="8"/>
    <x v="21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2"/>
    <x v="8"/>
    <x v="21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8"/>
    <x v="8"/>
    <x v="21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6999999999999"/>
    <x v="8"/>
    <x v="21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"/>
    <x v="8"/>
    <x v="2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1"/>
    <x v="8"/>
    <x v="21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1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1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1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1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1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"/>
    <x v="8"/>
    <x v="21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1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1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"/>
    <x v="8"/>
    <x v="25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3"/>
    <x v="8"/>
    <x v="25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5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9"/>
    <x v="8"/>
    <x v="25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5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5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5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2"/>
    <x v="8"/>
    <x v="25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5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7"/>
    <x v="8"/>
    <x v="25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5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5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6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7"/>
    <x v="3"/>
    <x v="26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6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7"/>
    <x v="3"/>
    <x v="26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"/>
    <x v="3"/>
    <x v="26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"/>
    <x v="3"/>
    <x v="26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9999999999994"/>
    <x v="3"/>
    <x v="2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6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6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6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7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7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8"/>
    <x v="8"/>
    <x v="27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7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7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7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7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7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7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7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8"/>
    <x v="8"/>
    <x v="27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3"/>
    <x v="4"/>
    <x v="27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"/>
    <x v="4"/>
    <x v="27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9"/>
    <x v="4"/>
    <x v="27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"/>
    <x v="4"/>
    <x v="27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1"/>
    <x v="4"/>
    <x v="27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3"/>
    <x v="4"/>
    <x v="27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90000000000006"/>
    <x v="4"/>
    <x v="27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3"/>
    <x v="4"/>
    <x v="27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2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"/>
    <x v="4"/>
    <x v="12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"/>
    <x v="4"/>
    <x v="1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2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4"/>
    <x v="4"/>
    <x v="1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9"/>
    <x v="4"/>
    <x v="12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"/>
    <x v="4"/>
    <x v="12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7"/>
    <x v="4"/>
    <x v="12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"/>
    <x v="4"/>
    <x v="12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"/>
    <x v="4"/>
    <x v="12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6"/>
    <x v="4"/>
    <x v="12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"/>
    <x v="4"/>
    <x v="12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"/>
    <x v="4"/>
    <x v="12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"/>
    <x v="4"/>
    <x v="12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"/>
    <x v="4"/>
    <x v="12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2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2"/>
    <x v="4"/>
    <x v="12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"/>
    <x v="4"/>
    <x v="12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8"/>
    <x v="4"/>
    <x v="12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8"/>
    <x v="4"/>
    <x v="12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49999999999994"/>
    <x v="4"/>
    <x v="12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1"/>
    <x v="4"/>
    <x v="12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3"/>
    <x v="4"/>
    <x v="12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9"/>
    <x v="4"/>
    <x v="12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"/>
    <x v="4"/>
    <x v="12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"/>
    <x v="4"/>
    <x v="12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3"/>
    <x v="4"/>
    <x v="12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"/>
    <x v="4"/>
    <x v="12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2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9"/>
    <x v="4"/>
    <x v="12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4"/>
    <x v="4"/>
    <x v="12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7"/>
    <x v="4"/>
    <x v="12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12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6"/>
    <x v="4"/>
    <x v="12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"/>
    <x v="4"/>
    <x v="1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5"/>
    <x v="4"/>
    <x v="12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12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"/>
    <x v="4"/>
    <x v="12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3"/>
    <x v="4"/>
    <x v="12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"/>
    <x v="4"/>
    <x v="1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9"/>
    <x v="4"/>
    <x v="28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7"/>
    <x v="4"/>
    <x v="28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8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09999999999994"/>
    <x v="4"/>
    <x v="28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"/>
    <x v="4"/>
    <x v="28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"/>
    <x v="4"/>
    <x v="28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5"/>
    <x v="4"/>
    <x v="28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000000000001"/>
    <x v="4"/>
    <x v="28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"/>
    <x v="4"/>
    <x v="2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50000000000006"/>
    <x v="4"/>
    <x v="28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"/>
    <x v="4"/>
    <x v="28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"/>
    <x v="4"/>
    <x v="28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80000000000007"/>
    <x v="4"/>
    <x v="28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4"/>
    <x v="4"/>
    <x v="28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8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0000000000003"/>
    <x v="4"/>
    <x v="28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6"/>
    <x v="4"/>
    <x v="28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"/>
    <x v="4"/>
    <x v="28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6"/>
    <x v="4"/>
    <x v="28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"/>
    <x v="4"/>
    <x v="28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1"/>
    <x v="4"/>
    <x v="28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5"/>
    <x v="4"/>
    <x v="28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"/>
    <x v="4"/>
    <x v="28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"/>
    <x v="4"/>
    <x v="28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5"/>
    <x v="4"/>
    <x v="28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2"/>
    <x v="4"/>
    <x v="28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"/>
    <x v="4"/>
    <x v="28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000000000001"/>
    <x v="4"/>
    <x v="28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"/>
    <x v="4"/>
    <x v="28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8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8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3"/>
    <x v="4"/>
    <x v="29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3"/>
    <x v="4"/>
    <x v="29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"/>
    <x v="4"/>
    <x v="29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000000000001"/>
    <x v="4"/>
    <x v="29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9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9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9"/>
    <x v="4"/>
    <x v="29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9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2"/>
    <x v="4"/>
    <x v="29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9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9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"/>
    <x v="4"/>
    <x v="29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9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9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9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"/>
    <x v="4"/>
    <x v="29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9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9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"/>
    <x v="4"/>
    <x v="29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9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9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9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9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9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9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1"/>
    <x v="4"/>
    <x v="29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9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0000000000003"/>
    <x v="4"/>
    <x v="29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9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7"/>
    <x v="4"/>
    <x v="29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3"/>
    <x v="4"/>
    <x v="29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9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9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7"/>
    <x v="4"/>
    <x v="29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9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"/>
    <x v="4"/>
    <x v="2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9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9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"/>
    <x v="4"/>
    <x v="29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9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9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9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9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9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9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9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9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7"/>
    <x v="4"/>
    <x v="29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9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9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9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8"/>
    <x v="8"/>
    <x v="29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"/>
    <x v="8"/>
    <x v="29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3"/>
    <x v="8"/>
    <x v="29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"/>
    <x v="8"/>
    <x v="29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"/>
    <x v="8"/>
    <x v="29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2"/>
    <x v="8"/>
    <x v="29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1"/>
    <x v="8"/>
    <x v="29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"/>
    <x v="8"/>
    <x v="29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4"/>
    <x v="8"/>
    <x v="21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50000000000006"/>
    <x v="8"/>
    <x v="21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9"/>
    <x v="8"/>
    <x v="21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9"/>
    <x v="8"/>
    <x v="21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6"/>
    <x v="8"/>
    <x v="21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9"/>
    <x v="8"/>
    <x v="21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1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9"/>
    <x v="8"/>
    <x v="21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"/>
    <x v="8"/>
    <x v="21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8"/>
    <x v="8"/>
    <x v="21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9999999999994"/>
    <x v="8"/>
    <x v="21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7"/>
    <x v="8"/>
    <x v="21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1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4"/>
    <x v="8"/>
    <x v="21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"/>
    <x v="8"/>
    <x v="21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7"/>
    <x v="8"/>
    <x v="21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1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2"/>
    <x v="8"/>
    <x v="21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7"/>
    <x v="8"/>
    <x v="21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4"/>
    <x v="8"/>
    <x v="21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1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1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6"/>
    <x v="8"/>
    <x v="21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9"/>
    <x v="8"/>
    <x v="21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1"/>
    <x v="8"/>
    <x v="21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3"/>
    <x v="8"/>
    <x v="21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1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"/>
    <x v="8"/>
    <x v="21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"/>
    <x v="8"/>
    <x v="21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"/>
    <x v="8"/>
    <x v="21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"/>
    <x v="8"/>
    <x v="21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"/>
    <x v="8"/>
    <x v="21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3"/>
    <x v="8"/>
    <x v="21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"/>
    <x v="8"/>
    <x v="21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4"/>
    <x v="8"/>
    <x v="21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1"/>
    <x v="8"/>
    <x v="21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8"/>
    <x v="8"/>
    <x v="21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1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1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7"/>
    <x v="8"/>
    <x v="21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1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4"/>
    <x v="8"/>
    <x v="21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1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9"/>
    <x v="8"/>
    <x v="21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"/>
    <x v="8"/>
    <x v="21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"/>
    <x v="8"/>
    <x v="21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1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"/>
    <x v="8"/>
    <x v="21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4"/>
    <x v="8"/>
    <x v="21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2"/>
    <x v="8"/>
    <x v="21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5"/>
    <x v="8"/>
    <x v="21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8"/>
    <x v="8"/>
    <x v="21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7"/>
    <x v="8"/>
    <x v="21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5"/>
    <x v="8"/>
    <x v="21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4"/>
    <x v="8"/>
    <x v="21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8"/>
    <x v="8"/>
    <x v="21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3"/>
    <x v="8"/>
    <x v="21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"/>
    <x v="8"/>
    <x v="21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"/>
    <x v="8"/>
    <x v="21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1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4"/>
    <x v="8"/>
    <x v="21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1"/>
    <x v="8"/>
    <x v="21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1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6"/>
    <x v="8"/>
    <x v="21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1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"/>
    <x v="8"/>
    <x v="21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1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1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1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8"/>
    <x v="8"/>
    <x v="21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"/>
    <x v="4"/>
    <x v="2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"/>
    <x v="4"/>
    <x v="2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8"/>
    <x v="4"/>
    <x v="2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2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2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6"/>
    <x v="4"/>
    <x v="2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9"/>
    <x v="4"/>
    <x v="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"/>
    <x v="4"/>
    <x v="2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7"/>
    <x v="4"/>
    <x v="12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9"/>
    <x v="4"/>
    <x v="12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69999999999993"/>
    <x v="4"/>
    <x v="12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2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2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999999999999"/>
    <x v="4"/>
    <x v="12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"/>
    <x v="4"/>
    <x v="12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3"/>
    <x v="4"/>
    <x v="12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7"/>
    <x v="4"/>
    <x v="12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70000000000003"/>
    <x v="4"/>
    <x v="12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"/>
    <x v="4"/>
    <x v="1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"/>
    <x v="4"/>
    <x v="12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8"/>
    <x v="4"/>
    <x v="12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9"/>
    <x v="4"/>
    <x v="12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"/>
    <x v="4"/>
    <x v="12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2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"/>
    <x v="4"/>
    <x v="12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"/>
    <x v="4"/>
    <x v="12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3"/>
    <x v="4"/>
    <x v="1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1"/>
    <x v="4"/>
    <x v="12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30000000000003"/>
    <x v="4"/>
    <x v="12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"/>
    <x v="4"/>
    <x v="12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4"/>
    <x v="4"/>
    <x v="12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"/>
    <x v="4"/>
    <x v="12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"/>
    <x v="4"/>
    <x v="12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4"/>
    <x v="4"/>
    <x v="12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8"/>
    <x v="4"/>
    <x v="12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9"/>
    <x v="4"/>
    <x v="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000000000001"/>
    <x v="4"/>
    <x v="12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9999999999997"/>
    <x v="4"/>
    <x v="12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3"/>
    <x v="4"/>
    <x v="12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"/>
    <x v="4"/>
    <x v="12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2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4"/>
    <x v="6"/>
    <x v="12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2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"/>
    <x v="6"/>
    <x v="12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2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2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9"/>
    <x v="6"/>
    <x v="12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2"/>
    <x v="6"/>
    <x v="19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2"/>
    <x v="6"/>
    <x v="19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9999999999999"/>
    <x v="6"/>
    <x v="19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9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9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9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9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9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9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"/>
    <x v="6"/>
    <x v="19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4"/>
    <x v="4"/>
    <x v="1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3"/>
    <x v="4"/>
    <x v="19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2"/>
    <x v="4"/>
    <x v="19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"/>
    <x v="4"/>
    <x v="19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9"/>
    <x v="4"/>
    <x v="19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"/>
    <x v="4"/>
    <x v="19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8"/>
    <x v="4"/>
    <x v="19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"/>
    <x v="4"/>
    <x v="19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"/>
    <x v="4"/>
    <x v="15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3"/>
    <x v="4"/>
    <x v="1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6"/>
    <x v="4"/>
    <x v="15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7"/>
    <x v="4"/>
    <x v="15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8"/>
    <x v="4"/>
    <x v="15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5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"/>
    <x v="4"/>
    <x v="15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49999999999997"/>
    <x v="4"/>
    <x v="15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1"/>
    <x v="4"/>
    <x v="15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"/>
    <x v="4"/>
    <x v="15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"/>
    <x v="4"/>
    <x v="15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15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15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1"/>
    <x v="2"/>
    <x v="15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15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15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6"/>
    <x v="2"/>
    <x v="15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1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15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"/>
    <x v="2"/>
    <x v="30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"/>
    <x v="2"/>
    <x v="3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30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9999999999994"/>
    <x v="2"/>
    <x v="30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3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3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30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30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3"/>
    <x v="2"/>
    <x v="30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9"/>
    <x v="2"/>
    <x v="30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3"/>
    <x v="2"/>
    <x v="30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"/>
    <x v="2"/>
    <x v="30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30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1"/>
    <x v="4"/>
    <x v="30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"/>
    <x v="4"/>
    <x v="3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30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3"/>
    <x v="4"/>
    <x v="3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9"/>
    <x v="4"/>
    <x v="3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"/>
    <x v="4"/>
    <x v="30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49999999999994"/>
    <x v="4"/>
    <x v="30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5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5"/>
    <x v="4"/>
    <x v="15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"/>
    <x v="4"/>
    <x v="15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09999999999994"/>
    <x v="4"/>
    <x v="15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"/>
    <x v="4"/>
    <x v="15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"/>
    <x v="4"/>
    <x v="15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5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7"/>
    <x v="4"/>
    <x v="15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"/>
    <x v="4"/>
    <x v="15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"/>
    <x v="4"/>
    <x v="15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"/>
    <x v="4"/>
    <x v="15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40000000000003"/>
    <x v="4"/>
    <x v="15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69999999999993"/>
    <x v="2"/>
    <x v="15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4"/>
    <x v="2"/>
    <x v="15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9999999999993"/>
    <x v="2"/>
    <x v="15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"/>
    <x v="2"/>
    <x v="15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"/>
    <x v="2"/>
    <x v="15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"/>
    <x v="2"/>
    <x v="1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"/>
    <x v="2"/>
    <x v="15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1"/>
    <x v="2"/>
    <x v="15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"/>
    <x v="2"/>
    <x v="3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1"/>
    <x v="2"/>
    <x v="31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"/>
    <x v="2"/>
    <x v="31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6"/>
    <x v="2"/>
    <x v="31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6"/>
    <x v="2"/>
    <x v="31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1"/>
    <x v="2"/>
    <x v="3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8"/>
    <x v="2"/>
    <x v="31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"/>
    <x v="2"/>
    <x v="31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4"/>
    <x v="2"/>
    <x v="31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1"/>
    <x v="2"/>
    <x v="3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7"/>
    <x v="2"/>
    <x v="31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9999999998"/>
    <x v="2"/>
    <x v="3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"/>
    <x v="2"/>
    <x v="31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5"/>
    <x v="2"/>
    <x v="31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1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"/>
    <x v="2"/>
    <x v="31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"/>
    <x v="2"/>
    <x v="31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3999999999999"/>
    <x v="2"/>
    <x v="31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"/>
    <x v="2"/>
    <x v="31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8"/>
    <x v="2"/>
    <x v="31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8"/>
    <x v="2"/>
    <x v="31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3"/>
    <x v="2"/>
    <x v="3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6"/>
    <x v="2"/>
    <x v="31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9999999999994"/>
    <x v="2"/>
    <x v="31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"/>
    <x v="2"/>
    <x v="31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"/>
    <x v="2"/>
    <x v="31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9"/>
    <x v="2"/>
    <x v="31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"/>
    <x v="2"/>
    <x v="31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"/>
    <x v="2"/>
    <x v="31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"/>
    <x v="2"/>
    <x v="31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6000000000003"/>
    <x v="2"/>
    <x v="31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"/>
    <x v="2"/>
    <x v="31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2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7"/>
    <x v="8"/>
    <x v="32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2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2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2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2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"/>
    <x v="8"/>
    <x v="32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"/>
    <x v="8"/>
    <x v="32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2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999999999999"/>
    <x v="2"/>
    <x v="32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"/>
    <x v="2"/>
    <x v="3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"/>
    <x v="2"/>
    <x v="32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"/>
    <x v="2"/>
    <x v="32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"/>
    <x v="2"/>
    <x v="3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8"/>
    <x v="2"/>
    <x v="3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6"/>
    <x v="2"/>
    <x v="32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"/>
    <x v="2"/>
    <x v="3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"/>
    <x v="2"/>
    <x v="31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8"/>
    <x v="2"/>
    <x v="3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"/>
    <x v="2"/>
    <x v="31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000000000007"/>
    <x v="2"/>
    <x v="3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8"/>
    <x v="2"/>
    <x v="31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"/>
    <x v="2"/>
    <x v="31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"/>
    <x v="2"/>
    <x v="31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9"/>
    <x v="2"/>
    <x v="31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2"/>
    <x v="2"/>
    <x v="31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"/>
    <x v="2"/>
    <x v="31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7"/>
    <x v="2"/>
    <x v="3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5"/>
    <x v="2"/>
    <x v="31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999999999999"/>
    <x v="2"/>
    <x v="31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4"/>
    <x v="2"/>
    <x v="31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"/>
    <x v="2"/>
    <x v="31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"/>
    <x v="2"/>
    <x v="31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"/>
    <x v="2"/>
    <x v="31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"/>
    <x v="2"/>
    <x v="31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1"/>
    <x v="2"/>
    <x v="31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"/>
    <x v="2"/>
    <x v="31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"/>
    <x v="2"/>
    <x v="3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"/>
    <x v="2"/>
    <x v="31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"/>
    <x v="2"/>
    <x v="31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"/>
    <x v="2"/>
    <x v="31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2000000000003"/>
    <x v="2"/>
    <x v="31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4000000000005"/>
    <x v="2"/>
    <x v="31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6000000000003"/>
    <x v="2"/>
    <x v="31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"/>
    <x v="2"/>
    <x v="31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0000000000006"/>
    <x v="2"/>
    <x v="31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1"/>
    <x v="2"/>
    <x v="31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"/>
    <x v="2"/>
    <x v="31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"/>
    <x v="2"/>
    <x v="31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999999999999"/>
    <x v="2"/>
    <x v="31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4"/>
    <x v="2"/>
    <x v="31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3"/>
    <x v="2"/>
    <x v="31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8"/>
    <x v="2"/>
    <x v="31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"/>
    <x v="2"/>
    <x v="31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1"/>
    <x v="2"/>
    <x v="31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"/>
    <x v="2"/>
    <x v="31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3"/>
    <x v="2"/>
    <x v="31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89999999999995"/>
    <x v="2"/>
    <x v="31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"/>
    <x v="2"/>
    <x v="31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1"/>
    <x v="2"/>
    <x v="31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000000000002"/>
    <x v="2"/>
    <x v="31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"/>
    <x v="2"/>
    <x v="3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"/>
    <x v="2"/>
    <x v="31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6"/>
    <x v="2"/>
    <x v="31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"/>
    <x v="2"/>
    <x v="31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5"/>
    <x v="2"/>
    <x v="31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1"/>
    <x v="2"/>
    <x v="3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7"/>
    <x v="2"/>
    <x v="31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6"/>
    <x v="2"/>
    <x v="31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6999999999999"/>
    <x v="2"/>
    <x v="31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9"/>
    <x v="2"/>
    <x v="31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6"/>
    <x v="2"/>
    <x v="3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"/>
    <x v="2"/>
    <x v="31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"/>
    <x v="2"/>
    <x v="31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0000000000005"/>
    <x v="2"/>
    <x v="31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1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"/>
    <x v="2"/>
    <x v="31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2"/>
    <x v="2"/>
    <x v="3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"/>
    <x v="2"/>
    <x v="31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"/>
    <x v="2"/>
    <x v="31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1"/>
    <x v="2"/>
    <x v="31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1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1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7"/>
    <x v="2"/>
    <x v="31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"/>
    <x v="2"/>
    <x v="31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"/>
    <x v="2"/>
    <x v="31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9000000000005"/>
    <x v="2"/>
    <x v="31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"/>
    <x v="2"/>
    <x v="31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1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1"/>
    <x v="4"/>
    <x v="31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"/>
    <x v="4"/>
    <x v="31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31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0000000000006"/>
    <x v="4"/>
    <x v="31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"/>
    <x v="4"/>
    <x v="31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9"/>
    <x v="4"/>
    <x v="31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31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"/>
    <x v="4"/>
    <x v="31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5"/>
    <x v="4"/>
    <x v="15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"/>
    <x v="4"/>
    <x v="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5"/>
    <x v="4"/>
    <x v="15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"/>
    <x v="4"/>
    <x v="15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3"/>
    <x v="4"/>
    <x v="15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6"/>
    <x v="4"/>
    <x v="15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4"/>
    <x v="4"/>
    <x v="15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"/>
    <x v="4"/>
    <x v="15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5"/>
    <x v="4"/>
    <x v="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3"/>
    <x v="4"/>
    <x v="15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"/>
    <x v="4"/>
    <x v="15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"/>
    <x v="4"/>
    <x v="15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8"/>
    <x v="4"/>
    <x v="15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9"/>
    <x v="4"/>
    <x v="15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2"/>
    <x v="4"/>
    <x v="15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5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"/>
    <x v="4"/>
    <x v="15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"/>
    <x v="4"/>
    <x v="15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5"/>
    <x v="4"/>
    <x v="15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9"/>
    <x v="4"/>
    <x v="15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3"/>
    <x v="4"/>
    <x v="15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2"/>
    <x v="4"/>
    <x v="15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2"/>
    <x v="4"/>
    <x v="15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"/>
    <x v="4"/>
    <x v="15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9999999999994"/>
    <x v="4"/>
    <x v="15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"/>
    <x v="4"/>
    <x v="15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3"/>
    <x v="4"/>
    <x v="15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6"/>
    <x v="4"/>
    <x v="15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6"/>
    <x v="4"/>
    <x v="15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0000000000007"/>
    <x v="4"/>
    <x v="15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"/>
    <x v="4"/>
    <x v="1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"/>
    <x v="4"/>
    <x v="15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5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"/>
    <x v="6"/>
    <x v="15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5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5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6"/>
    <x v="6"/>
    <x v="15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5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"/>
    <x v="6"/>
    <x v="15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5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70000000000002"/>
    <x v="6"/>
    <x v="18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8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"/>
    <x v="6"/>
    <x v="1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"/>
    <x v="6"/>
    <x v="18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"/>
    <x v="6"/>
    <x v="18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7"/>
    <x v="6"/>
    <x v="18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3"/>
    <x v="6"/>
    <x v="18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"/>
    <x v="6"/>
    <x v="18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6"/>
    <x v="6"/>
    <x v="18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7"/>
    <x v="6"/>
    <x v="18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4"/>
    <x v="6"/>
    <x v="1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1"/>
    <x v="6"/>
    <x v="18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8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"/>
    <x v="6"/>
    <x v="18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8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"/>
    <x v="6"/>
    <x v="18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"/>
    <x v="6"/>
    <x v="18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8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"/>
    <x v="6"/>
    <x v="1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8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8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8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70000000000002"/>
    <x v="6"/>
    <x v="18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8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8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8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8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9999999999998"/>
    <x v="6"/>
    <x v="18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5"/>
    <x v="6"/>
    <x v="18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7"/>
    <x v="6"/>
    <x v="18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8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"/>
    <x v="6"/>
    <x v="18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9999999999997"/>
    <x v="4"/>
    <x v="18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"/>
    <x v="4"/>
    <x v="18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"/>
    <x v="4"/>
    <x v="18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0000000000005"/>
    <x v="4"/>
    <x v="18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"/>
    <x v="4"/>
    <x v="18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3"/>
    <x v="4"/>
    <x v="18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8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7"/>
    <x v="4"/>
    <x v="18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6"/>
    <x v="4"/>
    <x v="12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2"/>
    <x v="4"/>
    <x v="1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8"/>
    <x v="4"/>
    <x v="12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"/>
    <x v="4"/>
    <x v="12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"/>
    <x v="4"/>
    <x v="12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"/>
    <x v="4"/>
    <x v="12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1"/>
    <x v="4"/>
    <x v="12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5"/>
    <x v="4"/>
    <x v="12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7"/>
    <x v="4"/>
    <x v="12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5"/>
    <x v="4"/>
    <x v="12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6"/>
    <x v="4"/>
    <x v="1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9999999999994"/>
    <x v="4"/>
    <x v="12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"/>
    <x v="6"/>
    <x v="1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"/>
    <x v="6"/>
    <x v="1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7"/>
    <x v="6"/>
    <x v="1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5"/>
    <x v="6"/>
    <x v="1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"/>
    <x v="6"/>
    <x v="1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6"/>
    <x v="6"/>
    <x v="1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"/>
    <x v="6"/>
    <x v="1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6"/>
    <x v="6"/>
    <x v="1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3"/>
    <x v="6"/>
    <x v="33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9999999999993"/>
    <x v="6"/>
    <x v="33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3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"/>
    <x v="6"/>
    <x v="33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50000000000006"/>
    <x v="6"/>
    <x v="33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"/>
    <x v="6"/>
    <x v="33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"/>
    <x v="6"/>
    <x v="33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1"/>
    <x v="6"/>
    <x v="33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"/>
    <x v="6"/>
    <x v="33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0000000000006"/>
    <x v="6"/>
    <x v="33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"/>
    <x v="6"/>
    <x v="33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3"/>
    <x v="6"/>
    <x v="33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4"/>
    <x v="4"/>
    <x v="33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7"/>
    <x v="4"/>
    <x v="33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33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"/>
    <x v="4"/>
    <x v="3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"/>
    <x v="4"/>
    <x v="33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4"/>
    <x v="4"/>
    <x v="33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0999999999998"/>
    <x v="4"/>
    <x v="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"/>
    <x v="4"/>
    <x v="33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7"/>
    <x v="4"/>
    <x v="16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"/>
    <x v="4"/>
    <x v="16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6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8"/>
    <x v="4"/>
    <x v="1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6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3"/>
    <x v="4"/>
    <x v="16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"/>
    <x v="4"/>
    <x v="16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"/>
    <x v="4"/>
    <x v="16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"/>
    <x v="4"/>
    <x v="16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"/>
    <x v="4"/>
    <x v="16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"/>
    <x v="4"/>
    <x v="16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"/>
    <x v="4"/>
    <x v="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200000000000003"/>
    <x v="6"/>
    <x v="16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16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16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5"/>
    <x v="6"/>
    <x v="16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8"/>
    <x v="6"/>
    <x v="1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"/>
    <x v="6"/>
    <x v="16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"/>
    <x v="6"/>
    <x v="1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"/>
    <x v="6"/>
    <x v="1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3"/>
    <x v="6"/>
    <x v="3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5"/>
    <x v="6"/>
    <x v="33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3"/>
    <x v="6"/>
    <x v="33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"/>
    <x v="6"/>
    <x v="33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"/>
    <x v="6"/>
    <x v="33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1"/>
    <x v="6"/>
    <x v="33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9"/>
    <x v="6"/>
    <x v="33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2"/>
    <x v="6"/>
    <x v="3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3"/>
    <x v="6"/>
    <x v="33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999999999993"/>
    <x v="6"/>
    <x v="33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"/>
    <x v="6"/>
    <x v="33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99999999999"/>
    <x v="6"/>
    <x v="33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"/>
    <x v="6"/>
    <x v="33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7"/>
    <x v="6"/>
    <x v="33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"/>
    <x v="6"/>
    <x v="33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"/>
    <x v="6"/>
    <x v="33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8"/>
    <x v="6"/>
    <x v="33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"/>
    <x v="6"/>
    <x v="33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"/>
    <x v="6"/>
    <x v="33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"/>
    <x v="6"/>
    <x v="33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2"/>
    <x v="6"/>
    <x v="33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"/>
    <x v="6"/>
    <x v="3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1"/>
    <x v="6"/>
    <x v="33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"/>
    <x v="6"/>
    <x v="33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"/>
    <x v="6"/>
    <x v="33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"/>
    <x v="6"/>
    <x v="33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"/>
    <x v="6"/>
    <x v="33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3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"/>
    <x v="6"/>
    <x v="33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"/>
    <x v="6"/>
    <x v="33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4"/>
    <x v="6"/>
    <x v="33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3"/>
    <x v="6"/>
    <x v="33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999999999997"/>
    <x v="6"/>
    <x v="33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"/>
    <x v="6"/>
    <x v="33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"/>
    <x v="6"/>
    <x v="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"/>
    <x v="6"/>
    <x v="33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9999999999997"/>
    <x v="6"/>
    <x v="33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"/>
    <x v="6"/>
    <x v="33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8"/>
    <x v="6"/>
    <x v="33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000000000001"/>
    <x v="6"/>
    <x v="33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"/>
    <x v="6"/>
    <x v="33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"/>
    <x v="6"/>
    <x v="33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"/>
    <x v="6"/>
    <x v="33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"/>
    <x v="6"/>
    <x v="33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9999999999997"/>
    <x v="6"/>
    <x v="33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"/>
    <x v="6"/>
    <x v="33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49999999999997"/>
    <x v="6"/>
    <x v="33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5"/>
    <x v="6"/>
    <x v="33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"/>
    <x v="6"/>
    <x v="3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8"/>
    <x v="6"/>
    <x v="33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"/>
    <x v="6"/>
    <x v="33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4"/>
    <x v="6"/>
    <x v="33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"/>
    <x v="4"/>
    <x v="33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"/>
    <x v="4"/>
    <x v="33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"/>
    <x v="4"/>
    <x v="33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"/>
    <x v="4"/>
    <x v="33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9"/>
    <x v="4"/>
    <x v="3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"/>
    <x v="4"/>
    <x v="33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"/>
    <x v="4"/>
    <x v="33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33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2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3"/>
    <x v="4"/>
    <x v="12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7"/>
    <x v="4"/>
    <x v="12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"/>
    <x v="4"/>
    <x v="12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"/>
    <x v="4"/>
    <x v="12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09999999999994"/>
    <x v="4"/>
    <x v="12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1"/>
    <x v="4"/>
    <x v="12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7"/>
    <x v="4"/>
    <x v="12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5"/>
    <x v="4"/>
    <x v="12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"/>
    <x v="4"/>
    <x v="12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40000000000006"/>
    <x v="4"/>
    <x v="12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"/>
    <x v="4"/>
    <x v="12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6"/>
    <x v="4"/>
    <x v="12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8"/>
    <x v="4"/>
    <x v="12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"/>
    <x v="4"/>
    <x v="12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7"/>
    <x v="4"/>
    <x v="12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1"/>
    <x v="4"/>
    <x v="12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9"/>
    <x v="4"/>
    <x v="1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4"/>
    <x v="4"/>
    <x v="12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5"/>
    <x v="4"/>
    <x v="12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2"/>
    <x v="4"/>
    <x v="15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9999999999993"/>
    <x v="4"/>
    <x v="1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1"/>
    <x v="4"/>
    <x v="15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"/>
    <x v="4"/>
    <x v="15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"/>
    <x v="4"/>
    <x v="15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"/>
    <x v="4"/>
    <x v="15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8"/>
    <x v="4"/>
    <x v="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"/>
    <x v="4"/>
    <x v="15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1"/>
    <x v="4"/>
    <x v="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0000000000003"/>
    <x v="4"/>
    <x v="15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"/>
    <x v="4"/>
    <x v="1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"/>
    <x v="4"/>
    <x v="15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"/>
    <x v="7"/>
    <x v="15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15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15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"/>
    <x v="7"/>
    <x v="1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3"/>
    <x v="7"/>
    <x v="15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15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"/>
    <x v="7"/>
    <x v="15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"/>
    <x v="7"/>
    <x v="15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4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3"/>
    <x v="7"/>
    <x v="34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9999999999997"/>
    <x v="7"/>
    <x v="34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"/>
    <x v="7"/>
    <x v="34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"/>
    <x v="7"/>
    <x v="34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7"/>
    <x v="7"/>
    <x v="34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"/>
    <x v="7"/>
    <x v="34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"/>
    <x v="7"/>
    <x v="34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0000000000007"/>
    <x v="7"/>
    <x v="34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5"/>
    <x v="7"/>
    <x v="3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"/>
    <x v="7"/>
    <x v="34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"/>
    <x v="7"/>
    <x v="34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3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34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34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34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34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34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34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34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8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3"/>
    <x v="2"/>
    <x v="8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8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8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8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8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8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8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8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8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8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8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8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8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1"/>
    <x v="2"/>
    <x v="8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6"/>
    <x v="2"/>
    <x v="8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8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8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8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8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8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8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8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8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"/>
    <x v="2"/>
    <x v="8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8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8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8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29999999999998"/>
    <x v="2"/>
    <x v="8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3"/>
    <x v="2"/>
    <x v="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8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8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8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"/>
    <x v="2"/>
    <x v="8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8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8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8"/>
    <x v="2"/>
    <x v="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8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8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8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8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8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8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8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8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8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8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"/>
    <x v="7"/>
    <x v="8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8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29999999999998"/>
    <x v="7"/>
    <x v="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8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8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"/>
    <x v="7"/>
    <x v="8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"/>
    <x v="7"/>
    <x v="8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8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7"/>
    <x v="7"/>
    <x v="20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20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"/>
    <x v="7"/>
    <x v="20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20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"/>
    <x v="7"/>
    <x v="2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0000000000003"/>
    <x v="7"/>
    <x v="2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"/>
    <x v="7"/>
    <x v="2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2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20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20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20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"/>
    <x v="7"/>
    <x v="20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20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20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20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"/>
    <x v="7"/>
    <x v="20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2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20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20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2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2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20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20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2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20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20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20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2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2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20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20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20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3"/>
    <x v="7"/>
    <x v="20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"/>
    <x v="7"/>
    <x v="20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2999999999999"/>
    <x v="7"/>
    <x v="20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1"/>
    <x v="7"/>
    <x v="2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"/>
    <x v="7"/>
    <x v="2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7"/>
    <x v="7"/>
    <x v="20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"/>
    <x v="7"/>
    <x v="2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8"/>
    <x v="7"/>
    <x v="2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4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"/>
    <x v="7"/>
    <x v="34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7"/>
    <x v="7"/>
    <x v="34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4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7"/>
    <x v="7"/>
    <x v="34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1"/>
    <x v="7"/>
    <x v="34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30000000000003"/>
    <x v="7"/>
    <x v="34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"/>
    <x v="7"/>
    <x v="34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6"/>
    <x v="7"/>
    <x v="34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"/>
    <x v="7"/>
    <x v="34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8"/>
    <x v="7"/>
    <x v="34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9"/>
    <x v="7"/>
    <x v="34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"/>
    <x v="4"/>
    <x v="3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"/>
    <x v="4"/>
    <x v="3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3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"/>
    <x v="4"/>
    <x v="3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"/>
    <x v="4"/>
    <x v="3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8"/>
    <x v="4"/>
    <x v="3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6"/>
    <x v="4"/>
    <x v="3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"/>
    <x v="4"/>
    <x v="3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"/>
    <x v="4"/>
    <x v="15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6"/>
    <x v="4"/>
    <x v="1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5"/>
    <x v="4"/>
    <x v="1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"/>
    <x v="4"/>
    <x v="15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"/>
    <x v="4"/>
    <x v="1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000000000001"/>
    <x v="4"/>
    <x v="15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"/>
    <x v="4"/>
    <x v="15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"/>
    <x v="4"/>
    <x v="15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"/>
    <x v="4"/>
    <x v="1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000000000001"/>
    <x v="4"/>
    <x v="15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"/>
    <x v="4"/>
    <x v="15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5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"/>
    <x v="4"/>
    <x v="1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5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"/>
    <x v="4"/>
    <x v="1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"/>
    <x v="4"/>
    <x v="15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7"/>
    <x v="4"/>
    <x v="15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7"/>
    <x v="4"/>
    <x v="15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"/>
    <x v="4"/>
    <x v="1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5"/>
    <x v="4"/>
    <x v="15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5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4"/>
    <x v="4"/>
    <x v="15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5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8"/>
    <x v="4"/>
    <x v="15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"/>
    <x v="4"/>
    <x v="15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5"/>
    <x v="4"/>
    <x v="15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5"/>
    <x v="4"/>
    <x v="1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5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"/>
    <x v="4"/>
    <x v="15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5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8"/>
    <x v="4"/>
    <x v="15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5"/>
    <x v="4"/>
    <x v="1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"/>
    <x v="7"/>
    <x v="15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15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15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15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15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15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15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15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"/>
    <x v="7"/>
    <x v="35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5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5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5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5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5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5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5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5"/>
    <x v="7"/>
    <x v="35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5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5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3"/>
    <x v="4"/>
    <x v="36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999999999999"/>
    <x v="4"/>
    <x v="36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9999999999993"/>
    <x v="4"/>
    <x v="36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"/>
    <x v="4"/>
    <x v="3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3"/>
    <x v="4"/>
    <x v="3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6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99999999997"/>
    <x v="4"/>
    <x v="36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6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"/>
    <x v="4"/>
    <x v="36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2"/>
    <x v="4"/>
    <x v="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"/>
    <x v="4"/>
    <x v="36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"/>
    <x v="4"/>
    <x v="36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7"/>
    <x v="4"/>
    <x v="36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8"/>
    <x v="4"/>
    <x v="36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4"/>
    <x v="4"/>
    <x v="36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"/>
    <x v="4"/>
    <x v="36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"/>
    <x v="4"/>
    <x v="36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"/>
    <x v="4"/>
    <x v="36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"/>
    <x v="4"/>
    <x v="36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"/>
    <x v="4"/>
    <x v="36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6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2"/>
    <x v="4"/>
    <x v="36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6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0000000000003"/>
    <x v="4"/>
    <x v="36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9"/>
    <x v="4"/>
    <x v="36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"/>
    <x v="4"/>
    <x v="36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2"/>
    <x v="4"/>
    <x v="36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"/>
    <x v="4"/>
    <x v="3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"/>
    <x v="4"/>
    <x v="36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6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6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36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36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36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36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36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36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36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36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20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20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20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20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20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20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20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20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2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2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"/>
    <x v="7"/>
    <x v="20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2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"/>
    <x v="7"/>
    <x v="20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20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2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20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20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20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"/>
    <x v="7"/>
    <x v="20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3"/>
    <x v="7"/>
    <x v="2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20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20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20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20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20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20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"/>
    <x v="7"/>
    <x v="2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999999999997"/>
    <x v="7"/>
    <x v="20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"/>
    <x v="7"/>
    <x v="20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"/>
    <x v="7"/>
    <x v="20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20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"/>
    <x v="7"/>
    <x v="2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"/>
    <x v="2"/>
    <x v="2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"/>
    <x v="2"/>
    <x v="20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20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0000000000007"/>
    <x v="2"/>
    <x v="20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7"/>
    <x v="2"/>
    <x v="2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"/>
    <x v="2"/>
    <x v="20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5"/>
    <x v="2"/>
    <x v="2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3"/>
    <x v="2"/>
    <x v="2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"/>
    <x v="2"/>
    <x v="37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6"/>
    <x v="2"/>
    <x v="3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"/>
    <x v="2"/>
    <x v="37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"/>
    <x v="2"/>
    <x v="37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"/>
    <x v="2"/>
    <x v="37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7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"/>
    <x v="2"/>
    <x v="37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1"/>
    <x v="2"/>
    <x v="37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6"/>
    <x v="2"/>
    <x v="37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3"/>
    <x v="2"/>
    <x v="37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9999999999997"/>
    <x v="2"/>
    <x v="37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4"/>
    <x v="2"/>
    <x v="37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6"/>
    <x v="2"/>
    <x v="37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"/>
    <x v="2"/>
    <x v="37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0000000000003"/>
    <x v="2"/>
    <x v="37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"/>
    <x v="2"/>
    <x v="37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8"/>
    <x v="2"/>
    <x v="37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7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6"/>
    <x v="2"/>
    <x v="37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1"/>
    <x v="2"/>
    <x v="3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7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9"/>
    <x v="2"/>
    <x v="37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9"/>
    <x v="2"/>
    <x v="3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"/>
    <x v="2"/>
    <x v="37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"/>
    <x v="2"/>
    <x v="37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7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"/>
    <x v="2"/>
    <x v="37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7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"/>
    <x v="2"/>
    <x v="37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"/>
    <x v="2"/>
    <x v="37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39999999999999"/>
    <x v="2"/>
    <x v="37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"/>
    <x v="2"/>
    <x v="37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7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7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"/>
    <x v="2"/>
    <x v="37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79999999999997"/>
    <x v="2"/>
    <x v="37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"/>
    <x v="2"/>
    <x v="37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7"/>
    <x v="2"/>
    <x v="37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7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70000000000002"/>
    <x v="2"/>
    <x v="37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"/>
    <x v="2"/>
    <x v="37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7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"/>
    <x v="2"/>
    <x v="37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"/>
    <x v="2"/>
    <x v="37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"/>
    <x v="2"/>
    <x v="37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7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"/>
    <x v="2"/>
    <x v="37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"/>
    <x v="2"/>
    <x v="37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8"/>
    <x v="2"/>
    <x v="37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7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7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7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8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"/>
    <x v="2"/>
    <x v="38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"/>
    <x v="2"/>
    <x v="38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2"/>
    <x v="2"/>
    <x v="38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"/>
    <x v="2"/>
    <x v="3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2"/>
    <x v="2"/>
    <x v="38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"/>
    <x v="2"/>
    <x v="38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6"/>
    <x v="2"/>
    <x v="38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"/>
    <x v="2"/>
    <x v="38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8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8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8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38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38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38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38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38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38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38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9"/>
    <x v="7"/>
    <x v="38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2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0000000000005"/>
    <x v="7"/>
    <x v="20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20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2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"/>
    <x v="7"/>
    <x v="20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20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7"/>
    <x v="7"/>
    <x v="20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"/>
    <x v="7"/>
    <x v="2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6"/>
    <x v="7"/>
    <x v="2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1"/>
    <x v="7"/>
    <x v="20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20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20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000000000003"/>
    <x v="1"/>
    <x v="20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5"/>
    <x v="1"/>
    <x v="20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"/>
    <x v="1"/>
    <x v="2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"/>
    <x v="1"/>
    <x v="20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8"/>
    <x v="1"/>
    <x v="20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"/>
    <x v="1"/>
    <x v="2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9999999999995"/>
    <x v="1"/>
    <x v="2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"/>
    <x v="1"/>
    <x v="20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"/>
    <x v="1"/>
    <x v="39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"/>
    <x v="1"/>
    <x v="39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5"/>
    <x v="1"/>
    <x v="39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"/>
    <x v="1"/>
    <x v="39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"/>
    <x v="1"/>
    <x v="39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"/>
    <x v="1"/>
    <x v="39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"/>
    <x v="1"/>
    <x v="39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"/>
    <x v="1"/>
    <x v="39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9"/>
    <x v="1"/>
    <x v="3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8"/>
    <x v="1"/>
    <x v="39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4"/>
    <x v="1"/>
    <x v="39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7"/>
    <x v="1"/>
    <x v="39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"/>
    <x v="2"/>
    <x v="39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"/>
    <x v="2"/>
    <x v="39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9"/>
    <x v="2"/>
    <x v="39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"/>
    <x v="2"/>
    <x v="3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"/>
    <x v="2"/>
    <x v="39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5"/>
    <x v="2"/>
    <x v="39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000000000005"/>
    <x v="2"/>
    <x v="39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3"/>
    <x v="2"/>
    <x v="39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7"/>
    <x v="2"/>
    <x v="31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2"/>
    <x v="2"/>
    <x v="31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"/>
    <x v="2"/>
    <x v="31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"/>
    <x v="2"/>
    <x v="31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"/>
    <x v="2"/>
    <x v="31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999999999999"/>
    <x v="2"/>
    <x v="31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"/>
    <x v="2"/>
    <x v="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2"/>
    <x v="2"/>
    <x v="31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"/>
    <x v="2"/>
    <x v="31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"/>
    <x v="2"/>
    <x v="31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"/>
    <x v="2"/>
    <x v="31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9999999999998"/>
    <x v="2"/>
    <x v="31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1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"/>
    <x v="3"/>
    <x v="31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0000000000003"/>
    <x v="3"/>
    <x v="31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29999999999997"/>
    <x v="3"/>
    <x v="31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6"/>
    <x v="3"/>
    <x v="3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1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1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40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4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40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9"/>
    <x v="3"/>
    <x v="40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40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40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29999999999998"/>
    <x v="3"/>
    <x v="40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6"/>
    <x v="3"/>
    <x v="40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40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40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40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40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40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40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40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4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40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40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"/>
    <x v="3"/>
    <x v="4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"/>
    <x v="3"/>
    <x v="40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4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1"/>
    <x v="3"/>
    <x v="4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4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40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40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5"/>
    <x v="3"/>
    <x v="40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4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"/>
    <x v="3"/>
    <x v="40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40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7"/>
    <x v="3"/>
    <x v="40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40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40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40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7"/>
    <x v="1"/>
    <x v="4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"/>
    <x v="1"/>
    <x v="40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"/>
    <x v="1"/>
    <x v="40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6"/>
    <x v="1"/>
    <x v="40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"/>
    <x v="1"/>
    <x v="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40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40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6"/>
    <x v="1"/>
    <x v="7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8"/>
    <x v="1"/>
    <x v="7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09999999999994"/>
    <x v="1"/>
    <x v="7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7"/>
    <x v="1"/>
    <x v="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"/>
    <x v="1"/>
    <x v="7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7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7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7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6"/>
    <x v="1"/>
    <x v="7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"/>
    <x v="1"/>
    <x v="7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6"/>
    <x v="1"/>
    <x v="7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"/>
    <x v="1"/>
    <x v="7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"/>
    <x v="1"/>
    <x v="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"/>
    <x v="1"/>
    <x v="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"/>
    <x v="1"/>
    <x v="7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7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"/>
    <x v="1"/>
    <x v="7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7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39999999999995"/>
    <x v="1"/>
    <x v="7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8"/>
    <x v="1"/>
    <x v="7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"/>
    <x v="1"/>
    <x v="7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6"/>
    <x v="1"/>
    <x v="7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"/>
    <x v="1"/>
    <x v="7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"/>
    <x v="1"/>
    <x v="7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1"/>
    <x v="1"/>
    <x v="7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7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"/>
    <x v="1"/>
    <x v="7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"/>
    <x v="1"/>
    <x v="7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4"/>
    <x v="1"/>
    <x v="7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"/>
    <x v="1"/>
    <x v="7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"/>
    <x v="1"/>
    <x v="7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7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"/>
    <x v="1"/>
    <x v="7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3"/>
    <x v="1"/>
    <x v="7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6"/>
    <x v="1"/>
    <x v="7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7"/>
    <x v="1"/>
    <x v="7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"/>
    <x v="1"/>
    <x v="7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"/>
    <x v="1"/>
    <x v="7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7"/>
    <x v="1"/>
    <x v="7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1"/>
    <x v="1"/>
    <x v="7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4"/>
    <x v="1"/>
    <x v="7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3"/>
    <x v="1"/>
    <x v="7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5"/>
    <x v="1"/>
    <x v="7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9"/>
    <x v="1"/>
    <x v="7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"/>
    <x v="1"/>
    <x v="7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0000000000005"/>
    <x v="1"/>
    <x v="7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2"/>
    <x v="1"/>
    <x v="7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"/>
    <x v="1"/>
    <x v="7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9999999999997"/>
    <x v="1"/>
    <x v="7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4"/>
    <x v="1"/>
    <x v="7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1"/>
    <x v="1"/>
    <x v="7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7"/>
    <x v="1"/>
    <x v="7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7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7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7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7"/>
    <x v="1"/>
    <x v="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7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"/>
    <x v="1"/>
    <x v="7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"/>
    <x v="1"/>
    <x v="7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7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"/>
    <x v="1"/>
    <x v="7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9"/>
    <x v="1"/>
    <x v="7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7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"/>
    <x v="1"/>
    <x v="7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7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7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7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6"/>
    <x v="1"/>
    <x v="7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7"/>
    <x v="1"/>
    <x v="7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29999999999998"/>
    <x v="1"/>
    <x v="7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7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"/>
    <x v="1"/>
    <x v="7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7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7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3"/>
    <x v="1"/>
    <x v="7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7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"/>
    <x v="1"/>
    <x v="7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"/>
    <x v="1"/>
    <x v="7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7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3"/>
    <x v="1"/>
    <x v="7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"/>
    <x v="1"/>
    <x v="7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"/>
    <x v="1"/>
    <x v="7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7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"/>
    <x v="1"/>
    <x v="7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7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7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"/>
    <x v="1"/>
    <x v="7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7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7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7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7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7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7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7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7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69999999999993"/>
    <x v="1"/>
    <x v="7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7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7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"/>
    <x v="1"/>
    <x v="7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7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7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7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"/>
    <x v="1"/>
    <x v="7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"/>
    <x v="1"/>
    <x v="7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"/>
    <x v="1"/>
    <x v="7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7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3"/>
    <x v="1"/>
    <x v="7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7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7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7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7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90000000000003"/>
    <x v="1"/>
    <x v="7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09999999999994"/>
    <x v="1"/>
    <x v="7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7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7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3"/>
    <x v="1"/>
    <x v="7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8"/>
    <x v="1"/>
    <x v="7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7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7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7"/>
    <x v="1"/>
    <x v="7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"/>
    <x v="1"/>
    <x v="7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6"/>
    <x v="1"/>
    <x v="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7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2"/>
    <x v="1"/>
    <x v="7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7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"/>
    <x v="1"/>
    <x v="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7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"/>
    <x v="1"/>
    <x v="7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"/>
    <x v="1"/>
    <x v="7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7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"/>
    <x v="1"/>
    <x v="7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7"/>
    <x v="1"/>
    <x v="7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"/>
    <x v="1"/>
    <x v="41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000000000001"/>
    <x v="1"/>
    <x v="41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"/>
    <x v="1"/>
    <x v="41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4"/>
    <x v="1"/>
    <x v="41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"/>
    <x v="1"/>
    <x v="41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"/>
    <x v="1"/>
    <x v="41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4"/>
    <x v="1"/>
    <x v="41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5"/>
    <x v="1"/>
    <x v="41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"/>
    <x v="1"/>
    <x v="41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2"/>
    <x v="1"/>
    <x v="41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1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39999999999995"/>
    <x v="1"/>
    <x v="41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41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3"/>
    <x v="1"/>
    <x v="41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41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41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41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41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"/>
    <x v="1"/>
    <x v="41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7"/>
    <x v="1"/>
    <x v="41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9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9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9999999999999"/>
    <x v="1"/>
    <x v="39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3"/>
    <x v="1"/>
    <x v="39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7"/>
    <x v="1"/>
    <x v="39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9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9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"/>
    <x v="1"/>
    <x v="39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9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9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9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39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39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"/>
    <x v="1"/>
    <x v="3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"/>
    <x v="1"/>
    <x v="39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"/>
    <x v="1"/>
    <x v="39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"/>
    <x v="1"/>
    <x v="39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3"/>
    <x v="1"/>
    <x v="39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4"/>
    <x v="1"/>
    <x v="39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9"/>
    <x v="1"/>
    <x v="7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"/>
    <x v="1"/>
    <x v="7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"/>
    <x v="1"/>
    <x v="7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"/>
    <x v="1"/>
    <x v="7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5000000000002"/>
    <x v="1"/>
    <x v="7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"/>
    <x v="1"/>
    <x v="7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"/>
    <x v="1"/>
    <x v="7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"/>
    <x v="1"/>
    <x v="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7"/>
    <x v="1"/>
    <x v="7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9"/>
    <x v="1"/>
    <x v="7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2"/>
    <x v="1"/>
    <x v="7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6"/>
    <x v="1"/>
    <x v="7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"/>
    <x v="1"/>
    <x v="7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"/>
    <x v="1"/>
    <x v="7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4"/>
    <x v="1"/>
    <x v="7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"/>
    <x v="1"/>
    <x v="7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"/>
    <x v="1"/>
    <x v="7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"/>
    <x v="1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"/>
    <x v="1"/>
    <x v="7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"/>
    <x v="1"/>
    <x v="7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7"/>
    <x v="1"/>
    <x v="39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"/>
    <x v="1"/>
    <x v="39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1"/>
    <x v="1"/>
    <x v="39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"/>
    <x v="1"/>
    <x v="39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"/>
    <x v="1"/>
    <x v="39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8"/>
    <x v="1"/>
    <x v="39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3"/>
    <x v="1"/>
    <x v="39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00000000001"/>
    <x v="1"/>
    <x v="39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9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"/>
    <x v="1"/>
    <x v="39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9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9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8"/>
    <x v="1"/>
    <x v="39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"/>
    <x v="1"/>
    <x v="39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3"/>
    <x v="1"/>
    <x v="39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1"/>
    <x v="1"/>
    <x v="39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"/>
    <x v="1"/>
    <x v="39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7"/>
    <x v="1"/>
    <x v="39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9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"/>
    <x v="1"/>
    <x v="3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9"/>
    <x v="1"/>
    <x v="39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9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"/>
    <x v="1"/>
    <x v="39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"/>
    <x v="1"/>
    <x v="3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"/>
    <x v="1"/>
    <x v="39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9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8"/>
    <x v="1"/>
    <x v="39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999999999999"/>
    <x v="1"/>
    <x v="3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"/>
    <x v="1"/>
    <x v="39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59999999999994"/>
    <x v="1"/>
    <x v="39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7"/>
    <x v="1"/>
    <x v="39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9"/>
    <x v="1"/>
    <x v="39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1"/>
    <x v="1"/>
    <x v="3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7"/>
    <x v="1"/>
    <x v="39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7"/>
    <x v="1"/>
    <x v="39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"/>
    <x v="1"/>
    <x v="39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9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9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6"/>
    <x v="1"/>
    <x v="39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5"/>
    <x v="1"/>
    <x v="39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4"/>
    <x v="1"/>
    <x v="39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"/>
    <x v="1"/>
    <x v="39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"/>
    <x v="1"/>
    <x v="39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"/>
    <x v="1"/>
    <x v="39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9"/>
    <x v="1"/>
    <x v="3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"/>
    <x v="1"/>
    <x v="39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"/>
    <x v="1"/>
    <x v="39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"/>
    <x v="1"/>
    <x v="39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"/>
    <x v="1"/>
    <x v="39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90000000000006"/>
    <x v="1"/>
    <x v="39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3"/>
    <x v="1"/>
    <x v="39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"/>
    <x v="1"/>
    <x v="39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"/>
    <x v="1"/>
    <x v="39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1"/>
    <x v="1"/>
    <x v="39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"/>
    <x v="1"/>
    <x v="39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5"/>
    <x v="1"/>
    <x v="39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9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"/>
    <x v="1"/>
    <x v="39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69999999999993"/>
    <x v="1"/>
    <x v="39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7"/>
    <x v="1"/>
    <x v="39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3"/>
    <x v="1"/>
    <x v="39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9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"/>
    <x v="1"/>
    <x v="39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9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9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9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9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9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9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"/>
    <x v="1"/>
    <x v="39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9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"/>
    <x v="1"/>
    <x v="39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"/>
    <x v="1"/>
    <x v="39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"/>
    <x v="1"/>
    <x v="39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9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7"/>
    <x v="1"/>
    <x v="39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9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"/>
    <x v="1"/>
    <x v="39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8"/>
    <x v="1"/>
    <x v="3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1"/>
    <x v="1"/>
    <x v="39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9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"/>
    <x v="1"/>
    <x v="39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"/>
    <x v="1"/>
    <x v="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9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9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9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7"/>
    <x v="1"/>
    <x v="39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8"/>
    <x v="1"/>
    <x v="39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"/>
    <x v="1"/>
    <x v="39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9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70000000000002"/>
    <x v="1"/>
    <x v="39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"/>
    <x v="1"/>
    <x v="39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8"/>
    <x v="1"/>
    <x v="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70000000000002"/>
    <x v="1"/>
    <x v="3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9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9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9"/>
    <x v="1"/>
    <x v="39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"/>
    <x v="1"/>
    <x v="39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"/>
    <x v="1"/>
    <x v="39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"/>
    <x v="1"/>
    <x v="39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3"/>
    <x v="1"/>
    <x v="39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9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9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9"/>
    <x v="1"/>
    <x v="39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"/>
    <x v="1"/>
    <x v="39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"/>
    <x v="1"/>
    <x v="39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9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4"/>
    <x v="1"/>
    <x v="39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9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"/>
    <x v="1"/>
    <x v="39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9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9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"/>
    <x v="1"/>
    <x v="39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9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999999999997"/>
    <x v="1"/>
    <x v="39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9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"/>
    <x v="1"/>
    <x v="39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1"/>
    <x v="1"/>
    <x v="39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9"/>
    <x v="1"/>
    <x v="39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"/>
    <x v="1"/>
    <x v="39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9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9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9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9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9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9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9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9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9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"/>
    <x v="1"/>
    <x v="39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9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9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8"/>
    <x v="1"/>
    <x v="3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4"/>
    <x v="1"/>
    <x v="39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39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39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39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39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3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"/>
    <x v="1"/>
    <x v="39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5"/>
    <x v="1"/>
    <x v="7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7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7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7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"/>
    <x v="1"/>
    <x v="7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7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"/>
    <x v="1"/>
    <x v="7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"/>
    <x v="1"/>
    <x v="7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7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"/>
    <x v="1"/>
    <x v="7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"/>
    <x v="1"/>
    <x v="7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"/>
    <x v="1"/>
    <x v="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"/>
    <x v="1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7"/>
    <x v="1"/>
    <x v="7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1"/>
    <x v="1"/>
    <x v="7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"/>
    <x v="1"/>
    <x v="7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4"/>
    <x v="1"/>
    <x v="7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1"/>
    <x v="1"/>
    <x v="7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"/>
    <x v="1"/>
    <x v="7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6"/>
    <x v="1"/>
    <x v="7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1"/>
    <x v="1"/>
    <x v="7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"/>
    <x v="1"/>
    <x v="7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"/>
    <x v="1"/>
    <x v="7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0000000000003"/>
    <x v="1"/>
    <x v="7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1"/>
    <x v="1"/>
    <x v="7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"/>
    <x v="1"/>
    <x v="7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"/>
    <x v="1"/>
    <x v="7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"/>
    <x v="1"/>
    <x v="7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7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2"/>
    <x v="1"/>
    <x v="7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099999999999994"/>
    <x v="1"/>
    <x v="7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"/>
    <x v="1"/>
    <x v="7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9"/>
    <x v="1"/>
    <x v="7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"/>
    <x v="1"/>
    <x v="7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"/>
    <x v="1"/>
    <x v="7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5"/>
    <x v="1"/>
    <x v="7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3"/>
    <x v="1"/>
    <x v="7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4"/>
    <x v="1"/>
    <x v="7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"/>
    <x v="1"/>
    <x v="7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"/>
    <x v="1"/>
    <x v="7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7"/>
    <x v="1"/>
    <x v="7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"/>
    <x v="1"/>
    <x v="7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2"/>
    <x v="1"/>
    <x v="7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7"/>
    <x v="1"/>
    <x v="7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"/>
    <x v="1"/>
    <x v="7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89999999999995"/>
    <x v="1"/>
    <x v="7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"/>
    <x v="1"/>
    <x v="7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"/>
    <x v="1"/>
    <x v="7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7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7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7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6"/>
    <x v="1"/>
    <x v="7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7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8"/>
    <x v="1"/>
    <x v="7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1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7"/>
    <x v="1"/>
    <x v="41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1"/>
    <x v="1"/>
    <x v="41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1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1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7"/>
    <x v="1"/>
    <x v="41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1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1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"/>
    <x v="1"/>
    <x v="41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1"/>
    <x v="1"/>
    <x v="41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6"/>
    <x v="1"/>
    <x v="41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"/>
    <x v="1"/>
    <x v="4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"/>
    <x v="1"/>
    <x v="41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"/>
    <x v="1"/>
    <x v="4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1"/>
    <x v="1"/>
    <x v="41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"/>
    <x v="1"/>
    <x v="4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"/>
    <x v="1"/>
    <x v="41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"/>
    <x v="1"/>
    <x v="7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"/>
    <x v="1"/>
    <x v="7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9"/>
    <x v="1"/>
    <x v="7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"/>
    <x v="1"/>
    <x v="7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"/>
    <x v="1"/>
    <x v="7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"/>
    <x v="1"/>
    <x v="7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"/>
    <x v="1"/>
    <x v="7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8"/>
    <x v="1"/>
    <x v="7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"/>
    <x v="1"/>
    <x v="7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9"/>
    <x v="1"/>
    <x v="7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"/>
    <x v="1"/>
    <x v="7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7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"/>
    <x v="1"/>
    <x v="7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8"/>
    <x v="1"/>
    <x v="7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2"/>
    <x v="1"/>
    <x v="7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"/>
    <x v="1"/>
    <x v="7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8"/>
    <x v="1"/>
    <x v="7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2"/>
    <x v="1"/>
    <x v="7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"/>
    <x v="1"/>
    <x v="7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1"/>
    <x v="1"/>
    <x v="7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999999999999"/>
    <x v="1"/>
    <x v="7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"/>
    <x v="1"/>
    <x v="7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"/>
    <x v="1"/>
    <x v="7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4"/>
    <x v="1"/>
    <x v="7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9"/>
    <x v="1"/>
    <x v="7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9999999999993"/>
    <x v="1"/>
    <x v="7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"/>
    <x v="1"/>
    <x v="7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7"/>
    <x v="1"/>
    <x v="7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3"/>
    <x v="1"/>
    <x v="7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3"/>
    <x v="1"/>
    <x v="7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3"/>
    <x v="1"/>
    <x v="7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8"/>
    <x v="1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8"/>
    <x v="1"/>
    <x v="7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"/>
    <x v="1"/>
    <x v="7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7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7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9"/>
    <x v="1"/>
    <x v="7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"/>
    <x v="1"/>
    <x v="7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7"/>
    <x v="1"/>
    <x v="7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0000000000005"/>
    <x v="1"/>
    <x v="7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"/>
    <x v="1"/>
    <x v="7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7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4"/>
    <x v="1"/>
    <x v="7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19999999999993"/>
    <x v="1"/>
    <x v="7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0000000000006"/>
    <x v="1"/>
    <x v="7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"/>
    <x v="1"/>
    <x v="7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4"/>
    <x v="1"/>
    <x v="7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"/>
    <x v="1"/>
    <x v="7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90000000000006"/>
    <x v="1"/>
    <x v="7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3"/>
    <x v="1"/>
    <x v="7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8"/>
    <x v="1"/>
    <x v="7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"/>
    <x v="1"/>
    <x v="7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7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7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4"/>
    <x v="1"/>
    <x v="7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"/>
    <x v="1"/>
    <x v="7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"/>
    <x v="1"/>
    <x v="7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"/>
    <x v="1"/>
    <x v="7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999999999999"/>
    <x v="1"/>
    <x v="7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7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7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3"/>
    <x v="1"/>
    <x v="7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1"/>
    <x v="1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7"/>
    <x v="1"/>
    <x v="7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000000000001"/>
    <x v="1"/>
    <x v="7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"/>
    <x v="1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999999999998"/>
    <x v="1"/>
    <x v="7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7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9"/>
    <x v="1"/>
    <x v="7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"/>
    <x v="1"/>
    <x v="7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3"/>
    <x v="1"/>
    <x v="7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4"/>
    <x v="1"/>
    <x v="7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1"/>
    <x v="1"/>
    <x v="7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7"/>
    <x v="1"/>
    <x v="7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"/>
    <x v="1"/>
    <x v="7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7"/>
    <x v="1"/>
    <x v="7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9"/>
    <x v="1"/>
    <x v="7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"/>
    <x v="1"/>
    <x v="7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7"/>
    <x v="1"/>
    <x v="7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8"/>
    <x v="1"/>
    <x v="7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"/>
    <x v="1"/>
    <x v="7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"/>
    <x v="1"/>
    <x v="7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"/>
    <x v="1"/>
    <x v="7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"/>
    <x v="1"/>
    <x v="7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7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7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7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9"/>
    <x v="1"/>
    <x v="7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"/>
    <x v="1"/>
    <x v="7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4"/>
    <x v="1"/>
    <x v="7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9"/>
    <x v="1"/>
    <x v="7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7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4"/>
    <x v="1"/>
    <x v="7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"/>
    <x v="1"/>
    <x v="7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7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"/>
    <x v="1"/>
    <x v="7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7"/>
    <x v="1"/>
    <x v="7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4"/>
    <x v="1"/>
    <x v="7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8"/>
    <x v="1"/>
    <x v="7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"/>
    <x v="1"/>
    <x v="7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7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5"/>
    <x v="1"/>
    <x v="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7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"/>
    <x v="1"/>
    <x v="7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"/>
    <x v="1"/>
    <x v="7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7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"/>
    <x v="1"/>
    <x v="7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5"/>
    <x v="1"/>
    <x v="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999999999997"/>
    <x v="1"/>
    <x v="7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"/>
    <x v="1"/>
    <x v="7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"/>
    <x v="1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7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90000000000006"/>
    <x v="1"/>
    <x v="7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"/>
    <x v="1"/>
    <x v="7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"/>
    <x v="1"/>
    <x v="7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2"/>
    <x v="1"/>
    <x v="7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8"/>
    <x v="1"/>
    <x v="7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3"/>
    <x v="1"/>
    <x v="7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5"/>
    <x v="1"/>
    <x v="7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2"/>
    <x v="1"/>
    <x v="7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8"/>
    <x v="1"/>
    <x v="7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"/>
    <x v="1"/>
    <x v="7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9999999999994"/>
    <x v="1"/>
    <x v="7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"/>
    <x v="1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3"/>
    <x v="1"/>
    <x v="7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7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7"/>
    <x v="1"/>
    <x v="7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"/>
    <x v="1"/>
    <x v="7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19999999999993"/>
    <x v="1"/>
    <x v="7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"/>
    <x v="1"/>
    <x v="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7"/>
    <x v="1"/>
    <x v="7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"/>
    <x v="1"/>
    <x v="7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7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9999999999997"/>
    <x v="1"/>
    <x v="7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7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000000000001"/>
    <x v="1"/>
    <x v="7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"/>
    <x v="1"/>
    <x v="7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"/>
    <x v="1"/>
    <x v="7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"/>
    <x v="1"/>
    <x v="7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"/>
    <x v="1"/>
    <x v="7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"/>
    <x v="1"/>
    <x v="7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3"/>
    <x v="1"/>
    <x v="7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7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1"/>
    <x v="1"/>
    <x v="7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4"/>
    <x v="1"/>
    <x v="7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7"/>
    <x v="1"/>
    <x v="7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9"/>
    <x v="1"/>
    <x v="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7"/>
    <x v="1"/>
    <x v="7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8"/>
    <x v="1"/>
    <x v="7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"/>
    <x v="1"/>
    <x v="7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"/>
    <x v="1"/>
    <x v="7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8"/>
    <x v="1"/>
    <x v="7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"/>
    <x v="1"/>
    <x v="7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"/>
    <x v="1"/>
    <x v="7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"/>
    <x v="1"/>
    <x v="7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"/>
    <x v="1"/>
    <x v="7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1"/>
    <x v="1"/>
    <x v="7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9"/>
    <x v="1"/>
    <x v="7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"/>
    <x v="1"/>
    <x v="7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"/>
    <x v="1"/>
    <x v="7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"/>
    <x v="1"/>
    <x v="7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1"/>
    <x v="1"/>
    <x v="7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0000000000006"/>
    <x v="1"/>
    <x v="7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7"/>
    <x v="1"/>
    <x v="7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"/>
    <x v="1"/>
    <x v="7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000000000001"/>
    <x v="1"/>
    <x v="7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2"/>
    <x v="1"/>
    <x v="7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"/>
    <x v="1"/>
    <x v="7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7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8"/>
    <x v="1"/>
    <x v="7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9999999999993"/>
    <x v="1"/>
    <x v="7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"/>
    <x v="1"/>
    <x v="7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7"/>
    <x v="1"/>
    <x v="7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7"/>
    <x v="1"/>
    <x v="7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7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"/>
    <x v="1"/>
    <x v="7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"/>
    <x v="1"/>
    <x v="7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7"/>
    <x v="1"/>
    <x v="7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49999999999994"/>
    <x v="1"/>
    <x v="7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7"/>
    <x v="1"/>
    <x v="7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3"/>
    <x v="1"/>
    <x v="7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6"/>
    <x v="1"/>
    <x v="7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9"/>
    <x v="1"/>
    <x v="7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5"/>
    <x v="1"/>
    <x v="7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"/>
    <x v="1"/>
    <x v="7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"/>
    <x v="1"/>
    <x v="7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"/>
    <x v="1"/>
    <x v="7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"/>
    <x v="1"/>
    <x v="7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"/>
    <x v="1"/>
    <x v="7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3"/>
    <x v="1"/>
    <x v="7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8"/>
    <x v="1"/>
    <x v="7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7"/>
    <x v="1"/>
    <x v="7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"/>
    <x v="1"/>
    <x v="7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3"/>
    <x v="1"/>
    <x v="7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9999999999993"/>
    <x v="1"/>
    <x v="7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"/>
    <x v="1"/>
    <x v="7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7"/>
    <x v="1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8"/>
    <x v="1"/>
    <x v="7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"/>
    <x v="1"/>
    <x v="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7"/>
    <x v="1"/>
    <x v="7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"/>
    <x v="1"/>
    <x v="7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"/>
    <x v="1"/>
    <x v="7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0000000000006"/>
    <x v="1"/>
    <x v="7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8"/>
    <x v="1"/>
    <x v="7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99999999997"/>
    <x v="1"/>
    <x v="7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1"/>
    <x v="1"/>
    <x v="7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"/>
    <x v="1"/>
    <x v="7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"/>
    <x v="1"/>
    <x v="7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"/>
    <x v="1"/>
    <x v="7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4"/>
    <x v="1"/>
    <x v="7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"/>
    <x v="1"/>
    <x v="7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"/>
    <x v="1"/>
    <x v="7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3"/>
    <x v="1"/>
    <x v="7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5"/>
    <x v="1"/>
    <x v="7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1000000000001"/>
    <x v="1"/>
    <x v="7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7"/>
    <x v="1"/>
    <x v="7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"/>
    <x v="1"/>
    <x v="7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9"/>
    <x v="1"/>
    <x v="7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6"/>
    <x v="1"/>
    <x v="7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"/>
    <x v="1"/>
    <x v="7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7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"/>
    <x v="1"/>
    <x v="7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7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2"/>
    <x v="1"/>
    <x v="7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7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7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"/>
    <x v="1"/>
    <x v="7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7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9999999999998"/>
    <x v="1"/>
    <x v="7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3"/>
    <x v="1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1"/>
    <x v="1"/>
    <x v="7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7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"/>
    <x v="1"/>
    <x v="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7"/>
    <x v="1"/>
    <x v="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9"/>
    <x v="1"/>
    <x v="7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"/>
    <x v="1"/>
    <x v="7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4"/>
    <x v="1"/>
    <x v="7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3"/>
    <x v="1"/>
    <x v="7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7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2"/>
    <x v="1"/>
    <x v="7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1"/>
    <x v="1"/>
    <x v="7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"/>
    <x v="1"/>
    <x v="7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"/>
    <x v="1"/>
    <x v="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"/>
    <x v="1"/>
    <x v="7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"/>
    <x v="1"/>
    <x v="7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7"/>
    <x v="1"/>
    <x v="7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"/>
    <x v="1"/>
    <x v="7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4"/>
    <x v="1"/>
    <x v="7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7"/>
    <x v="1"/>
    <x v="7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70000000000003"/>
    <x v="1"/>
    <x v="7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4"/>
    <x v="1"/>
    <x v="7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7999999999999"/>
    <x v="1"/>
    <x v="7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"/>
    <x v="1"/>
    <x v="7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7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7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"/>
    <x v="1"/>
    <x v="7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6"/>
    <x v="1"/>
    <x v="7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7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2"/>
    <x v="1"/>
    <x v="7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"/>
    <x v="1"/>
    <x v="7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8"/>
    <x v="1"/>
    <x v="7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9"/>
    <x v="1"/>
    <x v="7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1"/>
    <x v="1"/>
    <x v="7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"/>
    <x v="1"/>
    <x v="7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"/>
    <x v="1"/>
    <x v="7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"/>
    <x v="1"/>
    <x v="7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8"/>
    <x v="1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0000000000005"/>
    <x v="1"/>
    <x v="7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"/>
    <x v="1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7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"/>
    <x v="1"/>
    <x v="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"/>
    <x v="1"/>
    <x v="7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7"/>
    <x v="1"/>
    <x v="7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9999999999994"/>
    <x v="1"/>
    <x v="7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5"/>
    <x v="1"/>
    <x v="7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9999999999997"/>
    <x v="1"/>
    <x v="7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4"/>
    <x v="1"/>
    <x v="7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9"/>
    <x v="1"/>
    <x v="7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1"/>
    <x v="1"/>
    <x v="7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0000000000003"/>
    <x v="1"/>
    <x v="7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7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0000000000005"/>
    <x v="1"/>
    <x v="7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7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0000000000005"/>
    <x v="1"/>
    <x v="7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7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7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7"/>
    <x v="1"/>
    <x v="7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"/>
    <x v="1"/>
    <x v="7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"/>
    <x v="1"/>
    <x v="7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"/>
    <x v="1"/>
    <x v="7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"/>
    <x v="1"/>
    <x v="7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7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9999999999994"/>
    <x v="1"/>
    <x v="7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"/>
    <x v="1"/>
    <x v="7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"/>
    <x v="1"/>
    <x v="7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"/>
    <x v="1"/>
    <x v="7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"/>
    <x v="1"/>
    <x v="7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"/>
    <x v="1"/>
    <x v="7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2"/>
    <x v="1"/>
    <x v="7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3"/>
    <x v="1"/>
    <x v="7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3"/>
    <x v="1"/>
    <x v="7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"/>
    <x v="1"/>
    <x v="7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09999999999994"/>
    <x v="1"/>
    <x v="7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999999999993"/>
    <x v="1"/>
    <x v="7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1"/>
    <x v="1"/>
    <x v="7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7"/>
    <x v="1"/>
    <x v="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7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"/>
    <x v="1"/>
    <x v="7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3"/>
    <x v="1"/>
    <x v="7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8"/>
    <x v="1"/>
    <x v="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"/>
    <x v="1"/>
    <x v="7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5"/>
    <x v="1"/>
    <x v="7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3"/>
    <x v="1"/>
    <x v="7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7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"/>
    <x v="1"/>
    <x v="7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"/>
    <x v="1"/>
    <x v="7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3"/>
    <x v="1"/>
    <x v="7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80000000000003"/>
    <x v="1"/>
    <x v="7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0000000000006"/>
    <x v="1"/>
    <x v="7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4"/>
    <x v="1"/>
    <x v="7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7"/>
    <x v="1"/>
    <x v="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8"/>
    <x v="1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"/>
    <x v="1"/>
    <x v="7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8"/>
    <x v="1"/>
    <x v="7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2"/>
    <x v="1"/>
    <x v="7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9"/>
    <x v="1"/>
    <x v="7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4"/>
    <x v="1"/>
    <x v="7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7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7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"/>
    <x v="1"/>
    <x v="7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"/>
    <x v="1"/>
    <x v="7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3"/>
    <x v="1"/>
    <x v="7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7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8"/>
    <x v="1"/>
    <x v="7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1"/>
    <x v="1"/>
    <x v="7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3"/>
    <x v="1"/>
    <x v="7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"/>
    <x v="1"/>
    <x v="7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1"/>
    <x v="1"/>
    <x v="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3"/>
    <x v="1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1"/>
    <x v="1"/>
    <x v="7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2"/>
    <x v="1"/>
    <x v="7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2"/>
    <x v="1"/>
    <x v="7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"/>
    <x v="1"/>
    <x v="7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4"/>
    <x v="1"/>
    <x v="7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"/>
    <x v="1"/>
    <x v="7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4"/>
    <x v="1"/>
    <x v="7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"/>
    <x v="1"/>
    <x v="7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7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6"/>
    <x v="1"/>
    <x v="7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4"/>
    <x v="1"/>
    <x v="7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8"/>
    <x v="1"/>
    <x v="7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"/>
    <x v="1"/>
    <x v="7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7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9"/>
    <x v="1"/>
    <x v="7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9999999999997"/>
    <x v="1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"/>
    <x v="1"/>
    <x v="7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"/>
    <x v="1"/>
    <x v="7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"/>
    <x v="1"/>
    <x v="7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"/>
    <x v="1"/>
    <x v="7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3"/>
    <x v="1"/>
    <x v="7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4"/>
    <x v="1"/>
    <x v="7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9"/>
    <x v="1"/>
    <x v="7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7999999999999"/>
    <x v="1"/>
    <x v="7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1"/>
    <x v="1"/>
    <x v="7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"/>
    <x v="1"/>
    <x v="7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6"/>
    <x v="1"/>
    <x v="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"/>
    <x v="1"/>
    <x v="7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6"/>
    <x v="1"/>
    <x v="7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09999999999994"/>
    <x v="1"/>
    <x v="7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9"/>
    <x v="1"/>
    <x v="7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"/>
    <x v="1"/>
    <x v="7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"/>
    <x v="1"/>
    <x v="7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7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3"/>
    <x v="1"/>
    <x v="7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8"/>
    <x v="1"/>
    <x v="7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"/>
    <x v="1"/>
    <x v="7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7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80000000000003"/>
    <x v="1"/>
    <x v="7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"/>
    <x v="1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"/>
    <x v="1"/>
    <x v="7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6"/>
    <x v="1"/>
    <x v="7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7"/>
    <x v="1"/>
    <x v="7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"/>
    <x v="1"/>
    <x v="7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7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3"/>
    <x v="1"/>
    <x v="7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1"/>
    <x v="1"/>
    <x v="7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"/>
    <x v="1"/>
    <x v="7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7"/>
    <x v="1"/>
    <x v="7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7"/>
    <x v="1"/>
    <x v="7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7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"/>
    <x v="1"/>
    <x v="7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"/>
    <x v="1"/>
    <x v="7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"/>
    <x v="1"/>
    <x v="7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"/>
    <x v="1"/>
    <x v="7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"/>
    <x v="1"/>
    <x v="7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"/>
    <x v="1"/>
    <x v="7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7"/>
    <x v="1"/>
    <x v="7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3"/>
    <x v="1"/>
    <x v="7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7"/>
    <x v="1"/>
    <x v="7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4"/>
    <x v="1"/>
    <x v="7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2"/>
    <x v="1"/>
    <x v="7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9"/>
    <x v="1"/>
    <x v="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"/>
    <x v="1"/>
    <x v="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7"/>
    <x v="1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7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7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"/>
    <x v="1"/>
    <x v="7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7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4"/>
    <x v="1"/>
    <x v="7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"/>
    <x v="1"/>
    <x v="7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7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1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"/>
    <x v="1"/>
    <x v="41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1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1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29999999999998"/>
    <x v="1"/>
    <x v="41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1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1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1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2"/>
    <x v="1"/>
    <x v="41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1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3"/>
    <x v="1"/>
    <x v="41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1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"/>
    <x v="1"/>
    <x v="41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41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"/>
    <x v="1"/>
    <x v="41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8"/>
    <x v="1"/>
    <x v="41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4"/>
    <x v="1"/>
    <x v="41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1"/>
    <x v="1"/>
    <x v="4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"/>
    <x v="1"/>
    <x v="41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"/>
    <x v="1"/>
    <x v="41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"/>
    <x v="1"/>
    <x v="7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7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7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"/>
    <x v="1"/>
    <x v="7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"/>
    <x v="1"/>
    <x v="7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7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7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"/>
    <x v="1"/>
    <x v="7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7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8"/>
    <x v="1"/>
    <x v="7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"/>
    <x v="1"/>
    <x v="7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"/>
    <x v="1"/>
    <x v="7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0000000000006"/>
    <x v="1"/>
    <x v="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79999999999998"/>
    <x v="1"/>
    <x v="7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7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4"/>
    <x v="1"/>
    <x v="7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9999999999997"/>
    <x v="1"/>
    <x v="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"/>
    <x v="1"/>
    <x v="7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"/>
    <x v="1"/>
    <x v="7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8"/>
    <x v="1"/>
    <x v="7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"/>
    <x v="1"/>
    <x v="7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3"/>
    <x v="1"/>
    <x v="7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7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7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7"/>
    <x v="1"/>
    <x v="7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3"/>
    <x v="1"/>
    <x v="7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9"/>
    <x v="1"/>
    <x v="7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5"/>
    <x v="1"/>
    <x v="7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"/>
    <x v="1"/>
    <x v="7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7"/>
    <x v="1"/>
    <x v="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7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"/>
    <x v="1"/>
    <x v="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6"/>
    <x v="1"/>
    <x v="7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"/>
    <x v="1"/>
    <x v="7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"/>
    <x v="1"/>
    <x v="7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2"/>
    <x v="1"/>
    <x v="7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"/>
    <x v="1"/>
    <x v="7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7"/>
    <x v="1"/>
    <x v="7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"/>
    <x v="1"/>
    <x v="7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"/>
    <x v="1"/>
    <x v="7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7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0000000000003"/>
    <x v="1"/>
    <x v="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7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7"/>
    <x v="1"/>
    <x v="7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90000000000003"/>
    <x v="1"/>
    <x v="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4999999999999"/>
    <x v="1"/>
    <x v="7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7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5"/>
    <x v="1"/>
    <x v="7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"/>
    <x v="1"/>
    <x v="7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7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7"/>
    <x v="1"/>
    <x v="7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5"/>
    <x v="1"/>
    <x v="7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3"/>
    <x v="1"/>
    <x v="7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59999999999994"/>
    <x v="1"/>
    <x v="7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"/>
    <x v="1"/>
    <x v="7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7"/>
    <x v="1"/>
    <x v="7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"/>
    <x v="1"/>
    <x v="7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2"/>
    <x v="1"/>
    <x v="7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"/>
    <x v="1"/>
    <x v="7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2"/>
    <x v="1"/>
    <x v="7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7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"/>
    <x v="1"/>
    <x v="7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7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3"/>
    <x v="1"/>
    <x v="7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5"/>
    <x v="1"/>
    <x v="7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6"/>
    <x v="1"/>
    <x v="7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9"/>
    <x v="1"/>
    <x v="7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5"/>
    <x v="1"/>
    <x v="7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7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9"/>
    <x v="1"/>
    <x v="7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"/>
    <x v="1"/>
    <x v="7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"/>
    <x v="1"/>
    <x v="7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7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7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7"/>
    <x v="1"/>
    <x v="7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7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7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7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7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7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7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7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3"/>
    <x v="1"/>
    <x v="7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"/>
    <x v="1"/>
    <x v="7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7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7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7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7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7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7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7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4"/>
    <x v="1"/>
    <x v="7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7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5"/>
    <x v="1"/>
    <x v="7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7"/>
    <x v="1"/>
    <x v="7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"/>
    <x v="1"/>
    <x v="7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"/>
    <x v="1"/>
    <x v="7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"/>
    <x v="1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999999999998"/>
    <x v="1"/>
    <x v="41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1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4"/>
    <x v="1"/>
    <x v="41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"/>
    <x v="1"/>
    <x v="4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"/>
    <x v="1"/>
    <x v="41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7"/>
    <x v="1"/>
    <x v="41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3"/>
    <x v="1"/>
    <x v="41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4"/>
    <x v="1"/>
    <x v="41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6"/>
    <x v="1"/>
    <x v="41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"/>
    <x v="1"/>
    <x v="41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3"/>
    <x v="1"/>
    <x v="41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7"/>
    <x v="1"/>
    <x v="4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39999999999995"/>
    <x v="1"/>
    <x v="41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"/>
    <x v="1"/>
    <x v="41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1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"/>
    <x v="1"/>
    <x v="41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7"/>
    <x v="1"/>
    <x v="41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"/>
    <x v="1"/>
    <x v="41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1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"/>
    <x v="1"/>
    <x v="4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2"/>
    <x v="1"/>
    <x v="41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"/>
    <x v="1"/>
    <x v="41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3"/>
    <x v="1"/>
    <x v="41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3"/>
    <x v="1"/>
    <x v="41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1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"/>
    <x v="1"/>
    <x v="41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"/>
    <x v="1"/>
    <x v="41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9999999999994"/>
    <x v="1"/>
    <x v="41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1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1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"/>
    <x v="1"/>
    <x v="41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1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1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1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1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1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1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1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1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1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1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1"/>
    <x v="1"/>
    <x v="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1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1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"/>
    <x v="1"/>
    <x v="41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"/>
    <x v="1"/>
    <x v="41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1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1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1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1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6"/>
    <x v="1"/>
    <x v="41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7"/>
    <x v="1"/>
    <x v="41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9"/>
    <x v="1"/>
    <x v="41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"/>
    <x v="1"/>
    <x v="41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"/>
    <x v="1"/>
    <x v="41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"/>
    <x v="1"/>
    <x v="4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2"/>
    <x v="1"/>
    <x v="41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"/>
    <x v="1"/>
    <x v="41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"/>
    <x v="1"/>
    <x v="41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4"/>
    <x v="1"/>
    <x v="7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7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7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"/>
    <x v="1"/>
    <x v="7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0000000000006"/>
    <x v="1"/>
    <x v="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"/>
    <x v="1"/>
    <x v="7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"/>
    <x v="1"/>
    <x v="7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"/>
    <x v="1"/>
    <x v="7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"/>
    <x v="1"/>
    <x v="7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7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59999999999994"/>
    <x v="1"/>
    <x v="7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"/>
    <x v="1"/>
    <x v="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3"/>
    <x v="1"/>
    <x v="7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7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"/>
    <x v="1"/>
    <x v="7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6"/>
    <x v="1"/>
    <x v="7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7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9"/>
    <x v="1"/>
    <x v="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7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90000000000006"/>
    <x v="1"/>
    <x v="7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2"/>
    <x v="1"/>
    <x v="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7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"/>
    <x v="1"/>
    <x v="7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7"/>
    <x v="1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5"/>
    <x v="1"/>
    <x v="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7"/>
    <x v="1"/>
    <x v="7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"/>
    <x v="1"/>
    <x v="7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7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7"/>
    <x v="1"/>
    <x v="7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3"/>
    <x v="1"/>
    <x v="7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6"/>
    <x v="1"/>
    <x v="7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"/>
    <x v="1"/>
    <x v="7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59999999999994"/>
    <x v="1"/>
    <x v="7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7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7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7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7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7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7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7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7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7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7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40000000000006"/>
    <x v="1"/>
    <x v="7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7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7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7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7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3"/>
    <x v="1"/>
    <x v="7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7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7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7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"/>
    <x v="1"/>
    <x v="7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7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"/>
    <x v="1"/>
    <x v="7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7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7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7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7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"/>
    <x v="1"/>
    <x v="41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"/>
    <x v="1"/>
    <x v="41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1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1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5"/>
    <x v="1"/>
    <x v="41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1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1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1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1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1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1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"/>
    <x v="1"/>
    <x v="41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"/>
    <x v="1"/>
    <x v="41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41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"/>
    <x v="1"/>
    <x v="41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41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000000000001"/>
    <x v="1"/>
    <x v="41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"/>
    <x v="1"/>
    <x v="41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41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7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8"/>
    <x v="1"/>
    <x v="7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7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7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7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6"/>
    <x v="1"/>
    <x v="7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7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7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"/>
    <x v="1"/>
    <x v="7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3"/>
    <x v="1"/>
    <x v="7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7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7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7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7"/>
    <x v="1"/>
    <x v="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4"/>
    <x v="1"/>
    <x v="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7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6000000000001"/>
    <x v="1"/>
    <x v="7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7"/>
    <x v="1"/>
    <x v="7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7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7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7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7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7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7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7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7"/>
    <x v="1"/>
    <x v="7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"/>
    <x v="1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7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7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7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7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6"/>
    <x v="1"/>
    <x v="7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7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"/>
    <x v="1"/>
    <x v="7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"/>
    <x v="1"/>
    <x v="7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"/>
    <x v="1"/>
    <x v="7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7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7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7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7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7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7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7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8000000000001"/>
    <x v="1"/>
    <x v="7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7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7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7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7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7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"/>
    <x v="1"/>
    <x v="7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7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7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7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3"/>
    <x v="1"/>
    <x v="7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7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7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"/>
    <x v="1"/>
    <x v="7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"/>
    <x v="1"/>
    <x v="7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7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7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7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7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7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7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1"/>
    <x v="1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7"/>
    <x v="1"/>
    <x v="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7"/>
    <x v="1"/>
    <x v="7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8"/>
    <x v="1"/>
    <x v="7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"/>
    <x v="1"/>
    <x v="7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"/>
    <x v="1"/>
    <x v="7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7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7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7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7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29999999999998"/>
    <x v="1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90000000000006"/>
    <x v="1"/>
    <x v="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7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7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"/>
    <x v="1"/>
    <x v="7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7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4"/>
    <x v="1"/>
    <x v="7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4"/>
    <x v="1"/>
    <x v="7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2"/>
    <x v="1"/>
    <x v="7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7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7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7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7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"/>
    <x v="1"/>
    <x v="7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7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7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7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4"/>
    <x v="1"/>
    <x v="7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7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"/>
    <x v="1"/>
    <x v="7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"/>
    <x v="1"/>
    <x v="7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6"/>
    <x v="1"/>
    <x v="7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7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7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7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7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7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"/>
    <x v="1"/>
    <x v="7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7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7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7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7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7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7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7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7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7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"/>
    <x v="1"/>
    <x v="7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7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6"/>
    <x v="1"/>
    <x v="7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7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7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7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"/>
    <x v="1"/>
    <x v="7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7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7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7"/>
    <x v="1"/>
    <x v="7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7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7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"/>
    <x v="1"/>
    <x v="7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7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6"/>
    <x v="1"/>
    <x v="7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7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7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7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7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7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7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7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7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"/>
    <x v="1"/>
    <x v="7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7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9999999999997"/>
    <x v="1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7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7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7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2"/>
    <x v="1"/>
    <x v="7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7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7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"/>
    <x v="1"/>
    <x v="7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"/>
    <x v="1"/>
    <x v="7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999999999999"/>
    <x v="1"/>
    <x v="7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7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"/>
    <x v="1"/>
    <x v="7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7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7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000000000001"/>
    <x v="1"/>
    <x v="7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7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7"/>
    <x v="1"/>
    <x v="7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7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7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2"/>
    <x v="1"/>
    <x v="7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7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8"/>
    <x v="1"/>
    <x v="7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7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7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7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7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1"/>
    <x v="1"/>
    <x v="7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7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7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7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7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7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7"/>
    <x v="1"/>
    <x v="7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7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7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7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7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7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7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7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7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7"/>
    <x v="1"/>
    <x v="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7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7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7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7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7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7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7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7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7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"/>
    <x v="1"/>
    <x v="7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70000000000002"/>
    <x v="1"/>
    <x v="7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9"/>
    <x v="1"/>
    <x v="7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"/>
    <x v="1"/>
    <x v="7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7"/>
    <x v="1"/>
    <x v="7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7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7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7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"/>
    <x v="1"/>
    <x v="7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7"/>
    <x v="1"/>
    <x v="7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7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s v="&lt;1000"/>
    <n v="322"/>
    <n v="113"/>
    <n v="18"/>
    <n v="453"/>
    <n v="0.71081677704194257"/>
    <n v="0.24944812362030905"/>
    <n v="3.9735099337748346E-2"/>
  </r>
  <r>
    <s v="1000 to 4999"/>
    <n v="932"/>
    <n v="420"/>
    <n v="60"/>
    <n v="1412"/>
    <n v="0.66005665722379603"/>
    <n v="0.29745042492917845"/>
    <n v="4.2492917847025496E-2"/>
  </r>
  <r>
    <s v="5000 to 9999"/>
    <n v="381"/>
    <n v="283"/>
    <n v="52"/>
    <n v="716"/>
    <n v="0.53212290502793291"/>
    <n v="0.39525139664804471"/>
    <n v="7.2625698324022353E-2"/>
  </r>
  <r>
    <s v="10000 to 14999"/>
    <n v="168"/>
    <n v="144"/>
    <n v="40"/>
    <n v="352"/>
    <n v="0.47727272727272729"/>
    <n v="0.40909090909090912"/>
    <n v="0.11363636363636363"/>
  </r>
  <r>
    <s v="15000 to 19999"/>
    <n v="94"/>
    <n v="90"/>
    <n v="17"/>
    <n v="201"/>
    <n v="0.46766169154228854"/>
    <n v="0.44776119402985076"/>
    <n v="8.45771144278607E-2"/>
  </r>
  <r>
    <s v="20000 to 24999"/>
    <n v="62"/>
    <n v="72"/>
    <n v="14"/>
    <n v="148"/>
    <n v="0.41891891891891891"/>
    <n v="0.48648648648648651"/>
    <n v="9.45945945945946E-2"/>
  </r>
  <r>
    <s v="25000 to 29999"/>
    <n v="55"/>
    <n v="64"/>
    <n v="18"/>
    <n v="137"/>
    <n v="0.40145985401459855"/>
    <n v="0.46715328467153283"/>
    <n v="0.13138686131386862"/>
  </r>
  <r>
    <s v="30000 to 34999"/>
    <n v="32"/>
    <n v="32"/>
    <n v="32"/>
    <n v="96"/>
    <n v="0.33333333333333331"/>
    <n v="0.33333333333333331"/>
    <n v="0.33333333333333331"/>
  </r>
  <r>
    <s v="35000 to 39999"/>
    <n v="26"/>
    <n v="22"/>
    <n v="7"/>
    <n v="55"/>
    <n v="0.47272727272727272"/>
    <n v="0.4"/>
    <n v="0.12727272727272726"/>
  </r>
  <r>
    <s v="40000 to 44999"/>
    <n v="21"/>
    <n v="16"/>
    <n v="6"/>
    <n v="43"/>
    <n v="0.48837209302325579"/>
    <n v="0.37209302325581395"/>
    <n v="0.13953488372093023"/>
  </r>
  <r>
    <s v="45000 to 49999"/>
    <n v="6"/>
    <n v="11"/>
    <n v="4"/>
    <n v="21"/>
    <n v="0.2857142857142857"/>
    <n v="0.52380952380952384"/>
    <n v="0.19047619047619047"/>
  </r>
  <r>
    <s v="Greater than or equal to 50000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7ED80-111A-4DA2-BC49-BA6A217709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0" firstDataRow="1" firstDataCol="1"/>
  <pivotFields count="15">
    <pivotField showAll="0"/>
    <pivotField showAll="0"/>
    <pivotField showAll="0"/>
    <pivotField dataField="1"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dataField="1" numFmtId="10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al" fld="3" baseField="0" baseItem="0"/>
    <dataField name="Sum of deadline" fld="8" baseField="0" baseItem="0"/>
    <dataField name="Sum of percent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7E9F3-3295-43EC-8B1B-4287D197353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637B9-6099-4B99-927C-6F2EB65063D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568BE-1A96-4859-946E-FEBEC5EC7C1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85C6-B2FC-4F19-A656-CBFD05FB982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8"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F7F8B-45A3-40CF-AB36-53B5DB859938}">
  <sheetPr codeName="Sheet1"/>
  <dimension ref="A3:D25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4.36328125" bestFit="1" customWidth="1"/>
    <col min="4" max="4" width="20.1796875" bestFit="1" customWidth="1"/>
  </cols>
  <sheetData>
    <row r="3" spans="1:4" x14ac:dyDescent="0.35">
      <c r="A3" s="8" t="s">
        <v>8308</v>
      </c>
      <c r="B3" t="s">
        <v>8307</v>
      </c>
      <c r="C3" t="s">
        <v>8310</v>
      </c>
      <c r="D3" t="s">
        <v>8311</v>
      </c>
    </row>
    <row r="4" spans="1:4" x14ac:dyDescent="0.35">
      <c r="A4" s="9" t="s">
        <v>8239</v>
      </c>
      <c r="B4" s="7">
        <v>72607</v>
      </c>
      <c r="C4" s="7">
        <v>8825768818</v>
      </c>
      <c r="D4" s="7">
        <v>11.153125036297556</v>
      </c>
    </row>
    <row r="5" spans="1:4" x14ac:dyDescent="0.35">
      <c r="A5" s="9" t="s">
        <v>8226</v>
      </c>
      <c r="B5" s="7">
        <v>9901961</v>
      </c>
      <c r="C5" s="7">
        <v>106289677899</v>
      </c>
      <c r="D5" s="7">
        <v>41.361204898840043</v>
      </c>
    </row>
    <row r="6" spans="1:4" x14ac:dyDescent="0.35">
      <c r="A6" s="9" t="s">
        <v>8242</v>
      </c>
      <c r="B6" s="7">
        <v>8750</v>
      </c>
      <c r="C6" s="7">
        <v>2932610114</v>
      </c>
      <c r="D6" s="7">
        <v>1.0809146666666667</v>
      </c>
    </row>
    <row r="7" spans="1:4" x14ac:dyDescent="0.35">
      <c r="A7" s="9" t="s">
        <v>8229</v>
      </c>
      <c r="B7" s="7">
        <v>2490695</v>
      </c>
      <c r="C7" s="7">
        <v>209951743674</v>
      </c>
      <c r="D7" s="7">
        <v>97.973255328217874</v>
      </c>
    </row>
    <row r="8" spans="1:4" x14ac:dyDescent="0.35">
      <c r="A8" s="9" t="s">
        <v>8240</v>
      </c>
      <c r="B8" s="7">
        <v>104115</v>
      </c>
      <c r="C8" s="7">
        <v>8818530149</v>
      </c>
      <c r="D8" s="7">
        <v>1.1129066666666667</v>
      </c>
    </row>
    <row r="9" spans="1:4" x14ac:dyDescent="0.35">
      <c r="A9" s="9" t="s">
        <v>8236</v>
      </c>
      <c r="B9" s="7">
        <v>1989060</v>
      </c>
      <c r="C9" s="7">
        <v>77261692841</v>
      </c>
      <c r="D9" s="7">
        <v>99.281483775172617</v>
      </c>
    </row>
    <row r="10" spans="1:4" x14ac:dyDescent="0.35">
      <c r="A10" s="9" t="s">
        <v>8232</v>
      </c>
      <c r="B10" s="7">
        <v>865000</v>
      </c>
      <c r="C10" s="7">
        <v>20319153497</v>
      </c>
      <c r="D10" s="7">
        <v>4.7181782868757267</v>
      </c>
    </row>
    <row r="11" spans="1:4" x14ac:dyDescent="0.35">
      <c r="A11" s="9" t="s">
        <v>8227</v>
      </c>
      <c r="B11" s="7">
        <v>8950569</v>
      </c>
      <c r="C11" s="7">
        <v>30668940698</v>
      </c>
      <c r="D11" s="7">
        <v>16.859746240535237</v>
      </c>
    </row>
    <row r="12" spans="1:4" x14ac:dyDescent="0.35">
      <c r="A12" s="9" t="s">
        <v>8230</v>
      </c>
      <c r="B12" s="7">
        <v>426130</v>
      </c>
      <c r="C12" s="7">
        <v>39549698053</v>
      </c>
      <c r="D12" s="7">
        <v>39.239738790069012</v>
      </c>
    </row>
    <row r="13" spans="1:4" x14ac:dyDescent="0.35">
      <c r="A13" s="9" t="s">
        <v>8225</v>
      </c>
      <c r="B13" s="7">
        <v>4505048</v>
      </c>
      <c r="C13" s="7">
        <v>867577978258</v>
      </c>
      <c r="D13" s="7">
        <v>676.91008454151506</v>
      </c>
    </row>
    <row r="14" spans="1:4" x14ac:dyDescent="0.35">
      <c r="A14" s="9" t="s">
        <v>8231</v>
      </c>
      <c r="B14" s="7">
        <v>640000</v>
      </c>
      <c r="C14" s="7">
        <v>4443029127</v>
      </c>
      <c r="D14" s="7">
        <v>0.52584798534798527</v>
      </c>
    </row>
    <row r="15" spans="1:4" x14ac:dyDescent="0.35">
      <c r="A15" s="9" t="s">
        <v>8241</v>
      </c>
      <c r="B15" s="7">
        <v>368350</v>
      </c>
      <c r="C15" s="7">
        <v>21816133198</v>
      </c>
      <c r="D15" s="7">
        <v>12.747753003473651</v>
      </c>
    </row>
    <row r="16" spans="1:4" x14ac:dyDescent="0.35">
      <c r="A16" s="9" t="s">
        <v>8237</v>
      </c>
      <c r="B16" s="7">
        <v>1128780</v>
      </c>
      <c r="C16" s="7">
        <v>42460736152</v>
      </c>
      <c r="D16" s="7">
        <v>23.405579568786997</v>
      </c>
    </row>
    <row r="17" spans="1:4" x14ac:dyDescent="0.35">
      <c r="A17" s="9" t="s">
        <v>8243</v>
      </c>
      <c r="B17" s="7">
        <v>13550</v>
      </c>
      <c r="C17" s="7">
        <v>2937232800</v>
      </c>
      <c r="D17" s="7">
        <v>2.2791613361762613</v>
      </c>
    </row>
    <row r="18" spans="1:4" x14ac:dyDescent="0.35">
      <c r="A18" s="9" t="s">
        <v>8238</v>
      </c>
      <c r="B18" s="7">
        <v>568000</v>
      </c>
      <c r="C18" s="7">
        <v>17828682310</v>
      </c>
      <c r="D18" s="7">
        <v>1.9989475208743785</v>
      </c>
    </row>
    <row r="19" spans="1:4" x14ac:dyDescent="0.35">
      <c r="A19" s="9" t="s">
        <v>8233</v>
      </c>
      <c r="B19" s="7">
        <v>2072050</v>
      </c>
      <c r="C19" s="7">
        <v>30296860815</v>
      </c>
      <c r="D19" s="7">
        <v>4.4989541249617258</v>
      </c>
    </row>
    <row r="20" spans="1:4" x14ac:dyDescent="0.35">
      <c r="A20" s="9" t="s">
        <v>8234</v>
      </c>
      <c r="B20" s="7">
        <v>555100</v>
      </c>
      <c r="C20" s="7">
        <v>10201623986</v>
      </c>
      <c r="D20" s="7">
        <v>2.810478095238095</v>
      </c>
    </row>
    <row r="21" spans="1:4" x14ac:dyDescent="0.35">
      <c r="A21" s="9" t="s">
        <v>8228</v>
      </c>
      <c r="B21" s="7">
        <v>167035</v>
      </c>
      <c r="C21" s="7">
        <v>17300274990</v>
      </c>
      <c r="D21" s="7">
        <v>4.2996840242763774</v>
      </c>
    </row>
    <row r="22" spans="1:4" x14ac:dyDescent="0.35">
      <c r="A22" s="9" t="s">
        <v>8235</v>
      </c>
      <c r="B22" s="7">
        <v>13968289</v>
      </c>
      <c r="C22" s="7">
        <v>30369774866</v>
      </c>
      <c r="D22" s="7">
        <v>11.332556099255417</v>
      </c>
    </row>
    <row r="23" spans="1:4" x14ac:dyDescent="0.35">
      <c r="A23" s="9" t="s">
        <v>8244</v>
      </c>
      <c r="B23" s="7">
        <v>9000</v>
      </c>
      <c r="C23" s="7">
        <v>1481731140</v>
      </c>
      <c r="D23" s="7">
        <v>1.0137777777777779</v>
      </c>
    </row>
    <row r="24" spans="1:4" x14ac:dyDescent="0.35">
      <c r="A24" s="9" t="s">
        <v>8224</v>
      </c>
      <c r="B24" s="7">
        <v>247152380.81</v>
      </c>
      <c r="C24" s="7">
        <v>4295677220823</v>
      </c>
      <c r="D24" s="7">
        <v>37880.528522712906</v>
      </c>
    </row>
    <row r="25" spans="1:4" x14ac:dyDescent="0.35">
      <c r="A25" s="9" t="s">
        <v>8309</v>
      </c>
      <c r="B25" s="7">
        <v>295956469.81</v>
      </c>
      <c r="C25" s="7">
        <v>5847009094208</v>
      </c>
      <c r="D25" s="7">
        <v>38935.13190047993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3776-613C-4461-B7B3-A1849943782C}">
  <sheetPr codeName="Sheet2"/>
  <dimension ref="A1:F14"/>
  <sheetViews>
    <sheetView workbookViewId="0">
      <selection activeCell="D22" sqref="D22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8325</v>
      </c>
    </row>
    <row r="3" spans="1:6" x14ac:dyDescent="0.35">
      <c r="A3" s="8" t="s">
        <v>8324</v>
      </c>
      <c r="B3" s="8" t="s">
        <v>8326</v>
      </c>
    </row>
    <row r="4" spans="1:6" x14ac:dyDescent="0.3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5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8322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8323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8309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DECF-479D-4695-9F44-862EEB045E2E}">
  <sheetPr codeName="Sheet4"/>
  <dimension ref="A1:F48"/>
  <sheetViews>
    <sheetView workbookViewId="0">
      <selection activeCell="H2" sqref="H2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8325</v>
      </c>
    </row>
    <row r="2" spans="1:6" x14ac:dyDescent="0.35">
      <c r="A2" s="8" t="s">
        <v>8313</v>
      </c>
      <c r="B2" t="s">
        <v>8325</v>
      </c>
    </row>
    <row r="4" spans="1:6" x14ac:dyDescent="0.35">
      <c r="A4" s="8" t="s">
        <v>8369</v>
      </c>
      <c r="B4" s="8" t="s">
        <v>8326</v>
      </c>
    </row>
    <row r="5" spans="1:6" x14ac:dyDescent="0.3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5">
      <c r="A6" s="9" t="s">
        <v>8345</v>
      </c>
      <c r="B6" s="7"/>
      <c r="C6" s="7">
        <v>92</v>
      </c>
      <c r="D6" s="7"/>
      <c r="E6" s="7">
        <v>8</v>
      </c>
      <c r="F6" s="7">
        <v>100</v>
      </c>
    </row>
    <row r="7" spans="1:6" x14ac:dyDescent="0.35">
      <c r="A7" s="9" t="s">
        <v>8327</v>
      </c>
      <c r="B7" s="7">
        <v>12</v>
      </c>
      <c r="C7" s="7">
        <v>8</v>
      </c>
      <c r="D7" s="7"/>
      <c r="E7" s="7"/>
      <c r="F7" s="7">
        <v>20</v>
      </c>
    </row>
    <row r="8" spans="1:6" x14ac:dyDescent="0.35">
      <c r="A8" s="9" t="s">
        <v>8328</v>
      </c>
      <c r="B8" s="7">
        <v>16</v>
      </c>
      <c r="C8" s="7">
        <v>8</v>
      </c>
      <c r="D8" s="7"/>
      <c r="E8" s="7"/>
      <c r="F8" s="7">
        <v>24</v>
      </c>
    </row>
    <row r="9" spans="1:6" x14ac:dyDescent="0.35">
      <c r="A9" s="9" t="s">
        <v>8346</v>
      </c>
      <c r="B9" s="7"/>
      <c r="C9" s="7">
        <v>32</v>
      </c>
      <c r="D9" s="7"/>
      <c r="E9" s="7">
        <v>8</v>
      </c>
      <c r="F9" s="7">
        <v>40</v>
      </c>
    </row>
    <row r="10" spans="1:6" x14ac:dyDescent="0.35">
      <c r="A10" s="9" t="s">
        <v>8329</v>
      </c>
      <c r="B10" s="7">
        <v>8</v>
      </c>
      <c r="C10" s="7"/>
      <c r="D10" s="7"/>
      <c r="E10" s="7">
        <v>32</v>
      </c>
      <c r="F10" s="7">
        <v>40</v>
      </c>
    </row>
    <row r="11" spans="1:6" x14ac:dyDescent="0.35">
      <c r="A11" s="9" t="s">
        <v>8347</v>
      </c>
      <c r="B11" s="7"/>
      <c r="C11" s="7">
        <v>8</v>
      </c>
      <c r="D11" s="7"/>
      <c r="E11" s="7">
        <v>172</v>
      </c>
      <c r="F11" s="7">
        <v>180</v>
      </c>
    </row>
    <row r="12" spans="1:6" x14ac:dyDescent="0.35">
      <c r="A12" s="9" t="s">
        <v>8348</v>
      </c>
      <c r="B12" s="7"/>
      <c r="C12" s="7">
        <v>72</v>
      </c>
      <c r="D12" s="7"/>
      <c r="E12" s="7">
        <v>8</v>
      </c>
      <c r="F12" s="7">
        <v>80</v>
      </c>
    </row>
    <row r="13" spans="1:6" x14ac:dyDescent="0.35">
      <c r="A13" s="9" t="s">
        <v>8330</v>
      </c>
      <c r="B13" s="7">
        <v>8</v>
      </c>
      <c r="C13" s="7"/>
      <c r="D13" s="7"/>
      <c r="E13" s="7">
        <v>32</v>
      </c>
      <c r="F13" s="7">
        <v>40</v>
      </c>
    </row>
    <row r="14" spans="1:6" x14ac:dyDescent="0.35">
      <c r="A14" s="9" t="s">
        <v>8349</v>
      </c>
      <c r="B14" s="7"/>
      <c r="C14" s="7">
        <v>40</v>
      </c>
      <c r="D14" s="7">
        <v>12</v>
      </c>
      <c r="E14" s="7">
        <v>8</v>
      </c>
      <c r="F14" s="7">
        <v>60</v>
      </c>
    </row>
    <row r="15" spans="1:6" x14ac:dyDescent="0.35">
      <c r="A15" s="9" t="s">
        <v>8350</v>
      </c>
      <c r="B15" s="7"/>
      <c r="C15" s="7">
        <v>24</v>
      </c>
      <c r="D15" s="7"/>
      <c r="E15" s="7">
        <v>16</v>
      </c>
      <c r="F15" s="7">
        <v>40</v>
      </c>
    </row>
    <row r="16" spans="1:6" x14ac:dyDescent="0.35">
      <c r="A16" s="9" t="s">
        <v>8331</v>
      </c>
      <c r="B16" s="7">
        <v>12</v>
      </c>
      <c r="C16" s="7">
        <v>96</v>
      </c>
      <c r="D16" s="7">
        <v>5</v>
      </c>
      <c r="E16" s="7">
        <v>27</v>
      </c>
      <c r="F16" s="7">
        <v>140</v>
      </c>
    </row>
    <row r="17" spans="1:6" x14ac:dyDescent="0.35">
      <c r="A17" s="9" t="s">
        <v>8351</v>
      </c>
      <c r="B17" s="7"/>
      <c r="C17" s="7">
        <v>12</v>
      </c>
      <c r="D17" s="7"/>
      <c r="E17" s="7">
        <v>8</v>
      </c>
      <c r="F17" s="7">
        <v>20</v>
      </c>
    </row>
    <row r="18" spans="1:6" x14ac:dyDescent="0.35">
      <c r="A18" s="9" t="s">
        <v>8352</v>
      </c>
      <c r="B18" s="7"/>
      <c r="C18" s="7">
        <v>16</v>
      </c>
      <c r="D18" s="7"/>
      <c r="E18" s="7">
        <v>124</v>
      </c>
      <c r="F18" s="7">
        <v>140</v>
      </c>
    </row>
    <row r="19" spans="1:6" x14ac:dyDescent="0.35">
      <c r="A19" s="9" t="s">
        <v>8353</v>
      </c>
      <c r="B19" s="7"/>
      <c r="C19" s="7">
        <v>44</v>
      </c>
      <c r="D19" s="7">
        <v>6</v>
      </c>
      <c r="E19" s="7">
        <v>110</v>
      </c>
      <c r="F19" s="7">
        <v>160</v>
      </c>
    </row>
    <row r="20" spans="1:6" x14ac:dyDescent="0.35">
      <c r="A20" s="9" t="s">
        <v>8354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8355</v>
      </c>
      <c r="B21" s="7"/>
      <c r="C21" s="7">
        <v>19</v>
      </c>
      <c r="D21" s="7"/>
      <c r="E21" s="7">
        <v>1</v>
      </c>
      <c r="F21" s="7">
        <v>20</v>
      </c>
    </row>
    <row r="22" spans="1:6" x14ac:dyDescent="0.35">
      <c r="A22" s="9" t="s">
        <v>8356</v>
      </c>
      <c r="B22" s="7"/>
      <c r="C22" s="7">
        <v>8</v>
      </c>
      <c r="D22" s="7"/>
      <c r="E22" s="7">
        <v>12</v>
      </c>
      <c r="F22" s="7">
        <v>20</v>
      </c>
    </row>
    <row r="23" spans="1:6" x14ac:dyDescent="0.35">
      <c r="A23" s="9" t="s">
        <v>8357</v>
      </c>
      <c r="B23" s="7"/>
      <c r="C23" s="7">
        <v>32</v>
      </c>
      <c r="D23" s="7"/>
      <c r="E23" s="7">
        <v>8</v>
      </c>
      <c r="F23" s="7">
        <v>40</v>
      </c>
    </row>
    <row r="24" spans="1:6" x14ac:dyDescent="0.35">
      <c r="A24" s="9" t="s">
        <v>8332</v>
      </c>
      <c r="B24" s="7">
        <v>12</v>
      </c>
      <c r="C24" s="7">
        <v>60</v>
      </c>
      <c r="D24" s="7"/>
      <c r="E24" s="7">
        <v>68</v>
      </c>
      <c r="F24" s="7">
        <v>140</v>
      </c>
    </row>
    <row r="25" spans="1:6" x14ac:dyDescent="0.35">
      <c r="A25" s="9" t="s">
        <v>8333</v>
      </c>
      <c r="B25" s="7">
        <v>8</v>
      </c>
      <c r="C25" s="7">
        <v>12</v>
      </c>
      <c r="D25" s="7"/>
      <c r="E25" s="7"/>
      <c r="F25" s="7">
        <v>20</v>
      </c>
    </row>
    <row r="26" spans="1:6" x14ac:dyDescent="0.35">
      <c r="A26" s="9" t="s">
        <v>8358</v>
      </c>
      <c r="B26" s="7"/>
      <c r="C26" s="7">
        <v>8</v>
      </c>
      <c r="D26" s="7"/>
      <c r="E26" s="7">
        <v>52</v>
      </c>
      <c r="F26" s="7">
        <v>60</v>
      </c>
    </row>
    <row r="27" spans="1:6" x14ac:dyDescent="0.35">
      <c r="A27" s="9" t="s">
        <v>8359</v>
      </c>
      <c r="B27" s="7"/>
      <c r="C27" s="7">
        <v>12</v>
      </c>
      <c r="D27" s="7"/>
      <c r="E27" s="7">
        <v>8</v>
      </c>
      <c r="F27" s="7">
        <v>20</v>
      </c>
    </row>
    <row r="28" spans="1:6" x14ac:dyDescent="0.35">
      <c r="A28" s="9" t="s">
        <v>8334</v>
      </c>
      <c r="B28" s="7">
        <v>8</v>
      </c>
      <c r="C28" s="7">
        <v>65</v>
      </c>
      <c r="D28" s="7"/>
      <c r="E28" s="7">
        <v>87</v>
      </c>
      <c r="F28" s="7">
        <v>160</v>
      </c>
    </row>
    <row r="29" spans="1:6" x14ac:dyDescent="0.35">
      <c r="A29" s="9" t="s">
        <v>8360</v>
      </c>
      <c r="B29" s="7"/>
      <c r="C29" s="7">
        <v>12</v>
      </c>
      <c r="D29" s="7"/>
      <c r="E29" s="7">
        <v>8</v>
      </c>
      <c r="F29" s="7">
        <v>20</v>
      </c>
    </row>
    <row r="30" spans="1:6" x14ac:dyDescent="0.35">
      <c r="A30" s="9" t="s">
        <v>8335</v>
      </c>
      <c r="B30" s="7">
        <v>16</v>
      </c>
      <c r="C30" s="7">
        <v>369</v>
      </c>
      <c r="D30" s="7">
        <v>11</v>
      </c>
      <c r="E30" s="7">
        <v>662</v>
      </c>
      <c r="F30" s="7">
        <v>1058</v>
      </c>
    </row>
    <row r="31" spans="1:6" x14ac:dyDescent="0.35">
      <c r="A31" s="9" t="s">
        <v>8365</v>
      </c>
      <c r="B31" s="7"/>
      <c r="C31" s="7"/>
      <c r="D31" s="7">
        <v>8</v>
      </c>
      <c r="E31" s="7">
        <v>32</v>
      </c>
      <c r="F31" s="7">
        <v>40</v>
      </c>
    </row>
    <row r="32" spans="1:6" x14ac:dyDescent="0.35">
      <c r="A32" s="9" t="s">
        <v>8361</v>
      </c>
      <c r="B32" s="7"/>
      <c r="C32" s="7">
        <v>8</v>
      </c>
      <c r="D32" s="7"/>
      <c r="E32" s="7">
        <v>12</v>
      </c>
      <c r="F32" s="7">
        <v>20</v>
      </c>
    </row>
    <row r="33" spans="1:6" x14ac:dyDescent="0.35">
      <c r="A33" s="9" t="s">
        <v>8362</v>
      </c>
      <c r="B33" s="7"/>
      <c r="C33" s="7">
        <v>12</v>
      </c>
      <c r="D33" s="7"/>
      <c r="E33" s="7">
        <v>8</v>
      </c>
      <c r="F33" s="7">
        <v>20</v>
      </c>
    </row>
    <row r="34" spans="1:6" x14ac:dyDescent="0.35">
      <c r="A34" s="9" t="s">
        <v>8363</v>
      </c>
      <c r="B34" s="7"/>
      <c r="C34" s="7">
        <v>16</v>
      </c>
      <c r="D34" s="7"/>
      <c r="E34" s="7">
        <v>244</v>
      </c>
      <c r="F34" s="7">
        <v>260</v>
      </c>
    </row>
    <row r="35" spans="1:6" x14ac:dyDescent="0.35">
      <c r="A35" s="9" t="s">
        <v>8336</v>
      </c>
      <c r="B35" s="7">
        <v>32</v>
      </c>
      <c r="C35" s="7">
        <v>8</v>
      </c>
      <c r="D35" s="7"/>
      <c r="E35" s="7"/>
      <c r="F35" s="7">
        <v>40</v>
      </c>
    </row>
    <row r="36" spans="1:6" x14ac:dyDescent="0.35">
      <c r="A36" s="9" t="s">
        <v>8337</v>
      </c>
      <c r="B36" s="7">
        <v>8</v>
      </c>
      <c r="C36" s="7"/>
      <c r="D36" s="7"/>
      <c r="E36" s="7">
        <v>52</v>
      </c>
      <c r="F36" s="7">
        <v>60</v>
      </c>
    </row>
    <row r="37" spans="1:6" x14ac:dyDescent="0.35">
      <c r="A37" s="9" t="s">
        <v>8338</v>
      </c>
      <c r="B37" s="7">
        <v>8</v>
      </c>
      <c r="C37" s="7"/>
      <c r="D37" s="7"/>
      <c r="E37" s="7">
        <v>32</v>
      </c>
      <c r="F37" s="7">
        <v>40</v>
      </c>
    </row>
    <row r="38" spans="1:6" x14ac:dyDescent="0.35">
      <c r="A38" s="9" t="s">
        <v>8339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8340</v>
      </c>
      <c r="B39" s="7">
        <v>17</v>
      </c>
      <c r="C39" s="7">
        <v>72</v>
      </c>
      <c r="D39" s="7">
        <v>8</v>
      </c>
      <c r="E39" s="7">
        <v>90</v>
      </c>
      <c r="F39" s="7">
        <v>187</v>
      </c>
    </row>
    <row r="40" spans="1:6" x14ac:dyDescent="0.35">
      <c r="A40" s="9" t="s">
        <v>8366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8367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8341</v>
      </c>
      <c r="B42" s="7">
        <v>10</v>
      </c>
      <c r="C42" s="7">
        <v>39</v>
      </c>
      <c r="D42" s="7"/>
      <c r="E42" s="7">
        <v>8</v>
      </c>
      <c r="F42" s="7">
        <v>57</v>
      </c>
    </row>
    <row r="43" spans="1:6" x14ac:dyDescent="0.35">
      <c r="A43" s="9" t="s">
        <v>8364</v>
      </c>
      <c r="B43" s="7"/>
      <c r="C43" s="7">
        <v>92</v>
      </c>
      <c r="D43" s="7"/>
      <c r="E43" s="7">
        <v>8</v>
      </c>
      <c r="F43" s="7">
        <v>100</v>
      </c>
    </row>
    <row r="44" spans="1:6" x14ac:dyDescent="0.35">
      <c r="A44" s="9" t="s">
        <v>8342</v>
      </c>
      <c r="B44" s="7">
        <v>52</v>
      </c>
      <c r="C44" s="7">
        <v>112</v>
      </c>
      <c r="D44" s="7"/>
      <c r="E44" s="7">
        <v>36</v>
      </c>
      <c r="F44" s="7">
        <v>200</v>
      </c>
    </row>
    <row r="45" spans="1:6" x14ac:dyDescent="0.35">
      <c r="A45" s="9" t="s">
        <v>8343</v>
      </c>
      <c r="B45" s="7">
        <v>92</v>
      </c>
      <c r="C45" s="7">
        <v>60</v>
      </c>
      <c r="D45" s="7"/>
      <c r="E45" s="7">
        <v>8</v>
      </c>
      <c r="F45" s="7">
        <v>160</v>
      </c>
    </row>
    <row r="46" spans="1:6" x14ac:dyDescent="0.35">
      <c r="A46" s="9" t="s">
        <v>8344</v>
      </c>
      <c r="B46" s="7">
        <v>12</v>
      </c>
      <c r="C46" s="7"/>
      <c r="D46" s="7"/>
      <c r="E46" s="7">
        <v>8</v>
      </c>
      <c r="F46" s="7">
        <v>20</v>
      </c>
    </row>
    <row r="47" spans="1:6" x14ac:dyDescent="0.35">
      <c r="A47" s="9" t="s">
        <v>8368</v>
      </c>
      <c r="B47" s="7"/>
      <c r="C47" s="7"/>
      <c r="D47" s="7"/>
      <c r="E47" s="7"/>
      <c r="F47" s="7"/>
    </row>
    <row r="48" spans="1:6" x14ac:dyDescent="0.35">
      <c r="A48" s="9" t="s">
        <v>8309</v>
      </c>
      <c r="B48" s="7">
        <v>349</v>
      </c>
      <c r="C48" s="7">
        <v>1530</v>
      </c>
      <c r="D48" s="7">
        <v>50</v>
      </c>
      <c r="E48" s="7">
        <v>2177</v>
      </c>
      <c r="F48" s="7">
        <v>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1C91-62B1-46C7-BFC0-1FBFD9A0B9BA}">
  <sheetPr codeName="Sheet5"/>
  <dimension ref="A1:G19"/>
  <sheetViews>
    <sheetView workbookViewId="0">
      <selection activeCell="J25" sqref="J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8" t="s">
        <v>8313</v>
      </c>
      <c r="B1" t="s">
        <v>8325</v>
      </c>
    </row>
    <row r="2" spans="1:7" x14ac:dyDescent="0.35">
      <c r="A2" s="8" t="s">
        <v>8373</v>
      </c>
      <c r="B2" t="s">
        <v>8325</v>
      </c>
    </row>
    <row r="4" spans="1:7" x14ac:dyDescent="0.35">
      <c r="A4" s="8" t="s">
        <v>8372</v>
      </c>
      <c r="B4" s="8" t="s">
        <v>8326</v>
      </c>
    </row>
    <row r="5" spans="1:7" x14ac:dyDescent="0.3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8368</v>
      </c>
      <c r="G5" t="s">
        <v>8309</v>
      </c>
    </row>
    <row r="6" spans="1:7" x14ac:dyDescent="0.35">
      <c r="A6" s="9" t="s">
        <v>8368</v>
      </c>
      <c r="B6" s="7"/>
      <c r="C6" s="7"/>
      <c r="D6" s="7"/>
      <c r="E6" s="7"/>
      <c r="F6" s="7"/>
      <c r="G6" s="7"/>
    </row>
    <row r="7" spans="1:7" x14ac:dyDescent="0.35">
      <c r="A7" s="9" t="s">
        <v>8393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35">
      <c r="A8" s="9" t="s">
        <v>8394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35">
      <c r="A9" s="9" t="s">
        <v>8395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35">
      <c r="A10" s="9" t="s">
        <v>8396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35">
      <c r="A11" s="9" t="s">
        <v>8397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35">
      <c r="A12" s="9" t="s">
        <v>8398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35">
      <c r="A13" s="9" t="s">
        <v>8399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35">
      <c r="A14" s="9" t="s">
        <v>8400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35">
      <c r="A15" s="9" t="s">
        <v>8401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35">
      <c r="A16" s="9" t="s">
        <v>8402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35">
      <c r="A17" s="9" t="s">
        <v>8403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35">
      <c r="A18" s="9" t="s">
        <v>8404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35">
      <c r="A19" s="9" t="s">
        <v>8309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46E77-B03D-4F72-8303-F940D540F9F7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14"/>
      <c r="B3" s="15"/>
      <c r="C3" s="16"/>
    </row>
    <row r="4" spans="1:3" x14ac:dyDescent="0.35">
      <c r="A4" s="17"/>
      <c r="B4" s="18"/>
      <c r="C4" s="19"/>
    </row>
    <row r="5" spans="1:3" x14ac:dyDescent="0.35">
      <c r="A5" s="17"/>
      <c r="B5" s="18"/>
      <c r="C5" s="19"/>
    </row>
    <row r="6" spans="1:3" x14ac:dyDescent="0.35">
      <c r="A6" s="17"/>
      <c r="B6" s="18"/>
      <c r="C6" s="19"/>
    </row>
    <row r="7" spans="1:3" x14ac:dyDescent="0.35">
      <c r="A7" s="17"/>
      <c r="B7" s="18"/>
      <c r="C7" s="19"/>
    </row>
    <row r="8" spans="1:3" x14ac:dyDescent="0.35">
      <c r="A8" s="17"/>
      <c r="B8" s="18"/>
      <c r="C8" s="19"/>
    </row>
    <row r="9" spans="1:3" x14ac:dyDescent="0.35">
      <c r="A9" s="17"/>
      <c r="B9" s="18"/>
      <c r="C9" s="19"/>
    </row>
    <row r="10" spans="1:3" x14ac:dyDescent="0.35">
      <c r="A10" s="17"/>
      <c r="B10" s="18"/>
      <c r="C10" s="19"/>
    </row>
    <row r="11" spans="1:3" x14ac:dyDescent="0.35">
      <c r="A11" s="17"/>
      <c r="B11" s="18"/>
      <c r="C11" s="19"/>
    </row>
    <row r="12" spans="1:3" x14ac:dyDescent="0.35">
      <c r="A12" s="17"/>
      <c r="B12" s="18"/>
      <c r="C12" s="19"/>
    </row>
    <row r="13" spans="1:3" x14ac:dyDescent="0.35">
      <c r="A13" s="17"/>
      <c r="B13" s="18"/>
      <c r="C13" s="19"/>
    </row>
    <row r="14" spans="1:3" x14ac:dyDescent="0.35">
      <c r="A14" s="17"/>
      <c r="B14" s="18"/>
      <c r="C14" s="19"/>
    </row>
    <row r="15" spans="1:3" x14ac:dyDescent="0.35">
      <c r="A15" s="17"/>
      <c r="B15" s="18"/>
      <c r="C15" s="19"/>
    </row>
    <row r="16" spans="1:3" x14ac:dyDescent="0.35">
      <c r="A16" s="17"/>
      <c r="B16" s="18"/>
      <c r="C16" s="19"/>
    </row>
    <row r="17" spans="1:3" x14ac:dyDescent="0.35">
      <c r="A17" s="17"/>
      <c r="B17" s="18"/>
      <c r="C17" s="19"/>
    </row>
    <row r="18" spans="1:3" x14ac:dyDescent="0.35">
      <c r="A18" s="17"/>
      <c r="B18" s="18"/>
      <c r="C18" s="19"/>
    </row>
    <row r="19" spans="1:3" x14ac:dyDescent="0.35">
      <c r="A19" s="17"/>
      <c r="B19" s="18"/>
      <c r="C19" s="19"/>
    </row>
    <row r="20" spans="1:3" x14ac:dyDescent="0.35">
      <c r="A20" s="20"/>
      <c r="B20" s="21"/>
      <c r="C2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4DF4-B451-434D-B084-2DDC8AF0601A}">
  <sheetPr codeName="Sheet6"/>
  <dimension ref="A1:H13"/>
  <sheetViews>
    <sheetView tabSelected="1" workbookViewId="0">
      <selection activeCell="D15" sqref="D15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s="13" t="s">
        <v>8379</v>
      </c>
      <c r="G1" s="13" t="s">
        <v>8380</v>
      </c>
      <c r="H1" s="13" t="s">
        <v>8381</v>
      </c>
    </row>
    <row r="2" spans="1:8" x14ac:dyDescent="0.35">
      <c r="A2" t="s">
        <v>8392</v>
      </c>
      <c r="B2">
        <f>COUNTIFS(main!F1:F4115,"Successful",main!D1:D4115,"&lt;1000")</f>
        <v>322</v>
      </c>
      <c r="C2">
        <f>COUNTIFS(main!F1:F4115,"Failed",main!D1:D4115,"&lt;1000")</f>
        <v>113</v>
      </c>
      <c r="D2">
        <f>COUNTIFS(main!F1:F4115,"Canceled",main!D1:D4115,"&lt;1000")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5">
      <c r="A3" t="s">
        <v>8405</v>
      </c>
      <c r="B3">
        <f>COUNTIFS(main!F1:F4115,"Successful",main!D1:D4115,"&gt;=1000",main!D1:D4115,"&lt;5000")</f>
        <v>932</v>
      </c>
      <c r="C3">
        <f>COUNTIFS(main!F1:F4115,"Failed",main!D1:D4115,"&gt;=1000",main!D1:D4115,"&lt;5000")</f>
        <v>420</v>
      </c>
      <c r="D3">
        <f>COUNTIFS(main!F1:F4115,"Canceled",main!D1:D4115,"&gt;=1000",main!D1:D4115,"&lt;5000")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5">
      <c r="A4" t="s">
        <v>8382</v>
      </c>
      <c r="B4">
        <f>COUNTIFS(main!F1:F4115,"Successful",main!D1:D4115,"&gt;=5000",main!D1:D4115,"&lt;10000")</f>
        <v>381</v>
      </c>
      <c r="C4">
        <f>COUNTIFS(main!F1:F4115,"Failed",main!D1:D4115,"&gt;=5000",main!D1:D4115,"&lt;10000")</f>
        <v>283</v>
      </c>
      <c r="D4">
        <f>COUNTIFS(main!F1:F4115,"Canceled",main!D1:D4115,"&gt;=5000",main!D1:D4115,"&lt;10000")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8383</v>
      </c>
      <c r="B5">
        <f>COUNTIFS(main!F1:F4115,"Successful",main!D1:D4115,"&gt;=10000",main!D1:D4115,"&lt;15000")</f>
        <v>168</v>
      </c>
      <c r="C5">
        <f>COUNTIFS(main!F1:F4115,"Failed",main!D1:D4115,"&gt;=10000",main!D1:D4115,"&lt;15000")</f>
        <v>144</v>
      </c>
      <c r="D5">
        <f>COUNTIFS(main!F1:F4115,"Canceled",main!D1:D4115,"&gt;=10000",main!D1:D4115,"&lt;15000")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8384</v>
      </c>
      <c r="B6">
        <f>COUNTIFS(main!F1:F4115,"Successful",main!D1:D4115,"&gt;=15000",main!D1:D4115,"&lt;20000")</f>
        <v>94</v>
      </c>
      <c r="C6">
        <f>COUNTIFS(main!F1:F4115,"Failed",main!D1:D4115,"&gt;=15000",main!D1:D4115,"&lt;20000")</f>
        <v>90</v>
      </c>
      <c r="D6">
        <f>COUNTIFS(main!F1:F4115,"Canceled",main!D1:D4115,"&gt;=15000",main!D1:D4115,"&lt;20000")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8385</v>
      </c>
      <c r="B7">
        <f>COUNTIFS(main!F1:F4115,"Successful",main!D1:D4115,"&gt;=20000",main!D1:D4115,"&lt;25000")</f>
        <v>62</v>
      </c>
      <c r="C7">
        <f>COUNTIFS(main!F1:F4115,"Failed",main!D1:D4115,"&gt;=20000",main!D1:D4115,"&lt;25000")</f>
        <v>72</v>
      </c>
      <c r="D7">
        <f>COUNTIFS(main!F1:F4115,"Canceled",main!D1:D4115,"&gt;=20000",main!D1:D4115,"&lt;25000")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8386</v>
      </c>
      <c r="B8">
        <f>COUNTIFS(main!F1:F4115,"Successful",main!D1:D4115,"&gt;=25000",main!D1:D4115,"&lt;30000")</f>
        <v>55</v>
      </c>
      <c r="C8">
        <f>COUNTIFS(main!F1:F4115,"Failed",main!D1:D4115,"&gt;=25000",main!D1:D4115,"&lt;30000")</f>
        <v>64</v>
      </c>
      <c r="D8">
        <f>COUNTIFS(main!F1:F4115,"Canceled",main!D1:D4115,"&gt;=25000",main!D1:D4115,"&lt;30000")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8387</v>
      </c>
      <c r="B9">
        <f>COUNTIFS(main!F1:F4115,"Successful",main!D1:D4115,"&gt;=30000",main!D1:D4115,"&lt;35000")</f>
        <v>32</v>
      </c>
      <c r="C9">
        <f>COUNTIFS(main!F1:F4115,"Successful",main!D1:D4115,"&gt;=30000",main!D1:D4115,"&lt;35000")</f>
        <v>32</v>
      </c>
      <c r="D9">
        <f>COUNTIFS(main!F1:F4115,"Successful",main!D1:D4115,"&gt;=30000",main!D1:D4115,"&lt;35000")</f>
        <v>32</v>
      </c>
      <c r="E9">
        <f t="shared" si="0"/>
        <v>96</v>
      </c>
      <c r="F9" s="13">
        <f t="shared" si="1"/>
        <v>0.33333333333333331</v>
      </c>
      <c r="G9" s="13">
        <f t="shared" si="2"/>
        <v>0.33333333333333331</v>
      </c>
      <c r="H9" s="13">
        <f t="shared" si="3"/>
        <v>0.33333333333333331</v>
      </c>
    </row>
    <row r="10" spans="1:8" x14ac:dyDescent="0.35">
      <c r="A10" t="s">
        <v>8388</v>
      </c>
      <c r="B10">
        <f>COUNTIFS(main!F1:F4115,"Successful",main!D1:D4115,"&gt;=35000",main!D1:D4115,"&lt;40000")</f>
        <v>26</v>
      </c>
      <c r="C10">
        <f>COUNTIFS(main!F1:F4115,"Failed",main!D1:D4115,"&gt;=35000",main!D1:D4115,"&lt;40000")</f>
        <v>22</v>
      </c>
      <c r="D10">
        <f>COUNTIFS(main!F1:F4115,"Canceled",main!D1:D4115,"&gt;=35000",main!D1:D4115,"&lt;40000")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8389</v>
      </c>
      <c r="B11">
        <f>COUNTIFS(main!F1:F4115,"Successful",main!D1:D4115,"&gt;=40000",main!D1:D4115,"&lt;45000")</f>
        <v>21</v>
      </c>
      <c r="C11">
        <f>COUNTIFS(main!F1:F4115,"Failed",main!D1:D4115,"&gt;=40000",main!D1:D4115,"&lt;45000")</f>
        <v>16</v>
      </c>
      <c r="D11">
        <f>COUNTIFS(main!F1:F4115,"Canceled",main!D1:D4115,"&gt;=40000",main!D1:D4115,"&lt;45000")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8390</v>
      </c>
      <c r="B12">
        <f>COUNTIFS(main!F1:F4115,"Successful",main!D1:D4115,"&gt;=45000",main!D1:D4115,"&lt;50000")</f>
        <v>6</v>
      </c>
      <c r="C12">
        <f>COUNTIFS(main!F1:F4115,"Failed",main!D1:D4115,"&gt;=45000",main!D1:D4115,"&lt;50000")</f>
        <v>11</v>
      </c>
      <c r="D12">
        <f>COUNTIFS(main!F1:F4115,"Canceled",main!D1:D4115,"&gt;=45000",main!D1:D4115,"&lt;50000")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8391</v>
      </c>
      <c r="B13">
        <f>COUNTIFS(main!F1:F4115,"Successful",main!D1:D4115,"&gt;=50000")</f>
        <v>86</v>
      </c>
      <c r="C13">
        <f>COUNTIFS(main!F1:F4115,"Failed",main!D1:D4115,"&gt;=50000")</f>
        <v>258</v>
      </c>
      <c r="D13">
        <f>COUNTIFS(main!F1:F4115,"Canceled",main!D1:D4115,"&gt;=50000")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zoomScale="57" zoomScaleNormal="57" workbookViewId="0">
      <selection activeCell="C1" sqref="C1:C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bestFit="1" customWidth="1"/>
    <col min="16" max="16" width="15.54296875" customWidth="1"/>
    <col min="17" max="17" width="12" bestFit="1" customWidth="1"/>
    <col min="18" max="18" width="11.6328125" bestFit="1" customWidth="1"/>
    <col min="19" max="19" width="23.1796875" style="10" bestFit="1" customWidth="1"/>
    <col min="20" max="20" width="21.632812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8312</v>
      </c>
      <c r="Q1" s="1" t="s">
        <v>8313</v>
      </c>
      <c r="R1" s="1" t="s">
        <v>8314</v>
      </c>
      <c r="S1" s="11" t="s">
        <v>8370</v>
      </c>
      <c r="T1" s="11" t="s">
        <v>8371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>
        <f>ROUND(E2/L2,2)</f>
        <v>63.92</v>
      </c>
      <c r="Q2" t="str">
        <f>LEFT(N2,SEARCH("/",N2,1)-1)</f>
        <v>film &amp; video</v>
      </c>
      <c r="R2" t="str">
        <f>RIGHT(N2,LEN(N2)-SEARCH("/",N2))</f>
        <v>television</v>
      </c>
      <c r="S2" s="12">
        <f>(J2/86400)+DATE(1970,1,1)</f>
        <v>42177.007071759261</v>
      </c>
      <c r="T2" s="10">
        <f>(I2/86400)+DATE(1970,1,1)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>
        <f t="shared" ref="P3:P66" si="1">ROUND(E3/L3,2)</f>
        <v>185.48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0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</f>
        <v>1.0752857142857142</v>
      </c>
      <c r="P67">
        <f t="shared" ref="P67:P130" si="7">ROUND(E67/L67,2)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</f>
        <v>0</v>
      </c>
      <c r="P131" t="e">
        <f t="shared" ref="P131:P194" si="13">ROUND(E131/L131,2)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</f>
        <v>0</v>
      </c>
      <c r="P195" t="e">
        <f t="shared" ref="P195:P258" si="19">ROUND(E195/L195,2)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</f>
        <v>1.0672648571428571</v>
      </c>
      <c r="P259">
        <f t="shared" ref="P259:P322" si="25">ROUND(E259/L259,2)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</f>
        <v>1.0266285714285714</v>
      </c>
      <c r="P323">
        <f t="shared" ref="P323:P386" si="31">ROUND(E323/L323,2)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</f>
        <v>1.05982</v>
      </c>
      <c r="P387">
        <f t="shared" ref="P387:P450" si="37">ROUND(E387/L387,2)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</f>
        <v>2.2499999999999999E-2</v>
      </c>
      <c r="P451">
        <f t="shared" ref="P451:P514" si="43">ROUND(E451/L451,2)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</f>
        <v>0.13924</v>
      </c>
      <c r="P515">
        <f t="shared" ref="P515:P578" si="49">ROUND(E515/L515,2)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</f>
        <v>2E-3</v>
      </c>
      <c r="P579">
        <f t="shared" ref="P579:P642" si="55">ROUND(E579/L579,2)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</f>
        <v>1.1916249999999999</v>
      </c>
      <c r="P643">
        <f t="shared" ref="P643:P706" si="61">ROUND(E643/L643,2)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</f>
        <v>9.7699999999999992E-3</v>
      </c>
      <c r="P707">
        <f t="shared" ref="P707:P770" si="67">ROUND(E707/L707,2)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</f>
        <v>0.41399999999999998</v>
      </c>
      <c r="P771">
        <f t="shared" ref="P771:P834" si="73">ROUND(E771/L771,2)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</f>
        <v>1.0166666666666666</v>
      </c>
      <c r="P835">
        <f t="shared" ref="P835:P898" si="79">ROUND(E835/L835,2)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</f>
        <v>0</v>
      </c>
      <c r="P899" t="e">
        <f t="shared" ref="P899:P962" si="85">ROUND(E899/L899,2)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</f>
        <v>0.42188421052631581</v>
      </c>
      <c r="P963">
        <f t="shared" ref="P963:P1026" si="91">ROUND(E963/L963,2)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</f>
        <v>1.099283142857143</v>
      </c>
      <c r="P1027">
        <f t="shared" ref="P1027:P1090" si="97">ROUND(E1027/L1027,2)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</f>
        <v>7.8266666666666665E-2</v>
      </c>
      <c r="P1091">
        <f t="shared" ref="P1091:P1154" si="103">ROUND(E1091/L1091,2)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</f>
        <v>6.2500000000000003E-3</v>
      </c>
      <c r="P1155">
        <f t="shared" ref="P1155:P1218" si="109">ROUND(E1155/L1155,2)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</f>
        <v>1.026</v>
      </c>
      <c r="P1219">
        <f t="shared" ref="P1219:P1282" si="115">ROUND(E1219/L1219,2)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</f>
        <v>1.1071428571428572</v>
      </c>
      <c r="P1283">
        <f t="shared" ref="P1283:P1346" si="121">ROUND(E1283/L1283,2)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</f>
        <v>1.25</v>
      </c>
      <c r="P1347">
        <f t="shared" ref="P1347:P1410" si="127">ROUND(E1347/L1347,2)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</f>
        <v>0</v>
      </c>
      <c r="P1411" t="e">
        <f t="shared" ref="P1411:P1474" si="133">ROUND(E1411/L1411,2)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</f>
        <v>1.20516</v>
      </c>
      <c r="P1475">
        <f t="shared" ref="P1475:P1538" si="139">ROUND(E1475/L1475,2)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</f>
        <v>1.7989999999999999</v>
      </c>
      <c r="P1539">
        <f t="shared" ref="P1539:P1602" si="145">ROUND(E1539/L1539,2)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</f>
        <v>1.082492</v>
      </c>
      <c r="P1603">
        <f t="shared" ref="P1603:P1666" si="151">ROUND(E1603/L1603,2)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</f>
        <v>1.1945714285714286</v>
      </c>
      <c r="P1667">
        <f t="shared" ref="P1667:P1730" si="157">ROUND(E1667/L1667,2)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</f>
        <v>0</v>
      </c>
      <c r="P1731" t="e">
        <f t="shared" ref="P1731:P1794" si="163">ROUND(E1731/L1731,2)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</f>
        <v>1.3333333333333334E-2</v>
      </c>
      <c r="P1795">
        <f t="shared" ref="P1795:P1858" si="169">ROUND(E1795/L1795,2)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</f>
        <v>1</v>
      </c>
      <c r="P1859">
        <f t="shared" ref="P1859:P1922" si="175">ROUND(E1859/L1859,2)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</f>
        <v>1.3680000000000001</v>
      </c>
      <c r="P1923">
        <f t="shared" ref="P1923:P1986" si="181">ROUND(E1923/L1923,2)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</f>
        <v>3.1875000000000001E-2</v>
      </c>
      <c r="P1987">
        <f t="shared" ref="P1987:P2050" si="187">ROUND(E1987/L1987,2)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</f>
        <v>1.2019070000000001</v>
      </c>
      <c r="P2051">
        <f t="shared" ref="P2051:P2114" si="193">ROUND(E2051/L2051,2)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</f>
        <v>1.0485714285714285</v>
      </c>
      <c r="P2115">
        <f t="shared" ref="P2115:P2178" si="199">ROUND(E2115/L2115,2)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</f>
        <v>1.0012000000000001</v>
      </c>
      <c r="P2179">
        <f t="shared" ref="P2179:P2242" si="205">ROUND(E2179/L2179,2)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</f>
        <v>8.0640000000000001</v>
      </c>
      <c r="P2243">
        <f t="shared" ref="P2243:P2306" si="211">ROUND(E2243/L2243,2)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</f>
        <v>1.0122777777777778</v>
      </c>
      <c r="P2307">
        <f t="shared" ref="P2307:P2370" si="217">ROUND(E2307/L2307,2)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</f>
        <v>0</v>
      </c>
      <c r="P2371" t="e">
        <f t="shared" ref="P2371:P2434" si="223">ROUND(E2371/L2371,2)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</f>
        <v>0</v>
      </c>
      <c r="P2435" t="e">
        <f t="shared" ref="P2435:P2498" si="229">ROUND(E2435/L2435,2)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</f>
        <v>1.127715</v>
      </c>
      <c r="P2499">
        <f t="shared" ref="P2499:P2562" si="235">ROUND(E2499/L2499,2)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</f>
        <v>0</v>
      </c>
      <c r="P2563" t="e">
        <f t="shared" ref="P2563:P2626" si="241">ROUND(E2563/L2563,2)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</f>
        <v>9.56</v>
      </c>
      <c r="P2627">
        <f t="shared" ref="P2627:P2690" si="247">ROUND(E2627/L2627,2)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</f>
        <v>2.8571428571428571E-5</v>
      </c>
      <c r="P2691">
        <f t="shared" ref="P2691:P2754" si="253">ROUND(E2691/L2691,2)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</f>
        <v>0.19</v>
      </c>
      <c r="P2755">
        <f t="shared" ref="P2755:P2818" si="259">ROUND(E2755/L2755,2)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</f>
        <v>1.3</v>
      </c>
      <c r="P2819">
        <f t="shared" ref="P2819:P2882" si="265">ROUND(E2819/L2819,2)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</f>
        <v>0</v>
      </c>
      <c r="P2883" t="e">
        <f t="shared" ref="P2883:P2946" si="271">ROUND(E2883/L2883,2)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</f>
        <v>0</v>
      </c>
      <c r="P2947" t="e">
        <f t="shared" ref="P2947:P3010" si="277">ROUND(E2947/L2947,2)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</f>
        <v>1.19756</v>
      </c>
      <c r="P3011">
        <f t="shared" ref="P3011:P3074" si="283">ROUND(E3011/L3011,2)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</f>
        <v>2.3035714285714285E-4</v>
      </c>
      <c r="P3075">
        <f t="shared" ref="P3075:P3138" si="289">ROUND(E3075/L3075,2)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</f>
        <v>3.3333333333333333E-2</v>
      </c>
      <c r="P3139">
        <f t="shared" ref="P3139:P3202" si="295">ROUND(E3139/L3139,2)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</f>
        <v>1.2500000000000001E-2</v>
      </c>
      <c r="P3203">
        <f t="shared" ref="P3203:P3266" si="301">ROUND(E3203/L3203,2)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</f>
        <v>1.64</v>
      </c>
      <c r="P3267">
        <f t="shared" ref="P3267:P3330" si="307">ROUND(E3267/L3267,2)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</f>
        <v>1.1679999999999999</v>
      </c>
      <c r="P3331">
        <f t="shared" ref="P3331:P3394" si="313">ROUND(E3331/L3331,2)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</f>
        <v>1.0580000000000001</v>
      </c>
      <c r="P3395">
        <f t="shared" ref="P3395:P3458" si="319">ROUND(E3395/L3395,2)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</f>
        <v>1.4019999999999999</v>
      </c>
      <c r="P3459">
        <f t="shared" ref="P3459:P3522" si="325">ROUND(E3459/L3459,2)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</f>
        <v>1.6942857142857144</v>
      </c>
      <c r="P3523">
        <f t="shared" ref="P3523:P3586" si="331">ROUND(E3523/L3523,2)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</f>
        <v>1.1911764705882353</v>
      </c>
      <c r="P3587">
        <f t="shared" ref="P3587:P3650" si="337">ROUND(E3587/L3587,2)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</f>
        <v>1.04</v>
      </c>
      <c r="P3651">
        <f t="shared" ref="P3651:P3714" si="343">ROUND(E3651/L3651,2)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</f>
        <v>1.0149999999999999</v>
      </c>
      <c r="P3715">
        <f t="shared" ref="P3715:P3778" si="349">ROUND(E3715/L3715,2)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</f>
        <v>1.4319999999999999</v>
      </c>
      <c r="P3779">
        <f t="shared" ref="P3779:P3842" si="355">ROUND(E3779/L3779,2)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</f>
        <v>8.72E-2</v>
      </c>
      <c r="P3843">
        <f t="shared" ref="P3843:P3906" si="361">ROUND(E3843/L3843,2)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</f>
        <v>0.11533333333333333</v>
      </c>
      <c r="P3907">
        <f t="shared" ref="P3907:P3970" si="367">ROUND(E3907/L3907,2)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</f>
        <v>7.4690265486725665E-2</v>
      </c>
      <c r="P3971">
        <f t="shared" ref="P3971:P4034" si="373">ROUND(E3971/L3971,2)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</f>
        <v>0.25698702928870293</v>
      </c>
      <c r="P4035">
        <f t="shared" ref="P4035:P4098" si="379">ROUND(E4035/L4035,2)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</f>
        <v>0</v>
      </c>
      <c r="P4099" t="e">
        <f t="shared" ref="P4099:P4115" si="385">ROUND(E4099/L4099,2)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count by category</vt:lpstr>
      <vt:lpstr>sub-category</vt:lpstr>
      <vt:lpstr>by date</vt:lpstr>
      <vt:lpstr>Sheet3</vt:lpstr>
      <vt:lpstr>extra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Chesser</cp:lastModifiedBy>
  <dcterms:created xsi:type="dcterms:W3CDTF">2017-04-20T15:17:24Z</dcterms:created>
  <dcterms:modified xsi:type="dcterms:W3CDTF">2019-07-22T05:12:27Z</dcterms:modified>
</cp:coreProperties>
</file>