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cka\Downloads\"/>
    </mc:Choice>
  </mc:AlternateContent>
  <xr:revisionPtr revIDLastSave="0" documentId="13_ncr:1_{32CC61AE-C566-4993-A4A3-29162C2F14AF}" xr6:coauthVersionLast="47" xr6:coauthVersionMax="47" xr10:uidLastSave="{00000000-0000-0000-0000-000000000000}"/>
  <bookViews>
    <workbookView xWindow="-120" yWindow="-120" windowWidth="24240" windowHeight="13020" tabRatio="501" activeTab="1" xr2:uid="{00000000-000D-0000-FFFF-FFFF00000000}"/>
  </bookViews>
  <sheets>
    <sheet name="1-period" sheetId="1" r:id="rId1"/>
    <sheet name="2-perio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" l="1"/>
  <c r="M13" i="2"/>
  <c r="M11" i="2"/>
  <c r="L12" i="2"/>
  <c r="L10" i="2"/>
  <c r="K11" i="2"/>
  <c r="I20" i="2"/>
  <c r="I14" i="2"/>
  <c r="F16" i="2"/>
  <c r="F15" i="2" s="1"/>
  <c r="I8" i="2"/>
  <c r="I2" i="2"/>
  <c r="F5" i="2"/>
  <c r="C6" i="2"/>
  <c r="F6" i="2" s="1"/>
  <c r="F4" i="2"/>
  <c r="G16" i="1"/>
  <c r="J12" i="1" s="1"/>
  <c r="J13" i="1" s="1"/>
  <c r="J8" i="1"/>
  <c r="J9" i="1" s="1"/>
  <c r="G8" i="1"/>
  <c r="G14" i="1"/>
  <c r="G13" i="1"/>
  <c r="G12" i="1"/>
  <c r="G5" i="1"/>
  <c r="C6" i="1"/>
  <c r="C7" i="1" s="1"/>
  <c r="I1" i="2" l="1"/>
  <c r="I3" i="2" s="1"/>
  <c r="I19" i="2"/>
  <c r="I22" i="2" s="1"/>
  <c r="I13" i="2"/>
  <c r="I15" i="2" s="1"/>
  <c r="F19" i="2"/>
  <c r="F7" i="2"/>
  <c r="I7" i="2"/>
  <c r="I9" i="2" s="1"/>
  <c r="C7" i="2"/>
  <c r="F17" i="2" s="1"/>
  <c r="G7" i="1"/>
  <c r="F12" i="2" l="1"/>
  <c r="F13" i="2" s="1"/>
  <c r="F1" i="2"/>
  <c r="F2" i="2" s="1"/>
  <c r="C13" i="2" s="1"/>
</calcChain>
</file>

<file path=xl/sharedStrings.xml><?xml version="1.0" encoding="utf-8"?>
<sst xmlns="http://schemas.openxmlformats.org/spreadsheetml/2006/main" count="70" uniqueCount="30">
  <si>
    <t>Current Stock Price</t>
  </si>
  <si>
    <t>Strike Price</t>
  </si>
  <si>
    <t>Risk free Rate</t>
  </si>
  <si>
    <t>Up move factor (U)</t>
  </si>
  <si>
    <t>Down move factor (D)</t>
  </si>
  <si>
    <t>Prob of Up move</t>
  </si>
  <si>
    <t>(1 + RFR - D) / (U - D)</t>
  </si>
  <si>
    <t>1 - Prob of up move</t>
  </si>
  <si>
    <t>Stock Price</t>
  </si>
  <si>
    <t>Up factor (U)</t>
  </si>
  <si>
    <t>Prob of Up</t>
  </si>
  <si>
    <t>Down factor (D)</t>
  </si>
  <si>
    <t>Prob of Down</t>
  </si>
  <si>
    <t>Call premium</t>
  </si>
  <si>
    <t xml:space="preserve">Call option value </t>
  </si>
  <si>
    <t xml:space="preserve">Put option value </t>
  </si>
  <si>
    <t>Call option today</t>
  </si>
  <si>
    <t>Put option today</t>
  </si>
  <si>
    <t>Put Premium</t>
  </si>
  <si>
    <t>Prob of down</t>
  </si>
  <si>
    <t>Prob of down move</t>
  </si>
  <si>
    <t>Call Premium</t>
  </si>
  <si>
    <t>Call premium at T0</t>
  </si>
  <si>
    <r>
      <t xml:space="preserve">Up </t>
    </r>
    <r>
      <rPr>
        <b/>
        <sz val="11"/>
        <color rgb="FFFF0000"/>
        <rFont val="Calibri"/>
        <family val="2"/>
        <scheme val="minor"/>
      </rPr>
      <t>Call</t>
    </r>
    <r>
      <rPr>
        <b/>
        <sz val="11"/>
        <color theme="1"/>
        <rFont val="Calibri"/>
        <family val="2"/>
        <scheme val="minor"/>
      </rPr>
      <t xml:space="preserve"> option value</t>
    </r>
  </si>
  <si>
    <r>
      <t xml:space="preserve">Up </t>
    </r>
    <r>
      <rPr>
        <b/>
        <sz val="11"/>
        <color rgb="FFFF0000"/>
        <rFont val="Calibri"/>
        <family val="2"/>
        <scheme val="minor"/>
      </rPr>
      <t>Call</t>
    </r>
    <r>
      <rPr>
        <b/>
        <sz val="11"/>
        <color theme="1"/>
        <rFont val="Calibri"/>
        <family val="2"/>
        <scheme val="minor"/>
      </rPr>
      <t xml:space="preserve"> premium T1 - PV</t>
    </r>
  </si>
  <si>
    <r>
      <rPr>
        <b/>
        <sz val="11"/>
        <color rgb="FFFF0000"/>
        <rFont val="Calibri"/>
        <family val="2"/>
        <scheme val="minor"/>
      </rPr>
      <t>Down Call</t>
    </r>
    <r>
      <rPr>
        <b/>
        <sz val="11"/>
        <color theme="1"/>
        <rFont val="Calibri"/>
        <family val="2"/>
        <scheme val="minor"/>
      </rPr>
      <t xml:space="preserve"> option value</t>
    </r>
  </si>
  <si>
    <r>
      <rPr>
        <b/>
        <sz val="11"/>
        <color rgb="FFFF0000"/>
        <rFont val="Calibri"/>
        <family val="2"/>
        <scheme val="minor"/>
      </rPr>
      <t>Down Call</t>
    </r>
    <r>
      <rPr>
        <b/>
        <sz val="11"/>
        <color theme="1"/>
        <rFont val="Calibri"/>
        <family val="2"/>
        <scheme val="minor"/>
      </rPr>
      <t xml:space="preserve"> premium T1 - PV</t>
    </r>
  </si>
  <si>
    <t>T0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</si>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</sst>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0" fillId="0" borderId="1" xfId="2" applyNumberFormat="1" applyFont="1" applyBorder="1"/>
    <xf numFmtId="1" fontId="0" fillId="0" borderId="1" xfId="0" applyNumberFormat="1" applyBorder="1"/>
    <xf numFmtId="166" fontId="0" fillId="0" borderId="1" xfId="0" applyNumberFormat="1" applyBorder="1"/>
    <xf numFmtId="164" fontId="0" fillId="0" borderId="1" xfId="1" applyFont="1" applyBorder="1"/>
    <xf numFmtId="10" fontId="0" fillId="0" borderId="0" xfId="2" applyNumberFormat="1" applyFont="1" applyBorder="1"/>
    <xf numFmtId="9" fontId="0" fillId="0" borderId="0" xfId="0" applyNumberFormat="1"/>
    <xf numFmtId="166" fontId="0" fillId="0" borderId="2" xfId="0" applyNumberFormat="1" applyBorder="1"/>
    <xf numFmtId="0" fontId="3" fillId="2" borderId="1" xfId="0" applyFont="1" applyFill="1" applyBorder="1"/>
    <xf numFmtId="1" fontId="2" fillId="0" borderId="1" xfId="0" applyNumberFormat="1" applyFont="1" applyBorder="1"/>
    <xf numFmtId="0" fontId="3" fillId="2" borderId="2" xfId="0" applyFont="1" applyFill="1" applyBorder="1"/>
    <xf numFmtId="165" fontId="0" fillId="0" borderId="0" xfId="0" applyNumberFormat="1"/>
    <xf numFmtId="166" fontId="0" fillId="0" borderId="0" xfId="0" applyNumberFormat="1"/>
    <xf numFmtId="164" fontId="0" fillId="0" borderId="0" xfId="1" applyFont="1" applyBorder="1"/>
    <xf numFmtId="2" fontId="0" fillId="0" borderId="1" xfId="0" applyNumberFormat="1" applyBorder="1"/>
    <xf numFmtId="2" fontId="0" fillId="0" borderId="0" xfId="0" applyNumberFormat="1"/>
    <xf numFmtId="2" fontId="0" fillId="3" borderId="0" xfId="0" applyNumberFormat="1" applyFill="1"/>
    <xf numFmtId="1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zoomScale="130" zoomScaleNormal="130" workbookViewId="0">
      <selection activeCell="H18" sqref="H18"/>
    </sheetView>
  </sheetViews>
  <sheetFormatPr defaultRowHeight="15" x14ac:dyDescent="0.25"/>
  <cols>
    <col min="1" max="1" width="19.28515625" bestFit="1" customWidth="1"/>
    <col min="2" max="2" width="18" customWidth="1"/>
    <col min="3" max="3" width="10.28515625" bestFit="1" customWidth="1"/>
    <col min="4" max="4" width="8.140625" customWidth="1"/>
    <col min="5" max="5" width="6.28515625" customWidth="1"/>
    <col min="6" max="6" width="15" customWidth="1"/>
    <col min="7" max="7" width="7.28515625" customWidth="1"/>
    <col min="9" max="9" width="15.5703125" bestFit="1" customWidth="1"/>
    <col min="10" max="10" width="6.85546875" bestFit="1" customWidth="1"/>
  </cols>
  <sheetData>
    <row r="1" spans="1:10" x14ac:dyDescent="0.25">
      <c r="A1" s="10" t="s">
        <v>0</v>
      </c>
      <c r="B1" s="1">
        <v>30</v>
      </c>
      <c r="C1" s="1"/>
    </row>
    <row r="2" spans="1:10" x14ac:dyDescent="0.25">
      <c r="A2" s="10" t="s">
        <v>1</v>
      </c>
      <c r="B2" s="1">
        <v>30</v>
      </c>
      <c r="C2" s="1"/>
    </row>
    <row r="3" spans="1:10" x14ac:dyDescent="0.25">
      <c r="A3" s="10" t="s">
        <v>2</v>
      </c>
      <c r="B3" s="2">
        <v>7.0000000000000007E-2</v>
      </c>
      <c r="C3" s="1"/>
    </row>
    <row r="4" spans="1:10" x14ac:dyDescent="0.25">
      <c r="A4" s="10" t="s">
        <v>3</v>
      </c>
      <c r="B4" s="1">
        <v>1.33</v>
      </c>
      <c r="C4" s="1"/>
    </row>
    <row r="5" spans="1:10" x14ac:dyDescent="0.25">
      <c r="A5" s="10" t="s">
        <v>4</v>
      </c>
      <c r="B5" s="1">
        <v>0.75</v>
      </c>
      <c r="C5" s="1"/>
      <c r="F5" s="10" t="s">
        <v>8</v>
      </c>
      <c r="G5" s="4">
        <f>D10*B4</f>
        <v>39.900000000000006</v>
      </c>
    </row>
    <row r="6" spans="1:10" x14ac:dyDescent="0.25">
      <c r="A6" s="10" t="s">
        <v>5</v>
      </c>
      <c r="B6" s="1" t="s">
        <v>6</v>
      </c>
      <c r="C6" s="3">
        <f xml:space="preserve"> (1 + B3 - B5) / (B4 - B5)</f>
        <v>0.55172413793103448</v>
      </c>
      <c r="F6" s="10" t="s">
        <v>9</v>
      </c>
      <c r="G6" s="1">
        <v>1.33</v>
      </c>
    </row>
    <row r="7" spans="1:10" x14ac:dyDescent="0.25">
      <c r="A7" s="10" t="s">
        <v>5</v>
      </c>
      <c r="B7" s="1" t="s">
        <v>7</v>
      </c>
      <c r="C7" s="3">
        <f>1-C6</f>
        <v>0.44827586206896552</v>
      </c>
      <c r="F7" s="10" t="s">
        <v>10</v>
      </c>
      <c r="G7" s="2">
        <f>C6</f>
        <v>0.55172413793103448</v>
      </c>
    </row>
    <row r="8" spans="1:10" x14ac:dyDescent="0.25">
      <c r="F8" s="10" t="s">
        <v>13</v>
      </c>
      <c r="G8" s="1">
        <f>10</f>
        <v>10</v>
      </c>
      <c r="I8" s="10" t="s">
        <v>14</v>
      </c>
      <c r="J8" s="6">
        <f>(G7*G8) + (G14*G15)</f>
        <v>5.5172413793103452</v>
      </c>
    </row>
    <row r="9" spans="1:10" x14ac:dyDescent="0.25">
      <c r="F9" s="10" t="s">
        <v>18</v>
      </c>
      <c r="G9" s="1">
        <v>0</v>
      </c>
      <c r="I9" s="10" t="s">
        <v>16</v>
      </c>
      <c r="J9" s="6">
        <f>J8/(1+ B3)</f>
        <v>5.1563003544956496</v>
      </c>
    </row>
    <row r="10" spans="1:10" x14ac:dyDescent="0.25">
      <c r="C10" s="10" t="s">
        <v>8</v>
      </c>
      <c r="D10" s="1">
        <v>30</v>
      </c>
    </row>
    <row r="11" spans="1:10" x14ac:dyDescent="0.25">
      <c r="C11" s="10" t="s">
        <v>1</v>
      </c>
      <c r="D11" s="1">
        <v>30</v>
      </c>
    </row>
    <row r="12" spans="1:10" x14ac:dyDescent="0.25">
      <c r="F12" s="10" t="s">
        <v>8</v>
      </c>
      <c r="G12" s="1">
        <f>D10*B5</f>
        <v>22.5</v>
      </c>
      <c r="I12" s="10" t="s">
        <v>15</v>
      </c>
      <c r="J12" s="6">
        <f>(G9*G7) + (G16*G14)</f>
        <v>3.3620689655172415</v>
      </c>
    </row>
    <row r="13" spans="1:10" x14ac:dyDescent="0.25">
      <c r="F13" s="10" t="s">
        <v>11</v>
      </c>
      <c r="G13" s="1">
        <f>B5</f>
        <v>0.75</v>
      </c>
      <c r="I13" s="10" t="s">
        <v>17</v>
      </c>
      <c r="J13" s="6">
        <f>J12/(1+B3)</f>
        <v>3.1421205285207865</v>
      </c>
    </row>
    <row r="14" spans="1:10" x14ac:dyDescent="0.25">
      <c r="F14" s="10" t="s">
        <v>12</v>
      </c>
      <c r="G14" s="2">
        <f>C7</f>
        <v>0.44827586206896552</v>
      </c>
    </row>
    <row r="15" spans="1:10" x14ac:dyDescent="0.25">
      <c r="F15" s="10" t="s">
        <v>13</v>
      </c>
      <c r="G15" s="1">
        <v>0</v>
      </c>
    </row>
    <row r="16" spans="1:10" x14ac:dyDescent="0.25">
      <c r="F16" s="10" t="s">
        <v>18</v>
      </c>
      <c r="G16" s="1">
        <f>D10-G12</f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C73A-1AC3-488A-A623-BD9E18FDBDDD}">
  <dimension ref="A1:M22"/>
  <sheetViews>
    <sheetView tabSelected="1" zoomScale="120" zoomScaleNormal="120" workbookViewId="0">
      <selection activeCell="K15" sqref="K15"/>
    </sheetView>
  </sheetViews>
  <sheetFormatPr defaultRowHeight="15" x14ac:dyDescent="0.25"/>
  <cols>
    <col min="1" max="1" width="19.7109375" bestFit="1" customWidth="1"/>
    <col min="2" max="2" width="18.5703125" bestFit="1" customWidth="1"/>
    <col min="3" max="3" width="8.7109375" customWidth="1"/>
    <col min="4" max="4" width="10.85546875" customWidth="1"/>
    <col min="5" max="5" width="24.28515625" bestFit="1" customWidth="1"/>
    <col min="6" max="6" width="10" customWidth="1"/>
    <col min="7" max="7" width="11" customWidth="1"/>
    <col min="8" max="8" width="14.5703125" bestFit="1" customWidth="1"/>
    <col min="9" max="9" width="10.28515625" bestFit="1" customWidth="1"/>
  </cols>
  <sheetData>
    <row r="1" spans="1:13" x14ac:dyDescent="0.25">
      <c r="A1" s="10" t="s">
        <v>0</v>
      </c>
      <c r="B1" s="1">
        <v>50</v>
      </c>
      <c r="C1" s="1"/>
      <c r="E1" s="10" t="s">
        <v>23</v>
      </c>
      <c r="F1" s="16">
        <f>(I3*F6) + (I9*F17)</f>
        <v>21.875000000000004</v>
      </c>
      <c r="H1" s="10" t="s">
        <v>8</v>
      </c>
      <c r="I1" s="4">
        <f>F4*I2</f>
        <v>78.125</v>
      </c>
    </row>
    <row r="2" spans="1:13" x14ac:dyDescent="0.25">
      <c r="A2" s="10" t="s">
        <v>1</v>
      </c>
      <c r="B2" s="1">
        <v>45</v>
      </c>
      <c r="C2" s="1"/>
      <c r="E2" s="10" t="s">
        <v>24</v>
      </c>
      <c r="F2" s="16">
        <f>F1/(1+B3)</f>
        <v>20.443925233644862</v>
      </c>
      <c r="G2" s="13"/>
      <c r="H2" s="10" t="s">
        <v>9</v>
      </c>
      <c r="I2" s="1">
        <f>B4</f>
        <v>1.25</v>
      </c>
    </row>
    <row r="3" spans="1:13" x14ac:dyDescent="0.25">
      <c r="A3" s="10" t="s">
        <v>2</v>
      </c>
      <c r="B3" s="2">
        <v>7.0000000000000007E-2</v>
      </c>
      <c r="C3" s="1"/>
      <c r="H3" s="10" t="s">
        <v>21</v>
      </c>
      <c r="I3" s="11">
        <f>I1-C12</f>
        <v>33.125</v>
      </c>
    </row>
    <row r="4" spans="1:13" x14ac:dyDescent="0.25">
      <c r="A4" s="10" t="s">
        <v>3</v>
      </c>
      <c r="B4" s="1">
        <v>1.25</v>
      </c>
      <c r="C4" s="1"/>
      <c r="E4" s="10" t="s">
        <v>8</v>
      </c>
      <c r="F4" s="5">
        <f>C11*B4</f>
        <v>62.5</v>
      </c>
      <c r="G4" s="14"/>
      <c r="H4" s="10" t="s">
        <v>18</v>
      </c>
      <c r="I4" s="1">
        <v>0</v>
      </c>
    </row>
    <row r="5" spans="1:13" x14ac:dyDescent="0.25">
      <c r="A5" s="10" t="s">
        <v>4</v>
      </c>
      <c r="B5" s="1">
        <v>0.8</v>
      </c>
      <c r="C5" s="1"/>
      <c r="E5" s="10" t="s">
        <v>9</v>
      </c>
      <c r="F5" s="1">
        <f>B4</f>
        <v>1.25</v>
      </c>
    </row>
    <row r="6" spans="1:13" x14ac:dyDescent="0.25">
      <c r="A6" s="10" t="s">
        <v>5</v>
      </c>
      <c r="B6" s="1" t="s">
        <v>6</v>
      </c>
      <c r="C6" s="3">
        <f xml:space="preserve"> (1 + B3 - B5) / (B4 - B5)</f>
        <v>0.60000000000000009</v>
      </c>
      <c r="D6" s="7"/>
      <c r="E6" s="10" t="s">
        <v>10</v>
      </c>
      <c r="F6" s="2">
        <f>C6</f>
        <v>0.60000000000000009</v>
      </c>
      <c r="G6" s="8"/>
    </row>
    <row r="7" spans="1:13" x14ac:dyDescent="0.25">
      <c r="A7" s="10" t="s">
        <v>20</v>
      </c>
      <c r="B7" s="1" t="s">
        <v>7</v>
      </c>
      <c r="C7" s="3">
        <f>1-C6</f>
        <v>0.39999999999999991</v>
      </c>
      <c r="D7" s="7"/>
      <c r="E7" s="10" t="s">
        <v>13</v>
      </c>
      <c r="F7" s="5">
        <f>F4-C12</f>
        <v>17.5</v>
      </c>
      <c r="G7" s="14"/>
      <c r="H7" s="10" t="s">
        <v>8</v>
      </c>
      <c r="I7" s="11">
        <f>F4*I8</f>
        <v>50</v>
      </c>
    </row>
    <row r="8" spans="1:13" x14ac:dyDescent="0.25">
      <c r="E8" s="10" t="s">
        <v>18</v>
      </c>
      <c r="F8" s="1">
        <v>0</v>
      </c>
      <c r="H8" s="12" t="s">
        <v>11</v>
      </c>
      <c r="I8" s="9">
        <f>B5</f>
        <v>0.8</v>
      </c>
    </row>
    <row r="9" spans="1:13" x14ac:dyDescent="0.25">
      <c r="H9" s="10" t="s">
        <v>21</v>
      </c>
      <c r="I9" s="11">
        <f>I7-C12</f>
        <v>5</v>
      </c>
      <c r="M9" s="19">
        <f>I3</f>
        <v>33.125</v>
      </c>
    </row>
    <row r="10" spans="1:13" x14ac:dyDescent="0.25">
      <c r="H10" s="10" t="s">
        <v>18</v>
      </c>
      <c r="I10" s="1">
        <v>0</v>
      </c>
      <c r="L10" s="18">
        <f>F2</f>
        <v>20.443925233644862</v>
      </c>
    </row>
    <row r="11" spans="1:13" x14ac:dyDescent="0.25">
      <c r="B11" s="10" t="s">
        <v>8</v>
      </c>
      <c r="C11" s="1">
        <v>50</v>
      </c>
      <c r="K11" s="18">
        <f>C13</f>
        <v>12.585378635688707</v>
      </c>
      <c r="M11" s="19">
        <f>I9</f>
        <v>5</v>
      </c>
    </row>
    <row r="12" spans="1:13" x14ac:dyDescent="0.25">
      <c r="B12" s="10" t="s">
        <v>1</v>
      </c>
      <c r="C12" s="1">
        <v>45</v>
      </c>
      <c r="E12" s="10" t="s">
        <v>25</v>
      </c>
      <c r="F12" s="16">
        <f>(I15*C6) + (I21*C7)</f>
        <v>3.0000000000000004</v>
      </c>
      <c r="L12" s="18">
        <f>F13</f>
        <v>2.8037383177570097</v>
      </c>
    </row>
    <row r="13" spans="1:13" x14ac:dyDescent="0.25">
      <c r="B13" s="10" t="s">
        <v>22</v>
      </c>
      <c r="C13" s="17">
        <f>((F2*C6) + (F12*C7)) / (1+B3)</f>
        <v>12.585378635688707</v>
      </c>
      <c r="E13" s="10" t="s">
        <v>26</v>
      </c>
      <c r="F13" s="16">
        <f>F12/(1+B3)</f>
        <v>2.8037383177570097</v>
      </c>
      <c r="H13" s="10" t="s">
        <v>8</v>
      </c>
      <c r="I13" s="11">
        <f>F15*I14</f>
        <v>50</v>
      </c>
      <c r="M13" s="19">
        <f>I21</f>
        <v>0</v>
      </c>
    </row>
    <row r="14" spans="1:13" x14ac:dyDescent="0.25">
      <c r="H14" s="10" t="s">
        <v>9</v>
      </c>
      <c r="I14" s="1">
        <f>B4</f>
        <v>1.25</v>
      </c>
    </row>
    <row r="15" spans="1:13" x14ac:dyDescent="0.25">
      <c r="E15" s="10" t="s">
        <v>8</v>
      </c>
      <c r="F15" s="5">
        <f>F16*C11</f>
        <v>40</v>
      </c>
      <c r="G15" s="14"/>
      <c r="H15" s="10" t="s">
        <v>21</v>
      </c>
      <c r="I15" s="11">
        <f>I13-C12</f>
        <v>5</v>
      </c>
      <c r="K15" t="s">
        <v>27</v>
      </c>
      <c r="L15" t="s">
        <v>28</v>
      </c>
      <c r="M15" t="s">
        <v>29</v>
      </c>
    </row>
    <row r="16" spans="1:13" x14ac:dyDescent="0.25">
      <c r="E16" s="10" t="s">
        <v>11</v>
      </c>
      <c r="F16" s="1">
        <f>B5</f>
        <v>0.8</v>
      </c>
      <c r="H16" s="10" t="s">
        <v>18</v>
      </c>
      <c r="I16" s="4">
        <v>0</v>
      </c>
    </row>
    <row r="17" spans="5:9" x14ac:dyDescent="0.25">
      <c r="E17" s="10" t="s">
        <v>19</v>
      </c>
      <c r="F17" s="2">
        <f>C7</f>
        <v>0.39999999999999991</v>
      </c>
      <c r="G17" s="8"/>
    </row>
    <row r="18" spans="5:9" x14ac:dyDescent="0.25">
      <c r="E18" s="10" t="s">
        <v>13</v>
      </c>
      <c r="F18" s="5">
        <v>0</v>
      </c>
      <c r="G18" s="14"/>
    </row>
    <row r="19" spans="5:9" x14ac:dyDescent="0.25">
      <c r="E19" s="10" t="s">
        <v>18</v>
      </c>
      <c r="F19" s="5">
        <f>C12-F15</f>
        <v>5</v>
      </c>
      <c r="G19" s="14"/>
      <c r="H19" s="10" t="s">
        <v>8</v>
      </c>
      <c r="I19" s="4">
        <f>F15*I20</f>
        <v>32</v>
      </c>
    </row>
    <row r="20" spans="5:9" x14ac:dyDescent="0.25">
      <c r="H20" s="12" t="s">
        <v>11</v>
      </c>
      <c r="I20" s="9">
        <f>B5</f>
        <v>0.8</v>
      </c>
    </row>
    <row r="21" spans="5:9" x14ac:dyDescent="0.25">
      <c r="H21" s="10" t="s">
        <v>21</v>
      </c>
      <c r="I21" s="11">
        <v>0</v>
      </c>
    </row>
    <row r="22" spans="5:9" x14ac:dyDescent="0.25">
      <c r="G22" s="15"/>
      <c r="H22" s="10" t="s">
        <v>18</v>
      </c>
      <c r="I22" s="4">
        <f>C12-I19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1-period</vt:lpstr>
      <vt:lpstr>2-period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Kansal</dc:creator>
  <cp:lastModifiedBy>Sachin Kansal</cp:lastModifiedBy>
  <dcterms:created xsi:type="dcterms:W3CDTF">2015-06-05T18:17:20Z</dcterms:created>
  <dcterms:modified xsi:type="dcterms:W3CDTF">2024-02-20T05:29:20Z</dcterms:modified>
</cp:coreProperties>
</file>