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STUDY\"/>
    </mc:Choice>
  </mc:AlternateContent>
  <xr:revisionPtr revIDLastSave="0" documentId="13_ncr:1_{46B68B6D-CDEB-44EB-8F97-A3A6097B9676}" xr6:coauthVersionLast="47" xr6:coauthVersionMax="47" xr10:uidLastSave="{00000000-0000-0000-0000-000000000000}"/>
  <bookViews>
    <workbookView xWindow="-28920" yWindow="-120" windowWidth="29040" windowHeight="15720" tabRatio="674" xr2:uid="{00000000-000D-0000-FFFF-FFFF00000000}"/>
  </bookViews>
  <sheets>
    <sheet name="Basic_Definitions" sheetId="1" r:id="rId1"/>
    <sheet name="Interest_Rate_Swaps" sheetId="14" r:id="rId2"/>
    <sheet name="Greeks" sheetId="10" r:id="rId3"/>
    <sheet name="Forward" sheetId="9" r:id="rId4"/>
    <sheet name="Futures" sheetId="7" r:id="rId5"/>
    <sheet name="Call-Long" sheetId="2" r:id="rId6"/>
    <sheet name="Call-Short" sheetId="3" r:id="rId7"/>
    <sheet name="Option_Settlement" sheetId="6" r:id="rId8"/>
    <sheet name="Long-Put" sheetId="11" r:id="rId9"/>
    <sheet name="Exotics" sheetId="12" r:id="rId10"/>
  </sheets>
  <externalReferences>
    <externalReference r:id="rId11"/>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4" l="1"/>
  <c r="F9" i="14"/>
  <c r="G8" i="14"/>
  <c r="F8" i="14"/>
  <c r="F7" i="14"/>
  <c r="G7" i="14" s="1"/>
  <c r="J6" i="14"/>
  <c r="K6" i="14" s="1"/>
  <c r="K10" i="14" s="1"/>
  <c r="G6" i="14"/>
  <c r="F6" i="14"/>
  <c r="G10" i="14" l="1"/>
  <c r="C14" i="14" s="1"/>
  <c r="C13" i="14" l="1"/>
  <c r="F9" i="3"/>
  <c r="B9" i="2"/>
</calcChain>
</file>

<file path=xl/sharedStrings.xml><?xml version="1.0" encoding="utf-8"?>
<sst xmlns="http://schemas.openxmlformats.org/spreadsheetml/2006/main" count="147" uniqueCount="114">
  <si>
    <t>Option</t>
  </si>
  <si>
    <t>Future</t>
  </si>
  <si>
    <t>Forward</t>
  </si>
  <si>
    <t>Over the counter</t>
  </si>
  <si>
    <t>Exchange Traded</t>
  </si>
  <si>
    <t>settle daily</t>
  </si>
  <si>
    <t>settle at end of contract</t>
  </si>
  <si>
    <t>private customizable agreement</t>
  </si>
  <si>
    <t>Current Stock Price</t>
  </si>
  <si>
    <t>Strike Price</t>
  </si>
  <si>
    <t>Time to expiry</t>
  </si>
  <si>
    <t>1 month</t>
  </si>
  <si>
    <t>Stock Price after 1 month</t>
  </si>
  <si>
    <t>Example 1</t>
  </si>
  <si>
    <t>Example 2</t>
  </si>
  <si>
    <t>Call buyer looses option premium if call is out of the money</t>
  </si>
  <si>
    <t>Call buyer makes money if at expiry stock is above the strike price</t>
  </si>
  <si>
    <t>Option Premium per share</t>
  </si>
  <si>
    <t>Profit to Call option buyer per share</t>
  </si>
  <si>
    <t>Loss to Call option buyer per share</t>
  </si>
  <si>
    <t>If you purchase a call option, you have the right to buy the underlying asset at the strike price.</t>
  </si>
  <si>
    <t>Buying Call means you are bullish and expect price to go up.</t>
  </si>
  <si>
    <t xml:space="preserve">If you sell a call option, you're obligated to sell the underlying asset at the strike price if the buyer decides to exercise the option. </t>
  </si>
  <si>
    <t>Profit to Call option seller per share</t>
  </si>
  <si>
    <t>Call option buyer could not exercise and lost premium.</t>
  </si>
  <si>
    <t>Call buyer would exercise and buy at 110.</t>
  </si>
  <si>
    <t>Loss to Call option seller per share</t>
  </si>
  <si>
    <t>Long Call</t>
  </si>
  <si>
    <t>Short Call</t>
  </si>
  <si>
    <t>Long Put</t>
  </si>
  <si>
    <t>Short Put</t>
  </si>
  <si>
    <t>Call buyer has an option to buy at the strike price</t>
  </si>
  <si>
    <t>Call seller has an obligation to sell at the strike price</t>
  </si>
  <si>
    <t>Put buyer has an option to sell at the strike price</t>
  </si>
  <si>
    <t>Put seller has an obligation to buy at the strike price</t>
  </si>
  <si>
    <t>pay premium</t>
  </si>
  <si>
    <t xml:space="preserve">settle at expiration </t>
  </si>
  <si>
    <t>standard contract</t>
  </si>
  <si>
    <t>gives option to buyer</t>
  </si>
  <si>
    <t>obligation to option seller</t>
  </si>
  <si>
    <t>Option Types</t>
  </si>
  <si>
    <t>Premium</t>
  </si>
  <si>
    <t>Description</t>
  </si>
  <si>
    <t>receive premium</t>
  </si>
  <si>
    <t>Physical Settlement</t>
  </si>
  <si>
    <t>Cash Settlement</t>
  </si>
  <si>
    <t>Equity options, such as stock options, typically settle through physical delivery. If the option is exercised, the holder (buyer) of the option receives or delivers the underlying asset (e.g., stocks) at the agreed-upon price (the strike price).</t>
  </si>
  <si>
    <t>Index options, such as those based on stock market indices like the S&amp;P 500 or the Dow Jones Industrial Average, often settle in cash. Instead of delivering the actual underlying assets, cash settlement involves the transfer of cash equal to the difference between the index level at expiration and the strike price.</t>
  </si>
  <si>
    <r>
      <t xml:space="preserve">Options can settle in 2 main ways : through </t>
    </r>
    <r>
      <rPr>
        <b/>
        <sz val="11"/>
        <color theme="1"/>
        <rFont val="Calibri"/>
        <family val="2"/>
        <scheme val="minor"/>
      </rPr>
      <t>Physical</t>
    </r>
    <r>
      <rPr>
        <sz val="11"/>
        <color theme="1"/>
        <rFont val="Calibri"/>
        <family val="2"/>
        <scheme val="minor"/>
      </rPr>
      <t xml:space="preserve"> settlement or </t>
    </r>
    <r>
      <rPr>
        <b/>
        <sz val="11"/>
        <color theme="1"/>
        <rFont val="Calibri"/>
        <family val="2"/>
        <scheme val="minor"/>
      </rPr>
      <t>Cash</t>
    </r>
    <r>
      <rPr>
        <sz val="11"/>
        <color theme="1"/>
        <rFont val="Calibri"/>
        <family val="2"/>
        <scheme val="minor"/>
      </rPr>
      <t xml:space="preserve"> settlement. The settlement method depends on the type of option and the decisions made by the holder and writer of the option.</t>
    </r>
  </si>
  <si>
    <t>expect price to go up</t>
  </si>
  <si>
    <t>expect price to go down</t>
  </si>
  <si>
    <t>Price View</t>
  </si>
  <si>
    <t>Futures contracts are financial derivatives that oblige the buyer to purchase some underlying asset (or the seller to sell that asset) at a predetermined future price and date.</t>
  </si>
  <si>
    <t>A futures contract allows an investor to speculate on the direction of a security, commodity, or financial instrument, either long or short, using leverage.</t>
  </si>
  <si>
    <t>Futures are also often used to hedge the price movement of the underlying asset to help prevent losses from unfavorable price changes.</t>
  </si>
  <si>
    <t>There are tradeable futures contracts for almost any commodity imaginable, such as grain, livestock, energy, currencies, and even securities.</t>
  </si>
  <si>
    <t>In the United States, futures contracts are regulated by the Commodity Futures Trading Commission (CFTC).</t>
  </si>
  <si>
    <t>Underlying Asset</t>
  </si>
  <si>
    <t>Contract Size</t>
  </si>
  <si>
    <t>Forward Rate</t>
  </si>
  <si>
    <t>Expiration Date</t>
  </si>
  <si>
    <t>USD/EUR</t>
  </si>
  <si>
    <t>USD $1,000,000</t>
  </si>
  <si>
    <t>1.15 USD/EUR</t>
  </si>
  <si>
    <t>6 months</t>
  </si>
  <si>
    <t>Scenario 1</t>
  </si>
  <si>
    <t>USD weakens againt EUR</t>
  </si>
  <si>
    <t>ABC is based in US</t>
  </si>
  <si>
    <t>ABC buys at</t>
  </si>
  <si>
    <t>1.15 USD / EUR</t>
  </si>
  <si>
    <t>1.20 USD / EUR</t>
  </si>
  <si>
    <t>ABC Profit</t>
  </si>
  <si>
    <t>At expiration spot rate</t>
  </si>
  <si>
    <t>Scenario 2</t>
  </si>
  <si>
    <t>USD strengthens againt EUR</t>
  </si>
  <si>
    <t>1.10 USD / EUR</t>
  </si>
  <si>
    <t>ABC Loss</t>
  </si>
  <si>
    <t>ABC enters into a Forwardwith a Bank</t>
  </si>
  <si>
    <t>Delta</t>
  </si>
  <si>
    <t>Measures the rate of change of the option price in response to changes in the underlying asset's price. It essentially tells you how much the option's price will change for a $1 change in the underlying asset's price.</t>
  </si>
  <si>
    <t xml:space="preserve">Gamma </t>
  </si>
  <si>
    <t>Represents the rate of change of the option's delta in response to changes in the underlying asset's price. In other words, it measures the rate of change of delta itself.</t>
  </si>
  <si>
    <t xml:space="preserve">Theta </t>
  </si>
  <si>
    <t>Indicates the rate of change of the option price with respect to time. It quantifies the decrease in the option's value as time passes, assuming other factors remain constant.</t>
  </si>
  <si>
    <t xml:space="preserve">Vega </t>
  </si>
  <si>
    <t>Measures the sensitivity of the option price to changes in implied volatility. A higher vega means the option's price is more sensitive to changes in volatility.</t>
  </si>
  <si>
    <t>Rho</t>
  </si>
  <si>
    <t>Represents the sensitivity of the option price to changes in interest rates. It tells you how much the option's price will change for a 1% change in interest rates.</t>
  </si>
  <si>
    <t>A long put is a position when somebody buys a put option. It is in and of itself, however, a bearish position in the market.</t>
  </si>
  <si>
    <t>Investors go long put options if they think a security's price will fall.</t>
  </si>
  <si>
    <t>Investors may go long put options to speculate on price drops or to hedge a portfolio against downside losses.</t>
  </si>
  <si>
    <t>Downside risk is thus limited using a long put options strategy.</t>
  </si>
  <si>
    <t>Barrier Options</t>
  </si>
  <si>
    <t>Barrier options are a type of exotic option with one or more specified barriers that, when reached, can either activate ("knock-in") or deactivate ("knock-out") the option.</t>
  </si>
  <si>
    <t>They can be either call or put options, and they can have either single or double barriers.</t>
  </si>
  <si>
    <t>Knock-In Option: This option comes into existence only if the underlying asset's price crosses a predefined barrier during the option's lifetime. Once activated, it behaves like a standard option.</t>
  </si>
  <si>
    <t>Knock-Out Option: This option ceases to exist if the underlying asset's price crosses a predefined barrier during the option's lifetime. Once deactivated, it loses all value and ceases to provide any payoff.</t>
  </si>
  <si>
    <r>
      <t>Asian Options</t>
    </r>
    <r>
      <rPr>
        <sz val="10"/>
        <color rgb="FF0D0D0D"/>
        <rFont val="Segoe UI"/>
        <family val="2"/>
      </rPr>
      <t>: The payoff depends on the average price of the underlying asset over a specified period.</t>
    </r>
  </si>
  <si>
    <r>
      <rPr>
        <b/>
        <sz val="11"/>
        <color theme="1"/>
        <rFont val="Calibri"/>
        <family val="2"/>
        <scheme val="minor"/>
      </rPr>
      <t>Binary Options:</t>
    </r>
    <r>
      <rPr>
        <sz val="11"/>
        <color theme="1"/>
        <rFont val="Calibri"/>
        <family val="2"/>
        <scheme val="minor"/>
      </rPr>
      <t xml:space="preserve"> They provide a fixed payoff if the option expires in-the-money, but nothing if it expires out-of-the-money.</t>
    </r>
  </si>
  <si>
    <r>
      <rPr>
        <b/>
        <sz val="11"/>
        <color theme="1"/>
        <rFont val="Calibri"/>
        <family val="2"/>
        <scheme val="minor"/>
      </rPr>
      <t>Compound Options:</t>
    </r>
    <r>
      <rPr>
        <sz val="11"/>
        <color theme="1"/>
        <rFont val="Calibri"/>
        <family val="2"/>
        <scheme val="minor"/>
      </rPr>
      <t xml:space="preserve"> These are options on options, where the underlying asset is itself another option.</t>
    </r>
  </si>
  <si>
    <t>Notional Principal</t>
  </si>
  <si>
    <t>Annual Fixed Rate</t>
  </si>
  <si>
    <t>Floating Rate</t>
  </si>
  <si>
    <t>Fixed Rate Bond</t>
  </si>
  <si>
    <t>Floating Rate Bond</t>
  </si>
  <si>
    <t>Treasury Curve</t>
  </si>
  <si>
    <t>Time (Years)</t>
  </si>
  <si>
    <t>Cash Flow</t>
  </si>
  <si>
    <t>Present Value</t>
  </si>
  <si>
    <t>Interest Rate</t>
  </si>
  <si>
    <t>Swap Position</t>
  </si>
  <si>
    <t>Value</t>
  </si>
  <si>
    <t>Value to pay Fixed, 
received float side.</t>
  </si>
  <si>
    <t>Value to receive Fixed, 
pay float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</si>
</sst>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5" x14ac:knownFonts="1">
    <font>
      <sz val="11"/>
      <color theme="1"/>
      <name val="Calibri"/>
      <family val="2"/>
      <scheme val="minor"/>
    </font>
    <font>
      <b/>
      <sz val="11"/>
      <color theme="1"/>
      <name val="Calibri"/>
      <family val="2"/>
      <scheme val="minor"/>
    </font>
    <font>
      <sz val="10"/>
      <color rgb="FF0D0D0D"/>
      <name val="Segoe UI"/>
      <family val="2"/>
    </font>
    <font>
      <sz val="10"/>
      <color rgb="FF0D0D0D"/>
      <name val="Segoe UI"/>
      <family val="2"/>
    </font>
    <font>
      <b/>
      <sz val="10"/>
      <color rgb="FF0D0D0D"/>
      <name val="Segoe UI"/>
      <family val="2"/>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1" xfId="0" applyBorder="1"/>
    <xf numFmtId="0" fontId="1" fillId="0" borderId="1" xfId="0" applyFont="1" applyBorder="1"/>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0" xfId="0" applyFont="1" applyFill="1" applyBorder="1"/>
    <xf numFmtId="0" fontId="1" fillId="0" borderId="0" xfId="0" applyFont="1"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0" fontId="2" fillId="0" borderId="0" xfId="0" applyFont="1"/>
    <xf numFmtId="0" fontId="0" fillId="0" borderId="0" xfId="0" applyAlignment="1">
      <alignment horizontal="left"/>
    </xf>
    <xf numFmtId="0" fontId="0" fillId="0" borderId="2" xfId="0" applyFont="1" applyFill="1" applyBorder="1"/>
    <xf numFmtId="0" fontId="0" fillId="0" borderId="0" xfId="0" applyBorder="1"/>
    <xf numFmtId="0" fontId="0" fillId="0" borderId="0" xfId="0" applyAlignment="1">
      <alignment wrapText="1"/>
    </xf>
    <xf numFmtId="0" fontId="0" fillId="0" borderId="0" xfId="0" applyAlignment="1">
      <alignment horizontal="left" vertical="center"/>
    </xf>
    <xf numFmtId="0" fontId="1" fillId="0" borderId="0" xfId="0" applyFont="1" applyAlignment="1">
      <alignment horizontal="left" vertical="center"/>
    </xf>
    <xf numFmtId="0" fontId="0" fillId="0" borderId="1" xfId="0" applyFill="1" applyBorder="1"/>
    <xf numFmtId="0" fontId="3" fillId="0" borderId="0" xfId="0" applyFont="1"/>
    <xf numFmtId="0" fontId="1" fillId="0" borderId="0" xfId="0" applyFont="1" applyAlignment="1">
      <alignment wrapText="1"/>
    </xf>
    <xf numFmtId="0" fontId="3" fillId="0" borderId="1" xfId="0" applyFont="1" applyBorder="1"/>
    <xf numFmtId="0" fontId="0" fillId="0" borderId="1" xfId="0" applyBorder="1" applyAlignment="1">
      <alignment horizontal="left"/>
    </xf>
    <xf numFmtId="0" fontId="4" fillId="2" borderId="1" xfId="0" applyFont="1" applyFill="1" applyBorder="1"/>
    <xf numFmtId="0" fontId="1" fillId="3" borderId="1" xfId="0" applyFont="1" applyFill="1" applyBorder="1"/>
    <xf numFmtId="6" fontId="0" fillId="0" borderId="1" xfId="0" applyNumberFormat="1" applyBorder="1" applyAlignment="1">
      <alignment horizontal="center"/>
    </xf>
    <xf numFmtId="10" fontId="0" fillId="0" borderId="1" xfId="0" applyNumberFormat="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8" fontId="0" fillId="0" borderId="1" xfId="0" applyNumberFormat="1" applyBorder="1"/>
    <xf numFmtId="0" fontId="0" fillId="0" borderId="3" xfId="0" applyBorder="1"/>
    <xf numFmtId="0" fontId="0" fillId="0" borderId="4" xfId="0" applyBorder="1"/>
    <xf numFmtId="8" fontId="1" fillId="3" borderId="5" xfId="0" applyNumberFormat="1" applyFont="1" applyFill="1" applyBorder="1"/>
    <xf numFmtId="0" fontId="0" fillId="0" borderId="1" xfId="0" applyBorder="1" applyAlignment="1">
      <alignment wrapText="1"/>
    </xf>
    <xf numFmtId="8" fontId="0" fillId="0" borderId="1" xfId="0" applyNumberFormat="1" applyBorder="1" applyAlignment="1">
      <alignment horizont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Interest_Rate_Swaps!$C$6</c:f>
              <c:strCache>
                <c:ptCount val="1"/>
                <c:pt idx="0">
                  <c:v>Interest 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Interest_Rate_Swaps!$B$7:$B$10</c:f>
              <c:numCache>
                <c:formatCode>General</c:formatCode>
                <c:ptCount val="4"/>
                <c:pt idx="0">
                  <c:v>0.5</c:v>
                </c:pt>
                <c:pt idx="1">
                  <c:v>1</c:v>
                </c:pt>
                <c:pt idx="2">
                  <c:v>1.5</c:v>
                </c:pt>
                <c:pt idx="3">
                  <c:v>2</c:v>
                </c:pt>
              </c:numCache>
            </c:numRef>
          </c:xVal>
          <c:yVal>
            <c:numRef>
              <c:f>Interest_Rate_Swaps!$C$7:$C$10</c:f>
              <c:numCache>
                <c:formatCode>0.00%</c:formatCode>
                <c:ptCount val="4"/>
                <c:pt idx="0">
                  <c:v>0.03</c:v>
                </c:pt>
                <c:pt idx="1">
                  <c:v>0.04</c:v>
                </c:pt>
                <c:pt idx="2">
                  <c:v>0.04</c:v>
                </c:pt>
                <c:pt idx="3">
                  <c:v>4.4999999999999998E-2</c:v>
                </c:pt>
              </c:numCache>
            </c:numRef>
          </c:yVal>
          <c:smooth val="0"/>
          <c:extLst>
            <c:ext xmlns:c16="http://schemas.microsoft.com/office/drawing/2014/chart" uri="{C3380CC4-5D6E-409C-BE32-E72D297353CC}">
              <c16:uniqueId val="{00000000-B9A7-43F1-8732-64E33F71BE33}"/>
            </c:ext>
          </c:extLst>
        </c:ser>
        <c:dLbls>
          <c:showLegendKey val="0"/>
          <c:showVal val="0"/>
          <c:showCatName val="0"/>
          <c:showSerName val="0"/>
          <c:showPercent val="0"/>
          <c:showBubbleSize val="0"/>
        </c:dLbls>
        <c:axId val="1510536431"/>
        <c:axId val="1618862255"/>
      </c:scatterChart>
      <c:valAx>
        <c:axId val="1510536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62255"/>
        <c:crosses val="autoZero"/>
        <c:crossBetween val="midCat"/>
      </c:valAx>
      <c:valAx>
        <c:axId val="1618862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64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436</xdr:colOff>
      <xdr:row>12</xdr:row>
      <xdr:rowOff>6157</xdr:rowOff>
    </xdr:from>
    <xdr:to>
      <xdr:col>9</xdr:col>
      <xdr:colOff>849923</xdr:colOff>
      <xdr:row>22</xdr:row>
      <xdr:rowOff>14654</xdr:rowOff>
    </xdr:to>
    <xdr:graphicFrame macro="">
      <xdr:nvGraphicFramePr>
        <xdr:cNvPr id="2" name="Chart 1">
          <a:extLst>
            <a:ext uri="{FF2B5EF4-FFF2-40B4-BE49-F238E27FC236}">
              <a16:creationId xmlns:a16="http://schemas.microsoft.com/office/drawing/2014/main" id="{3C347E0F-DB70-43C6-B60A-4BF1804B6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2791557</xdr:colOff>
      <xdr:row>9</xdr:row>
      <xdr:rowOff>14653</xdr:rowOff>
    </xdr:from>
    <xdr:to>
      <xdr:col>4</xdr:col>
      <xdr:colOff>363400</xdr:colOff>
      <xdr:row>28</xdr:row>
      <xdr:rowOff>87686</xdr:rowOff>
    </xdr:to>
    <xdr:pic>
      <xdr:nvPicPr>
        <xdr:cNvPr id="2" name="Picture 1">
          <a:extLst>
            <a:ext uri="{FF2B5EF4-FFF2-40B4-BE49-F238E27FC236}">
              <a16:creationId xmlns:a16="http://schemas.microsoft.com/office/drawing/2014/main" id="{C554CF91-358D-C5DB-A03B-8B96A7C47FCA}"/>
            </a:ext>
          </a:extLst>
        </xdr:cNvPr>
        <xdr:cNvPicPr>
          <a:picLocks noChangeAspect="1"/>
        </xdr:cNvPicPr>
      </xdr:nvPicPr>
      <xdr:blipFill>
        <a:blip xmlns:r="http://schemas.openxmlformats.org/officeDocument/2006/relationships" r:embed="rId1"/>
        <a:stretch>
          <a:fillRect/>
        </a:stretch>
      </xdr:blipFill>
      <xdr:spPr>
        <a:xfrm>
          <a:off x="3399692" y="1663211"/>
          <a:ext cx="6188304" cy="35533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STUDY\Derivatives_Interest_Rate_Swap.xlsx" TargetMode="External"/><Relationship Id="rId1" Type="http://schemas.openxmlformats.org/officeDocument/2006/relationships/externalLinkPath" Target="Derivatives_Interest_Rate_Sw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rest_Rate_Swaps"/>
    </sheetNames>
    <sheetDataSet>
      <sheetData sheetId="0">
        <row r="6">
          <cell r="C6" t="str">
            <v>Interest Rate</v>
          </cell>
        </row>
        <row r="7">
          <cell r="B7">
            <v>0.5</v>
          </cell>
          <cell r="C7">
            <v>0.03</v>
          </cell>
        </row>
        <row r="8">
          <cell r="B8">
            <v>1</v>
          </cell>
          <cell r="C8">
            <v>0.04</v>
          </cell>
        </row>
        <row r="9">
          <cell r="B9">
            <v>1.5</v>
          </cell>
          <cell r="C9">
            <v>0.04</v>
          </cell>
        </row>
        <row r="10">
          <cell r="B10">
            <v>2</v>
          </cell>
          <cell r="C10">
            <v>4.4999999999999998E-2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tabSelected="1" zoomScale="130" zoomScaleNormal="130" workbookViewId="0">
      <selection activeCell="E7" sqref="E7"/>
    </sheetView>
  </sheetViews>
  <sheetFormatPr defaultRowHeight="14.4" x14ac:dyDescent="0.3"/>
  <cols>
    <col min="1" max="1" width="15" bestFit="1" customWidth="1"/>
    <col min="2" max="2" width="22.21875" bestFit="1" customWidth="1"/>
    <col min="3" max="3" width="15.6640625" bestFit="1" customWidth="1"/>
    <col min="4" max="4" width="43.88671875" bestFit="1" customWidth="1"/>
    <col min="5" max="5" width="20.77734375" bestFit="1" customWidth="1"/>
  </cols>
  <sheetData>
    <row r="1" spans="2:5" x14ac:dyDescent="0.3">
      <c r="B1" s="4" t="s">
        <v>0</v>
      </c>
      <c r="C1" s="4" t="s">
        <v>1</v>
      </c>
      <c r="D1" s="4" t="s">
        <v>2</v>
      </c>
    </row>
    <row r="2" spans="2:5" x14ac:dyDescent="0.3">
      <c r="B2" s="1" t="s">
        <v>4</v>
      </c>
      <c r="C2" s="1" t="s">
        <v>4</v>
      </c>
      <c r="D2" s="1" t="s">
        <v>3</v>
      </c>
    </row>
    <row r="3" spans="2:5" x14ac:dyDescent="0.3">
      <c r="B3" s="1" t="s">
        <v>36</v>
      </c>
      <c r="C3" s="1" t="s">
        <v>5</v>
      </c>
      <c r="D3" s="1" t="s">
        <v>6</v>
      </c>
    </row>
    <row r="4" spans="2:5" x14ac:dyDescent="0.3">
      <c r="B4" s="1" t="s">
        <v>37</v>
      </c>
      <c r="C4" s="1" t="s">
        <v>37</v>
      </c>
      <c r="D4" s="1" t="s">
        <v>7</v>
      </c>
    </row>
    <row r="5" spans="2:5" x14ac:dyDescent="0.3">
      <c r="B5" s="1" t="s">
        <v>38</v>
      </c>
      <c r="C5" s="1"/>
      <c r="D5" s="1"/>
    </row>
    <row r="6" spans="2:5" x14ac:dyDescent="0.3">
      <c r="B6" s="1" t="s">
        <v>39</v>
      </c>
      <c r="C6" s="1"/>
      <c r="D6" s="1"/>
    </row>
    <row r="9" spans="2:5" s="15" customFormat="1" x14ac:dyDescent="0.3"/>
    <row r="10" spans="2:5" s="15" customFormat="1" x14ac:dyDescent="0.3"/>
    <row r="11" spans="2:5" s="15" customFormat="1" x14ac:dyDescent="0.3">
      <c r="B11" s="4" t="s">
        <v>40</v>
      </c>
      <c r="C11" s="4" t="s">
        <v>41</v>
      </c>
      <c r="D11" s="4" t="s">
        <v>42</v>
      </c>
      <c r="E11" s="4" t="s">
        <v>51</v>
      </c>
    </row>
    <row r="12" spans="2:5" s="15" customFormat="1" x14ac:dyDescent="0.3">
      <c r="B12" s="1" t="s">
        <v>27</v>
      </c>
      <c r="C12" s="1" t="s">
        <v>35</v>
      </c>
      <c r="D12" s="1" t="s">
        <v>31</v>
      </c>
      <c r="E12" s="19" t="s">
        <v>49</v>
      </c>
    </row>
    <row r="13" spans="2:5" s="15" customFormat="1" x14ac:dyDescent="0.3">
      <c r="B13" s="1" t="s">
        <v>28</v>
      </c>
      <c r="C13" s="1" t="s">
        <v>43</v>
      </c>
      <c r="D13" s="1" t="s">
        <v>32</v>
      </c>
      <c r="E13" s="19" t="s">
        <v>50</v>
      </c>
    </row>
    <row r="14" spans="2:5" s="15" customFormat="1" x14ac:dyDescent="0.3">
      <c r="B14" s="1" t="s">
        <v>29</v>
      </c>
      <c r="C14" s="1" t="s">
        <v>35</v>
      </c>
      <c r="D14" s="1" t="s">
        <v>33</v>
      </c>
      <c r="E14" s="19" t="s">
        <v>50</v>
      </c>
    </row>
    <row r="15" spans="2:5" s="15" customFormat="1" x14ac:dyDescent="0.3">
      <c r="B15" s="1" t="s">
        <v>30</v>
      </c>
      <c r="C15" s="1" t="s">
        <v>43</v>
      </c>
      <c r="D15" s="1" t="s">
        <v>34</v>
      </c>
      <c r="E15" s="19" t="s">
        <v>49</v>
      </c>
    </row>
    <row r="16" spans="2:5" s="15" customFormat="1" x14ac:dyDescent="0.3"/>
    <row r="17" s="15" customFormat="1" x14ac:dyDescent="0.3"/>
    <row r="18" s="15" customForma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6C15-2C3C-46ED-BB2D-48E0509A6C1E}">
  <dimension ref="B1:B9"/>
  <sheetViews>
    <sheetView zoomScale="130" zoomScaleNormal="130" workbookViewId="0">
      <selection activeCell="B13" sqref="B13"/>
    </sheetView>
  </sheetViews>
  <sheetFormatPr defaultRowHeight="14.4" x14ac:dyDescent="0.3"/>
  <cols>
    <col min="2" max="2" width="168.88671875" bestFit="1" customWidth="1"/>
  </cols>
  <sheetData>
    <row r="1" spans="2:2" x14ac:dyDescent="0.3">
      <c r="B1" s="6" t="s">
        <v>92</v>
      </c>
    </row>
    <row r="2" spans="2:2" x14ac:dyDescent="0.3">
      <c r="B2" t="s">
        <v>93</v>
      </c>
    </row>
    <row r="3" spans="2:2" ht="15" x14ac:dyDescent="0.35">
      <c r="B3" s="12" t="s">
        <v>94</v>
      </c>
    </row>
    <row r="4" spans="2:2" x14ac:dyDescent="0.3">
      <c r="B4" t="s">
        <v>95</v>
      </c>
    </row>
    <row r="5" spans="2:2" x14ac:dyDescent="0.3">
      <c r="B5" t="s">
        <v>96</v>
      </c>
    </row>
    <row r="7" spans="2:2" x14ac:dyDescent="0.3">
      <c r="B7" t="s">
        <v>98</v>
      </c>
    </row>
    <row r="8" spans="2:2" ht="15" x14ac:dyDescent="0.35">
      <c r="B8" s="20" t="s">
        <v>97</v>
      </c>
    </row>
    <row r="9" spans="2:2" x14ac:dyDescent="0.3">
      <c r="B9"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67F3-E386-4AE6-BF62-FC42DF430B0E}">
  <dimension ref="B1:K14"/>
  <sheetViews>
    <sheetView zoomScale="130" zoomScaleNormal="130" workbookViewId="0">
      <selection activeCell="C18" sqref="C18"/>
    </sheetView>
  </sheetViews>
  <sheetFormatPr defaultRowHeight="14.4" x14ac:dyDescent="0.3"/>
  <cols>
    <col min="2" max="2" width="19.44140625" bestFit="1" customWidth="1"/>
    <col min="3" max="3" width="12.88671875" style="5" bestFit="1" customWidth="1"/>
    <col min="5" max="5" width="11.5546875" bestFit="1" customWidth="1"/>
    <col min="6" max="7" width="15.109375" bestFit="1" customWidth="1"/>
    <col min="9" max="9" width="11.6640625" bestFit="1" customWidth="1"/>
    <col min="10" max="11" width="15.109375" bestFit="1" customWidth="1"/>
  </cols>
  <sheetData>
    <row r="1" spans="2:11" x14ac:dyDescent="0.3">
      <c r="B1" s="25" t="s">
        <v>100</v>
      </c>
      <c r="C1" s="26">
        <v>10000000</v>
      </c>
    </row>
    <row r="2" spans="2:11" x14ac:dyDescent="0.3">
      <c r="B2" s="25" t="s">
        <v>101</v>
      </c>
      <c r="C2" s="27">
        <v>3.5000000000000003E-2</v>
      </c>
    </row>
    <row r="3" spans="2:11" x14ac:dyDescent="0.3">
      <c r="B3" s="25" t="s">
        <v>102</v>
      </c>
      <c r="C3" s="27">
        <v>0.03</v>
      </c>
    </row>
    <row r="4" spans="2:11" x14ac:dyDescent="0.3">
      <c r="E4" s="28" t="s">
        <v>103</v>
      </c>
      <c r="F4" s="29"/>
      <c r="G4" s="30"/>
      <c r="I4" s="28" t="s">
        <v>104</v>
      </c>
      <c r="J4" s="29"/>
      <c r="K4" s="30"/>
    </row>
    <row r="5" spans="2:11" x14ac:dyDescent="0.3">
      <c r="B5" s="28" t="s">
        <v>105</v>
      </c>
      <c r="C5" s="30"/>
      <c r="E5" s="25" t="s">
        <v>106</v>
      </c>
      <c r="F5" s="31" t="s">
        <v>107</v>
      </c>
      <c r="G5" s="32" t="s">
        <v>108</v>
      </c>
      <c r="I5" s="25" t="s">
        <v>106</v>
      </c>
      <c r="J5" s="25" t="s">
        <v>107</v>
      </c>
      <c r="K5" s="25" t="s">
        <v>108</v>
      </c>
    </row>
    <row r="6" spans="2:11" x14ac:dyDescent="0.3">
      <c r="B6" s="31" t="s">
        <v>106</v>
      </c>
      <c r="C6" s="32" t="s">
        <v>109</v>
      </c>
      <c r="E6" s="7">
        <v>0.5</v>
      </c>
      <c r="F6" s="33">
        <f>(C2/2) * C1</f>
        <v>175000.00000000003</v>
      </c>
      <c r="G6" s="33">
        <f>F6/(1+C7)^E6</f>
        <v>172432.62367875132</v>
      </c>
      <c r="I6" s="7">
        <v>0.5</v>
      </c>
      <c r="J6" s="33">
        <f>(C3/2) * C1 + C1</f>
        <v>10150000</v>
      </c>
      <c r="K6" s="33">
        <f>J6/(1+C7)^I6</f>
        <v>10001092.173367575</v>
      </c>
    </row>
    <row r="7" spans="2:11" x14ac:dyDescent="0.3">
      <c r="B7" s="7">
        <v>0.5</v>
      </c>
      <c r="C7" s="27">
        <v>0.03</v>
      </c>
      <c r="E7" s="7">
        <v>1</v>
      </c>
      <c r="F7" s="33">
        <f>(C2/2) * C1</f>
        <v>175000.00000000003</v>
      </c>
      <c r="G7" s="33">
        <f t="shared" ref="G7:G8" si="0">F7/(1+C8)^E7</f>
        <v>168269.23076923078</v>
      </c>
      <c r="I7" s="7">
        <v>1</v>
      </c>
      <c r="J7" s="1"/>
      <c r="K7" s="1"/>
    </row>
    <row r="8" spans="2:11" x14ac:dyDescent="0.3">
      <c r="B8" s="7">
        <v>1</v>
      </c>
      <c r="C8" s="27">
        <v>0.04</v>
      </c>
      <c r="E8" s="7">
        <v>1.5</v>
      </c>
      <c r="F8" s="33">
        <f>(C2/2) * C1</f>
        <v>175000.00000000003</v>
      </c>
      <c r="G8" s="33">
        <f t="shared" si="0"/>
        <v>165001.5560056837</v>
      </c>
      <c r="I8" s="7">
        <v>1.5</v>
      </c>
      <c r="J8" s="1"/>
      <c r="K8" s="1"/>
    </row>
    <row r="9" spans="2:11" x14ac:dyDescent="0.3">
      <c r="B9" s="7">
        <v>1.5</v>
      </c>
      <c r="C9" s="27">
        <v>0.04</v>
      </c>
      <c r="E9" s="7">
        <v>2</v>
      </c>
      <c r="F9" s="33">
        <f>(C2/2) * C1 + C1</f>
        <v>10175000</v>
      </c>
      <c r="G9" s="33">
        <f>F9/(1+C10)^E9</f>
        <v>9317552.253840344</v>
      </c>
      <c r="I9" s="7">
        <v>2</v>
      </c>
      <c r="J9" s="1"/>
      <c r="K9" s="1"/>
    </row>
    <row r="10" spans="2:11" x14ac:dyDescent="0.3">
      <c r="B10" s="7">
        <v>2</v>
      </c>
      <c r="C10" s="27">
        <v>4.4999999999999998E-2</v>
      </c>
      <c r="E10" s="34"/>
      <c r="F10" s="35"/>
      <c r="G10" s="36">
        <f>SUM(G6:G9)</f>
        <v>9823255.66429401</v>
      </c>
      <c r="I10" s="34"/>
      <c r="J10" s="35"/>
      <c r="K10" s="36">
        <f>SUM(K6:K9)</f>
        <v>10001092.173367575</v>
      </c>
    </row>
    <row r="12" spans="2:11" x14ac:dyDescent="0.3">
      <c r="B12" s="25" t="s">
        <v>110</v>
      </c>
      <c r="C12" s="32" t="s">
        <v>111</v>
      </c>
    </row>
    <row r="13" spans="2:11" ht="28.8" x14ac:dyDescent="0.3">
      <c r="B13" s="37" t="s">
        <v>112</v>
      </c>
      <c r="C13" s="38">
        <f>K10-G10</f>
        <v>177836.50907356478</v>
      </c>
    </row>
    <row r="14" spans="2:11" ht="28.8" x14ac:dyDescent="0.3">
      <c r="B14" s="37" t="s">
        <v>113</v>
      </c>
      <c r="C14" s="38">
        <f>G10-K10</f>
        <v>-177836.50907356478</v>
      </c>
    </row>
  </sheetData>
  <mergeCells count="3">
    <mergeCell ref="E4:G4"/>
    <mergeCell ref="I4:K4"/>
    <mergeCell ref="B5:C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B3AA-E99C-4CCB-8F9C-579253C6C057}">
  <dimension ref="B2:C10"/>
  <sheetViews>
    <sheetView zoomScale="160" zoomScaleNormal="160" workbookViewId="0">
      <selection activeCell="D10" sqref="D10"/>
    </sheetView>
  </sheetViews>
  <sheetFormatPr defaultRowHeight="14.4" x14ac:dyDescent="0.3"/>
  <cols>
    <col min="3" max="3" width="92.109375" style="16" customWidth="1"/>
  </cols>
  <sheetData>
    <row r="2" spans="2:3" ht="28.8" x14ac:dyDescent="0.3">
      <c r="B2" t="s">
        <v>78</v>
      </c>
      <c r="C2" s="16" t="s">
        <v>79</v>
      </c>
    </row>
    <row r="4" spans="2:3" ht="28.8" x14ac:dyDescent="0.3">
      <c r="B4" t="s">
        <v>80</v>
      </c>
      <c r="C4" s="16" t="s">
        <v>81</v>
      </c>
    </row>
    <row r="6" spans="2:3" ht="28.8" x14ac:dyDescent="0.3">
      <c r="B6" t="s">
        <v>82</v>
      </c>
      <c r="C6" s="16" t="s">
        <v>83</v>
      </c>
    </row>
    <row r="8" spans="2:3" ht="28.8" x14ac:dyDescent="0.3">
      <c r="B8" t="s">
        <v>84</v>
      </c>
      <c r="C8" s="16" t="s">
        <v>85</v>
      </c>
    </row>
    <row r="10" spans="2:3" ht="28.8" x14ac:dyDescent="0.3">
      <c r="B10" t="s">
        <v>86</v>
      </c>
      <c r="C10" s="1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BE21-BB0C-4EAD-B606-CDC3C854F45B}">
  <dimension ref="B1:I11"/>
  <sheetViews>
    <sheetView zoomScale="115" zoomScaleNormal="115" workbookViewId="0">
      <selection activeCell="E13" sqref="E13"/>
    </sheetView>
  </sheetViews>
  <sheetFormatPr defaultRowHeight="14.4" x14ac:dyDescent="0.3"/>
  <cols>
    <col min="2" max="2" width="20.77734375" bestFit="1" customWidth="1"/>
    <col min="3" max="3" width="14.88671875" bestFit="1" customWidth="1"/>
    <col min="5" max="5" width="20.21875" bestFit="1" customWidth="1"/>
    <col min="6" max="6" width="22.109375" bestFit="1" customWidth="1"/>
    <col min="8" max="8" width="20.21875" bestFit="1" customWidth="1"/>
    <col min="9" max="9" width="25.5546875" bestFit="1" customWidth="1"/>
  </cols>
  <sheetData>
    <row r="1" spans="2:9" ht="15" x14ac:dyDescent="0.35">
      <c r="B1" s="2" t="s">
        <v>67</v>
      </c>
      <c r="C1" s="1"/>
      <c r="E1" s="24" t="s">
        <v>65</v>
      </c>
      <c r="F1" s="3" t="s">
        <v>66</v>
      </c>
      <c r="H1" s="24" t="s">
        <v>73</v>
      </c>
      <c r="I1" s="3" t="s">
        <v>74</v>
      </c>
    </row>
    <row r="2" spans="2:9" x14ac:dyDescent="0.3">
      <c r="B2" s="1"/>
      <c r="C2" s="1"/>
      <c r="E2" s="1"/>
      <c r="F2" s="1"/>
      <c r="H2" s="1"/>
      <c r="I2" s="1"/>
    </row>
    <row r="3" spans="2:9" ht="15" x14ac:dyDescent="0.35">
      <c r="B3" s="22" t="s">
        <v>57</v>
      </c>
      <c r="C3" s="1" t="s">
        <v>61</v>
      </c>
      <c r="E3" s="1" t="s">
        <v>72</v>
      </c>
      <c r="F3" s="1" t="s">
        <v>70</v>
      </c>
      <c r="H3" s="1" t="s">
        <v>72</v>
      </c>
      <c r="I3" s="1" t="s">
        <v>75</v>
      </c>
    </row>
    <row r="4" spans="2:9" ht="15" x14ac:dyDescent="0.35">
      <c r="B4" s="22" t="s">
        <v>58</v>
      </c>
      <c r="C4" s="1" t="s">
        <v>62</v>
      </c>
      <c r="E4" s="1" t="s">
        <v>68</v>
      </c>
      <c r="F4" s="1" t="s">
        <v>69</v>
      </c>
      <c r="H4" s="1" t="s">
        <v>68</v>
      </c>
      <c r="I4" s="1" t="s">
        <v>69</v>
      </c>
    </row>
    <row r="5" spans="2:9" ht="15" x14ac:dyDescent="0.35">
      <c r="B5" s="22" t="s">
        <v>59</v>
      </c>
      <c r="C5" s="1" t="s">
        <v>63</v>
      </c>
      <c r="E5" s="1" t="s">
        <v>71</v>
      </c>
      <c r="F5" s="23">
        <v>0.05</v>
      </c>
      <c r="H5" s="1" t="s">
        <v>76</v>
      </c>
      <c r="I5" s="23">
        <v>0.05</v>
      </c>
    </row>
    <row r="6" spans="2:9" ht="15" x14ac:dyDescent="0.35">
      <c r="B6" s="22" t="s">
        <v>60</v>
      </c>
      <c r="C6" s="1" t="s">
        <v>64</v>
      </c>
    </row>
    <row r="11" spans="2:9" ht="28.8" x14ac:dyDescent="0.3">
      <c r="B11" s="21"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EFA8-B17C-490A-B788-BE33DE5CF930}">
  <dimension ref="B2:B10"/>
  <sheetViews>
    <sheetView zoomScale="145" zoomScaleNormal="145" workbookViewId="0">
      <selection activeCell="C10" sqref="C10"/>
    </sheetView>
  </sheetViews>
  <sheetFormatPr defaultRowHeight="14.4" x14ac:dyDescent="0.3"/>
  <cols>
    <col min="2" max="2" width="105.88671875" customWidth="1"/>
  </cols>
  <sheetData>
    <row r="2" spans="2:2" ht="28.8" x14ac:dyDescent="0.3">
      <c r="B2" s="16" t="s">
        <v>52</v>
      </c>
    </row>
    <row r="4" spans="2:2" ht="28.8" x14ac:dyDescent="0.3">
      <c r="B4" s="16" t="s">
        <v>53</v>
      </c>
    </row>
    <row r="6" spans="2:2" ht="28.8" x14ac:dyDescent="0.3">
      <c r="B6" s="16" t="s">
        <v>54</v>
      </c>
    </row>
    <row r="8" spans="2:2" ht="28.8" x14ac:dyDescent="0.3">
      <c r="B8" s="16" t="s">
        <v>55</v>
      </c>
    </row>
    <row r="10" spans="2:2" x14ac:dyDescent="0.3">
      <c r="B10"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3A43-D0DE-41F9-9EA8-F5D0574D1E35}">
  <dimension ref="A1:F17"/>
  <sheetViews>
    <sheetView zoomScale="145" zoomScaleNormal="145" workbookViewId="0">
      <selection activeCell="C9" sqref="C9"/>
    </sheetView>
  </sheetViews>
  <sheetFormatPr defaultRowHeight="14.4" x14ac:dyDescent="0.3"/>
  <cols>
    <col min="1" max="1" width="30.5546875" customWidth="1"/>
    <col min="2" max="2" width="9.5546875" style="5" bestFit="1" customWidth="1"/>
    <col min="3" max="3" width="18.21875" style="5" customWidth="1"/>
    <col min="4" max="4" width="13.44140625" customWidth="1"/>
    <col min="5" max="5" width="32.88671875" customWidth="1"/>
    <col min="6" max="6" width="9.5546875" bestFit="1" customWidth="1"/>
  </cols>
  <sheetData>
    <row r="1" spans="1:6" x14ac:dyDescent="0.3">
      <c r="A1" t="s">
        <v>20</v>
      </c>
    </row>
    <row r="3" spans="1:6" x14ac:dyDescent="0.3">
      <c r="A3" s="39"/>
      <c r="B3" s="4" t="s">
        <v>13</v>
      </c>
      <c r="C3" s="9"/>
      <c r="E3" s="3"/>
      <c r="F3" s="4" t="s">
        <v>14</v>
      </c>
    </row>
    <row r="4" spans="1:6" x14ac:dyDescent="0.3">
      <c r="A4" s="2" t="s">
        <v>8</v>
      </c>
      <c r="B4" s="7">
        <v>100</v>
      </c>
      <c r="C4" s="10"/>
      <c r="E4" s="2" t="s">
        <v>8</v>
      </c>
      <c r="F4" s="7">
        <v>100</v>
      </c>
    </row>
    <row r="5" spans="1:6" x14ac:dyDescent="0.3">
      <c r="A5" s="2" t="s">
        <v>9</v>
      </c>
      <c r="B5" s="7">
        <v>105</v>
      </c>
      <c r="C5" s="10"/>
      <c r="E5" s="2" t="s">
        <v>9</v>
      </c>
      <c r="F5" s="7">
        <v>105</v>
      </c>
    </row>
    <row r="6" spans="1:6" x14ac:dyDescent="0.3">
      <c r="A6" s="2" t="s">
        <v>10</v>
      </c>
      <c r="B6" s="7" t="s">
        <v>11</v>
      </c>
      <c r="C6" s="10"/>
      <c r="E6" s="2" t="s">
        <v>10</v>
      </c>
      <c r="F6" s="7" t="s">
        <v>11</v>
      </c>
    </row>
    <row r="7" spans="1:6" x14ac:dyDescent="0.3">
      <c r="A7" s="2" t="s">
        <v>17</v>
      </c>
      <c r="B7" s="7">
        <v>2</v>
      </c>
      <c r="C7" s="10"/>
      <c r="E7" s="2" t="s">
        <v>17</v>
      </c>
      <c r="F7" s="7">
        <v>2</v>
      </c>
    </row>
    <row r="8" spans="1:6" x14ac:dyDescent="0.3">
      <c r="A8" s="2" t="s">
        <v>12</v>
      </c>
      <c r="B8" s="7">
        <v>110</v>
      </c>
      <c r="E8" s="2" t="s">
        <v>12</v>
      </c>
      <c r="F8" s="7">
        <v>100</v>
      </c>
    </row>
    <row r="9" spans="1:6" x14ac:dyDescent="0.3">
      <c r="A9" s="2" t="s">
        <v>18</v>
      </c>
      <c r="B9" s="11">
        <f>B8-B5-B7</f>
        <v>3</v>
      </c>
      <c r="E9" s="2" t="s">
        <v>19</v>
      </c>
      <c r="F9" s="11">
        <v>2</v>
      </c>
    </row>
    <row r="12" spans="1:6" x14ac:dyDescent="0.3">
      <c r="A12" t="s">
        <v>16</v>
      </c>
      <c r="E12" s="8" t="s">
        <v>15</v>
      </c>
    </row>
    <row r="16" spans="1:6" ht="15" x14ac:dyDescent="0.35">
      <c r="C16" s="12"/>
    </row>
    <row r="17" spans="3:3" x14ac:dyDescent="0.3">
      <c r="C17" s="13"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67B8A-D609-4907-829D-E17451B5BF3E}">
  <dimension ref="A1:F11"/>
  <sheetViews>
    <sheetView zoomScale="130" zoomScaleNormal="130" workbookViewId="0">
      <selection activeCell="C10" sqref="C10"/>
    </sheetView>
  </sheetViews>
  <sheetFormatPr defaultRowHeight="14.4" x14ac:dyDescent="0.3"/>
  <cols>
    <col min="1" max="1" width="31.77734375" bestFit="1" customWidth="1"/>
    <col min="2" max="2" width="14" customWidth="1"/>
    <col min="5" max="5" width="31.77734375" bestFit="1" customWidth="1"/>
    <col min="6" max="6" width="9.5546875" bestFit="1" customWidth="1"/>
  </cols>
  <sheetData>
    <row r="1" spans="1:6" ht="15" x14ac:dyDescent="0.35">
      <c r="A1" s="12" t="s">
        <v>22</v>
      </c>
    </row>
    <row r="2" spans="1:6" ht="15" x14ac:dyDescent="0.35">
      <c r="A2" s="12"/>
    </row>
    <row r="3" spans="1:6" x14ac:dyDescent="0.3">
      <c r="A3" s="39"/>
      <c r="B3" s="4" t="s">
        <v>13</v>
      </c>
      <c r="E3" s="39"/>
      <c r="F3" s="4" t="s">
        <v>13</v>
      </c>
    </row>
    <row r="4" spans="1:6" x14ac:dyDescent="0.3">
      <c r="A4" s="2" t="s">
        <v>8</v>
      </c>
      <c r="B4" s="7">
        <v>100</v>
      </c>
      <c r="E4" s="2" t="s">
        <v>8</v>
      </c>
      <c r="F4" s="7">
        <v>100</v>
      </c>
    </row>
    <row r="5" spans="1:6" x14ac:dyDescent="0.3">
      <c r="A5" s="2" t="s">
        <v>9</v>
      </c>
      <c r="B5" s="7">
        <v>95</v>
      </c>
      <c r="E5" s="2" t="s">
        <v>9</v>
      </c>
      <c r="F5" s="7">
        <v>110</v>
      </c>
    </row>
    <row r="6" spans="1:6" x14ac:dyDescent="0.3">
      <c r="A6" s="2" t="s">
        <v>10</v>
      </c>
      <c r="B6" s="7" t="s">
        <v>11</v>
      </c>
      <c r="E6" s="2" t="s">
        <v>10</v>
      </c>
      <c r="F6" s="7" t="s">
        <v>11</v>
      </c>
    </row>
    <row r="7" spans="1:6" x14ac:dyDescent="0.3">
      <c r="A7" s="2" t="s">
        <v>17</v>
      </c>
      <c r="B7" s="7">
        <v>2</v>
      </c>
      <c r="E7" s="2" t="s">
        <v>17</v>
      </c>
      <c r="F7" s="7">
        <v>2</v>
      </c>
    </row>
    <row r="8" spans="1:6" x14ac:dyDescent="0.3">
      <c r="A8" s="2" t="s">
        <v>12</v>
      </c>
      <c r="B8" s="7">
        <v>98</v>
      </c>
      <c r="E8" s="2" t="s">
        <v>12</v>
      </c>
      <c r="F8" s="7">
        <v>120</v>
      </c>
    </row>
    <row r="9" spans="1:6" x14ac:dyDescent="0.3">
      <c r="A9" s="2" t="s">
        <v>23</v>
      </c>
      <c r="B9" s="11">
        <v>2</v>
      </c>
      <c r="E9" s="2" t="s">
        <v>26</v>
      </c>
      <c r="F9" s="11">
        <f>F8-F5-F7</f>
        <v>8</v>
      </c>
    </row>
    <row r="11" spans="1:6" x14ac:dyDescent="0.3">
      <c r="A11" s="14" t="s">
        <v>24</v>
      </c>
      <c r="E11" s="8"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6382-3142-4DE7-8AA1-EB0B4E40D051}">
  <dimension ref="A2:B6"/>
  <sheetViews>
    <sheetView zoomScale="130" zoomScaleNormal="130" workbookViewId="0">
      <selection activeCell="B15" sqref="B15"/>
    </sheetView>
  </sheetViews>
  <sheetFormatPr defaultRowHeight="14.4" x14ac:dyDescent="0.3"/>
  <cols>
    <col min="1" max="1" width="17.5546875" style="17" bestFit="1" customWidth="1"/>
    <col min="2" max="2" width="136.44140625" style="16" customWidth="1"/>
  </cols>
  <sheetData>
    <row r="2" spans="1:2" ht="28.8" x14ac:dyDescent="0.3">
      <c r="B2" s="16" t="s">
        <v>48</v>
      </c>
    </row>
    <row r="4" spans="1:2" ht="28.8" x14ac:dyDescent="0.3">
      <c r="A4" s="18" t="s">
        <v>44</v>
      </c>
      <c r="B4" s="16" t="s">
        <v>46</v>
      </c>
    </row>
    <row r="6" spans="1:2" ht="28.8" x14ac:dyDescent="0.3">
      <c r="A6" s="18" t="s">
        <v>45</v>
      </c>
      <c r="B6" s="16"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E74B-DCA4-48F3-BA01-B21C321D34A3}">
  <dimension ref="B2:B8"/>
  <sheetViews>
    <sheetView zoomScale="130" zoomScaleNormal="130" workbookViewId="0">
      <selection activeCell="B12" sqref="B12"/>
    </sheetView>
  </sheetViews>
  <sheetFormatPr defaultRowHeight="14.4" x14ac:dyDescent="0.3"/>
  <cols>
    <col min="2" max="2" width="107.88671875" bestFit="1" customWidth="1"/>
  </cols>
  <sheetData>
    <row r="2" spans="2:2" x14ac:dyDescent="0.3">
      <c r="B2" t="s">
        <v>88</v>
      </c>
    </row>
    <row r="4" spans="2:2" x14ac:dyDescent="0.3">
      <c r="B4" t="s">
        <v>89</v>
      </c>
    </row>
    <row r="6" spans="2:2" x14ac:dyDescent="0.3">
      <c r="B6" t="s">
        <v>90</v>
      </c>
    </row>
    <row r="8" spans="2:2" x14ac:dyDescent="0.3">
      <c r="B8" t="s">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Basic_Definitions</vt:lpstr>
      <vt:lpstr>Interest_Rate_Swaps</vt:lpstr>
      <vt:lpstr>Greeks</vt:lpstr>
      <vt:lpstr>Forward</vt:lpstr>
      <vt:lpstr>Futures</vt:lpstr>
      <vt:lpstr>Call-Long</vt:lpstr>
      <vt:lpstr>Call-Short</vt:lpstr>
      <vt:lpstr>Option_Settlement</vt:lpstr>
      <vt:lpstr>Long-Put</vt:lpstr>
      <vt:lpstr>Exotics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Kansal</dc:creator>
  <cp:lastModifiedBy>Sachin Kansal</cp:lastModifiedBy>
  <dcterms:created xsi:type="dcterms:W3CDTF">2015-06-05T18:17:20Z</dcterms:created>
  <dcterms:modified xsi:type="dcterms:W3CDTF">2024-04-09T17:53:17Z</dcterms:modified>
</cp:coreProperties>
</file>