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Jobs_2021_2022\GITHUB-Upload\"/>
    </mc:Choice>
  </mc:AlternateContent>
  <xr:revisionPtr revIDLastSave="0" documentId="13_ncr:1_{95786C4A-6320-4EC0-B0EB-CFF6FDC4FCB3}" xr6:coauthVersionLast="47" xr6:coauthVersionMax="47" xr10:uidLastSave="{00000000-0000-0000-0000-000000000000}"/>
  <bookViews>
    <workbookView xWindow="-120" yWindow="-120" windowWidth="24240" windowHeight="13020" tabRatio="789" xr2:uid="{00000000-000D-0000-FFFF-FFFF00000000}"/>
  </bookViews>
  <sheets>
    <sheet name="PD_LGD_EAD" sheetId="16" r:id="rId1"/>
    <sheet name="CVA_Basel_4" sheetId="13" r:id="rId2"/>
    <sheet name="Securities Financing" sheetId="9" r:id="rId3"/>
    <sheet name="EE_PFE_EEE" sheetId="8" r:id="rId4"/>
    <sheet name="CVA_XVA" sheetId="14" r:id="rId5"/>
    <sheet name="Credit_Risk_SA_Basel_3" sheetId="6"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6" i="16" l="1"/>
  <c r="B12" i="16"/>
  <c r="B7" i="16"/>
  <c r="F45" i="6"/>
  <c r="G45" i="6" s="1"/>
  <c r="G43" i="6"/>
  <c r="F43" i="6"/>
  <c r="F42" i="6"/>
  <c r="G42" i="6" s="1"/>
  <c r="G41" i="6"/>
  <c r="F41" i="6"/>
  <c r="F40" i="6"/>
  <c r="G40" i="6" s="1"/>
  <c r="G39" i="6"/>
  <c r="F39" i="6"/>
  <c r="F38" i="6"/>
  <c r="G38" i="6" s="1"/>
  <c r="G37" i="6"/>
  <c r="F37" i="6"/>
  <c r="F35" i="6"/>
  <c r="G35" i="6" s="1"/>
  <c r="G33" i="6"/>
  <c r="F33" i="6"/>
  <c r="G32" i="6"/>
  <c r="F32" i="6"/>
  <c r="G31" i="6"/>
  <c r="F31" i="6"/>
  <c r="F29" i="6"/>
  <c r="G29" i="6" s="1"/>
  <c r="G27" i="6"/>
  <c r="F27" i="6"/>
  <c r="G25" i="6"/>
  <c r="F25" i="6"/>
  <c r="G24" i="6"/>
  <c r="F24" i="6"/>
  <c r="G23" i="6"/>
  <c r="F23" i="6"/>
  <c r="G21" i="6"/>
  <c r="F21" i="6"/>
  <c r="G20" i="6"/>
  <c r="F20" i="6"/>
  <c r="G19" i="6"/>
  <c r="F19" i="6"/>
  <c r="G18" i="6"/>
  <c r="F18" i="6"/>
  <c r="G17" i="6"/>
  <c r="F17" i="6"/>
  <c r="G15" i="6"/>
  <c r="F15" i="6"/>
  <c r="G14" i="6"/>
  <c r="F14" i="6"/>
  <c r="G13" i="6"/>
  <c r="F13" i="6"/>
  <c r="G12" i="6"/>
  <c r="F12" i="6"/>
  <c r="G11" i="6"/>
  <c r="F11" i="6"/>
  <c r="G10" i="6"/>
  <c r="F10" i="6"/>
  <c r="G8" i="6"/>
  <c r="F8" i="6"/>
  <c r="G7" i="6"/>
  <c r="F7" i="6"/>
  <c r="G6" i="6"/>
  <c r="F6" i="6"/>
  <c r="G5" i="6"/>
  <c r="F5" i="6"/>
  <c r="G4" i="6"/>
  <c r="F4" i="6"/>
  <c r="G3" i="6"/>
  <c r="F3" i="6"/>
</calcChain>
</file>

<file path=xl/sharedStrings.xml><?xml version="1.0" encoding="utf-8"?>
<sst xmlns="http://schemas.openxmlformats.org/spreadsheetml/2006/main" count="111" uniqueCount="104">
  <si>
    <t>Amount ($)</t>
  </si>
  <si>
    <t>Total Commitment</t>
  </si>
  <si>
    <t>Exposure at Default (EAD)</t>
  </si>
  <si>
    <t>Probability of Default (PD)</t>
  </si>
  <si>
    <t>Loss Given Default (LGD)</t>
  </si>
  <si>
    <t>Expected Loss (EAD * PD * LGD)</t>
  </si>
  <si>
    <t>STD DEV of PD</t>
  </si>
  <si>
    <t>STD DEV of LGD</t>
  </si>
  <si>
    <t>Unexpected Loss</t>
  </si>
  <si>
    <t>UL is 1 STD DEV away from the EL.</t>
  </si>
  <si>
    <t>Basel 3 - Credit Risk - Standardized Approach</t>
  </si>
  <si>
    <t>Exposure Class</t>
  </si>
  <si>
    <t>Entity / Country</t>
  </si>
  <si>
    <t>External Rating</t>
  </si>
  <si>
    <t>Risk Weight</t>
  </si>
  <si>
    <t>Amount</t>
  </si>
  <si>
    <t>RWA Amount</t>
  </si>
  <si>
    <t>Capital Charge (8%)</t>
  </si>
  <si>
    <t>Countries</t>
  </si>
  <si>
    <t>USA, Germany, UK, Singapore</t>
  </si>
  <si>
    <t>AAA to AA–</t>
  </si>
  <si>
    <t>China</t>
  </si>
  <si>
    <t>A+ to A–</t>
  </si>
  <si>
    <t>India, Spain, Thailand</t>
  </si>
  <si>
    <t>BBB+ to BBB–</t>
  </si>
  <si>
    <t>Brazil, Greece</t>
  </si>
  <si>
    <t>BB+ to BB-</t>
  </si>
  <si>
    <t>Pakistan</t>
  </si>
  <si>
    <t>Below B-</t>
  </si>
  <si>
    <t>Unrated</t>
  </si>
  <si>
    <t>Banks</t>
  </si>
  <si>
    <t>US Banks</t>
  </si>
  <si>
    <t>India</t>
  </si>
  <si>
    <t>Banks as Corporates</t>
  </si>
  <si>
    <t>Residential Real Estate</t>
  </si>
  <si>
    <t>Requirements met</t>
  </si>
  <si>
    <t>Requirements not met &amp; Junior Lien</t>
  </si>
  <si>
    <t>Multifamily Mortgages</t>
  </si>
  <si>
    <t>Pre-sold construction Loans</t>
  </si>
  <si>
    <t>Purchase contract is cancelled</t>
  </si>
  <si>
    <t>Commercial Real Estate (New)</t>
  </si>
  <si>
    <t>High Volatility Commercial Real Estate</t>
  </si>
  <si>
    <t>Corporate Exposures</t>
  </si>
  <si>
    <t>Pre-sold Construction Loans</t>
  </si>
  <si>
    <t>Retail Exposures (New)</t>
  </si>
  <si>
    <t>Corporates</t>
  </si>
  <si>
    <t>Off Balance Sheet Exposures</t>
  </si>
  <si>
    <t>CCF for unconditionally cancellable commitments increases from 0% to 10%</t>
  </si>
  <si>
    <t>CCF for Unused commitments with a maturity &lt; 1 year will increase from 20% to 40%</t>
  </si>
  <si>
    <t>CCF for Unused commitments with a maturity &gt; 1 year will decrease from 50% to 40%</t>
  </si>
  <si>
    <t>Specialized Lending (New)</t>
  </si>
  <si>
    <t>100% RW for corporate exposures</t>
  </si>
  <si>
    <t>Subordinated debt and Equity</t>
  </si>
  <si>
    <t xml:space="preserve">Sovereign and related equity: 0% </t>
  </si>
  <si>
    <t xml:space="preserve">PSE: 20% </t>
  </si>
  <si>
    <t xml:space="preserve">Community Development Investment (CDI) and non-significant investments: 100% </t>
  </si>
  <si>
    <t xml:space="preserve">Significant investments in unconsolidated entities: 250% </t>
  </si>
  <si>
    <t xml:space="preserve"> Publicly traded equity: 300% </t>
  </si>
  <si>
    <t xml:space="preserve">Non-publicly traded equity: 400% </t>
  </si>
  <si>
    <t>Certain investment firms qualifying as traditional securitization: 600%</t>
  </si>
  <si>
    <t>Other</t>
  </si>
  <si>
    <t>Introduction of a 1.5 multiplier in case of currency mismatch between exposure and income currency.</t>
  </si>
  <si>
    <t>Expected MtM</t>
  </si>
  <si>
    <t>Max PFE</t>
  </si>
  <si>
    <t>Economic Capital</t>
  </si>
  <si>
    <t>It's the amount of capital that a company (usually in financial services) needs to ensure that it stays solvent given its risk profile. It's essentially a way of measuring risk.</t>
  </si>
  <si>
    <t>is the expected value of a Transaction at a given point in future.</t>
  </si>
  <si>
    <t>Expected Exposure</t>
  </si>
  <si>
    <t>amount that is expected to be lost if there is positive MtM and the counterparty defaults.</t>
  </si>
  <si>
    <t>Expected Positive exposure</t>
  </si>
  <si>
    <t>is the average EE through time. Expected positive exposure is a useful single amount to quantify exposure.</t>
  </si>
  <si>
    <t>is the highest PFE value over a stated time frame.</t>
  </si>
  <si>
    <t>Potential Future Exposure</t>
  </si>
  <si>
    <t>maximum expected credit risk exposure for a specified period of time at a prespecified level of confidence. 
PFE is a measure of Counterparty and Credit Risk exposure. PFE of Bonds, Loans and Repos are approx equal to Notional Value.</t>
  </si>
  <si>
    <t>VaR at 99% CL defined the capital that a Bank must put aside to cover ULs in 99% of the cases. Bank's insolvency is confined to events whose probability does not exceed 1%.</t>
  </si>
  <si>
    <t>Securities financing transactions (SFTs) allow investors and firms to use assets, such as the shares or bonds they own, to secure funding for their activities.</t>
  </si>
  <si>
    <t>A securities financing transaction can be</t>
  </si>
  <si>
    <t>a repurchase transaction - selling a security and agreeing to repurchase it in the future for the original sum of money plus a return for the use of that money</t>
  </si>
  <si>
    <t>lending a security for a fee in return for a guarantee in the form of financial instruments or cash given by the borrower</t>
  </si>
  <si>
    <t>a buy-sell back transaction or sell-buy back transaction</t>
  </si>
  <si>
    <t>a margin lending transaction</t>
  </si>
  <si>
    <t>The Securities Financing Transaction (SFT) Clearing service is a National Securities Clearing Corporation (NSCC) product offering central clearing and settlement services for overnight borrows and loans of equity securities.</t>
  </si>
  <si>
    <t>Economic Capital = Unexpected Loss - Expected Loss</t>
  </si>
  <si>
    <t>Banks may choose to set its CVA capital equal to 100% of capital requirements for CCR.</t>
  </si>
  <si>
    <t>Simplified Method - aggregate notional amount of non-centrally cleared derivatives &lt;= EUR 100 Billion.</t>
  </si>
  <si>
    <t>Option - 3</t>
  </si>
  <si>
    <t>Full version - with recognition of Hedges.</t>
  </si>
  <si>
    <t>Reduced version - without consideration of Hedges.</t>
  </si>
  <si>
    <t>BA-CVA can be applied to all Banks that can't use SA-CVA.</t>
  </si>
  <si>
    <t>Option - 2</t>
  </si>
  <si>
    <t>It can only be applied with Supervisors approval.</t>
  </si>
  <si>
    <t>In SA-CVA, Banks can determine CVA based on the sensitivities of Credit Spreads of its Counterparties.</t>
  </si>
  <si>
    <t>Option - 1</t>
  </si>
  <si>
    <t>CVA Risk capital charge under Basel 3 is limited to OTC derivatives and includes SFTs.</t>
  </si>
  <si>
    <t>CVA can be determined at 
a) Portfolio level
b) CCP level
c) Netting set level
d) Individual Transaction level</t>
  </si>
  <si>
    <t>CVA is price to be paid to account for changes in the credit worthiness of the counterparty in a derivative transaction.</t>
  </si>
  <si>
    <t>CVA Risk capital charge is not applicable to transactions cleared through a central counterpary.</t>
  </si>
  <si>
    <r>
      <rPr>
        <b/>
        <sz val="11"/>
        <color rgb="FFFF0000"/>
        <rFont val="Calibri"/>
        <family val="2"/>
        <scheme val="minor"/>
      </rPr>
      <t>KVA - is the cost associated with holding regulatory capital against a trade.</t>
    </r>
    <r>
      <rPr>
        <sz val="11"/>
        <color theme="1"/>
        <rFont val="Calibri"/>
        <family val="2"/>
        <scheme val="minor"/>
      </rPr>
      <t xml:space="preserve"> Banks are required by law to hold large capital reserves in preparation for unexpected market and operational losses. Subsequently, BASEL III increased the capital reserve requirements for banks that hold derivative contracts.</t>
    </r>
  </si>
  <si>
    <r>
      <rPr>
        <b/>
        <sz val="11"/>
        <color rgb="FFFF0000"/>
        <rFont val="Calibri"/>
        <family val="2"/>
        <scheme val="minor"/>
      </rPr>
      <t>FVA refers to the funding cost of an uncollateralized OTC derivative</t>
    </r>
    <r>
      <rPr>
        <sz val="11"/>
        <color theme="1"/>
        <rFont val="Calibri"/>
        <family val="2"/>
        <scheme val="minor"/>
      </rPr>
      <t xml:space="preserve"> instrument that is priced above the risk-free rate. It concerns estimating PV of market funding costs into the pricing of a derivative on the first day rather than spreading the cost over the life of the derivative.</t>
    </r>
  </si>
  <si>
    <t>Risky Value = Risk Free Value - CVA</t>
  </si>
  <si>
    <t xml:space="preserve">CVA = Risk Free Value - Risky Value      </t>
  </si>
  <si>
    <t>CVA is a change to the market value of derivative instruments to account for counterparty credit risk.</t>
  </si>
  <si>
    <t>Pricing of Counterparty risk is a function of EAD and PD.</t>
  </si>
  <si>
    <t>CVA is the price that an investor would pay to hedge the counterparty credit risk of a derivative instrument. 
It reduces the mark to market value of an asset by the value of the CVA.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</si>
</sst>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quot;$&quot;#,##0"/>
    <numFmt numFmtId="166" formatCode="&quot;$&quot;#,##0.00"/>
    <numFmt numFmtId="167" formatCode="0.00000000"/>
  </numFmts>
  <fonts count="9">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20"/>
      <name val="Calibri"/>
      <family val="2"/>
      <scheme val="minor"/>
    </font>
    <font>
      <sz val="11"/>
      <color rgb="FF372F32"/>
      <name val="Inherit"/>
    </font>
    <font>
      <sz val="11"/>
      <color rgb="FF404040"/>
      <name val="Calibri"/>
      <family val="2"/>
      <scheme val="minor"/>
    </font>
    <font>
      <b/>
      <sz val="11"/>
      <color rgb="FF404040"/>
      <name val="Calibri"/>
      <family val="2"/>
      <scheme val="minor"/>
    </font>
    <font>
      <b/>
      <sz val="11"/>
      <color rgb="FFFF0000"/>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
      <patternFill patternType="solid">
        <fgColor theme="4" tint="0.39997558519241921"/>
        <bgColor indexed="64"/>
      </patternFill>
    </fill>
    <fill>
      <patternFill patternType="solid">
        <fgColor rgb="FFFFC000"/>
        <bgColor indexed="64"/>
      </patternFill>
    </fill>
    <fill>
      <patternFill patternType="solid">
        <fgColor rgb="FFFFFFFF"/>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BCBDBC"/>
      </left>
      <right style="thin">
        <color rgb="FFBCBDBC"/>
      </right>
      <top style="thin">
        <color rgb="FF000000"/>
      </top>
      <bottom style="thin">
        <color rgb="FF000000"/>
      </bottom>
      <diagonal/>
    </border>
    <border>
      <left style="thin">
        <color indexed="64"/>
      </left>
      <right style="thin">
        <color indexed="64"/>
      </right>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35">
    <xf numFmtId="0" fontId="0" fillId="0" borderId="0" xfId="0"/>
    <xf numFmtId="0" fontId="0" fillId="0" borderId="0" xfId="0" applyAlignment="1">
      <alignment wrapText="1"/>
    </xf>
    <xf numFmtId="0" fontId="2" fillId="2" borderId="1" xfId="0" applyFont="1" applyFill="1" applyBorder="1" applyAlignment="1">
      <alignment horizontal="center"/>
    </xf>
    <xf numFmtId="0" fontId="0" fillId="0" borderId="1" xfId="0" applyBorder="1"/>
    <xf numFmtId="0" fontId="2" fillId="0" borderId="1" xfId="0" applyFont="1" applyBorder="1"/>
    <xf numFmtId="0" fontId="2" fillId="3" borderId="1" xfId="0" applyFont="1" applyFill="1" applyBorder="1" applyAlignment="1">
      <alignment horizontal="center"/>
    </xf>
    <xf numFmtId="165" fontId="0" fillId="0" borderId="1" xfId="1" applyNumberFormat="1" applyFont="1" applyBorder="1" applyAlignment="1">
      <alignment horizontal="center"/>
    </xf>
    <xf numFmtId="10" fontId="0" fillId="0" borderId="1" xfId="1" applyNumberFormat="1" applyFont="1" applyBorder="1" applyAlignment="1">
      <alignment horizontal="center"/>
    </xf>
    <xf numFmtId="9" fontId="0" fillId="0" borderId="1" xfId="2" applyFont="1" applyBorder="1" applyAlignment="1">
      <alignment horizontal="center"/>
    </xf>
    <xf numFmtId="166" fontId="3" fillId="4" borderId="1" xfId="1" applyNumberFormat="1" applyFont="1" applyFill="1" applyBorder="1" applyAlignment="1">
      <alignment horizontal="center"/>
    </xf>
    <xf numFmtId="0" fontId="0" fillId="0" borderId="1" xfId="0" applyBorder="1" applyAlignment="1">
      <alignment horizontal="center"/>
    </xf>
    <xf numFmtId="10" fontId="0" fillId="0" borderId="1" xfId="2" applyNumberFormat="1" applyFont="1" applyBorder="1" applyAlignment="1">
      <alignment horizontal="center"/>
    </xf>
    <xf numFmtId="0" fontId="0" fillId="0" borderId="0" xfId="0" applyAlignment="1">
      <alignment horizontal="center"/>
    </xf>
    <xf numFmtId="167" fontId="0" fillId="0" borderId="0" xfId="0" applyNumberFormat="1" applyAlignment="1">
      <alignment horizontal="center" vertical="center"/>
    </xf>
    <xf numFmtId="9" fontId="0" fillId="0" borderId="1" xfId="0" applyNumberFormat="1" applyBorder="1" applyAlignment="1">
      <alignment horizontal="center"/>
    </xf>
    <xf numFmtId="9" fontId="5" fillId="6" borderId="4" xfId="0" applyNumberFormat="1" applyFont="1" applyFill="1" applyBorder="1" applyAlignment="1">
      <alignment horizontal="center" vertical="top" wrapText="1"/>
    </xf>
    <xf numFmtId="0" fontId="2" fillId="0" borderId="1" xfId="0" applyFont="1" applyBorder="1" applyAlignment="1">
      <alignment horizontal="center"/>
    </xf>
    <xf numFmtId="9" fontId="0" fillId="0" borderId="0" xfId="0" applyNumberFormat="1" applyAlignment="1">
      <alignment horizontal="center"/>
    </xf>
    <xf numFmtId="0" fontId="0" fillId="0" borderId="1" xfId="0" applyBorder="1" applyAlignment="1">
      <alignment horizontal="center" wrapText="1"/>
    </xf>
    <xf numFmtId="0" fontId="2"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6" fillId="0" borderId="0" xfId="0" applyFont="1" applyAlignment="1">
      <alignment horizontal="left" vertical="center" wrapText="1" indent="1"/>
    </xf>
    <xf numFmtId="0" fontId="7" fillId="0" borderId="0" xfId="0" applyFont="1" applyAlignment="1">
      <alignment horizontal="left" vertical="center" wrapText="1" indent="1"/>
    </xf>
    <xf numFmtId="0" fontId="8" fillId="0" borderId="0" xfId="0" applyFont="1"/>
    <xf numFmtId="0" fontId="0" fillId="7" borderId="0" xfId="0" applyFill="1"/>
    <xf numFmtId="0" fontId="0" fillId="0" borderId="0" xfId="0" applyAlignment="1">
      <alignment horizontal="center" vertical="center"/>
    </xf>
    <xf numFmtId="0" fontId="2" fillId="7" borderId="0" xfId="0" applyFont="1" applyFill="1" applyAlignment="1">
      <alignment horizontal="center" vertical="center"/>
    </xf>
    <xf numFmtId="0" fontId="0" fillId="3" borderId="0" xfId="0" applyFill="1" applyAlignment="1">
      <alignment horizontal="left" vertical="center" wrapText="1"/>
    </xf>
    <xf numFmtId="0" fontId="2" fillId="2" borderId="1" xfId="0" applyFont="1" applyFill="1" applyBorder="1" applyAlignment="1">
      <alignment horizontal="center" vertical="center"/>
    </xf>
    <xf numFmtId="0" fontId="4" fillId="5" borderId="1" xfId="0" applyFont="1" applyFill="1" applyBorder="1" applyAlignment="1">
      <alignment horizont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5" xfId="0" applyFont="1" applyFill="1" applyBorder="1" applyAlignment="1">
      <alignment horizontal="center" vertical="center"/>
    </xf>
  </cellXfs>
  <cellStyles count="3">
    <cellStyle name="Comma 2" xfId="1" xr:uid="{09507A1B-BEBF-48B9-BA27-756EA825038B}"/>
    <cellStyle name="Normal" xfId="0" builtinId="0"/>
    <cellStyle name="Percent 2" xfId="2" xr:uid="{88114E72-88E2-44D8-AD2E-C8F39896A9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388227</xdr:colOff>
      <xdr:row>0</xdr:row>
      <xdr:rowOff>186934</xdr:rowOff>
    </xdr:from>
    <xdr:to>
      <xdr:col>6</xdr:col>
      <xdr:colOff>367393</xdr:colOff>
      <xdr:row>3</xdr:row>
      <xdr:rowOff>142875</xdr:rowOff>
    </xdr:to>
    <xdr:pic>
      <xdr:nvPicPr>
        <xdr:cNvPr id="2" name="Picture 1">
          <a:extLst>
            <a:ext uri="{FF2B5EF4-FFF2-40B4-BE49-F238E27FC236}">
              <a16:creationId xmlns:a16="http://schemas.microsoft.com/office/drawing/2014/main" id="{9A26BF5E-5E26-47EF-A8AC-8ED9B5E0C348}"/>
            </a:ext>
          </a:extLst>
        </xdr:cNvPr>
        <xdr:cNvPicPr>
          <a:picLocks noChangeAspect="1"/>
        </xdr:cNvPicPr>
      </xdr:nvPicPr>
      <xdr:blipFill>
        <a:blip xmlns:r="http://schemas.openxmlformats.org/officeDocument/2006/relationships" r:embed="rId1"/>
        <a:stretch>
          <a:fillRect/>
        </a:stretch>
      </xdr:blipFill>
      <xdr:spPr>
        <a:xfrm>
          <a:off x="3274302" y="186934"/>
          <a:ext cx="3865366" cy="527441"/>
        </a:xfrm>
        <a:prstGeom prst="rect">
          <a:avLst/>
        </a:prstGeom>
      </xdr:spPr>
    </xdr:pic>
    <xdr:clientData/>
  </xdr:twoCellAnchor>
  <xdr:twoCellAnchor editAs="oneCell">
    <xdr:from>
      <xdr:col>2</xdr:col>
      <xdr:colOff>365424</xdr:colOff>
      <xdr:row>4</xdr:row>
      <xdr:rowOff>87744</xdr:rowOff>
    </xdr:from>
    <xdr:to>
      <xdr:col>6</xdr:col>
      <xdr:colOff>303183</xdr:colOff>
      <xdr:row>7</xdr:row>
      <xdr:rowOff>163286</xdr:rowOff>
    </xdr:to>
    <xdr:pic>
      <xdr:nvPicPr>
        <xdr:cNvPr id="3" name="Picture 2">
          <a:extLst>
            <a:ext uri="{FF2B5EF4-FFF2-40B4-BE49-F238E27FC236}">
              <a16:creationId xmlns:a16="http://schemas.microsoft.com/office/drawing/2014/main" id="{A3B29273-BDFC-4742-80C1-5CCB1C22E4A4}"/>
            </a:ext>
          </a:extLst>
        </xdr:cNvPr>
        <xdr:cNvPicPr>
          <a:picLocks noChangeAspect="1"/>
        </xdr:cNvPicPr>
      </xdr:nvPicPr>
      <xdr:blipFill>
        <a:blip xmlns:r="http://schemas.openxmlformats.org/officeDocument/2006/relationships" r:embed="rId2"/>
        <a:stretch>
          <a:fillRect/>
        </a:stretch>
      </xdr:blipFill>
      <xdr:spPr>
        <a:xfrm>
          <a:off x="3251499" y="849744"/>
          <a:ext cx="3823959" cy="647042"/>
        </a:xfrm>
        <a:prstGeom prst="rect">
          <a:avLst/>
        </a:prstGeom>
      </xdr:spPr>
    </xdr:pic>
    <xdr:clientData/>
  </xdr:twoCellAnchor>
  <xdr:twoCellAnchor editAs="oneCell">
    <xdr:from>
      <xdr:col>2</xdr:col>
      <xdr:colOff>367441</xdr:colOff>
      <xdr:row>8</xdr:row>
      <xdr:rowOff>102053</xdr:rowOff>
    </xdr:from>
    <xdr:to>
      <xdr:col>4</xdr:col>
      <xdr:colOff>1688469</xdr:colOff>
      <xdr:row>11</xdr:row>
      <xdr:rowOff>97894</xdr:rowOff>
    </xdr:to>
    <xdr:pic>
      <xdr:nvPicPr>
        <xdr:cNvPr id="4" name="Picture 3">
          <a:extLst>
            <a:ext uri="{FF2B5EF4-FFF2-40B4-BE49-F238E27FC236}">
              <a16:creationId xmlns:a16="http://schemas.microsoft.com/office/drawing/2014/main" id="{4CA45C06-D82C-448A-8443-97A5766F36C1}"/>
            </a:ext>
          </a:extLst>
        </xdr:cNvPr>
        <xdr:cNvPicPr>
          <a:picLocks noChangeAspect="1"/>
        </xdr:cNvPicPr>
      </xdr:nvPicPr>
      <xdr:blipFill>
        <a:blip xmlns:r="http://schemas.openxmlformats.org/officeDocument/2006/relationships" r:embed="rId3"/>
        <a:stretch>
          <a:fillRect/>
        </a:stretch>
      </xdr:blipFill>
      <xdr:spPr>
        <a:xfrm>
          <a:off x="3253516" y="1626053"/>
          <a:ext cx="2540228" cy="567341"/>
        </a:xfrm>
        <a:prstGeom prst="rect">
          <a:avLst/>
        </a:prstGeom>
      </xdr:spPr>
    </xdr:pic>
    <xdr:clientData/>
  </xdr:twoCellAnchor>
  <xdr:twoCellAnchor editAs="oneCell">
    <xdr:from>
      <xdr:col>6</xdr:col>
      <xdr:colOff>612321</xdr:colOff>
      <xdr:row>1</xdr:row>
      <xdr:rowOff>13607</xdr:rowOff>
    </xdr:from>
    <xdr:to>
      <xdr:col>16</xdr:col>
      <xdr:colOff>547007</xdr:colOff>
      <xdr:row>17</xdr:row>
      <xdr:rowOff>23551</xdr:rowOff>
    </xdr:to>
    <xdr:pic>
      <xdr:nvPicPr>
        <xdr:cNvPr id="5" name="Picture 4">
          <a:extLst>
            <a:ext uri="{FF2B5EF4-FFF2-40B4-BE49-F238E27FC236}">
              <a16:creationId xmlns:a16="http://schemas.microsoft.com/office/drawing/2014/main" id="{BE1E3E22-45FD-4447-9B92-4C1BD913193A}"/>
            </a:ext>
          </a:extLst>
        </xdr:cNvPr>
        <xdr:cNvPicPr>
          <a:picLocks noChangeAspect="1"/>
        </xdr:cNvPicPr>
      </xdr:nvPicPr>
      <xdr:blipFill>
        <a:blip xmlns:r="http://schemas.openxmlformats.org/officeDocument/2006/relationships" r:embed="rId4"/>
        <a:stretch>
          <a:fillRect/>
        </a:stretch>
      </xdr:blipFill>
      <xdr:spPr>
        <a:xfrm>
          <a:off x="7384596" y="204107"/>
          <a:ext cx="6030686" cy="305794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9525</xdr:colOff>
      <xdr:row>0</xdr:row>
      <xdr:rowOff>95250</xdr:rowOff>
    </xdr:from>
    <xdr:ext cx="5476875" cy="2752725"/>
    <xdr:pic>
      <xdr:nvPicPr>
        <xdr:cNvPr id="2" name="Picture 1">
          <a:extLst>
            <a:ext uri="{FF2B5EF4-FFF2-40B4-BE49-F238E27FC236}">
              <a16:creationId xmlns:a16="http://schemas.microsoft.com/office/drawing/2014/main" id="{90F7370B-EEDB-4CF2-A6E1-863F56CBA2F8}"/>
            </a:ext>
          </a:extLst>
        </xdr:cNvPr>
        <xdr:cNvPicPr>
          <a:picLocks noChangeAspect="1"/>
        </xdr:cNvPicPr>
      </xdr:nvPicPr>
      <xdr:blipFill>
        <a:blip xmlns:r="http://schemas.openxmlformats.org/officeDocument/2006/relationships" r:embed="rId1"/>
        <a:stretch>
          <a:fillRect/>
        </a:stretch>
      </xdr:blipFill>
      <xdr:spPr>
        <a:xfrm>
          <a:off x="1228725" y="95250"/>
          <a:ext cx="5476875" cy="27527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3B087-2145-40A7-9BB3-EFFAF4AB35B3}">
  <dimension ref="A1:E16"/>
  <sheetViews>
    <sheetView tabSelected="1" zoomScale="140" zoomScaleNormal="140" workbookViewId="0">
      <selection activeCell="D17" sqref="D17"/>
    </sheetView>
  </sheetViews>
  <sheetFormatPr defaultRowHeight="15"/>
  <cols>
    <col min="1" max="1" width="31.140625" bestFit="1" customWidth="1"/>
    <col min="2" max="2" width="12.140625" style="12" bestFit="1" customWidth="1"/>
    <col min="5" max="5" width="30.85546875" bestFit="1" customWidth="1"/>
  </cols>
  <sheetData>
    <row r="1" spans="1:5">
      <c r="A1" s="3"/>
      <c r="B1" s="5" t="s">
        <v>0</v>
      </c>
    </row>
    <row r="2" spans="1:5">
      <c r="A2" s="4" t="s">
        <v>1</v>
      </c>
      <c r="B2" s="6">
        <v>10000000</v>
      </c>
    </row>
    <row r="3" spans="1:5">
      <c r="A3" s="4" t="s">
        <v>2</v>
      </c>
      <c r="B3" s="6">
        <v>8250000</v>
      </c>
    </row>
    <row r="4" spans="1:5">
      <c r="A4" s="4" t="s">
        <v>3</v>
      </c>
      <c r="B4" s="7">
        <v>1.5E-3</v>
      </c>
    </row>
    <row r="5" spans="1:5">
      <c r="A5" s="4" t="s">
        <v>4</v>
      </c>
      <c r="B5" s="8">
        <v>0.5</v>
      </c>
    </row>
    <row r="6" spans="1:5">
      <c r="A6" s="4"/>
      <c r="B6" s="8"/>
    </row>
    <row r="7" spans="1:5">
      <c r="A7" s="4" t="s">
        <v>5</v>
      </c>
      <c r="B7" s="9">
        <f>B3*B4*B5</f>
        <v>6187.5</v>
      </c>
    </row>
    <row r="8" spans="1:5">
      <c r="A8" s="3"/>
      <c r="B8" s="10"/>
    </row>
    <row r="9" spans="1:5">
      <c r="A9" s="3" t="s">
        <v>6</v>
      </c>
      <c r="B9" s="11">
        <v>3.8699999999999998E-2</v>
      </c>
    </row>
    <row r="10" spans="1:5">
      <c r="A10" s="3" t="s">
        <v>7</v>
      </c>
      <c r="B10" s="11">
        <v>0.25</v>
      </c>
    </row>
    <row r="11" spans="1:5">
      <c r="A11" s="3"/>
      <c r="B11" s="10"/>
    </row>
    <row r="12" spans="1:5">
      <c r="A12" s="4" t="s">
        <v>8</v>
      </c>
      <c r="B12" s="9">
        <f>SQRT(B4 * B10^2 + B5^2 * B4^2) * B3</f>
        <v>80119.563973164506</v>
      </c>
    </row>
    <row r="13" spans="1:5">
      <c r="A13" s="3"/>
      <c r="B13" s="10"/>
      <c r="E13" s="25" t="s">
        <v>82</v>
      </c>
    </row>
    <row r="15" spans="1:5">
      <c r="A15" t="s">
        <v>9</v>
      </c>
    </row>
    <row r="16" spans="1:5">
      <c r="E16" s="13">
        <f>B4 * (1 - B4)</f>
        <v>1.4977500000000002E-3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F39D3-B03B-4BE2-912C-EB968A36D4E3}">
  <dimension ref="A1:D8"/>
  <sheetViews>
    <sheetView workbookViewId="0">
      <selection activeCell="B11" sqref="B11"/>
    </sheetView>
  </sheetViews>
  <sheetFormatPr defaultRowHeight="15"/>
  <cols>
    <col min="1" max="1" width="14" style="27" customWidth="1"/>
    <col min="2" max="2" width="79.140625" style="1" customWidth="1"/>
    <col min="3" max="3" width="48" bestFit="1" customWidth="1"/>
    <col min="4" max="4" width="38.28515625" bestFit="1" customWidth="1"/>
  </cols>
  <sheetData>
    <row r="1" spans="1:4" ht="75">
      <c r="B1" s="29" t="s">
        <v>96</v>
      </c>
      <c r="C1" s="1" t="s">
        <v>95</v>
      </c>
      <c r="D1" s="1" t="s">
        <v>94</v>
      </c>
    </row>
    <row r="2" spans="1:4">
      <c r="B2" s="1" t="s">
        <v>93</v>
      </c>
    </row>
    <row r="4" spans="1:4" ht="30">
      <c r="A4" s="28" t="s">
        <v>92</v>
      </c>
      <c r="B4" s="1" t="s">
        <v>91</v>
      </c>
      <c r="C4" s="22" t="s">
        <v>90</v>
      </c>
    </row>
    <row r="6" spans="1:4">
      <c r="A6" s="28" t="s">
        <v>89</v>
      </c>
      <c r="B6" s="1" t="s">
        <v>88</v>
      </c>
      <c r="C6" t="s">
        <v>87</v>
      </c>
      <c r="D6" t="s">
        <v>86</v>
      </c>
    </row>
    <row r="8" spans="1:4" ht="30">
      <c r="A8" s="28" t="s">
        <v>85</v>
      </c>
      <c r="B8" s="1" t="s">
        <v>84</v>
      </c>
      <c r="C8" s="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28C2-4712-409D-A5E1-B6CACBD372C5}">
  <dimension ref="B2:B10"/>
  <sheetViews>
    <sheetView workbookViewId="0">
      <selection activeCell="B19" sqref="B19"/>
    </sheetView>
  </sheetViews>
  <sheetFormatPr defaultRowHeight="15"/>
  <cols>
    <col min="1" max="1" width="9.140625" style="23"/>
    <col min="2" max="2" width="143.42578125" style="23" bestFit="1" customWidth="1"/>
    <col min="3" max="16384" width="9.140625" style="23"/>
  </cols>
  <sheetData>
    <row r="2" spans="2:2">
      <c r="B2" s="23" t="s">
        <v>75</v>
      </c>
    </row>
    <row r="4" spans="2:2">
      <c r="B4" s="24" t="s">
        <v>76</v>
      </c>
    </row>
    <row r="5" spans="2:2">
      <c r="B5" s="23" t="s">
        <v>77</v>
      </c>
    </row>
    <row r="6" spans="2:2">
      <c r="B6" s="23" t="s">
        <v>78</v>
      </c>
    </row>
    <row r="7" spans="2:2">
      <c r="B7" s="23" t="s">
        <v>79</v>
      </c>
    </row>
    <row r="8" spans="2:2">
      <c r="B8" s="23" t="s">
        <v>80</v>
      </c>
    </row>
    <row r="10" spans="2:2" ht="30">
      <c r="B10" s="23"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25CA4-008F-44C9-884F-D342006A401B}">
  <dimension ref="A1:B13"/>
  <sheetViews>
    <sheetView workbookViewId="0">
      <selection activeCell="C11" sqref="C11"/>
    </sheetView>
  </sheetViews>
  <sheetFormatPr defaultRowHeight="15"/>
  <cols>
    <col min="1" max="1" width="26" style="19" bestFit="1" customWidth="1"/>
    <col min="2" max="2" width="156.7109375" bestFit="1" customWidth="1"/>
  </cols>
  <sheetData>
    <row r="1" spans="1:2">
      <c r="A1" s="19" t="s">
        <v>62</v>
      </c>
      <c r="B1" t="s">
        <v>66</v>
      </c>
    </row>
    <row r="3" spans="1:2">
      <c r="A3" s="19" t="s">
        <v>67</v>
      </c>
      <c r="B3" t="s">
        <v>68</v>
      </c>
    </row>
    <row r="5" spans="1:2">
      <c r="A5" s="19" t="s">
        <v>69</v>
      </c>
      <c r="B5" t="s">
        <v>70</v>
      </c>
    </row>
    <row r="7" spans="1:2">
      <c r="A7" s="19" t="s">
        <v>63</v>
      </c>
      <c r="B7" t="s">
        <v>71</v>
      </c>
    </row>
    <row r="9" spans="1:2" s="22" customFormat="1" ht="30">
      <c r="A9" s="20" t="s">
        <v>72</v>
      </c>
      <c r="B9" s="21" t="s">
        <v>73</v>
      </c>
    </row>
    <row r="11" spans="1:2">
      <c r="B11" t="s">
        <v>74</v>
      </c>
    </row>
    <row r="13" spans="1:2">
      <c r="A13" s="19" t="s">
        <v>64</v>
      </c>
      <c r="B13" t="s">
        <v>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3FF87-4F52-4A8D-B9B6-C548A7AF191A}">
  <dimension ref="A1:A12"/>
  <sheetViews>
    <sheetView workbookViewId="0">
      <selection activeCell="A8" sqref="A8"/>
    </sheetView>
  </sheetViews>
  <sheetFormatPr defaultRowHeight="15"/>
  <cols>
    <col min="1" max="1" width="98.42578125" bestFit="1" customWidth="1"/>
  </cols>
  <sheetData>
    <row r="1" spans="1:1" ht="30">
      <c r="A1" s="1" t="s">
        <v>103</v>
      </c>
    </row>
    <row r="3" spans="1:1">
      <c r="A3" t="s">
        <v>102</v>
      </c>
    </row>
    <row r="5" spans="1:1">
      <c r="A5" t="s">
        <v>101</v>
      </c>
    </row>
    <row r="7" spans="1:1">
      <c r="A7" s="26" t="s">
        <v>100</v>
      </c>
    </row>
    <row r="8" spans="1:1">
      <c r="A8" s="26" t="s">
        <v>99</v>
      </c>
    </row>
    <row r="10" spans="1:1" ht="45">
      <c r="A10" s="1" t="s">
        <v>98</v>
      </c>
    </row>
    <row r="12" spans="1:1" ht="45">
      <c r="A12" s="1" t="s">
        <v>97</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B210-ED5D-4A6D-8489-70C4A5F5FC07}">
  <dimension ref="A1:G45"/>
  <sheetViews>
    <sheetView zoomScale="115" zoomScaleNormal="115" workbookViewId="0">
      <selection activeCell="B17" sqref="B17"/>
    </sheetView>
  </sheetViews>
  <sheetFormatPr defaultRowHeight="15"/>
  <cols>
    <col min="1" max="1" width="28.28515625" style="12" bestFit="1" customWidth="1"/>
    <col min="2" max="2" width="93" style="12" bestFit="1" customWidth="1"/>
    <col min="3" max="3" width="14.42578125" style="12" bestFit="1" customWidth="1"/>
    <col min="4" max="4" width="11.5703125" style="12" bestFit="1" customWidth="1"/>
    <col min="5" max="5" width="8.28515625" style="12" bestFit="1" customWidth="1"/>
    <col min="6" max="6" width="13.140625" style="12" bestFit="1" customWidth="1"/>
    <col min="7" max="7" width="18.42578125" style="12" bestFit="1" customWidth="1"/>
  </cols>
  <sheetData>
    <row r="1" spans="1:7" ht="26.25">
      <c r="A1" s="31" t="s">
        <v>10</v>
      </c>
      <c r="B1" s="31"/>
      <c r="C1" s="31"/>
      <c r="D1" s="31"/>
      <c r="E1" s="31"/>
      <c r="F1" s="31"/>
      <c r="G1" s="31"/>
    </row>
    <row r="2" spans="1:7" s="12" customFormat="1">
      <c r="A2" s="5" t="s">
        <v>11</v>
      </c>
      <c r="B2" s="5" t="s">
        <v>12</v>
      </c>
      <c r="C2" s="5" t="s">
        <v>13</v>
      </c>
      <c r="D2" s="5" t="s">
        <v>14</v>
      </c>
      <c r="E2" s="5" t="s">
        <v>15</v>
      </c>
      <c r="F2" s="5" t="s">
        <v>16</v>
      </c>
      <c r="G2" s="5" t="s">
        <v>17</v>
      </c>
    </row>
    <row r="3" spans="1:7">
      <c r="A3" s="32" t="s">
        <v>18</v>
      </c>
      <c r="B3" s="10" t="s">
        <v>19</v>
      </c>
      <c r="C3" s="10" t="s">
        <v>20</v>
      </c>
      <c r="D3" s="14">
        <v>0</v>
      </c>
      <c r="E3" s="10">
        <v>1000</v>
      </c>
      <c r="F3" s="10">
        <f t="shared" ref="F3:F8" si="0">E3*D3</f>
        <v>0</v>
      </c>
      <c r="G3" s="10">
        <f>0.08 * F3</f>
        <v>0</v>
      </c>
    </row>
    <row r="4" spans="1:7">
      <c r="A4" s="33"/>
      <c r="B4" s="10" t="s">
        <v>21</v>
      </c>
      <c r="C4" s="10" t="s">
        <v>22</v>
      </c>
      <c r="D4" s="14">
        <v>0.2</v>
      </c>
      <c r="E4" s="10">
        <v>1000</v>
      </c>
      <c r="F4" s="10">
        <f t="shared" si="0"/>
        <v>200</v>
      </c>
      <c r="G4" s="10">
        <f>0.08 * F4</f>
        <v>16</v>
      </c>
    </row>
    <row r="5" spans="1:7">
      <c r="A5" s="33"/>
      <c r="B5" s="10" t="s">
        <v>23</v>
      </c>
      <c r="C5" s="10" t="s">
        <v>24</v>
      </c>
      <c r="D5" s="15">
        <v>0.5</v>
      </c>
      <c r="E5" s="10">
        <v>1000</v>
      </c>
      <c r="F5" s="10">
        <f t="shared" si="0"/>
        <v>500</v>
      </c>
      <c r="G5" s="10">
        <f>0.08 * F5</f>
        <v>40</v>
      </c>
    </row>
    <row r="6" spans="1:7">
      <c r="A6" s="33"/>
      <c r="B6" s="10" t="s">
        <v>25</v>
      </c>
      <c r="C6" s="10" t="s">
        <v>26</v>
      </c>
      <c r="D6" s="14">
        <v>1</v>
      </c>
      <c r="E6" s="10">
        <v>1000</v>
      </c>
      <c r="F6" s="10">
        <f t="shared" si="0"/>
        <v>1000</v>
      </c>
      <c r="G6" s="10">
        <f t="shared" ref="G6:G35" si="1">0.08 * F6</f>
        <v>80</v>
      </c>
    </row>
    <row r="7" spans="1:7">
      <c r="A7" s="33"/>
      <c r="B7" s="10" t="s">
        <v>27</v>
      </c>
      <c r="C7" s="10" t="s">
        <v>28</v>
      </c>
      <c r="D7" s="14">
        <v>1.5</v>
      </c>
      <c r="E7" s="10">
        <v>1000</v>
      </c>
      <c r="F7" s="10">
        <f t="shared" si="0"/>
        <v>1500</v>
      </c>
      <c r="G7" s="10">
        <f t="shared" si="1"/>
        <v>120</v>
      </c>
    </row>
    <row r="8" spans="1:7">
      <c r="A8" s="34"/>
      <c r="B8" s="10"/>
      <c r="C8" s="10" t="s">
        <v>29</v>
      </c>
      <c r="D8" s="14">
        <v>1</v>
      </c>
      <c r="E8" s="10">
        <v>1000</v>
      </c>
      <c r="F8" s="10">
        <f t="shared" si="0"/>
        <v>1000</v>
      </c>
      <c r="G8" s="10">
        <f t="shared" si="1"/>
        <v>80</v>
      </c>
    </row>
    <row r="9" spans="1:7">
      <c r="A9" s="16"/>
      <c r="B9" s="10"/>
      <c r="C9" s="10"/>
      <c r="D9" s="10"/>
      <c r="E9" s="10"/>
      <c r="F9" s="10"/>
      <c r="G9" s="10"/>
    </row>
    <row r="10" spans="1:7">
      <c r="A10" s="32" t="s">
        <v>30</v>
      </c>
      <c r="B10" s="10" t="s">
        <v>31</v>
      </c>
      <c r="C10" s="10" t="s">
        <v>20</v>
      </c>
      <c r="D10" s="14">
        <v>0.2</v>
      </c>
      <c r="E10" s="10">
        <v>1000</v>
      </c>
      <c r="F10" s="10">
        <f>E10*D10</f>
        <v>200</v>
      </c>
      <c r="G10" s="10">
        <f t="shared" si="1"/>
        <v>16</v>
      </c>
    </row>
    <row r="11" spans="1:7">
      <c r="A11" s="33"/>
      <c r="B11" s="12" t="s">
        <v>21</v>
      </c>
      <c r="C11" s="10" t="s">
        <v>22</v>
      </c>
      <c r="D11" s="17">
        <v>0.3</v>
      </c>
      <c r="E11" s="10">
        <v>1000</v>
      </c>
      <c r="F11" s="10">
        <f t="shared" ref="F11:F15" si="2">E11*D11</f>
        <v>300</v>
      </c>
      <c r="G11" s="10">
        <f t="shared" si="1"/>
        <v>24</v>
      </c>
    </row>
    <row r="12" spans="1:7">
      <c r="A12" s="33"/>
      <c r="B12" s="10" t="s">
        <v>32</v>
      </c>
      <c r="C12" s="10" t="s">
        <v>24</v>
      </c>
      <c r="D12" s="14">
        <v>0.5</v>
      </c>
      <c r="E12" s="10">
        <v>1000</v>
      </c>
      <c r="F12" s="10">
        <f t="shared" si="2"/>
        <v>500</v>
      </c>
      <c r="G12" s="10">
        <f t="shared" si="1"/>
        <v>40</v>
      </c>
    </row>
    <row r="13" spans="1:7">
      <c r="A13" s="33"/>
      <c r="B13" s="10" t="s">
        <v>33</v>
      </c>
      <c r="C13" s="10" t="s">
        <v>26</v>
      </c>
      <c r="D13" s="14">
        <v>1</v>
      </c>
      <c r="E13" s="10">
        <v>1000</v>
      </c>
      <c r="F13" s="10">
        <f t="shared" si="2"/>
        <v>1000</v>
      </c>
      <c r="G13" s="10">
        <f t="shared" si="1"/>
        <v>80</v>
      </c>
    </row>
    <row r="14" spans="1:7">
      <c r="A14" s="33"/>
      <c r="B14" s="10"/>
      <c r="C14" s="10" t="s">
        <v>28</v>
      </c>
      <c r="D14" s="14">
        <v>1.5</v>
      </c>
      <c r="E14" s="10">
        <v>1000</v>
      </c>
      <c r="F14" s="10">
        <f t="shared" si="2"/>
        <v>1500</v>
      </c>
      <c r="G14" s="10">
        <f t="shared" si="1"/>
        <v>120</v>
      </c>
    </row>
    <row r="15" spans="1:7">
      <c r="A15" s="34"/>
      <c r="B15" s="10"/>
      <c r="C15" s="10" t="s">
        <v>29</v>
      </c>
      <c r="D15" s="14">
        <v>0.5</v>
      </c>
      <c r="E15" s="10">
        <v>1000</v>
      </c>
      <c r="F15" s="10">
        <f t="shared" si="2"/>
        <v>500</v>
      </c>
      <c r="G15" s="10">
        <f t="shared" si="1"/>
        <v>40</v>
      </c>
    </row>
    <row r="16" spans="1:7">
      <c r="A16" s="16"/>
      <c r="B16" s="10"/>
      <c r="C16" s="10"/>
      <c r="D16" s="10"/>
      <c r="E16" s="10"/>
      <c r="F16" s="10"/>
      <c r="G16" s="10"/>
    </row>
    <row r="17" spans="1:7">
      <c r="A17" s="30" t="s">
        <v>34</v>
      </c>
      <c r="B17" s="10" t="s">
        <v>35</v>
      </c>
      <c r="C17" s="10"/>
      <c r="D17" s="14">
        <v>0.5</v>
      </c>
      <c r="E17" s="10">
        <v>1000</v>
      </c>
      <c r="F17" s="10">
        <f t="shared" ref="F17:F21" si="3">E17*D17</f>
        <v>500</v>
      </c>
      <c r="G17" s="10">
        <f t="shared" si="1"/>
        <v>40</v>
      </c>
    </row>
    <row r="18" spans="1:7">
      <c r="A18" s="30"/>
      <c r="B18" s="10" t="s">
        <v>36</v>
      </c>
      <c r="C18" s="10"/>
      <c r="D18" s="14">
        <v>1</v>
      </c>
      <c r="E18" s="10">
        <v>1000</v>
      </c>
      <c r="F18" s="10">
        <f t="shared" si="3"/>
        <v>1000</v>
      </c>
      <c r="G18" s="10">
        <f t="shared" si="1"/>
        <v>80</v>
      </c>
    </row>
    <row r="19" spans="1:7">
      <c r="A19" s="30"/>
      <c r="B19" s="10" t="s">
        <v>37</v>
      </c>
      <c r="C19" s="10"/>
      <c r="D19" s="14">
        <v>0.5</v>
      </c>
      <c r="E19" s="10">
        <v>1000</v>
      </c>
      <c r="F19" s="10">
        <f t="shared" si="3"/>
        <v>500</v>
      </c>
      <c r="G19" s="10">
        <f t="shared" si="1"/>
        <v>40</v>
      </c>
    </row>
    <row r="20" spans="1:7">
      <c r="A20" s="30"/>
      <c r="B20" s="10" t="s">
        <v>38</v>
      </c>
      <c r="C20" s="10"/>
      <c r="D20" s="14">
        <v>0.5</v>
      </c>
      <c r="E20" s="10">
        <v>1000</v>
      </c>
      <c r="F20" s="10">
        <f t="shared" si="3"/>
        <v>500</v>
      </c>
      <c r="G20" s="10">
        <f t="shared" si="1"/>
        <v>40</v>
      </c>
    </row>
    <row r="21" spans="1:7">
      <c r="A21" s="30"/>
      <c r="B21" s="10" t="s">
        <v>39</v>
      </c>
      <c r="C21" s="10"/>
      <c r="D21" s="14">
        <v>1</v>
      </c>
      <c r="E21" s="10">
        <v>1000</v>
      </c>
      <c r="F21" s="10">
        <f t="shared" si="3"/>
        <v>1000</v>
      </c>
      <c r="G21" s="10">
        <f t="shared" si="1"/>
        <v>80</v>
      </c>
    </row>
    <row r="22" spans="1:7">
      <c r="A22" s="16"/>
      <c r="B22" s="10"/>
      <c r="C22" s="10"/>
      <c r="D22" s="10"/>
      <c r="E22" s="10"/>
      <c r="F22" s="10"/>
      <c r="G22" s="10"/>
    </row>
    <row r="23" spans="1:7">
      <c r="A23" s="30" t="s">
        <v>40</v>
      </c>
      <c r="B23" s="10" t="s">
        <v>41</v>
      </c>
      <c r="C23" s="10"/>
      <c r="D23" s="14">
        <v>1.5</v>
      </c>
      <c r="E23" s="10">
        <v>1000</v>
      </c>
      <c r="F23" s="10">
        <f t="shared" ref="F23:F25" si="4">E23*D23</f>
        <v>1500</v>
      </c>
      <c r="G23" s="10">
        <f t="shared" si="1"/>
        <v>120</v>
      </c>
    </row>
    <row r="24" spans="1:7">
      <c r="A24" s="30"/>
      <c r="B24" s="10" t="s">
        <v>42</v>
      </c>
      <c r="C24" s="10"/>
      <c r="D24" s="14">
        <v>1</v>
      </c>
      <c r="E24" s="10">
        <v>1000</v>
      </c>
      <c r="F24" s="10">
        <f t="shared" si="4"/>
        <v>1000</v>
      </c>
      <c r="G24" s="10">
        <f t="shared" si="1"/>
        <v>80</v>
      </c>
    </row>
    <row r="25" spans="1:7">
      <c r="A25" s="30"/>
      <c r="B25" s="10" t="s">
        <v>43</v>
      </c>
      <c r="C25" s="10"/>
      <c r="D25" s="14">
        <v>0.5</v>
      </c>
      <c r="E25" s="10">
        <v>1000</v>
      </c>
      <c r="F25" s="10">
        <f t="shared" si="4"/>
        <v>500</v>
      </c>
      <c r="G25" s="10">
        <f t="shared" si="1"/>
        <v>40</v>
      </c>
    </row>
    <row r="26" spans="1:7">
      <c r="A26"/>
      <c r="B26" s="10"/>
      <c r="C26" s="10"/>
      <c r="D26" s="10"/>
      <c r="E26" s="10"/>
      <c r="F26" s="10"/>
      <c r="G26" s="10"/>
    </row>
    <row r="27" spans="1:7">
      <c r="A27" s="2" t="s">
        <v>44</v>
      </c>
      <c r="B27" s="10"/>
      <c r="C27" s="10"/>
      <c r="D27" s="14">
        <v>1</v>
      </c>
      <c r="E27" s="10">
        <v>1000</v>
      </c>
      <c r="F27" s="10">
        <f t="shared" ref="F27" si="5">E27*D27</f>
        <v>1000</v>
      </c>
      <c r="G27" s="10">
        <f t="shared" si="1"/>
        <v>80</v>
      </c>
    </row>
    <row r="28" spans="1:7">
      <c r="A28"/>
      <c r="B28" s="10"/>
      <c r="C28" s="10"/>
      <c r="D28" s="10"/>
      <c r="E28" s="10"/>
      <c r="F28" s="10"/>
      <c r="G28" s="10"/>
    </row>
    <row r="29" spans="1:7">
      <c r="A29" s="2" t="s">
        <v>45</v>
      </c>
      <c r="B29" s="10"/>
      <c r="C29" s="10"/>
      <c r="D29" s="14">
        <v>1</v>
      </c>
      <c r="E29" s="10">
        <v>1000</v>
      </c>
      <c r="F29" s="10">
        <f t="shared" ref="F29" si="6">E29*D29</f>
        <v>1000</v>
      </c>
      <c r="G29" s="10">
        <f t="shared" si="1"/>
        <v>80</v>
      </c>
    </row>
    <row r="30" spans="1:7">
      <c r="A30"/>
      <c r="B30" s="10"/>
      <c r="C30" s="10"/>
      <c r="D30" s="10"/>
      <c r="E30" s="10"/>
      <c r="F30" s="10"/>
      <c r="G30" s="10"/>
    </row>
    <row r="31" spans="1:7">
      <c r="A31" s="30" t="s">
        <v>46</v>
      </c>
      <c r="B31" s="10" t="s">
        <v>47</v>
      </c>
      <c r="C31" s="10"/>
      <c r="D31" s="14">
        <v>0.1</v>
      </c>
      <c r="E31" s="10">
        <v>1000</v>
      </c>
      <c r="F31" s="10">
        <f t="shared" ref="F31:F33" si="7">E31*D31</f>
        <v>100</v>
      </c>
      <c r="G31" s="10">
        <f t="shared" si="1"/>
        <v>8</v>
      </c>
    </row>
    <row r="32" spans="1:7">
      <c r="A32" s="30"/>
      <c r="B32" s="3" t="s">
        <v>48</v>
      </c>
      <c r="C32" s="10"/>
      <c r="D32" s="14">
        <v>0.4</v>
      </c>
      <c r="E32" s="10">
        <v>1000</v>
      </c>
      <c r="F32" s="10">
        <f t="shared" si="7"/>
        <v>400</v>
      </c>
      <c r="G32" s="10">
        <f t="shared" si="1"/>
        <v>32</v>
      </c>
    </row>
    <row r="33" spans="1:7">
      <c r="A33" s="30"/>
      <c r="B33" s="10" t="s">
        <v>49</v>
      </c>
      <c r="C33" s="10"/>
      <c r="D33" s="14">
        <v>0.4</v>
      </c>
      <c r="E33" s="10">
        <v>1000</v>
      </c>
      <c r="F33" s="10">
        <f t="shared" si="7"/>
        <v>400</v>
      </c>
      <c r="G33" s="10">
        <f t="shared" si="1"/>
        <v>32</v>
      </c>
    </row>
    <row r="34" spans="1:7">
      <c r="A34" s="10"/>
      <c r="B34" s="10"/>
      <c r="C34" s="10"/>
      <c r="D34" s="10"/>
      <c r="E34" s="10"/>
      <c r="F34" s="10"/>
      <c r="G34" s="10"/>
    </row>
    <row r="35" spans="1:7">
      <c r="A35" s="2" t="s">
        <v>50</v>
      </c>
      <c r="B35" s="10" t="s">
        <v>51</v>
      </c>
      <c r="C35" s="10"/>
      <c r="D35" s="14">
        <v>1</v>
      </c>
      <c r="E35" s="10">
        <v>1000</v>
      </c>
      <c r="F35" s="10">
        <f t="shared" ref="F35" si="8">E35*D35</f>
        <v>1000</v>
      </c>
      <c r="G35" s="10">
        <f t="shared" si="1"/>
        <v>80</v>
      </c>
    </row>
    <row r="36" spans="1:7">
      <c r="A36" s="10"/>
      <c r="B36" s="10"/>
      <c r="C36" s="10"/>
      <c r="D36" s="10"/>
      <c r="E36" s="10"/>
      <c r="F36" s="10"/>
      <c r="G36" s="10"/>
    </row>
    <row r="37" spans="1:7">
      <c r="A37" s="30" t="s">
        <v>52</v>
      </c>
      <c r="B37" s="18" t="s">
        <v>53</v>
      </c>
      <c r="C37" s="10"/>
      <c r="D37" s="14">
        <v>0</v>
      </c>
      <c r="E37" s="10">
        <v>1000</v>
      </c>
      <c r="F37" s="10">
        <f t="shared" ref="F37:F43" si="9">E37*D37</f>
        <v>0</v>
      </c>
      <c r="G37" s="10">
        <f t="shared" ref="G37:G45" si="10">0.08 * F37</f>
        <v>0</v>
      </c>
    </row>
    <row r="38" spans="1:7">
      <c r="A38" s="30"/>
      <c r="B38" s="10" t="s">
        <v>54</v>
      </c>
      <c r="C38" s="10"/>
      <c r="D38" s="14">
        <v>0.2</v>
      </c>
      <c r="E38" s="10">
        <v>1000</v>
      </c>
      <c r="F38" s="10">
        <f t="shared" si="9"/>
        <v>200</v>
      </c>
      <c r="G38" s="10">
        <f t="shared" si="10"/>
        <v>16</v>
      </c>
    </row>
    <row r="39" spans="1:7">
      <c r="A39" s="30"/>
      <c r="B39" s="10" t="s">
        <v>55</v>
      </c>
      <c r="C39" s="10"/>
      <c r="D39" s="14">
        <v>1</v>
      </c>
      <c r="E39" s="10">
        <v>1000</v>
      </c>
      <c r="F39" s="10">
        <f t="shared" si="9"/>
        <v>1000</v>
      </c>
      <c r="G39" s="10">
        <f t="shared" si="10"/>
        <v>80</v>
      </c>
    </row>
    <row r="40" spans="1:7">
      <c r="A40" s="30"/>
      <c r="B40" s="10" t="s">
        <v>56</v>
      </c>
      <c r="C40" s="10"/>
      <c r="D40" s="14">
        <v>2.5</v>
      </c>
      <c r="E40" s="10">
        <v>1000</v>
      </c>
      <c r="F40" s="10">
        <f t="shared" si="9"/>
        <v>2500</v>
      </c>
      <c r="G40" s="10">
        <f t="shared" si="10"/>
        <v>200</v>
      </c>
    </row>
    <row r="41" spans="1:7">
      <c r="A41" s="30"/>
      <c r="B41" s="10" t="s">
        <v>57</v>
      </c>
      <c r="C41" s="10"/>
      <c r="D41" s="14">
        <v>3</v>
      </c>
      <c r="E41" s="10">
        <v>1000</v>
      </c>
      <c r="F41" s="10">
        <f t="shared" si="9"/>
        <v>3000</v>
      </c>
      <c r="G41" s="10">
        <f t="shared" si="10"/>
        <v>240</v>
      </c>
    </row>
    <row r="42" spans="1:7">
      <c r="A42" s="30"/>
      <c r="B42" s="10" t="s">
        <v>58</v>
      </c>
      <c r="C42" s="10"/>
      <c r="D42" s="14">
        <v>4</v>
      </c>
      <c r="E42" s="10">
        <v>1000</v>
      </c>
      <c r="F42" s="10">
        <f t="shared" si="9"/>
        <v>4000</v>
      </c>
      <c r="G42" s="10">
        <f t="shared" si="10"/>
        <v>320</v>
      </c>
    </row>
    <row r="43" spans="1:7">
      <c r="A43" s="30"/>
      <c r="B43" s="10" t="s">
        <v>59</v>
      </c>
      <c r="C43" s="10"/>
      <c r="D43" s="14">
        <v>6</v>
      </c>
      <c r="E43" s="10">
        <v>1000</v>
      </c>
      <c r="F43" s="10">
        <f t="shared" si="9"/>
        <v>6000</v>
      </c>
      <c r="G43" s="10">
        <f t="shared" si="10"/>
        <v>480</v>
      </c>
    </row>
    <row r="44" spans="1:7">
      <c r="A44" s="10"/>
      <c r="B44" s="10"/>
      <c r="C44" s="10"/>
      <c r="D44" s="10"/>
      <c r="E44" s="10"/>
      <c r="F44" s="10"/>
      <c r="G44" s="10"/>
    </row>
    <row r="45" spans="1:7">
      <c r="A45" s="2" t="s">
        <v>60</v>
      </c>
      <c r="B45" s="10" t="s">
        <v>61</v>
      </c>
      <c r="C45" s="10"/>
      <c r="D45" s="10">
        <v>1.5</v>
      </c>
      <c r="E45" s="10">
        <v>1000</v>
      </c>
      <c r="F45" s="10">
        <f t="shared" ref="F45" si="11">E45*D45</f>
        <v>1500</v>
      </c>
      <c r="G45" s="10">
        <f t="shared" si="10"/>
        <v>120</v>
      </c>
    </row>
  </sheetData>
  <mergeCells count="7">
    <mergeCell ref="A37:A43"/>
    <mergeCell ref="A1:G1"/>
    <mergeCell ref="A3:A8"/>
    <mergeCell ref="A10:A15"/>
    <mergeCell ref="A17:A21"/>
    <mergeCell ref="A23:A25"/>
    <mergeCell ref="A31:A3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PD_LGD_EAD</vt:lpstr>
      <vt:lpstr>CVA_Basel_4</vt:lpstr>
      <vt:lpstr>Securities Financing</vt:lpstr>
      <vt:lpstr>EE_PFE_EEE</vt:lpstr>
      <vt:lpstr>CVA_XVA</vt:lpstr>
      <vt:lpstr>Credit_Risk_SA_Basel_3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Kansal</dc:creator>
  <cp:lastModifiedBy>Sachin Kansal</cp:lastModifiedBy>
  <dcterms:created xsi:type="dcterms:W3CDTF">2015-06-05T18:17:20Z</dcterms:created>
  <dcterms:modified xsi:type="dcterms:W3CDTF">2024-01-11T03:03:21Z</dcterms:modified>
</cp:coreProperties>
</file>