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
    </mc:Choice>
  </mc:AlternateContent>
  <bookViews>
    <workbookView xWindow="-105" yWindow="-105" windowWidth="23250" windowHeight="13170" firstSheet="6" activeTab="10"/>
  </bookViews>
  <sheets>
    <sheet name="Gender" sheetId="10" r:id="rId1"/>
    <sheet name="attrition by job" sheetId="12" r:id="rId2"/>
    <sheet name="education attrition" sheetId="11" r:id="rId3"/>
    <sheet name="Attrition by Age group" sheetId="14" r:id="rId4"/>
    <sheet name="Deaprtment wise attrition" sheetId="13" r:id="rId5"/>
    <sheet name="Attrition by marital status" sheetId="15" r:id="rId6"/>
    <sheet name="KPIs" sheetId="16" r:id="rId7"/>
    <sheet name="Rating" sheetId="17" r:id="rId8"/>
    <sheet name="Data" sheetId="1" r:id="rId9"/>
    <sheet name="Images" sheetId="2" r:id="rId10"/>
    <sheet name="Dashboard" sheetId="3" r:id="rId11"/>
  </sheets>
  <definedNames>
    <definedName name="_xlchart.v1.0" hidden="1">'attrition by job'!$D$4:$D$12</definedName>
    <definedName name="_xlchart.v1.1" hidden="1">'attrition by job'!$E$4:$E$12</definedName>
    <definedName name="_xlchart.v1.2" hidden="1">'attrition by job'!$D$4:$D$12</definedName>
    <definedName name="_xlchart.v1.3" hidden="1">'attrition by job'!$E$4:$E$12</definedName>
    <definedName name="Slicer_Department">#N/A</definedName>
    <definedName name="Slicer_Education_Field1">#N/A</definedName>
    <definedName name="Slicer_Gender1">#N/A</definedName>
  </definedNames>
  <calcPr calcId="162913"/>
  <pivotCaches>
    <pivotCache cacheId="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 i="17" l="1"/>
  <c r="C11" i="16"/>
  <c r="B8" i="17" l="1"/>
  <c r="C8" i="17" s="1"/>
  <c r="C7" i="17"/>
  <c r="D5" i="15"/>
  <c r="D6" i="15"/>
  <c r="D4" i="15"/>
  <c r="D5" i="12"/>
  <c r="D6" i="12"/>
  <c r="D7" i="12"/>
  <c r="D8" i="12"/>
  <c r="D9" i="12"/>
  <c r="D10" i="12"/>
  <c r="D11" i="12"/>
  <c r="D12" i="12"/>
  <c r="D4" i="12"/>
  <c r="B11" i="16"/>
  <c r="A11" i="16"/>
  <c r="E5" i="12"/>
  <c r="E7" i="12"/>
  <c r="E9" i="12"/>
  <c r="E11" i="12"/>
  <c r="E6" i="12"/>
  <c r="E8" i="12"/>
  <c r="E10" i="12"/>
  <c r="E12" i="12"/>
  <c r="E4" i="12"/>
  <c r="D11" i="16" l="1"/>
  <c r="E11" i="16"/>
  <c r="B9" i="10"/>
  <c r="B8" i="10"/>
  <c r="C8" i="10" l="1"/>
  <c r="C9" i="10"/>
</calcChain>
</file>

<file path=xl/sharedStrings.xml><?xml version="1.0" encoding="utf-8"?>
<sst xmlns="http://schemas.openxmlformats.org/spreadsheetml/2006/main" count="19215" uniqueCount="1568">
  <si>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</si>
  <si>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</si>
  <si>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</si>
  <si>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</si>
  <si>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</si>
  <si>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</si>
  <si>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</si>
  <si>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</si>
  <si>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</si>
  <si>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</si>
  <si>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</si>
  <si>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</si>
  <si>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</si>
  <si>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</si>
  <si>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</si>
  <si>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</si>
  <si>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</si>
  <si>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</si>
  <si>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</si>
  <si>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</si>
  <si>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</si>
  <si>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</si>
  <si>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</si>
  <si>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</si>
  <si>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</si>
  <si>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</si>
  <si>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</si>
  <si>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</si>
  <si>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</si>
  <si>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</si>
  <si>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</si>
  <si>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</si>
  <si>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</si>
  <si>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</si>
  <si>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</si>
  <si>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</si>
  <si>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</si>
  <si>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</si>
  <si>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</si>
  <si>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</si>
  <si>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</si>
  <si>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</si>
  <si>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</si>
  <si>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</si>
  <si>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</si>
  <si>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</si>
  <si>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</si>
  <si>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</si>
  <si>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</si>
  <si>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</si>
  <si>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</si>
  <si>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</si>
  <si>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</si>
  <si>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</si>
  <si>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</si>
  <si>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</si>
  <si>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</si>
  <si>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</si>
  <si>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</si>
  <si>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</si>
  <si>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</si>
  <si>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</si>
  <si>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</si>
  <si>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</si>
  <si>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</si>
  <si>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</si>
  <si>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</si>
  <si>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</si>
  <si>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</si>
  <si>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</si>
  <si>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</si>
  <si>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</si>
  <si>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</si>
  <si>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</si>
  <si>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</si>
  <si>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</si>
  <si>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</si>
  <si>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</si>
  <si>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</si>
  <si>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</si>
  <si>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</si>
  <si>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</si>
  <si>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</si>
  <si>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</si>
  <si>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</si>
  <si>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</si>
  <si>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</si>
  <si>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</si>
  <si>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</si>
  <si>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</si>
  <si>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</si>
  <si>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</si>
  <si>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</si>
  <si>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</si>
  <si>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</si>
  <si>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</si>
  <si>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</si>
  <si>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</si>
  <si>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</si>
  <si>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</si>
  <si>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</si>
  <si>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</si>
  <si>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</si>
  <si>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</si>
  <si>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</si>
  <si>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</si>
  <si>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</si>
  <si>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</si>
  <si>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</si>
  <si>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</si>
  <si>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</si>
  <si>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</si>
  <si>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</si>
  <si>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</si>
  <si>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</si>
  <si>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</si>
  <si>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</si>
  <si>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</si>
  <si>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</si>
  <si>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</si>
  <si>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</si>
  <si>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</si>
  <si>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</si>
  <si>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</si>
  <si>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</si>
  <si>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</si>
  <si>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</si>
  <si>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</si>
  <si>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</si>
  <si>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</si>
  <si>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</si>
  <si>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</si>
  <si>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</si>
  <si>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</si>
  <si>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</si>
  <si>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</si>
  <si>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</si>
  <si>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</si>
  <si>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</si>
  <si>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</si>
  <si>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</si>
  <si>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</si>
  <si>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</si>
  <si>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</si>
  <si>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</si>
  <si>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</si>
  <si>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</si>
  <si>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</si>
  <si>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</si>
  <si>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</si>
  <si>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</si>
  <si>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</si>
  <si>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</si>
  <si>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</si>
  <si>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</si>
  <si>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</si>
  <si>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</si>
  <si>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</si>
  <si>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</si>
  <si>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</si>
  <si>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</si>
  <si>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</si>
  <si>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</si>
  <si>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</si>
  <si>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</si>
  <si>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</si>
  <si>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</si>
  <si>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</si>
  <si>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</si>
  <si>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</si>
  <si>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</si>
  <si>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</si>
  <si>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</si>
  <si>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</si>
  <si>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</si>
  <si>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</si>
  <si>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</si>
  <si>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</si>
  <si>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</si>
  <si>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</si>
  <si>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</si>
  <si>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</si>
  <si>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</si>
  <si>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</si>
  <si>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</si>
  <si>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</si>
  <si>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</si>
  <si>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</si>
  <si>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</si>
  <si>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</si>
  <si>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</si>
  <si>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</si>
  <si>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</si>
  <si>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</si>
  <si>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</si>
  <si>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</si>
  <si>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</si>
  <si>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</si>
  <si>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</si>
  <si>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</si>
  <si>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</si>
  <si>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</si>
  <si>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</si>
  <si>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</si>
  <si>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</si>
  <si>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</si>
  <si>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</si>
  <si>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</si>
  <si>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</si>
  <si>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</si>
  <si>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</si>
  <si>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</si>
  <si>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</si>
  <si>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</si>
  <si>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</si>
  <si>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</si>
  <si>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</si>
  <si>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</si>
  <si>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</si>
  <si>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</si>
  <si>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</si>
  <si>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</si>
  <si>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</si>
  <si>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</si>
  <si>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</si>
  <si>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</si>
  <si>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</si>
  <si>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</si>
  <si>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</si>
  <si>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</si>
  <si>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</si>
  <si>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</si>
  <si>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</si>
  <si>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</si>
  <si>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</si>
  <si>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</si>
  <si>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</si>
  <si>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</si>
  <si>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</si>
  <si>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</si>
  <si>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</si>
  <si>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</si>
  <si>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</si>
  <si>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</si>
  <si>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</si>
  <si>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</si>
  <si>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</si>
  <si>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</si>
  <si>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</si>
  <si>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</si>
  <si>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</si>
  <si>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</si>
  <si>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</si>
  <si>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</si>
  <si>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</si>
  <si>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</si>
  <si>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</si>
  <si>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</si>
  <si>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</si>
  <si>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</si>
  <si>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</si>
  <si>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</si>
  <si>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</si>
  <si>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</si>
  <si>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</si>
  <si>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</si>
  <si>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</si>
  <si>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</si>
  <si>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</si>
  <si>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</si>
  <si>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</si>
  <si>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</si>
  <si>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</si>
  <si>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</si>
  <si>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</si>
  <si>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</si>
  <si>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</si>
  <si>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</si>
  <si>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</si>
  <si>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</si>
  <si>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</si>
  <si>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</si>
  <si>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</si>
  <si>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</si>
  <si>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</si>
  <si>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</si>
  <si>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</si>
  <si>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</si>
  <si>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</si>
  <si>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</si>
  <si>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</si>
  <si>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</si>
  <si>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</si>
  <si>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</si>
  <si>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</si>
  <si>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</si>
  <si>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</si>
  <si>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</si>
  <si>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</si>
  <si>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</si>
  <si>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</si>
  <si>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</si>
  <si>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</si>
  <si>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</si>
  <si>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</si>
  <si>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</si>
  <si>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</si>
  <si>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</si>
  <si>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</si>
  <si>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</si>
  <si>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</si>
  <si>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</si>
  <si>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</si>
  <si>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</si>
  <si>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</si>
  <si>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</si>
  <si>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</si>
  <si>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</si>
  <si>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</si>
  <si>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</si>
  <si>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</si>
  <si>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</si>
  <si>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</si>
  <si>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</si>
  <si>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</si>
  <si>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</si>
  <si>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</si>
  <si>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</si>
  <si>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</si>
  <si>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</si>
  <si>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</si>
  <si>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</si>
  <si>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</si>
  <si>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</si>
  <si>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</si>
  <si>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</si>
  <si>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</si>
  <si>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</si>
  <si>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</si>
  <si>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</si>
  <si>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</si>
  <si>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</si>
  <si>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</si>
  <si>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</si>
  <si>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</si>
  <si>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</si>
  <si>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</si>
  <si>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</si>
  <si>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</si>
  <si>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</si>
  <si>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</si>
  <si>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</si>
  <si>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</si>
  <si>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</si>
  <si>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</si>
  <si>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</si>
  <si>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</si>
  <si>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</si>
  <si>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</si>
  <si>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</si>
  <si>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</si>
  <si>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</si>
  <si>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</si>
  <si>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</si>
  <si>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</si>
  <si>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</si>
  <si>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</si>
  <si>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</si>
  <si>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</si>
  <si>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</si>
  <si>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</si>
  <si>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</si>
  <si>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</si>
  <si>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</si>
  <si>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</si>
  <si>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</si>
  <si>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</si>
  <si>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</si>
  <si>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</si>
  <si>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</si>
  <si>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</si>
  <si>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</si>
  <si>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</si>
  <si>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</si>
  <si>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</si>
  <si>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</si>
  <si>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</si>
  <si>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</si>
  <si>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</si>
  <si>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</si>
  <si>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</si>
  <si>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</si>
  <si>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</si>
  <si>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</si>
  <si>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</si>
  <si>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</si>
  <si>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</si>
  <si>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</si>
  <si>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</si>
  <si>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</si>
  <si>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</si>
  <si>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</si>
  <si>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</si>
  <si>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</si>
  <si>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</si>
  <si>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</si>
  <si>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</si>
  <si>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</si>
  <si>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</si>
  <si>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</si>
  <si>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</si>
  <si>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</si>
  <si>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</si>
  <si>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</si>
  <si>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</si>
  <si>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</si>
  <si>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</si>
  <si>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</si>
  <si>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</si>
  <si>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</si>
  <si>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</si>
  <si>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</si>
  <si>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</si>
  <si>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</si>
  <si>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</si>
  <si>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</si>
  <si>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</si>
  <si>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</si>
  <si>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</si>
  <si>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</si>
  <si>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</si>
  <si>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</si>
  <si>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</si>
  <si>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</si>
  <si>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</si>
  <si>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</si>
  <si>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</si>
  <si>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</si>
  <si>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</si>
  <si>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</si>
  <si>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</si>
  <si>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</si>
  <si>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</si>
  <si>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</si>
  <si>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</si>
  <si>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</si>
  <si>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</si>
  <si>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</si>
  <si>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</si>
  <si>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</si>
  <si>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</si>
  <si>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</si>
  <si>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</si>
  <si>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</si>
  <si>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</si>
  <si>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</si>
  <si>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</si>
  <si>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</si>
  <si>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</si>
  <si>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</si>
  <si>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</si>
  <si>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</si>
  <si>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</si>
  <si>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</si>
  <si>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</si>
  <si>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</si>
  <si>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</si>
  <si>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</si>
  <si>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</si>
  <si>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</si>
  <si>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</si>
  <si>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</si>
  <si>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</si>
  <si>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</si>
  <si>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</si>
  <si>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</si>
  <si>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</si>
  <si>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</si>
  <si>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</si>
  <si>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</si>
  <si>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</si>
  <si>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</si>
  <si>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</si>
  <si>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</si>
  <si>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</si>
  <si>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</si>
  <si>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</si>
  <si>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</si>
  <si>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</si>
  <si>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</si>
  <si>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</si>
  <si>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</si>
  <si>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</si>
  <si>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</si>
  <si>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</si>
  <si>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</si>
  <si>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</si>
  <si>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</si>
  <si>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</si>
  <si>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</si>
  <si>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</si>
  <si>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</si>
  <si>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</si>
  <si>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</si>
  <si>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</si>
  <si>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</si>
  <si>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</si>
  <si>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</si>
  <si>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</si>
  <si>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</si>
  <si>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</si>
  <si>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</si>
  <si>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</si>
  <si>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</si>
  <si>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</si>
  <si>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</si>
  <si>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</si>
  <si>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</si>
  <si>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</si>
  <si>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</si>
  <si>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</si>
  <si>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</si>
  <si>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</si>
  <si>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</si>
  <si>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</si>
  <si>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</si>
  <si>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</si>
  <si>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</si>
  <si>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</si>
  <si>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</si>
  <si>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</si>
  <si>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</si>
  <si>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</si>
  <si>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</si>
  <si>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</si>
  <si>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</si>
  <si>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</si>
  <si>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</si>
  <si>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</si>
  <si>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</si>
  <si>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</si>
  <si>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</si>
  <si>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</si>
  <si>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</si>
  <si>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</si>
  <si>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</si>
  <si>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</si>
  <si>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</si>
  <si>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</si>
  <si>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</si>
  <si>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</si>
  <si>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</si>
  <si>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</si>
  <si>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</si>
  <si>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</si>
  <si>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</si>
  <si>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</si>
  <si>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</si>
  <si>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</si>
  <si>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</si>
  <si>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</si>
  <si>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</si>
  <si>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</si>
  <si>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</si>
  <si>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</si>
  <si>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</si>
  <si>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</si>
  <si>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</si>
  <si>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</si>
  <si>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</si>
  <si>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</si>
  <si>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</si>
  <si>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</si>
  <si>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</si>
  <si>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</si>
  <si>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</si>
  <si>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</si>
  <si>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</si>
  <si>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</si>
  <si>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</si>
  <si>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</si>
  <si>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</si>
  <si>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</si>
  <si>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</si>
  <si>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</si>
  <si>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</si>
  <si>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</si>
  <si>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</si>
  <si>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</si>
  <si>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</si>
  <si>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</si>
  <si>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</si>
  <si>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</si>
  <si>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</si>
  <si>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</si>
  <si>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</si>
  <si>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</si>
  <si>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</si>
  <si>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</si>
  <si>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</si>
  <si>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</si>
  <si>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</si>
  <si>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</si>
  <si>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</si>
  <si>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</si>
  <si>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</si>
  <si>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</si>
  <si>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</si>
  <si>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</si>
  <si>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</si>
  <si>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</si>
  <si>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</si>
  <si>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</si>
  <si>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</si>
  <si>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</si>
  <si>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</si>
  <si>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</si>
  <si>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</si>
  <si>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</si>
  <si>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</si>
  <si>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</si>
  <si>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</si>
  <si>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</si>
  <si>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</si>
  <si>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</si>
  <si>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</si>
  <si>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</si>
  <si>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</si>
  <si>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</si>
  <si>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</si>
  <si>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</si>
  <si>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</si>
  <si>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</si>
  <si>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</si>
  <si>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</si>
  <si>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</si>
  <si>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</si>
  <si>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</si>
  <si>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</si>
  <si>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</si>
  <si>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</si>
  <si>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</si>
  <si>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</si>
  <si>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</si>
  <si>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</si>
  <si>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</si>
  <si>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</si>
  <si>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</si>
  <si>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</si>
  <si>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</si>
  <si>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</si>
  <si>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</si>
  <si>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</si>
  <si>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</si>
  <si>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</si>
  <si>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</si>
  <si>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</si>
  <si>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</si>
  <si>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</si>
  <si>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</si>
  <si>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</si>
  <si>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</si>
  <si>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</si>
  <si>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</si>
  <si>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</si>
  <si>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</si>
  <si>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</si>
  <si>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</si>
  <si>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</si>
  <si>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</si>
  <si>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</si>
  <si>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</si>
  <si>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</si>
  <si>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</si>
  <si>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</si>
  <si>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</si>
  <si>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</si>
  <si>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</si>
  <si>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</si>
  <si>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</si>
  <si>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</si>
  <si>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</si>
  <si>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</si>
  <si>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</si>
  <si>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</si>
  <si>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</si>
  <si>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</si>
  <si>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</si>
  <si>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</si>
  <si>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</si>
  <si>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</si>
  <si>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</si>
  <si>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</si>
  <si>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</si>
  <si>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</si>
  <si>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</si>
  <si>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</si>
  <si>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</si>
  <si>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</si>
  <si>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</si>
  <si>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</si>
  <si>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</si>
  <si>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</si>
  <si>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</si>
  <si>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</si>
  <si>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</si>
  <si>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</si>
  <si>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</si>
  <si>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</si>
  <si>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</si>
  <si>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</si>
  <si>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</si>
  <si>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</si>
  <si>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</si>
  <si>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</si>
  <si>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</si>
  <si>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</si>
  <si>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</si>
  <si>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</si>
  <si>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</si>
  <si>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</si>
  <si>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</si>
  <si>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</si>
  <si>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</si>
  <si>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</si>
  <si>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</si>
  <si>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</si>
  <si>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</si>
  <si>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</si>
  <si>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</si>
  <si>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</si>
  <si>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</si>
  <si>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</si>
  <si>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</si>
  <si>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</si>
  <si>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</si>
  <si>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</si>
  <si>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</si>
  <si>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</si>
  <si>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</si>
  <si>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</si>
  <si>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</si>
  <si>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</si>
  <si>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</si>
  <si>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</si>
  <si>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</si>
  <si>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</si>
  <si>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</si>
  <si>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</si>
  <si>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</si>
  <si>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</si>
  <si>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</si>
  <si>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</si>
  <si>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</si>
  <si>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</si>
  <si>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</si>
  <si>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</si>
  <si>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</si>
  <si>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</si>
  <si>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</si>
  <si>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</si>
  <si>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</si>
  <si>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</si>
  <si>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</si>
  <si>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</si>
  <si>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</si>
  <si>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</si>
  <si>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</si>
  <si>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</si>
  <si>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</si>
  <si>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</si>
  <si>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</si>
  <si>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</si>
  <si>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</si>
  <si>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</si>
  <si>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</si>
  <si>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</si>
  <si>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</si>
  <si>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</si>
  <si>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</si>
  <si>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</si>
  <si>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</si>
  <si>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</si>
  <si>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</si>
  <si>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</si>
  <si>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</si>
  <si>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</si>
  <si>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</si>
  <si>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</si>
  <si>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</si>
  <si>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</si>
  <si>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</si>
  <si>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</si>
  <si>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</si>
  <si>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</si>
  <si>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</si>
  <si>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</si>
  <si>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</si>
  <si>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</si>
  <si>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</si>
  <si>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</si>
  <si>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</si>
  <si>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</si>
  <si>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</si>
  <si>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</si>
  <si>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</si>
  <si>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</si>
  <si>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</si>
  <si>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</si>
  <si>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</si>
  <si>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</si>
  <si>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</si>
  <si>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</si>
  <si>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</si>
  <si>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</si>
  <si>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</si>
  <si>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</si>
  <si>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</si>
  <si>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</si>
  <si>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</si>
  <si>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</si>
  <si>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</si>
  <si>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</si>
  <si>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</si>
  <si>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</si>
  <si>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</si>
  <si>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</si>
  <si>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</si>
  <si>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</si>
  <si>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</si>
  <si>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</si>
  <si>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</si>
  <si>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</si>
  <si>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</si>
  <si>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</si>
  <si>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</si>
  <si>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</si>
  <si>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</si>
  <si>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</si>
  <si>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</si>
  <si>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</si>
  <si>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</si>
  <si>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</si>
  <si>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</si>
  <si>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</si>
  <si>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</si>
  <si>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</si>
  <si>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</si>
  <si>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</si>
  <si>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</si>
  <si>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</si>
  <si>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</si>
  <si>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</si>
  <si>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</si>
  <si>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</si>
  <si>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</si>
  <si>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</si>
  <si>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</si>
  <si>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</si>
  <si>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</si>
  <si>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</si>
  <si>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</si>
  <si>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</si>
  <si>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</si>
  <si>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</si>
  <si>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</si>
  <si>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</si>
  <si>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</si>
  <si>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</si>
  <si>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</si>
  <si>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</si>
  <si>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</si>
  <si>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</si>
  <si>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</si>
  <si>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</si>
  <si>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</si>
  <si>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</si>
  <si>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</si>
  <si>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</si>
  <si>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</si>
  <si>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</si>
  <si>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</si>
  <si>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</si>
  <si>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</si>
  <si>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</si>
  <si>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</si>
  <si>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</si>
  <si>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</si>
  <si>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</si>
  <si>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</si>
  <si>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</si>
  <si>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</si>
  <si>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</si>
  <si>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</si>
  <si>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</si>
  <si>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</si>
  <si>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</si>
  <si>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</si>
  <si>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</si>
  <si>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</si>
  <si>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</si>
  <si>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</si>
  <si>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</si>
  <si>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</si>
  <si>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</si>
  <si>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</si>
  <si>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</si>
  <si>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</si>
  <si>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</si>
  <si>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</si>
  <si>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</si>
  <si>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</si>
  <si>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</si>
  <si>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</si>
  <si>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</si>
  <si>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</si>
  <si>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</si>
  <si>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</si>
  <si>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</si>
  <si>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</si>
  <si>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</si>
  <si>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</si>
  <si>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</si>
  <si>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</si>
  <si>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</si>
  <si>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</si>
  <si>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</si>
  <si>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</si>
  <si>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</si>
  <si>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</si>
  <si>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</si>
  <si>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</si>
  <si>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</si>
  <si>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</si>
  <si>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</si>
  <si>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</si>
  <si>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</si>
  <si>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</si>
  <si>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</si>
  <si>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</si>
  <si>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</si>
  <si>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</si>
  <si>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</si>
  <si>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</si>
  <si>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</si>
  <si>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</si>
  <si>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</si>
  <si>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</si>
  <si>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</si>
  <si>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</si>
  <si>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</si>
  <si>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</si>
  <si>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</si>
  <si>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</si>
  <si>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</si>
  <si>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</si>
  <si>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</si>
  <si>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</si>
  <si>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</si>
  <si>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</si>
  <si>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</si>
  <si>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</si>
  <si>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</si>
  <si>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</si>
  <si>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</si>
  <si>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</si>
  <si>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</si>
  <si>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</si>
  <si>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</si>
  <si>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</si>
  <si>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</si>
  <si>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</si>
  <si>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</si>
  <si>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</si>
  <si>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</si>
  <si>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</si>
  <si>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</si>
  <si>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</si>
  <si>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</si>
  <si>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</si>
  <si>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</si>
  <si>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</si>
  <si>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</si>
  <si>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</si>
  <si>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</si>
  <si>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</si>
  <si>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</si>
  <si>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</si>
  <si>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</si>
  <si>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</si>
  <si>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</si>
  <si>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</si>
  <si>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</si>
  <si>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</si>
  <si>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</si>
  <si>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</si>
  <si>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</si>
  <si>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</si>
  <si>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</si>
  <si>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</si>
  <si>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</si>
  <si>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</si>
  <si>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</si>
  <si>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</si>
  <si>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</si>
  <si>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</si>
  <si>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</si>
  <si>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</si>
  <si>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</si>
  <si>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</si>
  <si>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</si>
  <si>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</si>
  <si>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</si>
  <si>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</si>
  <si>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</si>
  <si>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</si>
  <si>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</si>
  <si>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</si>
  <si>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</si>
  <si>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</si>
  <si>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</si>
  <si>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</si>
  <si>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</si>
  <si>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</si>
  <si>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</si>
  <si>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</si>
  <si>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</si>
  <si>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</si>
  <si>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</si>
  <si>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</si>
  <si>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</si>
  <si>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</si>
  <si>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</si>
  <si>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</si>
  <si>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</si>
  <si>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</si>
  <si>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</si>
  <si>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</si>
  <si>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</si>
  <si>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</si>
  <si>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</si>
  <si>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</si>
  <si>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</si>
  <si>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</si>
  <si>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</si>
  <si>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</si>
  <si>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</si>
  <si>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</si>
  <si>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</si>
  <si>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</si>
  <si>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</si>
  <si>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</si>
  <si>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</si>
  <si>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</si>
  <si>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</si>
  <si>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</si>
  <si>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</si>
  <si>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</si>
  <si>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</si>
  <si>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</si>
  <si>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</si>
  <si>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</si>
  <si>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</si>
  <si>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</si>
  <si>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</si>
  <si>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</si>
  <si>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</si>
  <si>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</si>
  <si>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</si>
  <si>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</si>
  <si>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</si>
  <si>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</si>
  <si>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</si>
  <si>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</si>
  <si>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</si>
  <si>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</si>
  <si>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</si>
  <si>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</si>
  <si>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</si>
  <si>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</si>
  <si>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</si>
  <si>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</si>
  <si>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</si>
  <si>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</si>
  <si>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</si>
  <si>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</si>
  <si>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</si>
  <si>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</si>
  <si>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</si>
  <si>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</si>
  <si>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</si>
  <si>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</si>
  <si>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</si>
  <si>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</si>
  <si>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</si>
  <si>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</si>
  <si>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</si>
  <si>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</si>
  <si>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</si>
  <si>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</si>
  <si>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</si>
  <si>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</si>
  <si>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</si>
  <si>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</si>
  <si>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</si>
  <si>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</si>
  <si>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</si>
  <si>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</si>
  <si>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</si>
  <si>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</si>
  <si>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</si>
  <si>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</si>
  <si>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</si>
  <si>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</si>
  <si>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</si>
  <si>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</si>
  <si>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</si>
  <si>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</si>
  <si>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</si>
  <si>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</si>
  <si>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</si>
  <si>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</si>
  <si>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</si>
  <si>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</si>
  <si>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</si>
  <si>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</si>
  <si>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</si>
  <si>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</si>
  <si>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</si>
  <si>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</si>
  <si>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</si>
  <si>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</si>
  <si>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</si>
  <si>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</si>
  <si>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</si>
  <si>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</si>
  <si>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</si>
  <si>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</si>
  <si>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</si>
  <si>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</si>
  <si>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</si>
  <si>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</si>
  <si>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</si>
  <si>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</si>
  <si>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</si>
  <si>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</si>
  <si>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</si>
  <si>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</si>
  <si>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</si>
  <si>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</si>
  <si>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</si>
  <si>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</si>
  <si>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</si>
  <si>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</si>
  <si>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</si>
  <si>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</si>
  <si>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</si>
  <si>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</si>
  <si>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</si>
  <si>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</si>
  <si>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</si>
  <si>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</si>
  <si>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</si>
  <si>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</si>
  <si>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</si>
  <si>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</si>
  <si>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</si>
  <si>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</si>
  <si>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</si>
  <si>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</si>
  <si>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</si>
  <si>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</si>
  <si>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</si>
  <si>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</si>
  <si>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</si>
  <si>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</si>
  <si>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</si>
  <si>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</si>
  <si>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</si>
  <si>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</si>
  <si>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</si>
  <si>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</si>
  <si>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</si>
  <si>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</si>
  <si>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</si>
  <si>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</si>
  <si>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</si>
  <si>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</si>
  <si>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</si>
  <si>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</si>
  <si>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</si>
  <si>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</si>
  <si>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</si>
  <si>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</si>
  <si>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</si>
  <si>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</si>
  <si>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</si>
  <si>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</si>
  <si>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</si>
  <si>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</si>
  <si>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</si>
  <si>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</si>
  <si>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</si>
  <si>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</si>
  <si>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</si>
  <si>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</si>
  <si>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</si>
  <si>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</si>
  <si>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</si>
  <si>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</si>
  <si>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</si>
  <si>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</si>
  <si>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</si>
  <si>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</si>
  <si>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</si>
  <si>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</si>
  <si>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</si>
  <si>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</si>
  <si>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</si>
  <si>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</si>
  <si>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</si>
  <si>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</si>
  <si>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</si>
  <si>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</si>
  <si>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</si>
  <si>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</si>
  <si>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</si>
  <si>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</si>
  <si>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</si>
  <si>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</si>
  <si>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</si>
  <si>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</si>
  <si>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</si>
  <si>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</si>
  <si>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</si>
  <si>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</si>
  <si>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</si>
  <si>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</si>
  <si>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</si>
  <si>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</si>
  <si>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</si>
  <si>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</si>
  <si>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</si>
  <si>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</si>
  <si>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</si>
  <si>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</si>
  <si>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</si>
  <si>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</si>
  <si>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</si>
  <si>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</si>
  <si>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</si>
  <si>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</si>
  <si>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</si>
  <si>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</si>
  <si>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</si>
  <si>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</si>
  <si>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</si>
  <si>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</si>
  <si>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</si>
  <si>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</si>
  <si>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</si>
  <si>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</si>
  <si>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</si>
  <si>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</si>
  <si>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</si>
  <si>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</si>
  <si>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</si>
  <si>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</si>
  <si>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</si>
  <si>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</si>
  <si>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</si>
  <si>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</si>
  <si>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</si>
  <si>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</si>
  <si>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</si>
  <si>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</si>
  <si>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</si>
  <si>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</si>
  <si>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</si>
  <si>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</si>
  <si>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</si>
  <si>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</si>
  <si>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</si>
  <si>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</si>
  <si>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</si>
  <si>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</si>
  <si>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</si>
  <si>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</si>
  <si>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</si>
  <si>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</si>
  <si>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</si>
  <si>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</si>
  <si>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</si>
  <si>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</si>
  <si>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</si>
  <si>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</si>
  <si>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</si>
  <si>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</si>
  <si>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</si>
  <si>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</si>
  <si>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</si>
  <si>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</si>
  <si>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</si>
  <si>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</si>
  <si>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</si>
  <si>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</si>
  <si>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</si>
  <si>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</si>
  <si>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</si>
  <si>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</si>
  <si>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</si>
  <si>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</si>
  <si>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</si>
  <si>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</si>
  <si>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</si>
  <si>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</si>
  <si>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</si>
  <si>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</si>
  <si>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</si>
  <si>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</si>
  <si>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</si>
  <si>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</si>
  <si>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</si>
  <si>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</si>
  <si>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</si>
  <si>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</si>
  <si>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</si>
  <si>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</si>
  <si>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</si>
  <si>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</si>
  <si>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</si>
  <si>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</si>
  <si>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</si>
  <si>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</si>
  <si>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</si>
  <si>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</si>
  <si>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</si>
  <si>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</si>
  <si>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</si>
  <si>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</si>
  <si>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</si>
  <si>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</si>
  <si>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</si>
  <si>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</si>
  <si>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</si>
  <si>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</si>
  <si>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</si>
  <si>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</si>
  <si>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</si>
  <si>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</si>
  <si>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</si>
  <si>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</si>
  <si>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</si>
  <si>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</si>
  <si>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</si>
  <si>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</si>
  <si>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</si>
  <si>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</si>
  <si>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</si>
  <si>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</si>
  <si>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</si>
  <si>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</si>
  <si>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</si>
  <si>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</si>
  <si>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</si>
  <si>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</si>
  <si>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</si>
  <si>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</si>
  <si>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</si>
  <si>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</si>
  <si>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</si>
  <si>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</si>
  <si>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</si>
  <si>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</si>
  <si>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</si>
  <si>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</si>
  <si>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</si>
  <si>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</si>
  <si>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</si>
  <si>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</si>
  <si>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</si>
  <si>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</si>
  <si>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</si>
  <si>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</si>
  <si>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</si>
  <si>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</si>
  <si>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</si>
  <si>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</si>
  <si>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</si>
  <si>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</si>
  <si>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</si>
  <si>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</si>
  <si>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</si>
  <si>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</si>
  <si>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</si>
  <si>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</si>
  <si>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</si>
  <si>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</si>
  <si>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</si>
  <si>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</si>
  <si>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</si>
  <si>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</si>
  <si>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</si>
  <si>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</si>
  <si>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</si>
  <si>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</si>
  <si>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</si>
  <si>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</si>
  <si>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</si>
  <si>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</si>
  <si>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</si>
  <si>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</si>
  <si>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</si>
  <si>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</si>
  <si>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</si>
  <si>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</si>
  <si>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</si>
  <si>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</si>
  <si>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</si>
  <si>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</si>
  <si>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</si>
  <si>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</si>
  <si>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</si>
  <si>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</si>
  <si>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</si>
  <si>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</si>
  <si>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</si>
  <si>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</si>
  <si>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</si>
  <si>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</si>
  <si>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</si>
  <si>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</si>
  <si>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</si>
  <si>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</si>
  <si>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</si>
  <si>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</si>
  <si>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</si>
  <si>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</si>
  <si>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</si>
  <si>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</si>
  <si>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</si>
  <si>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</si>
  <si>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</si>
  <si>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</si>
  <si>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</si>
  <si>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</si>
  <si>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</si>
  <si>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</si>
  <si>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</si>
  <si>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</si>
  <si>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</si>
  <si>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</si>
  <si>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</si>
  <si>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</si>
  <si>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</si>
  <si>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</si>
  <si>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</si>
  <si>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</si>
  <si>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</si>
  <si>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</si>
  <si>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</si>
  <si>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</si>
  <si>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</si>
  <si>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</si>
  <si>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</si>
  <si>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</si>
  <si>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</si>
  <si>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</si>
  <si>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</si>
  <si>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</si>
  <si>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</si>
  <si>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</si>
  <si>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</si>
  <si>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</si>
  <si>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</si>
  <si>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</si>
  <si>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</si>
  <si>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</si>
  <si>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</si>
  <si>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</si>
  <si>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</si>
  <si>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</si>
  <si>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</si>
  <si>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</si>
  <si>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</si>
  <si>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</si>
  <si>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</si>
  <si>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</si>
  <si>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</si>
  <si>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</si>
  <si>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</si>
  <si>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</si>
  <si>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</si>
  <si>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</si>
  <si>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</si>
  <si>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</si>
  <si>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</si>
  <si>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</si>
  <si>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</si>
  <si>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</si>
  <si>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</si>
  <si>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</si>
  <si>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</si>
  <si>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</si>
  <si>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</si>
  <si>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</si>
  <si>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</si>
  <si>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</si>
  <si>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</si>
  <si>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</si>
  <si>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</si>
  <si>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</si>
  <si>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</si>
  <si>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</si>
  <si>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</si>
  <si>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</si>
  <si>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</si>
  <si>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</si>
  <si>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</si>
  <si>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</si>
  <si>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</si>
  <si>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</si>
  <si>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</si>
  <si>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</si>
  <si>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</si>
  <si>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</si>
  <si>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</si>
  <si>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</si>
  <si>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</si>
  <si>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</si>
  <si>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</si>
  <si>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</si>
  <si>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</si>
  <si>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</si>
  <si>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</si>
  <si>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</si>
  <si>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</si>
  <si>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</si>
  <si>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</si>
  <si>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</si>
  <si>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</si>
  <si>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</si>
  <si>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</si>
  <si>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</si>
  <si>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</si>
  <si>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</si>
  <si>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</si>
  <si>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</si>
  <si>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</si>
  <si>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</si>
  <si>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</si>
  <si>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</si>
  <si>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</si>
  <si>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</si>
  <si>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</si>
  <si>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</si>
  <si>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</si>
  <si>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</si>
  <si>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Average Age</t>
  </si>
  <si>
    <t>Attrition Rate</t>
  </si>
  <si>
    <t>Average of Job Satisfaction</t>
  </si>
  <si>
    <t>Rating</t>
  </si>
  <si>
    <t>Row Labels</t>
  </si>
  <si>
    <t>Grand Total</t>
  </si>
  <si>
    <t>Sum of Employee Count</t>
  </si>
  <si>
    <t>Attrition Count</t>
  </si>
  <si>
    <t>Active  Employees</t>
  </si>
  <si>
    <t>Balancr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</si>
</sst>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164" fontId="0" fillId="0" borderId="0" xfId="0" applyNumberFormat="1"/>
    <xf numFmtId="1"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0"/>
  <tableStyles count="0" defaultTableStyle="TableStyleMedium2" defaultPivotStyle="PivotStyleLight16"/>
  <colors>
    <mruColors>
      <color rgb="FFF2BA98"/>
      <color rgb="FFF75F6A"/>
      <color rgb="FFEC9688"/>
      <color rgb="FF800000"/>
      <color rgb="FF261977"/>
      <color rgb="FF2FC9FF"/>
      <color rgb="FF074D51"/>
      <color rgb="FFAA020E"/>
      <color rgb="FF000066"/>
      <color rgb="FF5A16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55853018372704"/>
          <c:y val="9.5919010123734549E-2"/>
          <c:w val="0.57038553514144064"/>
          <c:h val="0.7451158605174352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0B-4A51-AA78-C0EC746704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0B-4A51-AA78-C0EC746704F8}"/>
              </c:ext>
            </c:extLst>
          </c:dPt>
          <c:val>
            <c:numRef>
              <c:f>Gender!$C$8:$C$9</c:f>
              <c:numCache>
                <c:formatCode>0%</c:formatCode>
                <c:ptCount val="2"/>
                <c:pt idx="0">
                  <c:v>0</c:v>
                </c:pt>
                <c:pt idx="1">
                  <c:v>1</c:v>
                </c:pt>
              </c:numCache>
            </c:numRef>
          </c:val>
          <c:extLst>
            <c:ext xmlns:c16="http://schemas.microsoft.com/office/drawing/2014/chart" uri="{C3380CC4-5D6E-409C-BE32-E72D297353CC}">
              <c16:uniqueId val="{00000000-24F4-4EE3-82E5-CD53C25EE2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attrition!Educaton by attrition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204088503188884"/>
          <c:y val="3.068006424570063E-2"/>
          <c:w val="0.97777777777777775"/>
          <c:h val="0.89814814814814814"/>
        </c:manualLayout>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2</c:v>
                </c:pt>
                <c:pt idx="1">
                  <c:v>20</c:v>
                </c:pt>
                <c:pt idx="2">
                  <c:v>25</c:v>
                </c:pt>
                <c:pt idx="3">
                  <c:v>42</c:v>
                </c:pt>
                <c:pt idx="4">
                  <c:v>61</c:v>
                </c:pt>
              </c:numCache>
            </c:numRef>
          </c:val>
          <c:extLst>
            <c:ext xmlns:c16="http://schemas.microsoft.com/office/drawing/2014/chart" uri="{C3380CC4-5D6E-409C-BE32-E72D297353CC}">
              <c16:uniqueId val="{00000000-F44F-4629-9EA5-BD0865560CCE}"/>
            </c:ext>
          </c:extLst>
        </c:ser>
        <c:dLbls>
          <c:dLblPos val="outEnd"/>
          <c:showLegendKey val="0"/>
          <c:showVal val="1"/>
          <c:showCatName val="0"/>
          <c:showSerName val="0"/>
          <c:showPercent val="0"/>
          <c:showBubbleSize val="0"/>
        </c:dLbls>
        <c:gapWidth val="182"/>
        <c:axId val="2089252415"/>
        <c:axId val="2089253247"/>
      </c:barChart>
      <c:catAx>
        <c:axId val="2089252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253247"/>
        <c:crosses val="autoZero"/>
        <c:auto val="1"/>
        <c:lblAlgn val="ctr"/>
        <c:lblOffset val="100"/>
        <c:noMultiLvlLbl val="0"/>
      </c:catAx>
      <c:valAx>
        <c:axId val="2089253247"/>
        <c:scaling>
          <c:orientation val="minMax"/>
        </c:scaling>
        <c:delete val="1"/>
        <c:axPos val="b"/>
        <c:numFmt formatCode="General" sourceLinked="1"/>
        <c:majorTickMark val="out"/>
        <c:minorTickMark val="none"/>
        <c:tickLblPos val="nextTo"/>
        <c:crossAx val="20892524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0.10980314960629919"/>
          <c:y val="7.407407407407407E-2"/>
          <c:w val="0.8901968503937007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69</c:v>
                </c:pt>
                <c:pt idx="1">
                  <c:v>37</c:v>
                </c:pt>
                <c:pt idx="2">
                  <c:v>20</c:v>
                </c:pt>
                <c:pt idx="3">
                  <c:v>16</c:v>
                </c:pt>
                <c:pt idx="4">
                  <c:v>8</c:v>
                </c:pt>
              </c:numCache>
            </c:numRef>
          </c:val>
          <c:extLst>
            <c:ext xmlns:c16="http://schemas.microsoft.com/office/drawing/2014/chart" uri="{C3380CC4-5D6E-409C-BE32-E72D297353CC}">
              <c16:uniqueId val="{00000000-4B11-4DFF-A4E4-B1FAF005EE77}"/>
            </c:ext>
          </c:extLst>
        </c:ser>
        <c:dLbls>
          <c:showLegendKey val="0"/>
          <c:showVal val="0"/>
          <c:showCatName val="0"/>
          <c:showSerName val="0"/>
          <c:showPercent val="0"/>
          <c:showBubbleSize val="0"/>
        </c:dLbls>
        <c:gapWidth val="219"/>
        <c:overlap val="-27"/>
        <c:axId val="2102511887"/>
        <c:axId val="2102520207"/>
      </c:barChart>
      <c:catAx>
        <c:axId val="210251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520207"/>
        <c:crosses val="autoZero"/>
        <c:auto val="1"/>
        <c:lblAlgn val="ctr"/>
        <c:lblOffset val="100"/>
        <c:noMultiLvlLbl val="0"/>
      </c:catAx>
      <c:valAx>
        <c:axId val="2102520207"/>
        <c:scaling>
          <c:orientation val="minMax"/>
        </c:scaling>
        <c:delete val="1"/>
        <c:axPos val="l"/>
        <c:numFmt formatCode="General" sourceLinked="1"/>
        <c:majorTickMark val="none"/>
        <c:minorTickMark val="none"/>
        <c:tickLblPos val="nextTo"/>
        <c:crossAx val="21025118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DASHBOARD.xlsx]Deaprtment wise attrition!Deaprtment wise attrition</c:name>
    <c:fmtId val="1"/>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'Deaprtment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40-4165-A710-9F70DF0D85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40-4165-A710-9F70DF0D85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40-4165-A710-9F70DF0D85A3}"/>
              </c:ext>
            </c:extLst>
          </c:dPt>
          <c:cat>
            <c:strRef>
              <c:f>'Deaprtment wise attrition'!$A$4:$A$7</c:f>
              <c:strCache>
                <c:ptCount val="3"/>
                <c:pt idx="0">
                  <c:v>HR</c:v>
                </c:pt>
                <c:pt idx="1">
                  <c:v>R&amp;D</c:v>
                </c:pt>
                <c:pt idx="2">
                  <c:v>Sales</c:v>
                </c:pt>
              </c:strCache>
            </c:strRef>
          </c:cat>
          <c:val>
            <c:numRef>
              <c:f>'Deaprtment wise attrition'!$B$4:$B$7</c:f>
              <c:numCache>
                <c:formatCode>0.00%</c:formatCode>
                <c:ptCount val="3"/>
                <c:pt idx="0">
                  <c:v>0.04</c:v>
                </c:pt>
                <c:pt idx="1">
                  <c:v>0.6</c:v>
                </c:pt>
                <c:pt idx="2">
                  <c:v>0.36</c:v>
                </c:pt>
              </c:numCache>
            </c:numRef>
          </c:val>
          <c:extLst>
            <c:ext xmlns:c16="http://schemas.microsoft.com/office/drawing/2014/chart" uri="{C3380CC4-5D6E-409C-BE32-E72D297353CC}">
              <c16:uniqueId val="{00000000-5F6D-430A-93CA-99C7463110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marital status!Attrition by marital status</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marital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A5-443E-99EE-BFCD036FB0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A5-443E-99EE-BFCD036FB0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A5-443E-99EE-BFCD036FB0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24</c:v>
                </c:pt>
                <c:pt idx="1">
                  <c:v>53</c:v>
                </c:pt>
                <c:pt idx="2">
                  <c:v>73</c:v>
                </c:pt>
              </c:numCache>
            </c:numRef>
          </c:val>
          <c:extLst>
            <c:ext xmlns:c16="http://schemas.microsoft.com/office/drawing/2014/chart" uri="{C3380CC4-5D6E-409C-BE32-E72D297353CC}">
              <c16:uniqueId val="{00000000-43B4-43EE-A35C-751697E29AE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0-336A-4CF2-9EB1-47B0AD7C6D8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2.6530612244897958</c:v>
                </c:pt>
              </c:numCache>
            </c:numRef>
          </c:val>
          <c:extLst>
            <c:ext xmlns:c16="http://schemas.microsoft.com/office/drawing/2014/chart" uri="{C3380CC4-5D6E-409C-BE32-E72D297353CC}">
              <c16:uniqueId val="{00000000-4D0A-4CA5-B33E-B051D83E1FCC}"/>
            </c:ext>
          </c:extLst>
        </c:ser>
        <c:ser>
          <c:idx val="1"/>
          <c:order val="1"/>
          <c:spPr>
            <a:solidFill>
              <a:schemeClr val="accent2"/>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1-4D0A-4CA5-B33E-B051D83E1FCC}"/>
            </c:ext>
          </c:extLst>
        </c:ser>
        <c:dLbls>
          <c:showLegendKey val="0"/>
          <c:showVal val="0"/>
          <c:showCatName val="0"/>
          <c:showSerName val="0"/>
          <c:showPercent val="0"/>
          <c:showBubbleSize val="0"/>
        </c:dLbls>
        <c:gapWidth val="0"/>
        <c:overlap val="100"/>
        <c:axId val="1017518671"/>
        <c:axId val="1017514927"/>
      </c:barChart>
      <c:catAx>
        <c:axId val="1017518671"/>
        <c:scaling>
          <c:orientation val="minMax"/>
        </c:scaling>
        <c:delete val="1"/>
        <c:axPos val="l"/>
        <c:majorTickMark val="out"/>
        <c:minorTickMark val="none"/>
        <c:tickLblPos val="nextTo"/>
        <c:crossAx val="1017514927"/>
        <c:crosses val="autoZero"/>
        <c:auto val="1"/>
        <c:lblAlgn val="ctr"/>
        <c:lblOffset val="100"/>
        <c:noMultiLvlLbl val="0"/>
      </c:catAx>
      <c:valAx>
        <c:axId val="1017514927"/>
        <c:scaling>
          <c:orientation val="minMax"/>
          <c:max val="4"/>
        </c:scaling>
        <c:delete val="1"/>
        <c:axPos val="b"/>
        <c:numFmt formatCode="0.0" sourceLinked="1"/>
        <c:majorTickMark val="out"/>
        <c:minorTickMark val="none"/>
        <c:tickLblPos val="nextTo"/>
        <c:crossAx val="1017518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66666666666666"/>
          <c:y val="0.11494252873563218"/>
          <c:w val="0.66666666666666663"/>
          <c:h val="0.74712643678160917"/>
        </c:manualLayout>
      </c:layout>
      <c:doughnutChart>
        <c:varyColors val="0"/>
        <c:dLbls>
          <c:showLegendKey val="0"/>
          <c:showVal val="0"/>
          <c:showCatName val="0"/>
          <c:showSerName val="0"/>
          <c:showPercent val="0"/>
          <c:showBubbleSize val="0"/>
          <c:showLeaderLines val="0"/>
        </c:dLbls>
        <c:firstSliceAng val="0"/>
        <c:holeSize val="72"/>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3183540275273E-2"/>
          <c:y val="6.2109271355691408E-2"/>
          <c:w val="0.69841878978995275"/>
          <c:h val="0.93670340162977939"/>
        </c:manualLayout>
      </c:layout>
      <c:doughnutChart>
        <c:varyColors val="1"/>
        <c:ser>
          <c:idx val="0"/>
          <c:order val="0"/>
          <c:spPr>
            <a:ln>
              <a:noFill/>
            </a:ln>
          </c:spPr>
          <c:dPt>
            <c:idx val="0"/>
            <c:bubble3D val="0"/>
            <c:spPr>
              <a:gradFill>
                <a:gsLst>
                  <a:gs pos="0">
                    <a:srgbClr val="C2759D"/>
                  </a:gs>
                  <a:gs pos="0">
                    <a:srgbClr val="A32564"/>
                  </a:gs>
                  <a:gs pos="0">
                    <a:schemeClr val="accent1">
                      <a:lumMod val="5000"/>
                      <a:lumOff val="95000"/>
                    </a:schemeClr>
                  </a:gs>
                  <a:gs pos="0">
                    <a:srgbClr val="5A1647"/>
                  </a:gs>
                  <a:gs pos="96000">
                    <a:srgbClr val="E86EBC"/>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8253-48B4-B72D-746351F471B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8253-48B4-B72D-746351F471B7}"/>
              </c:ext>
            </c:extLst>
          </c:dPt>
          <c:val>
            <c:numRef>
              <c:f>Gender!$C$8:$C$9</c:f>
              <c:numCache>
                <c:formatCode>0%</c:formatCode>
                <c:ptCount val="2"/>
                <c:pt idx="0">
                  <c:v>0</c:v>
                </c:pt>
                <c:pt idx="1">
                  <c:v>1</c:v>
                </c:pt>
              </c:numCache>
            </c:numRef>
          </c:val>
          <c:extLst>
            <c:ext xmlns:c16="http://schemas.microsoft.com/office/drawing/2014/chart" uri="{C3380CC4-5D6E-409C-BE32-E72D297353CC}">
              <c16:uniqueId val="{00000004-8253-48B4-B72D-746351F471B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276056092006346"/>
          <c:y val="0"/>
          <c:w val="0.76043057509259782"/>
          <c:h val="1"/>
        </c:manualLayout>
      </c:layout>
      <c:doughnutChart>
        <c:varyColors val="1"/>
        <c:ser>
          <c:idx val="0"/>
          <c:order val="0"/>
          <c:spPr>
            <a:ln>
              <a:solidFill>
                <a:schemeClr val="bg1">
                  <a:lumMod val="75000"/>
                </a:schemeClr>
              </a:solidFill>
            </a:ln>
          </c:spPr>
          <c:dPt>
            <c:idx val="0"/>
            <c:bubble3D val="0"/>
            <c:spPr>
              <a:solidFill>
                <a:schemeClr val="bg1">
                  <a:lumMod val="75000"/>
                </a:schemeClr>
              </a:solidFill>
              <a:ln w="19050">
                <a:solidFill>
                  <a:schemeClr val="bg1">
                    <a:lumMod val="75000"/>
                  </a:schemeClr>
                </a:solidFill>
              </a:ln>
              <a:effectLst/>
            </c:spPr>
            <c:extLst>
              <c:ext xmlns:c16="http://schemas.microsoft.com/office/drawing/2014/chart" uri="{C3380CC4-5D6E-409C-BE32-E72D297353CC}">
                <c16:uniqueId val="{00000001-8AA7-4AD9-9DCF-D6F72C3F69B3}"/>
              </c:ext>
            </c:extLst>
          </c:dPt>
          <c:dPt>
            <c:idx val="1"/>
            <c:bubble3D val="0"/>
            <c:spPr>
              <a:gradFill>
                <a:gsLst>
                  <a:gs pos="1000">
                    <a:srgbClr val="060333"/>
                  </a:gs>
                  <a:gs pos="0">
                    <a:srgbClr val="A32564"/>
                  </a:gs>
                  <a:gs pos="0">
                    <a:schemeClr val="accent1">
                      <a:lumMod val="5000"/>
                      <a:lumOff val="95000"/>
                    </a:schemeClr>
                  </a:gs>
                  <a:gs pos="0">
                    <a:srgbClr val="000066"/>
                  </a:gs>
                  <a:gs pos="96000">
                    <a:srgbClr val="E86EBC"/>
                  </a:gs>
                  <a:gs pos="94000">
                    <a:srgbClr val="375B91"/>
                  </a:gs>
                  <a:gs pos="96000">
                    <a:schemeClr val="accent5"/>
                  </a:gs>
                </a:gsLst>
                <a:lin ang="10800000" scaled="0"/>
              </a:gradFill>
              <a:ln w="19050">
                <a:solidFill>
                  <a:schemeClr val="bg1">
                    <a:lumMod val="75000"/>
                  </a:schemeClr>
                </a:solidFill>
              </a:ln>
              <a:effectLst/>
            </c:spPr>
            <c:extLst>
              <c:ext xmlns:c16="http://schemas.microsoft.com/office/drawing/2014/chart" uri="{C3380CC4-5D6E-409C-BE32-E72D297353CC}">
                <c16:uniqueId val="{00000003-8AA7-4AD9-9DCF-D6F72C3F69B3}"/>
              </c:ext>
            </c:extLst>
          </c:dPt>
          <c:val>
            <c:numRef>
              <c:f>Gender!$C$8:$C$9</c:f>
              <c:numCache>
                <c:formatCode>0%</c:formatCode>
                <c:ptCount val="2"/>
                <c:pt idx="0">
                  <c:v>0</c:v>
                </c:pt>
                <c:pt idx="1">
                  <c:v>1</c:v>
                </c:pt>
              </c:numCache>
            </c:numRef>
          </c:val>
          <c:extLst>
            <c:ext xmlns:c16="http://schemas.microsoft.com/office/drawing/2014/chart" uri="{C3380CC4-5D6E-409C-BE32-E72D297353CC}">
              <c16:uniqueId val="{00000004-8AA7-4AD9-9DCF-D6F72C3F69B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attrition!Educaton by attrition</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98000">
                <a:schemeClr val="accent6"/>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53227234146019"/>
          <c:y val="0"/>
          <c:w val="0.7846772765853981"/>
          <c:h val="1"/>
        </c:manualLayout>
      </c:layout>
      <c:barChart>
        <c:barDir val="bar"/>
        <c:grouping val="clustered"/>
        <c:varyColors val="0"/>
        <c:ser>
          <c:idx val="0"/>
          <c:order val="0"/>
          <c:tx>
            <c:strRef>
              <c:f>'education attrition'!$B$3</c:f>
              <c:strCache>
                <c:ptCount val="1"/>
                <c:pt idx="0">
                  <c:v>Total</c:v>
                </c:pt>
              </c:strCache>
            </c:strRef>
          </c:tx>
          <c:spPr>
            <a:gradFill>
              <a:gsLst>
                <a:gs pos="0">
                  <a:schemeClr val="accent6">
                    <a:lumMod val="50000"/>
                  </a:schemeClr>
                </a:gs>
                <a:gs pos="98000">
                  <a:schemeClr val="accent6"/>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2</c:v>
                </c:pt>
                <c:pt idx="1">
                  <c:v>20</c:v>
                </c:pt>
                <c:pt idx="2">
                  <c:v>25</c:v>
                </c:pt>
                <c:pt idx="3">
                  <c:v>42</c:v>
                </c:pt>
                <c:pt idx="4">
                  <c:v>61</c:v>
                </c:pt>
              </c:numCache>
            </c:numRef>
          </c:val>
          <c:extLst>
            <c:ext xmlns:c16="http://schemas.microsoft.com/office/drawing/2014/chart" uri="{C3380CC4-5D6E-409C-BE32-E72D297353CC}">
              <c16:uniqueId val="{00000000-316F-4EF6-9182-04A2E8B44FB9}"/>
            </c:ext>
          </c:extLst>
        </c:ser>
        <c:dLbls>
          <c:dLblPos val="outEnd"/>
          <c:showLegendKey val="0"/>
          <c:showVal val="1"/>
          <c:showCatName val="0"/>
          <c:showSerName val="0"/>
          <c:showPercent val="0"/>
          <c:showBubbleSize val="0"/>
        </c:dLbls>
        <c:gapWidth val="60"/>
        <c:axId val="2089252415"/>
        <c:axId val="2089253247"/>
      </c:barChart>
      <c:catAx>
        <c:axId val="2089252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089253247"/>
        <c:crosses val="autoZero"/>
        <c:auto val="1"/>
        <c:lblAlgn val="ctr"/>
        <c:lblOffset val="100"/>
        <c:noMultiLvlLbl val="0"/>
      </c:catAx>
      <c:valAx>
        <c:axId val="2089253247"/>
        <c:scaling>
          <c:orientation val="minMax"/>
        </c:scaling>
        <c:delete val="1"/>
        <c:axPos val="b"/>
        <c:numFmt formatCode="General" sourceLinked="1"/>
        <c:majorTickMark val="out"/>
        <c:minorTickMark val="none"/>
        <c:tickLblPos val="nextTo"/>
        <c:crossAx val="20892524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DASHBOARD.xlsx]Deaprtment wise attrition!Deaprtment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6">
                  <a:lumMod val="50000"/>
                </a:schemeClr>
              </a:gs>
              <a:gs pos="98000">
                <a:schemeClr val="accent6"/>
              </a:gs>
            </a:gsLst>
            <a:lin ang="0" scaled="0"/>
          </a:gra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6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4000">
                <a:srgbClr val="00B0F0"/>
              </a:gs>
              <a:gs pos="98000">
                <a:schemeClr val="accent5">
                  <a:lumMod val="60000"/>
                  <a:lumOff val="40000"/>
                </a:schemeClr>
              </a:gs>
            </a:gsLst>
            <a:lin ang="0" scaled="0"/>
          </a:gradFill>
          <a:ln w="19050">
            <a:solidFill>
              <a:schemeClr val="lt1"/>
            </a:solidFill>
          </a:ln>
          <a:effectLst/>
        </c:spPr>
      </c:pivotFmt>
      <c:pivotFmt>
        <c:idx val="7"/>
        <c:spPr>
          <a:gradFill>
            <a:gsLst>
              <a:gs pos="0">
                <a:schemeClr val="accent6">
                  <a:lumMod val="50000"/>
                </a:schemeClr>
              </a:gs>
              <a:gs pos="98000">
                <a:schemeClr val="accent6">
                  <a:lumMod val="60000"/>
                  <a:lumOff val="40000"/>
                </a:schemeClr>
              </a:gs>
            </a:gsLst>
            <a:lin ang="0" scaled="0"/>
          </a:gradFill>
          <a:ln w="19050">
            <a:solidFill>
              <a:schemeClr val="lt1"/>
            </a:solidFill>
          </a:ln>
          <a:effectLst/>
        </c:spPr>
      </c:pivotFmt>
      <c:pivotFmt>
        <c:idx val="8"/>
        <c:spPr>
          <a:gradFill>
            <a:gsLst>
              <a:gs pos="0">
                <a:schemeClr val="accent1">
                  <a:lumMod val="50000"/>
                </a:schemeClr>
              </a:gs>
              <a:gs pos="98000">
                <a:schemeClr val="accent1">
                  <a:lumMod val="60000"/>
                  <a:lumOff val="40000"/>
                </a:schemeClr>
              </a:gs>
            </a:gsLst>
            <a:lin ang="0" scaled="0"/>
          </a:gradFill>
          <a:ln w="19050">
            <a:solidFill>
              <a:schemeClr val="lt1"/>
            </a:solidFill>
          </a:ln>
          <a:effectLst/>
        </c:spPr>
      </c:pivotFmt>
    </c:pivotFmts>
    <c:plotArea>
      <c:layout>
        <c:manualLayout>
          <c:layoutTarget val="inner"/>
          <c:xMode val="edge"/>
          <c:yMode val="edge"/>
          <c:x val="9.372748678029881E-2"/>
          <c:y val="0.16537983867962072"/>
          <c:w val="0.69862864179670403"/>
          <c:h val="0.82988601603663248"/>
        </c:manualLayout>
      </c:layout>
      <c:pieChart>
        <c:varyColors val="1"/>
        <c:ser>
          <c:idx val="0"/>
          <c:order val="0"/>
          <c:tx>
            <c:strRef>
              <c:f>'Deaprtment wise attrition'!$B$3</c:f>
              <c:strCache>
                <c:ptCount val="1"/>
                <c:pt idx="0">
                  <c:v>Total</c:v>
                </c:pt>
              </c:strCache>
            </c:strRef>
          </c:tx>
          <c:spPr>
            <a:gradFill>
              <a:gsLst>
                <a:gs pos="0">
                  <a:schemeClr val="accent6">
                    <a:lumMod val="50000"/>
                  </a:schemeClr>
                </a:gs>
                <a:gs pos="98000">
                  <a:schemeClr val="accent6"/>
                </a:gs>
              </a:gsLst>
              <a:lin ang="0" scaled="0"/>
            </a:gradFill>
          </c:spPr>
          <c:dPt>
            <c:idx val="0"/>
            <c:bubble3D val="0"/>
            <c:spPr>
              <a:gradFill>
                <a:gsLst>
                  <a:gs pos="4000">
                    <a:srgbClr val="00B0F0"/>
                  </a:gs>
                  <a:gs pos="98000">
                    <a:schemeClr val="accent5">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1-F019-4ADD-93F1-43CE97B6BE3D}"/>
              </c:ext>
            </c:extLst>
          </c:dPt>
          <c:dPt>
            <c:idx val="1"/>
            <c:bubble3D val="0"/>
            <c:spPr>
              <a:gradFill>
                <a:gsLst>
                  <a:gs pos="0">
                    <a:schemeClr val="accent6">
                      <a:lumMod val="50000"/>
                    </a:schemeClr>
                  </a:gs>
                  <a:gs pos="98000">
                    <a:schemeClr val="accent6">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3-F019-4ADD-93F1-43CE97B6BE3D}"/>
              </c:ext>
            </c:extLst>
          </c:dPt>
          <c:dPt>
            <c:idx val="2"/>
            <c:bubble3D val="0"/>
            <c:spPr>
              <a:gradFill>
                <a:gsLst>
                  <a:gs pos="0">
                    <a:schemeClr val="accent1">
                      <a:lumMod val="50000"/>
                    </a:schemeClr>
                  </a:gs>
                  <a:gs pos="98000">
                    <a:schemeClr val="accent1">
                      <a:lumMod val="60000"/>
                      <a:lumOff val="40000"/>
                    </a:schemeClr>
                  </a:gs>
                </a:gsLst>
                <a:lin ang="0" scaled="0"/>
              </a:gradFill>
              <a:ln w="19050">
                <a:solidFill>
                  <a:schemeClr val="lt1"/>
                </a:solidFill>
              </a:ln>
              <a:effectLst/>
            </c:spPr>
            <c:extLst>
              <c:ext xmlns:c16="http://schemas.microsoft.com/office/drawing/2014/chart" uri="{C3380CC4-5D6E-409C-BE32-E72D297353CC}">
                <c16:uniqueId val="{00000005-F019-4ADD-93F1-43CE97B6BE3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0066"/>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'Deaprtment wise attrition'!$A$4:$A$7</c:f>
              <c:strCache>
                <c:ptCount val="3"/>
                <c:pt idx="0">
                  <c:v>HR</c:v>
                </c:pt>
                <c:pt idx="1">
                  <c:v>R&amp;D</c:v>
                </c:pt>
                <c:pt idx="2">
                  <c:v>Sales</c:v>
                </c:pt>
              </c:strCache>
            </c:strRef>
          </c:cat>
          <c:val>
            <c:numRef>
              <c:f>'Deaprtment wise attrition'!$B$4:$B$7</c:f>
              <c:numCache>
                <c:formatCode>0.00%</c:formatCode>
                <c:ptCount val="3"/>
                <c:pt idx="0">
                  <c:v>0.04</c:v>
                </c:pt>
                <c:pt idx="1">
                  <c:v>0.6</c:v>
                </c:pt>
                <c:pt idx="2">
                  <c:v>0.36</c:v>
                </c:pt>
              </c:numCache>
            </c:numRef>
          </c:val>
          <c:extLst>
            <c:ext xmlns:c16="http://schemas.microsoft.com/office/drawing/2014/chart" uri="{C3380CC4-5D6E-409C-BE32-E72D297353CC}">
              <c16:uniqueId val="{00000006-F019-4ADD-93F1-43CE97B6BE3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600" b="1" i="0" u="none" strike="noStrike" kern="1200" baseline="0">
              <a:solidFill>
                <a:srgbClr val="5A1647"/>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chemeClr val="accent6">
                  <a:lumMod val="50000"/>
                </a:schemeClr>
              </a:gs>
              <a:gs pos="98000">
                <a:schemeClr val="accent6"/>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a:gsLst>
              <a:gs pos="0">
                <a:schemeClr val="accent2">
                  <a:lumMod val="50000"/>
                </a:schemeClr>
              </a:gs>
              <a:gs pos="98000">
                <a:schemeClr val="accent6"/>
              </a:gs>
            </a:gsLst>
            <a:lin ang="0" scaled="0"/>
          </a:gradFill>
          <a:ln>
            <a:noFill/>
          </a:ln>
          <a:effectLst/>
        </c:spPr>
      </c:pivotFmt>
    </c:pivotFmts>
    <c:plotArea>
      <c:layout>
        <c:manualLayout>
          <c:layoutTarget val="inner"/>
          <c:xMode val="edge"/>
          <c:yMode val="edge"/>
          <c:x val="2.9027407128201212E-2"/>
          <c:y val="3.9506551848277165E-3"/>
          <c:w val="0.95151928687205889"/>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98000">
                  <a:schemeClr val="accent6"/>
                </a:gs>
              </a:gsLst>
              <a:lin ang="0" scaled="0"/>
            </a:gradFill>
            <a:ln>
              <a:noFill/>
            </a:ln>
            <a:effectLst/>
          </c:spPr>
          <c:invertIfNegative val="0"/>
          <c:dPt>
            <c:idx val="0"/>
            <c:invertIfNegative val="0"/>
            <c:bubble3D val="0"/>
            <c:spPr>
              <a:gradFill>
                <a:gsLst>
                  <a:gs pos="0">
                    <a:schemeClr val="accent2">
                      <a:lumMod val="50000"/>
                    </a:schemeClr>
                  </a:gs>
                  <a:gs pos="98000">
                    <a:schemeClr val="accent6"/>
                  </a:gs>
                </a:gsLst>
                <a:lin ang="0" scaled="0"/>
              </a:gradFill>
              <a:ln>
                <a:noFill/>
              </a:ln>
              <a:effectLst/>
            </c:spPr>
            <c:extLst>
              <c:ext xmlns:c16="http://schemas.microsoft.com/office/drawing/2014/chart" uri="{C3380CC4-5D6E-409C-BE32-E72D297353CC}">
                <c16:uniqueId val="{00000002-ACF4-4769-BA8E-C9352168617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69</c:v>
                </c:pt>
                <c:pt idx="1">
                  <c:v>37</c:v>
                </c:pt>
                <c:pt idx="2">
                  <c:v>20</c:v>
                </c:pt>
                <c:pt idx="3">
                  <c:v>16</c:v>
                </c:pt>
                <c:pt idx="4">
                  <c:v>8</c:v>
                </c:pt>
              </c:numCache>
            </c:numRef>
          </c:val>
          <c:extLst>
            <c:ext xmlns:c16="http://schemas.microsoft.com/office/drawing/2014/chart" uri="{C3380CC4-5D6E-409C-BE32-E72D297353CC}">
              <c16:uniqueId val="{00000000-ACF4-4769-BA8E-C93521686175}"/>
            </c:ext>
          </c:extLst>
        </c:ser>
        <c:dLbls>
          <c:dLblPos val="outEnd"/>
          <c:showLegendKey val="0"/>
          <c:showVal val="1"/>
          <c:showCatName val="0"/>
          <c:showSerName val="0"/>
          <c:showPercent val="0"/>
          <c:showBubbleSize val="0"/>
        </c:dLbls>
        <c:gapWidth val="123"/>
        <c:overlap val="-27"/>
        <c:axId val="2102511887"/>
        <c:axId val="2102520207"/>
      </c:barChart>
      <c:catAx>
        <c:axId val="210251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002060"/>
                </a:solidFill>
                <a:latin typeface="+mn-lt"/>
                <a:ea typeface="+mn-ea"/>
                <a:cs typeface="+mn-cs"/>
              </a:defRPr>
            </a:pPr>
            <a:endParaRPr lang="en-US"/>
          </a:p>
        </c:txPr>
        <c:crossAx val="2102520207"/>
        <c:crosses val="autoZero"/>
        <c:auto val="1"/>
        <c:lblAlgn val="ctr"/>
        <c:lblOffset val="100"/>
        <c:noMultiLvlLbl val="0"/>
      </c:catAx>
      <c:valAx>
        <c:axId val="2102520207"/>
        <c:scaling>
          <c:orientation val="minMax"/>
        </c:scaling>
        <c:delete val="1"/>
        <c:axPos val="l"/>
        <c:numFmt formatCode="General" sourceLinked="1"/>
        <c:majorTickMark val="none"/>
        <c:minorTickMark val="none"/>
        <c:tickLblPos val="nextTo"/>
        <c:crossAx val="2102511887"/>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marital status!Attrition by marital status</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gradFill>
            <a:gsLst>
              <a:gs pos="3000">
                <a:srgbClr val="AA020E"/>
              </a:gs>
              <a:gs pos="100000">
                <a:srgbClr val="F75F6A"/>
              </a:gs>
            </a:gsLst>
            <a:lin ang="5400000" scaled="1"/>
          </a:gradFill>
        </c:spPr>
        <c:marker>
          <c:symbol val="none"/>
        </c:marker>
        <c:dLbl>
          <c:idx val="0"/>
          <c:layout/>
          <c:spPr>
            <a:noFill/>
            <a:ln>
              <a:noFill/>
            </a:ln>
            <a:effectLst/>
          </c:spPr>
          <c:txPr>
            <a:bodyPr wrap="square" lIns="38100" tIns="19050" rIns="38100" bIns="19050" anchor="ctr">
              <a:spAutoFit/>
            </a:bodyPr>
            <a:lstStyle/>
            <a:p>
              <a:pPr>
                <a:defRPr sz="1600" b="1">
                  <a:solidFill>
                    <a:srgbClr val="002060"/>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3000">
                <a:srgbClr val="037103"/>
              </a:gs>
              <a:gs pos="100000">
                <a:srgbClr val="53F757"/>
              </a:gs>
            </a:gsLst>
            <a:lin ang="5400000" scaled="1"/>
          </a:gradFill>
        </c:spPr>
      </c:pivotFmt>
      <c:pivotFmt>
        <c:idx val="11"/>
        <c:spPr>
          <a:gradFill>
            <a:gsLst>
              <a:gs pos="3000">
                <a:schemeClr val="accent4">
                  <a:lumMod val="50000"/>
                </a:schemeClr>
              </a:gs>
              <a:gs pos="100000">
                <a:schemeClr val="accent4">
                  <a:lumMod val="60000"/>
                  <a:lumOff val="40000"/>
                </a:schemeClr>
              </a:gs>
            </a:gsLst>
            <a:lin ang="5400000" scaled="1"/>
          </a:gradFill>
        </c:spPr>
      </c:pivotFmt>
      <c:pivotFmt>
        <c:idx val="12"/>
        <c:spPr>
          <a:gradFill>
            <a:gsLst>
              <a:gs pos="3000">
                <a:schemeClr val="accent1">
                  <a:lumMod val="50000"/>
                </a:schemeClr>
              </a:gs>
              <a:gs pos="100000">
                <a:schemeClr val="accent1">
                  <a:lumMod val="60000"/>
                  <a:lumOff val="40000"/>
                </a:schemeClr>
              </a:gs>
            </a:gsLst>
            <a:lin ang="5400000" scaled="1"/>
          </a:gradFill>
        </c:spPr>
      </c:pivotFmt>
    </c:pivotFmts>
    <c:plotArea>
      <c:layout>
        <c:manualLayout>
          <c:layoutTarget val="inner"/>
          <c:xMode val="edge"/>
          <c:yMode val="edge"/>
          <c:x val="3.3854206660491146E-2"/>
          <c:y val="6.2499574798114146E-2"/>
          <c:w val="0.57811582873322409"/>
          <c:h val="0.87500085040377173"/>
        </c:manualLayout>
      </c:layout>
      <c:pieChart>
        <c:varyColors val="1"/>
        <c:ser>
          <c:idx val="1"/>
          <c:order val="0"/>
          <c:tx>
            <c:strRef>
              <c:f>'Attrition by marital status'!$B$3</c:f>
              <c:strCache>
                <c:ptCount val="1"/>
                <c:pt idx="0">
                  <c:v>Total</c:v>
                </c:pt>
              </c:strCache>
            </c:strRef>
          </c:tx>
          <c:spPr>
            <a:gradFill>
              <a:gsLst>
                <a:gs pos="3000">
                  <a:srgbClr val="AA020E"/>
                </a:gs>
                <a:gs pos="100000">
                  <a:srgbClr val="F75F6A"/>
                </a:gs>
              </a:gsLst>
              <a:lin ang="5400000" scaled="1"/>
            </a:gradFill>
          </c:spPr>
          <c:dPt>
            <c:idx val="0"/>
            <c:bubble3D val="0"/>
            <c:spPr>
              <a:gradFill>
                <a:gsLst>
                  <a:gs pos="3000">
                    <a:schemeClr val="accent4">
                      <a:lumMod val="50000"/>
                    </a:schemeClr>
                  </a:gs>
                  <a:gs pos="100000">
                    <a:schemeClr val="accent4">
                      <a:lumMod val="60000"/>
                      <a:lumOff val="40000"/>
                    </a:schemeClr>
                  </a:gs>
                </a:gsLst>
                <a:lin ang="5400000" scaled="1"/>
              </a:gradFill>
            </c:spPr>
            <c:extLst>
              <c:ext xmlns:c16="http://schemas.microsoft.com/office/drawing/2014/chart" uri="{C3380CC4-5D6E-409C-BE32-E72D297353CC}">
                <c16:uniqueId val="{00000012-E325-4C57-AED4-E3318DE14533}"/>
              </c:ext>
            </c:extLst>
          </c:dPt>
          <c:dPt>
            <c:idx val="1"/>
            <c:bubble3D val="0"/>
            <c:spPr>
              <a:gradFill>
                <a:gsLst>
                  <a:gs pos="3000">
                    <a:schemeClr val="accent1">
                      <a:lumMod val="50000"/>
                    </a:schemeClr>
                  </a:gs>
                  <a:gs pos="100000">
                    <a:schemeClr val="accent1">
                      <a:lumMod val="60000"/>
                      <a:lumOff val="40000"/>
                    </a:schemeClr>
                  </a:gs>
                </a:gsLst>
                <a:lin ang="5400000" scaled="1"/>
              </a:gradFill>
            </c:spPr>
            <c:extLst>
              <c:ext xmlns:c16="http://schemas.microsoft.com/office/drawing/2014/chart" uri="{C3380CC4-5D6E-409C-BE32-E72D297353CC}">
                <c16:uniqueId val="{00000013-E325-4C57-AED4-E3318DE14533}"/>
              </c:ext>
            </c:extLst>
          </c:dPt>
          <c:dPt>
            <c:idx val="2"/>
            <c:bubble3D val="0"/>
            <c:spPr>
              <a:gradFill>
                <a:gsLst>
                  <a:gs pos="3000">
                    <a:srgbClr val="037103"/>
                  </a:gs>
                  <a:gs pos="100000">
                    <a:srgbClr val="53F757"/>
                  </a:gs>
                </a:gsLst>
                <a:lin ang="5400000" scaled="1"/>
              </a:gradFill>
            </c:spPr>
            <c:extLst>
              <c:ext xmlns:c16="http://schemas.microsoft.com/office/drawing/2014/chart" uri="{C3380CC4-5D6E-409C-BE32-E72D297353CC}">
                <c16:uniqueId val="{00000011-E325-4C57-AED4-E3318DE14533}"/>
              </c:ext>
            </c:extLst>
          </c:dPt>
          <c:dLbls>
            <c:spPr>
              <a:noFill/>
              <a:ln>
                <a:noFill/>
              </a:ln>
              <a:effectLst/>
            </c:spPr>
            <c:txPr>
              <a:bodyPr wrap="square" lIns="38100" tIns="19050" rIns="38100" bIns="19050" anchor="ctr">
                <a:spAutoFit/>
              </a:bodyPr>
              <a:lstStyle/>
              <a:p>
                <a:pPr>
                  <a:defRPr sz="1600" b="1">
                    <a:solidFill>
                      <a:srgbClr val="002060"/>
                    </a:solidFill>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24</c:v>
                </c:pt>
                <c:pt idx="1">
                  <c:v>53</c:v>
                </c:pt>
                <c:pt idx="2">
                  <c:v>73</c:v>
                </c:pt>
              </c:numCache>
            </c:numRef>
          </c:val>
          <c:extLst>
            <c:ext xmlns:c16="http://schemas.microsoft.com/office/drawing/2014/chart" uri="{C3380CC4-5D6E-409C-BE32-E72D297353CC}">
              <c16:uniqueId val="{00000010-E325-4C57-AED4-E3318DE14533}"/>
            </c:ext>
          </c:extLst>
        </c:ser>
        <c:dLbls>
          <c:dLblPos val="bestFit"/>
          <c:showLegendKey val="0"/>
          <c:showVal val="1"/>
          <c:showCatName val="0"/>
          <c:showSerName val="0"/>
          <c:showPercent val="0"/>
          <c:showBubbleSize val="0"/>
          <c:showLeaderLines val="1"/>
        </c:dLbls>
        <c:firstSliceAng val="0"/>
      </c:pieChart>
      <c:spPr>
        <a:ln>
          <a:noFill/>
        </a:ln>
      </c:spPr>
    </c:plotArea>
    <c:legend>
      <c:legendPos val="r"/>
      <c:layout>
        <c:manualLayout>
          <c:xMode val="edge"/>
          <c:yMode val="edge"/>
          <c:x val="0.60958136228158921"/>
          <c:y val="0.25247184029643943"/>
          <c:w val="0.36187592309648753"/>
          <c:h val="0.49505575247127337"/>
        </c:manualLayout>
      </c:layout>
      <c:overlay val="0"/>
      <c:spPr>
        <a:noFill/>
        <a:ln>
          <a:noFill/>
        </a:ln>
        <a:effectLst/>
      </c:spPr>
      <c:txPr>
        <a:bodyPr rot="0" spcFirstLastPara="1" vertOverflow="ellipsis" vert="horz" wrap="square" anchor="ctr" anchorCtr="1"/>
        <a:lstStyle/>
        <a:p>
          <a:pPr>
            <a:defRPr sz="1400" b="1" i="0" u="none" strike="noStrike" kern="1200" baseline="0">
              <a:solidFill>
                <a:srgbClr val="5A1647"/>
              </a:solidFill>
              <a:latin typeface="+mn-lt"/>
              <a:ea typeface="+mn-ea"/>
              <a:cs typeface="+mn-cs"/>
            </a:defRPr>
          </a:pPr>
          <a:endParaRPr lang="en-US"/>
        </a:p>
      </c:txPr>
    </c:legend>
    <c:plotVisOnly val="1"/>
    <c:dispBlanksAs val="gap"/>
    <c:showDLblsOverMax val="0"/>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1320862339414"/>
          <c:y val="0.17476923923775842"/>
          <c:w val="0.52587316898290093"/>
          <c:h val="0.67958972806410956"/>
        </c:manualLayout>
      </c:layout>
      <c:doughnutChart>
        <c:varyColors val="1"/>
        <c:ser>
          <c:idx val="0"/>
          <c:order val="0"/>
          <c:spPr>
            <a:ln>
              <a:noFill/>
            </a:ln>
          </c:spPr>
          <c:dPt>
            <c:idx val="0"/>
            <c:bubble3D val="0"/>
            <c:spPr>
              <a:gradFill>
                <a:gsLst>
                  <a:gs pos="0">
                    <a:srgbClr val="002060"/>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5317-42E7-B704-2A9B8166BE72}"/>
              </c:ext>
            </c:extLst>
          </c:dPt>
          <c:dPt>
            <c:idx val="1"/>
            <c:bubble3D val="0"/>
            <c:spPr>
              <a:solidFill>
                <a:schemeClr val="bg1">
                  <a:alpha val="26000"/>
                </a:schemeClr>
              </a:solidFill>
              <a:ln w="19050">
                <a:noFill/>
              </a:ln>
              <a:effectLst/>
            </c:spPr>
            <c:extLst>
              <c:ext xmlns:c16="http://schemas.microsoft.com/office/drawing/2014/chart" uri="{C3380CC4-5D6E-409C-BE32-E72D297353CC}">
                <c16:uniqueId val="{00000003-5317-42E7-B704-2A9B8166BE72}"/>
              </c:ext>
            </c:extLst>
          </c:dPt>
          <c:val>
            <c:numRef>
              <c:f>Rating!$C$7:$C$8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4-5317-42E7-B704-2A9B8166BE7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670124633572666E-2"/>
          <c:y val="0.11293542660284325"/>
          <c:w val="0.89208980414724293"/>
          <c:h val="0.63462031375051653"/>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800000"/>
              </a:solidFill>
              <a:ln>
                <a:noFill/>
              </a:ln>
              <a:effectLst/>
            </c:spPr>
            <c:extLst>
              <c:ext xmlns:c16="http://schemas.microsoft.com/office/drawing/2014/chart" uri="{C3380CC4-5D6E-409C-BE32-E72D297353CC}">
                <c16:uniqueId val="{00000002-1F7D-48EF-B57C-50E7F0863CAB}"/>
              </c:ext>
            </c:extLst>
          </c:dPt>
          <c:val>
            <c:numRef>
              <c:f>Rating!$B$7</c:f>
              <c:numCache>
                <c:formatCode>0.0</c:formatCode>
                <c:ptCount val="1"/>
                <c:pt idx="0">
                  <c:v>2.6530612244897958</c:v>
                </c:pt>
              </c:numCache>
            </c:numRef>
          </c:val>
          <c:extLst>
            <c:ext xmlns:c16="http://schemas.microsoft.com/office/drawing/2014/chart" uri="{C3380CC4-5D6E-409C-BE32-E72D297353CC}">
              <c16:uniqueId val="{00000000-1F7D-48EF-B57C-50E7F0863CAB}"/>
            </c:ext>
          </c:extLst>
        </c:ser>
        <c:ser>
          <c:idx val="1"/>
          <c:order val="1"/>
          <c:spPr>
            <a:solidFill>
              <a:schemeClr val="bg1">
                <a:lumMod val="95000"/>
                <a:alpha val="6000"/>
              </a:schemeClr>
            </a:solidFill>
            <a:ln>
              <a:noFill/>
            </a:ln>
            <a:effectLst/>
          </c:spPr>
          <c:invertIfNegative val="0"/>
          <c:val>
            <c:numRef>
              <c:f>Rating!$B$8</c:f>
              <c:numCache>
                <c:formatCode>0.0</c:formatCode>
                <c:ptCount val="1"/>
                <c:pt idx="0">
                  <c:v>1.3469387755102042</c:v>
                </c:pt>
              </c:numCache>
            </c:numRef>
          </c:val>
          <c:extLst>
            <c:ext xmlns:c16="http://schemas.microsoft.com/office/drawing/2014/chart" uri="{C3380CC4-5D6E-409C-BE32-E72D297353CC}">
              <c16:uniqueId val="{00000001-1F7D-48EF-B57C-50E7F0863CAB}"/>
            </c:ext>
          </c:extLst>
        </c:ser>
        <c:dLbls>
          <c:showLegendKey val="0"/>
          <c:showVal val="0"/>
          <c:showCatName val="0"/>
          <c:showSerName val="0"/>
          <c:showPercent val="0"/>
          <c:showBubbleSize val="0"/>
        </c:dLbls>
        <c:gapWidth val="0"/>
        <c:overlap val="100"/>
        <c:axId val="1017518671"/>
        <c:axId val="1017514927"/>
      </c:barChart>
      <c:catAx>
        <c:axId val="1017518671"/>
        <c:scaling>
          <c:orientation val="minMax"/>
        </c:scaling>
        <c:delete val="1"/>
        <c:axPos val="l"/>
        <c:majorTickMark val="out"/>
        <c:minorTickMark val="none"/>
        <c:tickLblPos val="nextTo"/>
        <c:crossAx val="1017514927"/>
        <c:crosses val="autoZero"/>
        <c:auto val="1"/>
        <c:lblAlgn val="ctr"/>
        <c:lblOffset val="100"/>
        <c:noMultiLvlLbl val="0"/>
      </c:catAx>
      <c:valAx>
        <c:axId val="1017514927"/>
        <c:scaling>
          <c:orientation val="minMax"/>
          <c:max val="4"/>
        </c:scaling>
        <c:delete val="1"/>
        <c:axPos val="b"/>
        <c:numFmt formatCode="0.0" sourceLinked="1"/>
        <c:majorTickMark val="out"/>
        <c:minorTickMark val="none"/>
        <c:tickLblPos val="nextTo"/>
        <c:crossAx val="101751867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5AE1830-4685-4E67-B831-8A40D06A757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5AE1830-4685-4E67-B831-8A40D06A7571}">
          <cx:spPr>
            <a:ln>
              <a:noFill/>
            </a:ln>
          </cx:spPr>
          <cx:dataLabels pos="inEnd">
            <cx:txPr>
              <a:bodyPr spcFirstLastPara="1" vertOverflow="ellipsis" wrap="square" lIns="0" tIns="0" rIns="0" bIns="0" anchor="ctr" anchorCtr="1">
                <a:spAutoFit/>
              </a:bodyPr>
              <a:lstStyle/>
              <a:p>
                <a:pPr>
                  <a:defRPr lang="en-US" sz="900" b="0" i="0" u="none" strike="noStrike" kern="1200" baseline="0">
                    <a:solidFill>
                      <a:srgbClr val="FFFF00"/>
                    </a:solidFill>
                    <a:latin typeface="Calibri" panose="020F0502020204030204"/>
                  </a:defRPr>
                </a:pPr>
                <a:endParaRPr lang="en-US" sz="900">
                  <a:solidFill>
                    <a:srgbClr val="FFFF00"/>
                  </a:solidFill>
                </a:endParaRPr>
              </a:p>
            </cx:txPr>
            <cx:visibility seriesName="0" categoryName="1" value="0"/>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1.xml"/><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10.xml"/><Relationship Id="rId19" Type="http://schemas.openxmlformats.org/officeDocument/2006/relationships/chart" Target="../charts/chart16.xml"/><Relationship Id="rId4" Type="http://schemas.openxmlformats.org/officeDocument/2006/relationships/image" Target="../media/image4.png"/><Relationship Id="rId9" Type="http://schemas.openxmlformats.org/officeDocument/2006/relationships/chart" Target="../charts/chart9.xml"/><Relationship Id="rId1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2</xdr:row>
      <xdr:rowOff>142875</xdr:rowOff>
    </xdr:from>
    <xdr:to>
      <xdr:col>7</xdr:col>
      <xdr:colOff>371475</xdr:colOff>
      <xdr:row>16</xdr:row>
      <xdr:rowOff>9525</xdr:rowOff>
    </xdr:to>
    <mc:AlternateContent xmlns:mc="http://schemas.openxmlformats.org/markup-compatibility/2006" xmlns:a14="http://schemas.microsoft.com/office/drawing/2010/main">
      <mc:Choice Requires="a14">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572000" y="542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752475</xdr:colOff>
      <xdr:row>11</xdr:row>
      <xdr:rowOff>9525</xdr:rowOff>
    </xdr:from>
    <xdr:to>
      <xdr:col>3</xdr:col>
      <xdr:colOff>295275</xdr:colOff>
      <xdr:row>17</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485775</xdr:colOff>
      <xdr:row>3</xdr:row>
      <xdr:rowOff>38100</xdr:rowOff>
    </xdr:from>
    <xdr:to>
      <xdr:col>11</xdr:col>
      <xdr:colOff>257175</xdr:colOff>
      <xdr:row>8</xdr:row>
      <xdr:rowOff>171450</xdr:rowOff>
    </xdr:to>
    <mc:AlternateContent xmlns:mc="http://schemas.openxmlformats.org/markup-compatibility/2006" xmlns:a14="http://schemas.microsoft.com/office/drawing/2010/main">
      <mc:Choice Requires="a14">
        <xdr:graphicFrame macro="">
          <xdr:nvGraphicFramePr>
            <xdr:cNvPr id="5"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200900" y="638175"/>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352424</xdr:colOff>
      <xdr:row>2</xdr:row>
      <xdr:rowOff>114299</xdr:rowOff>
    </xdr:from>
    <xdr:to>
      <xdr:col>12</xdr:col>
      <xdr:colOff>657225</xdr:colOff>
      <xdr:row>18</xdr:row>
      <xdr:rowOff>28574</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666750</xdr:colOff>
      <xdr:row>5</xdr:row>
      <xdr:rowOff>19050</xdr:rowOff>
    </xdr:from>
    <xdr:to>
      <xdr:col>8</xdr:col>
      <xdr:colOff>561975</xdr:colOff>
      <xdr:row>17</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85725</xdr:colOff>
      <xdr:row>4</xdr:row>
      <xdr:rowOff>9525</xdr:rowOff>
    </xdr:from>
    <xdr:to>
      <xdr:col>9</xdr:col>
      <xdr:colOff>542925</xdr:colOff>
      <xdr:row>17</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514350</xdr:colOff>
      <xdr:row>2</xdr:row>
      <xdr:rowOff>114300</xdr:rowOff>
    </xdr:from>
    <xdr:to>
      <xdr:col>9</xdr:col>
      <xdr:colOff>285750</xdr:colOff>
      <xdr:row>10</xdr:row>
      <xdr:rowOff>161925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981700" y="514350"/>
              <a:ext cx="1828800" cy="1647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352425</xdr:colOff>
      <xdr:row>2</xdr:row>
      <xdr:rowOff>85725</xdr:rowOff>
    </xdr:from>
    <xdr:to>
      <xdr:col>12</xdr:col>
      <xdr:colOff>123825</xdr:colOff>
      <xdr:row>13</xdr:row>
      <xdr:rowOff>123825</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877175" y="485775"/>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5</xdr:row>
      <xdr:rowOff>133351</xdr:rowOff>
    </xdr:from>
    <xdr:to>
      <xdr:col>9</xdr:col>
      <xdr:colOff>300037</xdr:colOff>
      <xdr:row>19</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1019175</xdr:colOff>
      <xdr:row>4</xdr:row>
      <xdr:rowOff>114300</xdr:rowOff>
    </xdr:from>
    <xdr:to>
      <xdr:col>7</xdr:col>
      <xdr:colOff>133350</xdr:colOff>
      <xdr:row>18</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723900</xdr:colOff>
      <xdr:row>13</xdr:row>
      <xdr:rowOff>152400</xdr:rowOff>
    </xdr:from>
    <xdr:to>
      <xdr:col>6</xdr:col>
      <xdr:colOff>561975</xdr:colOff>
      <xdr:row>20</xdr:row>
      <xdr:rowOff>47625</xdr:rowOff>
    </xdr:to>
    <mc:AlternateContent xmlns:mc="http://schemas.openxmlformats.org/markup-compatibility/2006">
      <mc:Choice xmlns:a14="http://schemas.microsoft.com/office/drawing/2010/main" Requires="a14">
        <xdr:graphicFrame macro="">
          <xdr:nvGraphicFramePr>
            <xdr:cNvPr id="2"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6677025" y="2752725"/>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1028700</xdr:colOff>
      <xdr:row>6</xdr:row>
      <xdr:rowOff>47625</xdr:rowOff>
    </xdr:from>
    <xdr:to>
      <xdr:col>8</xdr:col>
      <xdr:colOff>342900</xdr:colOff>
      <xdr:row>11</xdr:row>
      <xdr:rowOff>152400</xdr:rowOff>
    </xdr:to>
    <mc:AlternateContent xmlns:mc="http://schemas.openxmlformats.org/markup-compatibility/2006">
      <mc:Choice xmlns:a14="http://schemas.microsoft.com/office/drawing/2010/main"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877175" y="1247775"/>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323850</xdr:colOff>
      <xdr:row>4</xdr:row>
      <xdr:rowOff>104775</xdr:rowOff>
    </xdr:from>
    <xdr:to>
      <xdr:col>5</xdr:col>
      <xdr:colOff>485774</xdr:colOff>
      <xdr:row>9</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57150</xdr:colOff>
      <xdr:row>3</xdr:row>
      <xdr:rowOff>57150</xdr:rowOff>
    </xdr:from>
    <xdr:to>
      <xdr:col>8</xdr:col>
      <xdr:colOff>514350</xdr:colOff>
      <xdr:row>8</xdr:row>
      <xdr:rowOff>95250</xdr:rowOff>
    </xdr:to>
    <mc:AlternateContent xmlns:mc="http://schemas.openxmlformats.org/markup-compatibility/2006">
      <mc:Choice xmlns:a14="http://schemas.microsoft.com/office/drawing/2010/main"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343525" y="657225"/>
              <a:ext cx="1828800" cy="1038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485775</xdr:colOff>
      <xdr:row>12</xdr:row>
      <xdr:rowOff>1</xdr:rowOff>
    </xdr:from>
    <xdr:to>
      <xdr:col>3</xdr:col>
      <xdr:colOff>628650</xdr:colOff>
      <xdr:row>16</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373380</xdr:colOff>
      <xdr:row>15</xdr:row>
      <xdr:rowOff>80010</xdr:rowOff>
    </xdr:from>
    <xdr:to>
      <xdr:col>6</xdr:col>
      <xdr:colOff>359435</xdr:colOff>
      <xdr:row>18</xdr:row>
      <xdr:rowOff>142265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802380" y="3080385"/>
          <a:ext cx="671855" cy="662330"/>
        </a:xfrm>
        <a:prstGeom prst="rect">
          <a:avLst/>
        </a:prstGeom>
      </xdr:spPr>
    </xdr:pic>
    <xdr:clientData/>
  </xdr:twoCellAnchor>
  <xdr:twoCellAnchor>
    <xdr:from>
      <xdr:col>5</xdr:col>
      <xdr:colOff>0</xdr:colOff>
      <xdr:row>8</xdr:row>
      <xdr:rowOff>0</xdr:rowOff>
    </xdr:from>
    <xdr:to>
      <xdr:col>6</xdr:col>
      <xdr:colOff>228600</xdr:colOff>
      <xdr:row>12</xdr:row>
      <xdr:rowOff>133350</xdr:rowOff>
    </xdr:to>
    <xdr:sp macro="" textlink="">
      <xdr:nvSpPr>
        <xdr:cNvPr id="9" name="5-Point Star 8"/>
        <xdr:cNvSpPr/>
      </xdr:nvSpPr>
      <xdr:spPr>
        <a:xfrm>
          <a:off x="3429000" y="1600200"/>
          <a:ext cx="914400" cy="93345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0</xdr:colOff>
      <xdr:row>5</xdr:row>
      <xdr:rowOff>0</xdr:rowOff>
    </xdr:from>
    <xdr:to>
      <xdr:col>11</xdr:col>
      <xdr:colOff>359229</xdr:colOff>
      <xdr:row>7</xdr:row>
      <xdr:rowOff>179070</xdr:rowOff>
    </xdr:to>
    <xdr:sp macro="" textlink="">
      <xdr:nvSpPr>
        <xdr:cNvPr id="10" name="Freeform 9"/>
        <xdr:cNvSpPr/>
      </xdr:nvSpPr>
      <xdr:spPr>
        <a:xfrm>
          <a:off x="5486400" y="1000125"/>
          <a:ext cx="2416629" cy="579120"/>
        </a:xfrm>
        <a:custGeom>
          <a:avLst/>
          <a:gdLst>
            <a:gd name="connsiteX0" fmla="*/ 0 w 2547257"/>
            <a:gd name="connsiteY0" fmla="*/ 0 h 561703"/>
            <a:gd name="connsiteX1" fmla="*/ 306977 w 2547257"/>
            <a:gd name="connsiteY1" fmla="*/ 0 h 561703"/>
            <a:gd name="connsiteX2" fmla="*/ 234511 w 2547257"/>
            <a:gd name="connsiteY2" fmla="*/ 214552 h 561703"/>
            <a:gd name="connsiteX3" fmla="*/ 1 w 2547257"/>
            <a:gd name="connsiteY3" fmla="*/ 214551 h 561703"/>
            <a:gd name="connsiteX4" fmla="*/ 189724 w 2547257"/>
            <a:gd name="connsiteY4" fmla="*/ 347150 h 561703"/>
            <a:gd name="connsiteX5" fmla="*/ 117255 w 2547257"/>
            <a:gd name="connsiteY5" fmla="*/ 561702 h 561703"/>
            <a:gd name="connsiteX6" fmla="*/ 306977 w 2547257"/>
            <a:gd name="connsiteY6" fmla="*/ 429100 h 561703"/>
            <a:gd name="connsiteX7" fmla="*/ 496699 w 2547257"/>
            <a:gd name="connsiteY7" fmla="*/ 561702 h 561703"/>
            <a:gd name="connsiteX8" fmla="*/ 424230 w 2547257"/>
            <a:gd name="connsiteY8" fmla="*/ 347150 h 561703"/>
            <a:gd name="connsiteX9" fmla="*/ 613953 w 2547257"/>
            <a:gd name="connsiteY9" fmla="*/ 214551 h 561703"/>
            <a:gd name="connsiteX10" fmla="*/ 379443 w 2547257"/>
            <a:gd name="connsiteY10" fmla="*/ 214552 h 561703"/>
            <a:gd name="connsiteX11" fmla="*/ 306977 w 2547257"/>
            <a:gd name="connsiteY11" fmla="*/ 0 h 561703"/>
            <a:gd name="connsiteX12" fmla="*/ 951411 w 2547257"/>
            <a:gd name="connsiteY12" fmla="*/ 0 h 561703"/>
            <a:gd name="connsiteX13" fmla="*/ 878945 w 2547257"/>
            <a:gd name="connsiteY13" fmla="*/ 214552 h 561703"/>
            <a:gd name="connsiteX14" fmla="*/ 644435 w 2547257"/>
            <a:gd name="connsiteY14" fmla="*/ 214551 h 561703"/>
            <a:gd name="connsiteX15" fmla="*/ 834158 w 2547257"/>
            <a:gd name="connsiteY15" fmla="*/ 347150 h 561703"/>
            <a:gd name="connsiteX16" fmla="*/ 761689 w 2547257"/>
            <a:gd name="connsiteY16" fmla="*/ 561702 h 561703"/>
            <a:gd name="connsiteX17" fmla="*/ 951411 w 2547257"/>
            <a:gd name="connsiteY17" fmla="*/ 429100 h 561703"/>
            <a:gd name="connsiteX18" fmla="*/ 1141133 w 2547257"/>
            <a:gd name="connsiteY18" fmla="*/ 561702 h 561703"/>
            <a:gd name="connsiteX19" fmla="*/ 1068664 w 2547257"/>
            <a:gd name="connsiteY19" fmla="*/ 347150 h 561703"/>
            <a:gd name="connsiteX20" fmla="*/ 1258387 w 2547257"/>
            <a:gd name="connsiteY20" fmla="*/ 214551 h 561703"/>
            <a:gd name="connsiteX21" fmla="*/ 1023877 w 2547257"/>
            <a:gd name="connsiteY21" fmla="*/ 214552 h 561703"/>
            <a:gd name="connsiteX22" fmla="*/ 951411 w 2547257"/>
            <a:gd name="connsiteY22" fmla="*/ 0 h 561703"/>
            <a:gd name="connsiteX23" fmla="*/ 1595845 w 2547257"/>
            <a:gd name="connsiteY23" fmla="*/ 0 h 561703"/>
            <a:gd name="connsiteX24" fmla="*/ 1523379 w 2547257"/>
            <a:gd name="connsiteY24" fmla="*/ 214552 h 561703"/>
            <a:gd name="connsiteX25" fmla="*/ 1288869 w 2547257"/>
            <a:gd name="connsiteY25" fmla="*/ 214551 h 561703"/>
            <a:gd name="connsiteX26" fmla="*/ 1478592 w 2547257"/>
            <a:gd name="connsiteY26" fmla="*/ 347150 h 561703"/>
            <a:gd name="connsiteX27" fmla="*/ 1406123 w 2547257"/>
            <a:gd name="connsiteY27" fmla="*/ 561702 h 561703"/>
            <a:gd name="connsiteX28" fmla="*/ 1595845 w 2547257"/>
            <a:gd name="connsiteY28" fmla="*/ 429100 h 561703"/>
            <a:gd name="connsiteX29" fmla="*/ 1785567 w 2547257"/>
            <a:gd name="connsiteY29" fmla="*/ 561702 h 561703"/>
            <a:gd name="connsiteX30" fmla="*/ 1713098 w 2547257"/>
            <a:gd name="connsiteY30" fmla="*/ 347150 h 561703"/>
            <a:gd name="connsiteX31" fmla="*/ 1902821 w 2547257"/>
            <a:gd name="connsiteY31" fmla="*/ 214551 h 561703"/>
            <a:gd name="connsiteX32" fmla="*/ 1668311 w 2547257"/>
            <a:gd name="connsiteY32" fmla="*/ 214552 h 561703"/>
            <a:gd name="connsiteX33" fmla="*/ 1595845 w 2547257"/>
            <a:gd name="connsiteY33" fmla="*/ 0 h 561703"/>
            <a:gd name="connsiteX34" fmla="*/ 2240280 w 2547257"/>
            <a:gd name="connsiteY34" fmla="*/ 0 h 561703"/>
            <a:gd name="connsiteX35" fmla="*/ 2167814 w 2547257"/>
            <a:gd name="connsiteY35" fmla="*/ 214552 h 561703"/>
            <a:gd name="connsiteX36" fmla="*/ 1933304 w 2547257"/>
            <a:gd name="connsiteY36" fmla="*/ 214551 h 561703"/>
            <a:gd name="connsiteX37" fmla="*/ 2123027 w 2547257"/>
            <a:gd name="connsiteY37" fmla="*/ 347150 h 561703"/>
            <a:gd name="connsiteX38" fmla="*/ 2050558 w 2547257"/>
            <a:gd name="connsiteY38" fmla="*/ 561702 h 561703"/>
            <a:gd name="connsiteX39" fmla="*/ 2240280 w 2547257"/>
            <a:gd name="connsiteY39" fmla="*/ 429100 h 561703"/>
            <a:gd name="connsiteX40" fmla="*/ 2430002 w 2547257"/>
            <a:gd name="connsiteY40" fmla="*/ 561702 h 561703"/>
            <a:gd name="connsiteX41" fmla="*/ 2357533 w 2547257"/>
            <a:gd name="connsiteY41" fmla="*/ 347150 h 561703"/>
            <a:gd name="connsiteX42" fmla="*/ 2547256 w 2547257"/>
            <a:gd name="connsiteY42" fmla="*/ 214551 h 561703"/>
            <a:gd name="connsiteX43" fmla="*/ 2312746 w 2547257"/>
            <a:gd name="connsiteY43" fmla="*/ 214552 h 561703"/>
            <a:gd name="connsiteX44" fmla="*/ 2240280 w 2547257"/>
            <a:gd name="connsiteY44" fmla="*/ 0 h 561703"/>
            <a:gd name="connsiteX45" fmla="*/ 2547257 w 2547257"/>
            <a:gd name="connsiteY45" fmla="*/ 0 h 561703"/>
            <a:gd name="connsiteX46" fmla="*/ 2547257 w 2547257"/>
            <a:gd name="connsiteY46" fmla="*/ 561703 h 561703"/>
            <a:gd name="connsiteX47" fmla="*/ 0 w 2547257"/>
            <a:gd name="connsiteY47" fmla="*/ 561703 h 5617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47257" h="561703">
              <a:moveTo>
                <a:pt x="0" y="0"/>
              </a:moveTo>
              <a:lnTo>
                <a:pt x="306977" y="0"/>
              </a:lnTo>
              <a:lnTo>
                <a:pt x="234511" y="214552"/>
              </a:lnTo>
              <a:lnTo>
                <a:pt x="1" y="214551"/>
              </a:lnTo>
              <a:lnTo>
                <a:pt x="189724" y="347150"/>
              </a:lnTo>
              <a:lnTo>
                <a:pt x="117255" y="561702"/>
              </a:lnTo>
              <a:lnTo>
                <a:pt x="306977" y="429100"/>
              </a:lnTo>
              <a:lnTo>
                <a:pt x="496699" y="561702"/>
              </a:lnTo>
              <a:lnTo>
                <a:pt x="424230" y="347150"/>
              </a:lnTo>
              <a:lnTo>
                <a:pt x="613953" y="214551"/>
              </a:lnTo>
              <a:lnTo>
                <a:pt x="379443" y="214552"/>
              </a:lnTo>
              <a:lnTo>
                <a:pt x="306977" y="0"/>
              </a:lnTo>
              <a:lnTo>
                <a:pt x="951411" y="0"/>
              </a:lnTo>
              <a:lnTo>
                <a:pt x="878945" y="214552"/>
              </a:lnTo>
              <a:lnTo>
                <a:pt x="644435" y="214551"/>
              </a:lnTo>
              <a:lnTo>
                <a:pt x="834158" y="347150"/>
              </a:lnTo>
              <a:lnTo>
                <a:pt x="761689" y="561702"/>
              </a:lnTo>
              <a:lnTo>
                <a:pt x="951411" y="429100"/>
              </a:lnTo>
              <a:lnTo>
                <a:pt x="1141133" y="561702"/>
              </a:lnTo>
              <a:lnTo>
                <a:pt x="1068664" y="347150"/>
              </a:lnTo>
              <a:lnTo>
                <a:pt x="1258387" y="214551"/>
              </a:lnTo>
              <a:lnTo>
                <a:pt x="1023877" y="214552"/>
              </a:lnTo>
              <a:lnTo>
                <a:pt x="951411" y="0"/>
              </a:lnTo>
              <a:lnTo>
                <a:pt x="1595845" y="0"/>
              </a:lnTo>
              <a:lnTo>
                <a:pt x="1523379" y="214552"/>
              </a:lnTo>
              <a:lnTo>
                <a:pt x="1288869" y="214551"/>
              </a:lnTo>
              <a:lnTo>
                <a:pt x="1478592" y="347150"/>
              </a:lnTo>
              <a:lnTo>
                <a:pt x="1406123" y="561702"/>
              </a:lnTo>
              <a:lnTo>
                <a:pt x="1595845" y="429100"/>
              </a:lnTo>
              <a:lnTo>
                <a:pt x="1785567" y="561702"/>
              </a:lnTo>
              <a:lnTo>
                <a:pt x="1713098" y="347150"/>
              </a:lnTo>
              <a:lnTo>
                <a:pt x="1902821" y="214551"/>
              </a:lnTo>
              <a:lnTo>
                <a:pt x="1668311" y="214552"/>
              </a:lnTo>
              <a:lnTo>
                <a:pt x="1595845" y="0"/>
              </a:lnTo>
              <a:lnTo>
                <a:pt x="2240280" y="0"/>
              </a:lnTo>
              <a:lnTo>
                <a:pt x="2167814" y="214552"/>
              </a:lnTo>
              <a:lnTo>
                <a:pt x="1933304" y="214551"/>
              </a:lnTo>
              <a:lnTo>
                <a:pt x="2123027" y="347150"/>
              </a:lnTo>
              <a:lnTo>
                <a:pt x="2050558" y="561702"/>
              </a:lnTo>
              <a:lnTo>
                <a:pt x="2240280" y="429100"/>
              </a:lnTo>
              <a:lnTo>
                <a:pt x="2430002" y="561702"/>
              </a:lnTo>
              <a:lnTo>
                <a:pt x="2357533" y="347150"/>
              </a:lnTo>
              <a:lnTo>
                <a:pt x="2547256" y="214551"/>
              </a:lnTo>
              <a:lnTo>
                <a:pt x="2312746" y="214552"/>
              </a:lnTo>
              <a:lnTo>
                <a:pt x="2240280" y="0"/>
              </a:lnTo>
              <a:lnTo>
                <a:pt x="2547257" y="0"/>
              </a:lnTo>
              <a:lnTo>
                <a:pt x="2547257" y="561703"/>
              </a:lnTo>
              <a:lnTo>
                <a:pt x="0" y="561703"/>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635103</xdr:colOff>
      <xdr:row>0</xdr:row>
      <xdr:rowOff>67077</xdr:rowOff>
    </xdr:from>
    <xdr:to>
      <xdr:col>20</xdr:col>
      <xdr:colOff>362216</xdr:colOff>
      <xdr:row>30</xdr:row>
      <xdr:rowOff>13414</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19293" y="67077"/>
          <a:ext cx="12726726" cy="5983309"/>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3"/>
            <a:ext cx="13289109" cy="998849"/>
            <a:chOff x="1846116" y="1215713"/>
            <a:chExt cx="13403409" cy="998849"/>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3"/>
              <a:ext cx="2602058" cy="979807"/>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67077</xdr:colOff>
      <xdr:row>4</xdr:row>
      <xdr:rowOff>147571</xdr:rowOff>
    </xdr:from>
    <xdr:to>
      <xdr:col>4</xdr:col>
      <xdr:colOff>469541</xdr:colOff>
      <xdr:row>7</xdr:row>
      <xdr:rowOff>13415</xdr:rowOff>
    </xdr:to>
    <xdr:sp macro="" textlink="">
      <xdr:nvSpPr>
        <xdr:cNvPr id="27" name="TextBox 26"/>
        <xdr:cNvSpPr txBox="1"/>
      </xdr:nvSpPr>
      <xdr:spPr>
        <a:xfrm>
          <a:off x="1435457" y="952501"/>
          <a:ext cx="1770845" cy="469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latin typeface="Calibri" panose="020F0502020204030204" pitchFamily="34" charset="0"/>
              <a:cs typeface="Calibri" panose="020F0502020204030204" pitchFamily="34" charset="0"/>
            </a:rPr>
            <a:t>Total Employees</a:t>
          </a:r>
        </a:p>
      </xdr:txBody>
    </xdr:sp>
    <xdr:clientData/>
  </xdr:twoCellAnchor>
  <xdr:twoCellAnchor>
    <xdr:from>
      <xdr:col>2</xdr:col>
      <xdr:colOff>147572</xdr:colOff>
      <xdr:row>5</xdr:row>
      <xdr:rowOff>160985</xdr:rowOff>
    </xdr:from>
    <xdr:to>
      <xdr:col>4</xdr:col>
      <xdr:colOff>402465</xdr:colOff>
      <xdr:row>7</xdr:row>
      <xdr:rowOff>107324</xdr:rowOff>
    </xdr:to>
    <xdr:sp macro="" textlink="KPIs!A11">
      <xdr:nvSpPr>
        <xdr:cNvPr id="28" name="TextBox 27"/>
        <xdr:cNvSpPr txBox="1"/>
      </xdr:nvSpPr>
      <xdr:spPr>
        <a:xfrm>
          <a:off x="1515952" y="1167147"/>
          <a:ext cx="1623274" cy="348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BA93E07-B782-45CD-9150-7F70CD5873EC}" type="TxLink">
            <a:rPr lang="en-US" sz="2400" b="1" i="0" u="none" strike="noStrike">
              <a:solidFill>
                <a:srgbClr val="000066"/>
              </a:solidFill>
              <a:latin typeface="Calibri"/>
              <a:cs typeface="Calibri"/>
            </a:rPr>
            <a:t>882</a:t>
          </a:fld>
          <a:endParaRPr lang="en-US" sz="2400" b="1">
            <a:solidFill>
              <a:srgbClr val="000066"/>
            </a:solidFill>
          </a:endParaRPr>
        </a:p>
      </xdr:txBody>
    </xdr:sp>
    <xdr:clientData/>
  </xdr:twoCellAnchor>
  <xdr:twoCellAnchor>
    <xdr:from>
      <xdr:col>5</xdr:col>
      <xdr:colOff>514365</xdr:colOff>
      <xdr:row>4</xdr:row>
      <xdr:rowOff>134155</xdr:rowOff>
    </xdr:from>
    <xdr:to>
      <xdr:col>8</xdr:col>
      <xdr:colOff>232640</xdr:colOff>
      <xdr:row>6</xdr:row>
      <xdr:rowOff>201232</xdr:rowOff>
    </xdr:to>
    <xdr:sp macro="" textlink="">
      <xdr:nvSpPr>
        <xdr:cNvPr id="29" name="TextBox 28"/>
        <xdr:cNvSpPr txBox="1"/>
      </xdr:nvSpPr>
      <xdr:spPr>
        <a:xfrm>
          <a:off x="3935316" y="939085"/>
          <a:ext cx="1770845" cy="469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latin typeface="Calibri" panose="020F0502020204030204" pitchFamily="34" charset="0"/>
              <a:cs typeface="Calibri" panose="020F0502020204030204" pitchFamily="34" charset="0"/>
            </a:rPr>
            <a:t>Attrition</a:t>
          </a:r>
        </a:p>
      </xdr:txBody>
    </xdr:sp>
    <xdr:clientData/>
  </xdr:twoCellAnchor>
  <xdr:twoCellAnchor>
    <xdr:from>
      <xdr:col>5</xdr:col>
      <xdr:colOff>594859</xdr:colOff>
      <xdr:row>5</xdr:row>
      <xdr:rowOff>174400</xdr:rowOff>
    </xdr:from>
    <xdr:to>
      <xdr:col>8</xdr:col>
      <xdr:colOff>165563</xdr:colOff>
      <xdr:row>7</xdr:row>
      <xdr:rowOff>120739</xdr:rowOff>
    </xdr:to>
    <xdr:sp macro="" textlink="KPIs!B11">
      <xdr:nvSpPr>
        <xdr:cNvPr id="30" name="TextBox 29"/>
        <xdr:cNvSpPr txBox="1"/>
      </xdr:nvSpPr>
      <xdr:spPr>
        <a:xfrm>
          <a:off x="4015810" y="1180562"/>
          <a:ext cx="1623274" cy="348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223CA6-B683-476C-AD11-3E40921EB0D3}" type="TxLink">
            <a:rPr lang="en-US" sz="2400" b="1" i="0" u="none" strike="noStrike">
              <a:solidFill>
                <a:srgbClr val="002060"/>
              </a:solidFill>
              <a:latin typeface="Calibri"/>
              <a:cs typeface="Calibri"/>
            </a:rPr>
            <a:t>150</a:t>
          </a:fld>
          <a:endParaRPr lang="en-IN" sz="2400" b="1">
            <a:solidFill>
              <a:srgbClr val="002060"/>
            </a:solidFill>
          </a:endParaRPr>
        </a:p>
      </xdr:txBody>
    </xdr:sp>
    <xdr:clientData/>
  </xdr:twoCellAnchor>
  <xdr:twoCellAnchor>
    <xdr:from>
      <xdr:col>9</xdr:col>
      <xdr:colOff>174402</xdr:colOff>
      <xdr:row>4</xdr:row>
      <xdr:rowOff>112154</xdr:rowOff>
    </xdr:from>
    <xdr:to>
      <xdr:col>12</xdr:col>
      <xdr:colOff>40246</xdr:colOff>
      <xdr:row>6</xdr:row>
      <xdr:rowOff>174402</xdr:rowOff>
    </xdr:to>
    <xdr:sp macro="" textlink="">
      <xdr:nvSpPr>
        <xdr:cNvPr id="31" name="TextBox 30"/>
        <xdr:cNvSpPr txBox="1"/>
      </xdr:nvSpPr>
      <xdr:spPr>
        <a:xfrm>
          <a:off x="6332113" y="917084"/>
          <a:ext cx="1918415" cy="464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latin typeface="Calibri" panose="020F0502020204030204" pitchFamily="34" charset="0"/>
              <a:cs typeface="Calibri" panose="020F0502020204030204" pitchFamily="34" charset="0"/>
            </a:rPr>
            <a:t>Active</a:t>
          </a:r>
          <a:r>
            <a:rPr lang="en-IN" sz="1800" b="1" baseline="0">
              <a:solidFill>
                <a:srgbClr val="800000"/>
              </a:solidFill>
              <a:latin typeface="Calibri" panose="020F0502020204030204" pitchFamily="34" charset="0"/>
              <a:cs typeface="Calibri" panose="020F0502020204030204" pitchFamily="34" charset="0"/>
            </a:rPr>
            <a:t> Emplyees</a:t>
          </a:r>
          <a:endParaRPr lang="en-IN" sz="1800" b="1">
            <a:solidFill>
              <a:srgbClr val="800000"/>
            </a:solidFill>
            <a:latin typeface="Calibri" panose="020F0502020204030204" pitchFamily="34" charset="0"/>
            <a:cs typeface="Calibri" panose="020F0502020204030204" pitchFamily="34" charset="0"/>
          </a:endParaRPr>
        </a:p>
      </xdr:txBody>
    </xdr:sp>
    <xdr:clientData/>
  </xdr:twoCellAnchor>
  <xdr:twoCellAnchor>
    <xdr:from>
      <xdr:col>9</xdr:col>
      <xdr:colOff>331380</xdr:colOff>
      <xdr:row>5</xdr:row>
      <xdr:rowOff>165813</xdr:rowOff>
    </xdr:from>
    <xdr:to>
      <xdr:col>11</xdr:col>
      <xdr:colOff>586273</xdr:colOff>
      <xdr:row>7</xdr:row>
      <xdr:rowOff>160985</xdr:rowOff>
    </xdr:to>
    <xdr:sp macro="" textlink="KPIs!D11">
      <xdr:nvSpPr>
        <xdr:cNvPr id="32" name="TextBox 31"/>
        <xdr:cNvSpPr txBox="1"/>
      </xdr:nvSpPr>
      <xdr:spPr>
        <a:xfrm>
          <a:off x="6489091" y="1171975"/>
          <a:ext cx="1623274" cy="397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EC7614A-F1CA-4A6F-B026-7FC9E6112A29}" type="TxLink">
            <a:rPr lang="en-US" sz="2400" b="1" i="0" u="none" strike="noStrike">
              <a:solidFill>
                <a:srgbClr val="002060"/>
              </a:solidFill>
              <a:latin typeface="Calibri"/>
              <a:cs typeface="Calibri"/>
            </a:rPr>
            <a:t>732</a:t>
          </a:fld>
          <a:endParaRPr lang="en-US" sz="2400" b="1" i="0" u="none" strike="noStrike">
            <a:solidFill>
              <a:srgbClr val="002060"/>
            </a:solidFill>
            <a:latin typeface="Calibri"/>
            <a:cs typeface="Calibri"/>
          </a:endParaRPr>
        </a:p>
      </xdr:txBody>
    </xdr:sp>
    <xdr:clientData/>
  </xdr:twoCellAnchor>
  <xdr:twoCellAnchor>
    <xdr:from>
      <xdr:col>13</xdr:col>
      <xdr:colOff>17993</xdr:colOff>
      <xdr:row>4</xdr:row>
      <xdr:rowOff>107324</xdr:rowOff>
    </xdr:from>
    <xdr:to>
      <xdr:col>15</xdr:col>
      <xdr:colOff>420458</xdr:colOff>
      <xdr:row>6</xdr:row>
      <xdr:rowOff>174401</xdr:rowOff>
    </xdr:to>
    <xdr:sp macro="" textlink="">
      <xdr:nvSpPr>
        <xdr:cNvPr id="33" name="TextBox 32"/>
        <xdr:cNvSpPr txBox="1"/>
      </xdr:nvSpPr>
      <xdr:spPr>
        <a:xfrm>
          <a:off x="8912465" y="912254"/>
          <a:ext cx="1770845" cy="469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latin typeface="Calibri" panose="020F0502020204030204" pitchFamily="34" charset="0"/>
              <a:cs typeface="Calibri" panose="020F0502020204030204" pitchFamily="34" charset="0"/>
            </a:rPr>
            <a:t>Attrition Rate</a:t>
          </a:r>
        </a:p>
      </xdr:txBody>
    </xdr:sp>
    <xdr:clientData/>
  </xdr:twoCellAnchor>
  <xdr:twoCellAnchor>
    <xdr:from>
      <xdr:col>13</xdr:col>
      <xdr:colOff>165564</xdr:colOff>
      <xdr:row>5</xdr:row>
      <xdr:rowOff>160984</xdr:rowOff>
    </xdr:from>
    <xdr:to>
      <xdr:col>15</xdr:col>
      <xdr:colOff>420458</xdr:colOff>
      <xdr:row>7</xdr:row>
      <xdr:rowOff>107323</xdr:rowOff>
    </xdr:to>
    <xdr:sp macro="" textlink="KPIs!E11">
      <xdr:nvSpPr>
        <xdr:cNvPr id="34" name="TextBox 33"/>
        <xdr:cNvSpPr txBox="1"/>
      </xdr:nvSpPr>
      <xdr:spPr>
        <a:xfrm>
          <a:off x="9060036" y="1167146"/>
          <a:ext cx="1623274" cy="348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0A6001F-769F-4FAC-BF3F-5092D99BB319}" type="TxLink">
            <a:rPr lang="en-US" sz="2400" b="1" i="0" u="none" strike="noStrike">
              <a:solidFill>
                <a:srgbClr val="002060"/>
              </a:solidFill>
              <a:latin typeface="Calibri"/>
              <a:cs typeface="Calibri"/>
            </a:rPr>
            <a:t>17.01%</a:t>
          </a:fld>
          <a:endParaRPr lang="en-IN" sz="2400" b="1">
            <a:solidFill>
              <a:srgbClr val="002060"/>
            </a:solidFill>
          </a:endParaRPr>
        </a:p>
      </xdr:txBody>
    </xdr:sp>
    <xdr:clientData/>
  </xdr:twoCellAnchor>
  <xdr:twoCellAnchor>
    <xdr:from>
      <xdr:col>16</xdr:col>
      <xdr:colOff>514365</xdr:colOff>
      <xdr:row>4</xdr:row>
      <xdr:rowOff>67078</xdr:rowOff>
    </xdr:from>
    <xdr:to>
      <xdr:col>19</xdr:col>
      <xdr:colOff>232639</xdr:colOff>
      <xdr:row>6</xdr:row>
      <xdr:rowOff>134155</xdr:rowOff>
    </xdr:to>
    <xdr:sp macro="" textlink="">
      <xdr:nvSpPr>
        <xdr:cNvPr id="37" name="TextBox 36"/>
        <xdr:cNvSpPr txBox="1"/>
      </xdr:nvSpPr>
      <xdr:spPr>
        <a:xfrm>
          <a:off x="11461407" y="872008"/>
          <a:ext cx="1770845" cy="469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latin typeface="Calibri" panose="020F0502020204030204" pitchFamily="34" charset="0"/>
              <a:cs typeface="Calibri" panose="020F0502020204030204" pitchFamily="34" charset="0"/>
            </a:rPr>
            <a:t>Average</a:t>
          </a:r>
          <a:r>
            <a:rPr lang="en-IN" sz="1800" b="1" baseline="0">
              <a:solidFill>
                <a:srgbClr val="800000"/>
              </a:solidFill>
              <a:latin typeface="Calibri" panose="020F0502020204030204" pitchFamily="34" charset="0"/>
              <a:cs typeface="Calibri" panose="020F0502020204030204" pitchFamily="34" charset="0"/>
            </a:rPr>
            <a:t> Age</a:t>
          </a:r>
          <a:endParaRPr lang="en-IN" sz="1800" b="1">
            <a:solidFill>
              <a:srgbClr val="800000"/>
            </a:solidFill>
            <a:latin typeface="Calibri" panose="020F0502020204030204" pitchFamily="34" charset="0"/>
            <a:cs typeface="Calibri" panose="020F0502020204030204" pitchFamily="34" charset="0"/>
          </a:endParaRPr>
        </a:p>
      </xdr:txBody>
    </xdr:sp>
    <xdr:clientData/>
  </xdr:twoCellAnchor>
  <xdr:twoCellAnchor>
    <xdr:from>
      <xdr:col>16</xdr:col>
      <xdr:colOff>608275</xdr:colOff>
      <xdr:row>5</xdr:row>
      <xdr:rowOff>160985</xdr:rowOff>
    </xdr:from>
    <xdr:to>
      <xdr:col>19</xdr:col>
      <xdr:colOff>178978</xdr:colOff>
      <xdr:row>7</xdr:row>
      <xdr:rowOff>120740</xdr:rowOff>
    </xdr:to>
    <xdr:sp macro="" textlink="KPIs!C11">
      <xdr:nvSpPr>
        <xdr:cNvPr id="38" name="TextBox 37"/>
        <xdr:cNvSpPr txBox="1"/>
      </xdr:nvSpPr>
      <xdr:spPr>
        <a:xfrm>
          <a:off x="11555317" y="1167147"/>
          <a:ext cx="1623274" cy="362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D3DE09-0F37-46EA-B443-F1C1BD5492A7}" type="TxLink">
            <a:rPr lang="en-US" sz="2400" b="1" i="0" u="none" strike="noStrike">
              <a:solidFill>
                <a:srgbClr val="002060"/>
              </a:solidFill>
              <a:latin typeface="Calibri"/>
              <a:cs typeface="Calibri"/>
            </a:rPr>
            <a:t>37</a:t>
          </a:fld>
          <a:endParaRPr lang="en-IN" sz="2400" b="1">
            <a:solidFill>
              <a:srgbClr val="002060"/>
            </a:solidFill>
          </a:endParaRPr>
        </a:p>
      </xdr:txBody>
    </xdr:sp>
    <xdr:clientData/>
  </xdr:twoCellAnchor>
  <xdr:twoCellAnchor editAs="oneCell">
    <xdr:from>
      <xdr:col>4</xdr:col>
      <xdr:colOff>536619</xdr:colOff>
      <xdr:row>4</xdr:row>
      <xdr:rowOff>107322</xdr:rowOff>
    </xdr:from>
    <xdr:to>
      <xdr:col>5</xdr:col>
      <xdr:colOff>208093</xdr:colOff>
      <xdr:row>6</xdr:row>
      <xdr:rowOff>53662</xdr:rowOff>
    </xdr:to>
    <xdr:pic>
      <xdr:nvPicPr>
        <xdr:cNvPr id="39" name="Picture 38">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3273380" y="912252"/>
          <a:ext cx="355664" cy="348804"/>
        </a:xfrm>
        <a:prstGeom prst="rect">
          <a:avLst/>
        </a:prstGeom>
      </xdr:spPr>
    </xdr:pic>
    <xdr:clientData/>
  </xdr:twoCellAnchor>
  <xdr:twoCellAnchor editAs="oneCell">
    <xdr:from>
      <xdr:col>12</xdr:col>
      <xdr:colOff>98484</xdr:colOff>
      <xdr:row>4</xdr:row>
      <xdr:rowOff>120739</xdr:rowOff>
    </xdr:from>
    <xdr:to>
      <xdr:col>12</xdr:col>
      <xdr:colOff>546954</xdr:colOff>
      <xdr:row>6</xdr:row>
      <xdr:rowOff>107324</xdr:rowOff>
    </xdr:to>
    <xdr:pic>
      <xdr:nvPicPr>
        <xdr:cNvPr id="40" name="Picture 39">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8308766" y="925669"/>
          <a:ext cx="448470" cy="389049"/>
        </a:xfrm>
        <a:prstGeom prst="rect">
          <a:avLst/>
        </a:prstGeom>
      </xdr:spPr>
    </xdr:pic>
    <xdr:clientData/>
  </xdr:twoCellAnchor>
  <xdr:twoCellAnchor editAs="oneCell">
    <xdr:from>
      <xdr:col>15</xdr:col>
      <xdr:colOff>442712</xdr:colOff>
      <xdr:row>4</xdr:row>
      <xdr:rowOff>120740</xdr:rowOff>
    </xdr:from>
    <xdr:to>
      <xdr:col>16</xdr:col>
      <xdr:colOff>262564</xdr:colOff>
      <xdr:row>6</xdr:row>
      <xdr:rowOff>93910</xdr:rowOff>
    </xdr:to>
    <xdr:pic>
      <xdr:nvPicPr>
        <xdr:cNvPr id="41" name="Picture 40">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10705564" y="925670"/>
          <a:ext cx="504042" cy="375634"/>
        </a:xfrm>
        <a:prstGeom prst="rect">
          <a:avLst/>
        </a:prstGeom>
      </xdr:spPr>
    </xdr:pic>
    <xdr:clientData/>
  </xdr:twoCellAnchor>
  <xdr:twoCellAnchor editAs="oneCell">
    <xdr:from>
      <xdr:col>19</xdr:col>
      <xdr:colOff>318755</xdr:colOff>
      <xdr:row>4</xdr:row>
      <xdr:rowOff>80493</xdr:rowOff>
    </xdr:from>
    <xdr:to>
      <xdr:col>20</xdr:col>
      <xdr:colOff>80492</xdr:colOff>
      <xdr:row>6</xdr:row>
      <xdr:rowOff>97838</xdr:rowOff>
    </xdr:to>
    <xdr:pic>
      <xdr:nvPicPr>
        <xdr:cNvPr id="42" name="Picture 41">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13318368" y="885423"/>
          <a:ext cx="445927" cy="419809"/>
        </a:xfrm>
        <a:prstGeom prst="rect">
          <a:avLst/>
        </a:prstGeom>
      </xdr:spPr>
    </xdr:pic>
    <xdr:clientData/>
  </xdr:twoCellAnchor>
  <xdr:twoCellAnchor editAs="oneCell">
    <xdr:from>
      <xdr:col>8</xdr:col>
      <xdr:colOff>254894</xdr:colOff>
      <xdr:row>4</xdr:row>
      <xdr:rowOff>93908</xdr:rowOff>
    </xdr:from>
    <xdr:to>
      <xdr:col>9</xdr:col>
      <xdr:colOff>4091</xdr:colOff>
      <xdr:row>6</xdr:row>
      <xdr:rowOff>113401</xdr:rowOff>
    </xdr:to>
    <xdr:pic>
      <xdr:nvPicPr>
        <xdr:cNvPr id="43" name="Picture 42">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5728415" y="898838"/>
          <a:ext cx="433387" cy="421957"/>
        </a:xfrm>
        <a:prstGeom prst="rect">
          <a:avLst/>
        </a:prstGeom>
      </xdr:spPr>
    </xdr:pic>
    <xdr:clientData/>
  </xdr:twoCellAnchor>
  <xdr:twoCellAnchor>
    <xdr:from>
      <xdr:col>2</xdr:col>
      <xdr:colOff>40247</xdr:colOff>
      <xdr:row>0</xdr:row>
      <xdr:rowOff>80493</xdr:rowOff>
    </xdr:from>
    <xdr:to>
      <xdr:col>12</xdr:col>
      <xdr:colOff>228063</xdr:colOff>
      <xdr:row>3</xdr:row>
      <xdr:rowOff>53663</xdr:rowOff>
    </xdr:to>
    <xdr:sp macro="" textlink="">
      <xdr:nvSpPr>
        <xdr:cNvPr id="45" name="TextBox 44"/>
        <xdr:cNvSpPr txBox="1"/>
      </xdr:nvSpPr>
      <xdr:spPr>
        <a:xfrm>
          <a:off x="1408627" y="80493"/>
          <a:ext cx="7029718" cy="576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a:solidFill>
                <a:srgbClr val="000066"/>
              </a:solidFill>
            </a:rPr>
            <a:t>      HR ANALYTICS DASHBOARD</a:t>
          </a:r>
        </a:p>
      </xdr:txBody>
    </xdr:sp>
    <xdr:clientData/>
  </xdr:twoCellAnchor>
  <xdr:twoCellAnchor editAs="oneCell">
    <xdr:from>
      <xdr:col>2</xdr:col>
      <xdr:colOff>362219</xdr:colOff>
      <xdr:row>0</xdr:row>
      <xdr:rowOff>174404</xdr:rowOff>
    </xdr:from>
    <xdr:to>
      <xdr:col>3</xdr:col>
      <xdr:colOff>174403</xdr:colOff>
      <xdr:row>3</xdr:row>
      <xdr:rowOff>72305</xdr:rowOff>
    </xdr:to>
    <xdr:pic>
      <xdr:nvPicPr>
        <xdr:cNvPr id="46" name="Picture 45">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1730599" y="174404"/>
          <a:ext cx="496374" cy="501598"/>
        </a:xfrm>
        <a:prstGeom prst="rect">
          <a:avLst/>
        </a:prstGeom>
      </xdr:spPr>
    </xdr:pic>
    <xdr:clientData/>
  </xdr:twoCellAnchor>
  <xdr:twoCellAnchor editAs="oneCell">
    <xdr:from>
      <xdr:col>12</xdr:col>
      <xdr:colOff>661936</xdr:colOff>
      <xdr:row>0</xdr:row>
      <xdr:rowOff>187816</xdr:rowOff>
    </xdr:from>
    <xdr:to>
      <xdr:col>13</xdr:col>
      <xdr:colOff>481258</xdr:colOff>
      <xdr:row>3</xdr:row>
      <xdr:rowOff>80493</xdr:rowOff>
    </xdr:to>
    <xdr:pic>
      <xdr:nvPicPr>
        <xdr:cNvPr id="47" name="Picture 46">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8872218" y="187816"/>
          <a:ext cx="503512" cy="496374"/>
        </a:xfrm>
        <a:prstGeom prst="rect">
          <a:avLst/>
        </a:prstGeom>
      </xdr:spPr>
    </xdr:pic>
    <xdr:clientData/>
  </xdr:twoCellAnchor>
  <xdr:twoCellAnchor>
    <xdr:from>
      <xdr:col>13</xdr:col>
      <xdr:colOff>442713</xdr:colOff>
      <xdr:row>0</xdr:row>
      <xdr:rowOff>107324</xdr:rowOff>
    </xdr:from>
    <xdr:to>
      <xdr:col>15</xdr:col>
      <xdr:colOff>469543</xdr:colOff>
      <xdr:row>3</xdr:row>
      <xdr:rowOff>187817</xdr:rowOff>
    </xdr:to>
    <xdr:sp macro="" textlink="">
      <xdr:nvSpPr>
        <xdr:cNvPr id="48" name="TextBox 47"/>
        <xdr:cNvSpPr txBox="1"/>
      </xdr:nvSpPr>
      <xdr:spPr>
        <a:xfrm>
          <a:off x="9337185" y="107324"/>
          <a:ext cx="1395210" cy="6841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solidFill>
                <a:srgbClr val="800000"/>
              </a:solidFill>
              <a:latin typeface="Bahnschrift SemiBold" panose="020B0502040204020203" pitchFamily="34" charset="0"/>
            </a:rPr>
            <a:t>Job </a:t>
          </a:r>
        </a:p>
        <a:p>
          <a:pPr algn="ctr"/>
          <a:r>
            <a:rPr lang="en-IN" sz="1200" b="0">
              <a:solidFill>
                <a:srgbClr val="800000"/>
              </a:solidFill>
              <a:latin typeface="Bahnschrift SemiBold" panose="020B0502040204020203" pitchFamily="34" charset="0"/>
            </a:rPr>
            <a:t>Satisfaction </a:t>
          </a:r>
        </a:p>
        <a:p>
          <a:pPr algn="ctr"/>
          <a:r>
            <a:rPr lang="en-IN" sz="1200" b="0">
              <a:solidFill>
                <a:srgbClr val="800000"/>
              </a:solidFill>
              <a:latin typeface="Bahnschrift SemiBold" panose="020B0502040204020203" pitchFamily="34" charset="0"/>
            </a:rPr>
            <a:t>Ratings</a:t>
          </a:r>
        </a:p>
        <a:p>
          <a:endParaRPr lang="en-IN" sz="1200" b="0">
            <a:solidFill>
              <a:srgbClr val="800000"/>
            </a:solidFill>
          </a:endParaRPr>
        </a:p>
      </xdr:txBody>
    </xdr:sp>
    <xdr:clientData/>
  </xdr:twoCellAnchor>
  <xdr:twoCellAnchor>
    <xdr:from>
      <xdr:col>15</xdr:col>
      <xdr:colOff>603697</xdr:colOff>
      <xdr:row>0</xdr:row>
      <xdr:rowOff>67078</xdr:rowOff>
    </xdr:from>
    <xdr:to>
      <xdr:col>17</xdr:col>
      <xdr:colOff>496374</xdr:colOff>
      <xdr:row>4</xdr:row>
      <xdr:rowOff>40247</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58239</xdr:colOff>
      <xdr:row>12</xdr:row>
      <xdr:rowOff>46953</xdr:rowOff>
    </xdr:from>
    <xdr:to>
      <xdr:col>4</xdr:col>
      <xdr:colOff>201232</xdr:colOff>
      <xdr:row>17</xdr:row>
      <xdr:rowOff>167692</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67076</xdr:colOff>
      <xdr:row>12</xdr:row>
      <xdr:rowOff>67077</xdr:rowOff>
    </xdr:from>
    <xdr:to>
      <xdr:col>7</xdr:col>
      <xdr:colOff>160985</xdr:colOff>
      <xdr:row>17</xdr:row>
      <xdr:rowOff>181109</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483446</xdr:colOff>
      <xdr:row>12</xdr:row>
      <xdr:rowOff>187361</xdr:rowOff>
    </xdr:from>
    <xdr:to>
      <xdr:col>5</xdr:col>
      <xdr:colOff>447256</xdr:colOff>
      <xdr:row>16</xdr:row>
      <xdr:rowOff>30432</xdr:rowOff>
    </xdr:to>
    <xdr:pic>
      <xdr:nvPicPr>
        <xdr:cNvPr id="53" name="Picture 52" descr="Nigeria Trade Portal"/>
        <xdr:cNvPicPr>
          <a:picLocks noChangeAspect="1"/>
        </xdr:cNvPicPr>
      </xdr:nvPicPr>
      <xdr:blipFill>
        <a:blip xmlns:r="http://schemas.openxmlformats.org/officeDocument/2006/relationships" r:embed="rId11"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20207" y="2602150"/>
          <a:ext cx="648000" cy="648000"/>
        </a:xfrm>
        <a:prstGeom prst="rect">
          <a:avLst/>
        </a:prstGeom>
      </xdr:spPr>
    </xdr:pic>
    <xdr:clientData/>
  </xdr:twoCellAnchor>
  <xdr:twoCellAnchor editAs="oneCell">
    <xdr:from>
      <xdr:col>3</xdr:col>
      <xdr:colOff>463103</xdr:colOff>
      <xdr:row>12</xdr:row>
      <xdr:rowOff>187817</xdr:rowOff>
    </xdr:from>
    <xdr:to>
      <xdr:col>4</xdr:col>
      <xdr:colOff>426912</xdr:colOff>
      <xdr:row>16</xdr:row>
      <xdr:rowOff>30888</xdr:rowOff>
    </xdr:to>
    <xdr:pic>
      <xdr:nvPicPr>
        <xdr:cNvPr id="54" name="Picture 53" descr="female-person-icon-19 - STOMATOLOGY EDU JOURNAL"/>
        <xdr:cNvPicPr>
          <a:picLocks noChangeAspect="1"/>
        </xdr:cNvPicPr>
      </xdr:nvPicPr>
      <xdr:blipFill>
        <a:blip xmlns:r="http://schemas.openxmlformats.org/officeDocument/2006/relationships" r:embed="rId12" cstate="print">
          <a:duotone>
            <a:prstClr val="black"/>
            <a:srgbClr val="F975E9">
              <a:alpha val="85098"/>
              <a:tint val="45000"/>
              <a:satMod val="400000"/>
            </a:srgbClr>
          </a:duotone>
          <a:extLst>
            <a:ext uri="{28A0092B-C50C-407E-A947-70E740481C1C}">
              <a14:useLocalDpi xmlns:a14="http://schemas.microsoft.com/office/drawing/2010/main" val="0"/>
            </a:ext>
          </a:extLst>
        </a:blip>
        <a:stretch>
          <a:fillRect/>
        </a:stretch>
      </xdr:blipFill>
      <xdr:spPr>
        <a:xfrm>
          <a:off x="2515673" y="2602606"/>
          <a:ext cx="648000" cy="648000"/>
        </a:xfrm>
        <a:prstGeom prst="rect">
          <a:avLst/>
        </a:prstGeom>
      </xdr:spPr>
    </xdr:pic>
    <xdr:clientData/>
  </xdr:twoCellAnchor>
  <xdr:twoCellAnchor>
    <xdr:from>
      <xdr:col>2</xdr:col>
      <xdr:colOff>268310</xdr:colOff>
      <xdr:row>14</xdr:row>
      <xdr:rowOff>13415</xdr:rowOff>
    </xdr:from>
    <xdr:to>
      <xdr:col>3</xdr:col>
      <xdr:colOff>335387</xdr:colOff>
      <xdr:row>17</xdr:row>
      <xdr:rowOff>67077</xdr:rowOff>
    </xdr:to>
    <xdr:sp macro="" textlink="Gender!B8">
      <xdr:nvSpPr>
        <xdr:cNvPr id="55" name="TextBox 54"/>
        <xdr:cNvSpPr txBox="1"/>
      </xdr:nvSpPr>
      <xdr:spPr>
        <a:xfrm>
          <a:off x="1636690" y="2830669"/>
          <a:ext cx="751267" cy="657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BAC5F0-4B0A-4614-AA16-FA2973DAA012}" type="TxLink">
            <a:rPr lang="en-US" sz="2000" b="1" i="0" u="none" strike="noStrike">
              <a:solidFill>
                <a:srgbClr val="002060"/>
              </a:solidFill>
              <a:latin typeface="Calibri"/>
              <a:cs typeface="Calibri"/>
            </a:rPr>
            <a:pPr/>
            <a:t>0</a:t>
          </a:fld>
          <a:endParaRPr lang="en-IN" sz="2000" b="1">
            <a:solidFill>
              <a:srgbClr val="002060"/>
            </a:solidFill>
          </a:endParaRPr>
        </a:p>
      </xdr:txBody>
    </xdr:sp>
    <xdr:clientData/>
  </xdr:twoCellAnchor>
  <xdr:twoCellAnchor>
    <xdr:from>
      <xdr:col>6</xdr:col>
      <xdr:colOff>26830</xdr:colOff>
      <xdr:row>14</xdr:row>
      <xdr:rowOff>13416</xdr:rowOff>
    </xdr:from>
    <xdr:to>
      <xdr:col>7</xdr:col>
      <xdr:colOff>107324</xdr:colOff>
      <xdr:row>16</xdr:row>
      <xdr:rowOff>187819</xdr:rowOff>
    </xdr:to>
    <xdr:sp macro="" textlink="Gender!B9">
      <xdr:nvSpPr>
        <xdr:cNvPr id="56" name="TextBox 55"/>
        <xdr:cNvSpPr txBox="1"/>
      </xdr:nvSpPr>
      <xdr:spPr>
        <a:xfrm>
          <a:off x="4131971" y="2830670"/>
          <a:ext cx="764684" cy="576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DA9886-6FFA-448C-8993-319EBE4511CA}" type="TxLink">
            <a:rPr lang="en-US" sz="2000" b="1" i="0" u="none" strike="noStrike">
              <a:solidFill>
                <a:srgbClr val="002060"/>
              </a:solidFill>
              <a:latin typeface="Calibri"/>
              <a:cs typeface="Calibri"/>
            </a:rPr>
            <a:pPr/>
            <a:t>882</a:t>
          </a:fld>
          <a:endParaRPr lang="en-IN" sz="2000" b="1">
            <a:solidFill>
              <a:srgbClr val="002060"/>
            </a:solidFill>
          </a:endParaRPr>
        </a:p>
      </xdr:txBody>
    </xdr:sp>
    <xdr:clientData/>
  </xdr:twoCellAnchor>
  <xdr:twoCellAnchor>
    <xdr:from>
      <xdr:col>2</xdr:col>
      <xdr:colOff>335388</xdr:colOff>
      <xdr:row>8</xdr:row>
      <xdr:rowOff>26831</xdr:rowOff>
    </xdr:from>
    <xdr:to>
      <xdr:col>6</xdr:col>
      <xdr:colOff>576866</xdr:colOff>
      <xdr:row>10</xdr:row>
      <xdr:rowOff>93908</xdr:rowOff>
    </xdr:to>
    <xdr:sp macro="" textlink="">
      <xdr:nvSpPr>
        <xdr:cNvPr id="59" name="TextBox 58"/>
        <xdr:cNvSpPr txBox="1"/>
      </xdr:nvSpPr>
      <xdr:spPr>
        <a:xfrm>
          <a:off x="1703768" y="1636690"/>
          <a:ext cx="2978239" cy="469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rPr>
            <a:t>Total Employee By Gender</a:t>
          </a:r>
        </a:p>
      </xdr:txBody>
    </xdr:sp>
    <xdr:clientData/>
  </xdr:twoCellAnchor>
  <xdr:twoCellAnchor editAs="oneCell">
    <xdr:from>
      <xdr:col>3</xdr:col>
      <xdr:colOff>308557</xdr:colOff>
      <xdr:row>9</xdr:row>
      <xdr:rowOff>160985</xdr:rowOff>
    </xdr:from>
    <xdr:to>
      <xdr:col>5</xdr:col>
      <xdr:colOff>563450</xdr:colOff>
      <xdr:row>12</xdr:row>
      <xdr:rowOff>174401</xdr:rowOff>
    </xdr:to>
    <mc:AlternateContent xmlns:mc="http://schemas.openxmlformats.org/markup-compatibility/2006" xmlns:a14="http://schemas.microsoft.com/office/drawing/2010/main">
      <mc:Choice Requires="a14">
        <xdr:graphicFrame macro="">
          <xdr:nvGraphicFramePr>
            <xdr:cNvPr id="61"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61127" y="1972077"/>
              <a:ext cx="1623274" cy="6171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389049</xdr:colOff>
      <xdr:row>9</xdr:row>
      <xdr:rowOff>134154</xdr:rowOff>
    </xdr:from>
    <xdr:to>
      <xdr:col>14</xdr:col>
      <xdr:colOff>107324</xdr:colOff>
      <xdr:row>18</xdr:row>
      <xdr:rowOff>147570</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299716</xdr:colOff>
      <xdr:row>8</xdr:row>
      <xdr:rowOff>13415</xdr:rowOff>
    </xdr:from>
    <xdr:to>
      <xdr:col>13</xdr:col>
      <xdr:colOff>13415</xdr:colOff>
      <xdr:row>10</xdr:row>
      <xdr:rowOff>147570</xdr:rowOff>
    </xdr:to>
    <xdr:sp macro="" textlink="">
      <xdr:nvSpPr>
        <xdr:cNvPr id="63" name="TextBox 62"/>
        <xdr:cNvSpPr txBox="1"/>
      </xdr:nvSpPr>
      <xdr:spPr>
        <a:xfrm>
          <a:off x="5773237" y="1623274"/>
          <a:ext cx="3134650" cy="53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00000"/>
              </a:solidFill>
            </a:rPr>
            <a:t>Education</a:t>
          </a:r>
          <a:r>
            <a:rPr lang="en-IN" sz="1800" b="1" baseline="0">
              <a:solidFill>
                <a:srgbClr val="800000"/>
              </a:solidFill>
            </a:rPr>
            <a:t> wise Attrition</a:t>
          </a:r>
          <a:endParaRPr lang="en-IN" sz="1800" b="1">
            <a:solidFill>
              <a:srgbClr val="800000"/>
            </a:solidFill>
          </a:endParaRPr>
        </a:p>
      </xdr:txBody>
    </xdr:sp>
    <xdr:clientData/>
  </xdr:twoCellAnchor>
  <xdr:twoCellAnchor>
    <xdr:from>
      <xdr:col>14</xdr:col>
      <xdr:colOff>268311</xdr:colOff>
      <xdr:row>9</xdr:row>
      <xdr:rowOff>147570</xdr:rowOff>
    </xdr:from>
    <xdr:to>
      <xdr:col>20</xdr:col>
      <xdr:colOff>174401</xdr:colOff>
      <xdr:row>18</xdr:row>
      <xdr:rowOff>134155</xdr:rowOff>
    </xdr:to>
    <mc:AlternateContent xmlns:mc="http://schemas.openxmlformats.org/markup-compatibility/2006">
      <mc:Choice xmlns:cx1="http://schemas.microsoft.com/office/drawing/2015/9/8/chartex" Requires="cx1">
        <xdr:graphicFrame macro="">
          <xdr:nvGraphicFramePr>
            <xdr:cNvPr id="64" name="Chart 6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317961</xdr:colOff>
      <xdr:row>19</xdr:row>
      <xdr:rowOff>4828</xdr:rowOff>
    </xdr:from>
    <xdr:to>
      <xdr:col>12</xdr:col>
      <xdr:colOff>31660</xdr:colOff>
      <xdr:row>21</xdr:row>
      <xdr:rowOff>138983</xdr:rowOff>
    </xdr:to>
    <xdr:sp macro="" textlink="">
      <xdr:nvSpPr>
        <xdr:cNvPr id="66" name="TextBox 65"/>
        <xdr:cNvSpPr txBox="1"/>
      </xdr:nvSpPr>
      <xdr:spPr>
        <a:xfrm>
          <a:off x="5107292" y="3828243"/>
          <a:ext cx="3134650" cy="53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800000"/>
              </a:solidFill>
            </a:rPr>
            <a:t> Attrition By Age group</a:t>
          </a:r>
          <a:endParaRPr lang="en-IN" sz="1800" b="1">
            <a:solidFill>
              <a:srgbClr val="800000"/>
            </a:solidFill>
          </a:endParaRPr>
        </a:p>
      </xdr:txBody>
    </xdr:sp>
    <xdr:clientData/>
  </xdr:twoCellAnchor>
  <xdr:twoCellAnchor>
    <xdr:from>
      <xdr:col>2</xdr:col>
      <xdr:colOff>523204</xdr:colOff>
      <xdr:row>20</xdr:row>
      <xdr:rowOff>174400</xdr:rowOff>
    </xdr:from>
    <xdr:to>
      <xdr:col>6</xdr:col>
      <xdr:colOff>509789</xdr:colOff>
      <xdr:row>29</xdr:row>
      <xdr:rowOff>134154</xdr:rowOff>
    </xdr:to>
    <xdr:graphicFrame macro="">
      <xdr:nvGraphicFramePr>
        <xdr:cNvPr id="67" name="Chart 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255714</xdr:colOff>
      <xdr:row>19</xdr:row>
      <xdr:rowOff>23074</xdr:rowOff>
    </xdr:from>
    <xdr:to>
      <xdr:col>6</xdr:col>
      <xdr:colOff>653603</xdr:colOff>
      <xdr:row>21</xdr:row>
      <xdr:rowOff>157229</xdr:rowOff>
    </xdr:to>
    <xdr:sp macro="" textlink="">
      <xdr:nvSpPr>
        <xdr:cNvPr id="69" name="TextBox 68"/>
        <xdr:cNvSpPr txBox="1"/>
      </xdr:nvSpPr>
      <xdr:spPr>
        <a:xfrm>
          <a:off x="1624094" y="3846489"/>
          <a:ext cx="3134650" cy="53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800000"/>
              </a:solidFill>
            </a:rPr>
            <a:t> Department wise Attrition</a:t>
          </a:r>
          <a:endParaRPr lang="en-IN" sz="1800" b="1">
            <a:solidFill>
              <a:srgbClr val="800000"/>
            </a:solidFill>
          </a:endParaRPr>
        </a:p>
      </xdr:txBody>
    </xdr:sp>
    <xdr:clientData/>
  </xdr:twoCellAnchor>
  <xdr:twoCellAnchor>
    <xdr:from>
      <xdr:col>7</xdr:col>
      <xdr:colOff>375634</xdr:colOff>
      <xdr:row>20</xdr:row>
      <xdr:rowOff>120739</xdr:rowOff>
    </xdr:from>
    <xdr:to>
      <xdr:col>12</xdr:col>
      <xdr:colOff>268310</xdr:colOff>
      <xdr:row>29</xdr:row>
      <xdr:rowOff>120740</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604516</xdr:colOff>
      <xdr:row>8</xdr:row>
      <xdr:rowOff>49904</xdr:rowOff>
    </xdr:from>
    <xdr:to>
      <xdr:col>19</xdr:col>
      <xdr:colOff>318215</xdr:colOff>
      <xdr:row>10</xdr:row>
      <xdr:rowOff>184059</xdr:rowOff>
    </xdr:to>
    <xdr:sp macro="" textlink="">
      <xdr:nvSpPr>
        <xdr:cNvPr id="74" name="TextBox 73"/>
        <xdr:cNvSpPr txBox="1"/>
      </xdr:nvSpPr>
      <xdr:spPr>
        <a:xfrm>
          <a:off x="10183178" y="1659763"/>
          <a:ext cx="3134650" cy="53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800000"/>
              </a:solidFill>
            </a:rPr>
            <a:t> Attrition By Job Role</a:t>
          </a:r>
          <a:endParaRPr lang="en-IN" sz="1800" b="1">
            <a:solidFill>
              <a:srgbClr val="800000"/>
            </a:solidFill>
          </a:endParaRPr>
        </a:p>
      </xdr:txBody>
    </xdr:sp>
    <xdr:clientData/>
  </xdr:twoCellAnchor>
  <xdr:twoCellAnchor>
    <xdr:from>
      <xdr:col>12</xdr:col>
      <xdr:colOff>389050</xdr:colOff>
      <xdr:row>20</xdr:row>
      <xdr:rowOff>160986</xdr:rowOff>
    </xdr:from>
    <xdr:to>
      <xdr:col>16</xdr:col>
      <xdr:colOff>321973</xdr:colOff>
      <xdr:row>29</xdr:row>
      <xdr:rowOff>113763</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197220</xdr:colOff>
      <xdr:row>19</xdr:row>
      <xdr:rowOff>31660</xdr:rowOff>
    </xdr:from>
    <xdr:to>
      <xdr:col>16</xdr:col>
      <xdr:colOff>595110</xdr:colOff>
      <xdr:row>21</xdr:row>
      <xdr:rowOff>165815</xdr:rowOff>
    </xdr:to>
    <xdr:sp macro="" textlink="">
      <xdr:nvSpPr>
        <xdr:cNvPr id="77" name="TextBox 76"/>
        <xdr:cNvSpPr txBox="1"/>
      </xdr:nvSpPr>
      <xdr:spPr>
        <a:xfrm>
          <a:off x="8407502" y="3855075"/>
          <a:ext cx="3134650" cy="53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baseline="0">
              <a:solidFill>
                <a:srgbClr val="800000"/>
              </a:solidFill>
            </a:rPr>
            <a:t> Attrition By Marital Status</a:t>
          </a:r>
          <a:endParaRPr lang="en-IN" sz="1800" b="1">
            <a:solidFill>
              <a:srgbClr val="800000"/>
            </a:solidFill>
          </a:endParaRPr>
        </a:p>
      </xdr:txBody>
    </xdr:sp>
    <xdr:clientData/>
  </xdr:twoCellAnchor>
  <xdr:twoCellAnchor editAs="oneCell">
    <xdr:from>
      <xdr:col>18</xdr:col>
      <xdr:colOff>496374</xdr:colOff>
      <xdr:row>21</xdr:row>
      <xdr:rowOff>174401</xdr:rowOff>
    </xdr:from>
    <xdr:to>
      <xdr:col>20</xdr:col>
      <xdr:colOff>281726</xdr:colOff>
      <xdr:row>29</xdr:row>
      <xdr:rowOff>107323</xdr:rowOff>
    </xdr:to>
    <mc:AlternateContent xmlns:mc="http://schemas.openxmlformats.org/markup-compatibility/2006" xmlns:a14="http://schemas.microsoft.com/office/drawing/2010/main">
      <mc:Choice Requires="a14">
        <xdr:graphicFrame macro="">
          <xdr:nvGraphicFramePr>
            <xdr:cNvPr id="78"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811797" y="4400281"/>
              <a:ext cx="1153732" cy="1542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486849</xdr:colOff>
      <xdr:row>21</xdr:row>
      <xdr:rowOff>174401</xdr:rowOff>
    </xdr:from>
    <xdr:to>
      <xdr:col>18</xdr:col>
      <xdr:colOff>482957</xdr:colOff>
      <xdr:row>29</xdr:row>
      <xdr:rowOff>120739</xdr:rowOff>
    </xdr:to>
    <mc:AlternateContent xmlns:mc="http://schemas.openxmlformats.org/markup-compatibility/2006" xmlns:a14="http://schemas.microsoft.com/office/drawing/2010/main">
      <mc:Choice Requires="a14">
        <xdr:graphicFrame macro="">
          <xdr:nvGraphicFramePr>
            <xdr:cNvPr id="79"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433891" y="4400281"/>
              <a:ext cx="1364489" cy="15561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456127</xdr:colOff>
      <xdr:row>20</xdr:row>
      <xdr:rowOff>93908</xdr:rowOff>
    </xdr:from>
    <xdr:to>
      <xdr:col>18</xdr:col>
      <xdr:colOff>469542</xdr:colOff>
      <xdr:row>21</xdr:row>
      <xdr:rowOff>201231</xdr:rowOff>
    </xdr:to>
    <xdr:sp macro="" textlink="">
      <xdr:nvSpPr>
        <xdr:cNvPr id="80" name="TextBox 79"/>
        <xdr:cNvSpPr txBox="1"/>
      </xdr:nvSpPr>
      <xdr:spPr>
        <a:xfrm>
          <a:off x="11403169" y="4118556"/>
          <a:ext cx="1381796" cy="308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00000"/>
              </a:solidFill>
            </a:rPr>
            <a:t>Education Field</a:t>
          </a:r>
        </a:p>
      </xdr:txBody>
    </xdr:sp>
    <xdr:clientData/>
  </xdr:twoCellAnchor>
  <xdr:twoCellAnchor>
    <xdr:from>
      <xdr:col>18</xdr:col>
      <xdr:colOff>482957</xdr:colOff>
      <xdr:row>20</xdr:row>
      <xdr:rowOff>80493</xdr:rowOff>
    </xdr:from>
    <xdr:to>
      <xdr:col>20</xdr:col>
      <xdr:colOff>214648</xdr:colOff>
      <xdr:row>21</xdr:row>
      <xdr:rowOff>147572</xdr:rowOff>
    </xdr:to>
    <xdr:sp macro="" textlink="">
      <xdr:nvSpPr>
        <xdr:cNvPr id="81" name="TextBox 80"/>
        <xdr:cNvSpPr txBox="1"/>
      </xdr:nvSpPr>
      <xdr:spPr>
        <a:xfrm>
          <a:off x="12798380" y="4105141"/>
          <a:ext cx="1100071" cy="268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00000"/>
              </a:solidFill>
            </a:rPr>
            <a:t>Department</a:t>
          </a:r>
        </a:p>
      </xdr:txBody>
    </xdr:sp>
    <xdr:clientData/>
  </xdr:twoCellAnchor>
  <xdr:twoCellAnchor>
    <xdr:from>
      <xdr:col>3</xdr:col>
      <xdr:colOff>389050</xdr:colOff>
      <xdr:row>9</xdr:row>
      <xdr:rowOff>134154</xdr:rowOff>
    </xdr:from>
    <xdr:to>
      <xdr:col>4</xdr:col>
      <xdr:colOff>563450</xdr:colOff>
      <xdr:row>10</xdr:row>
      <xdr:rowOff>187817</xdr:rowOff>
    </xdr:to>
    <xdr:sp macro="" textlink="">
      <xdr:nvSpPr>
        <xdr:cNvPr id="82" name="TextBox 81"/>
        <xdr:cNvSpPr txBox="1"/>
      </xdr:nvSpPr>
      <xdr:spPr>
        <a:xfrm>
          <a:off x="2441620" y="1945246"/>
          <a:ext cx="858591" cy="254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800000"/>
              </a:solidFill>
            </a:rPr>
            <a:t>Gender</a:t>
          </a:r>
        </a:p>
      </xdr:txBody>
    </xdr:sp>
    <xdr:clientData/>
  </xdr:twoCellAnchor>
  <xdr:twoCellAnchor>
    <xdr:from>
      <xdr:col>15</xdr:col>
      <xdr:colOff>120741</xdr:colOff>
      <xdr:row>0</xdr:row>
      <xdr:rowOff>13415</xdr:rowOff>
    </xdr:from>
    <xdr:to>
      <xdr:col>17</xdr:col>
      <xdr:colOff>147571</xdr:colOff>
      <xdr:row>4</xdr:row>
      <xdr:rowOff>80492</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415881</xdr:colOff>
      <xdr:row>1</xdr:row>
      <xdr:rowOff>80494</xdr:rowOff>
    </xdr:from>
    <xdr:to>
      <xdr:col>16</xdr:col>
      <xdr:colOff>321973</xdr:colOff>
      <xdr:row>3</xdr:row>
      <xdr:rowOff>107324</xdr:rowOff>
    </xdr:to>
    <xdr:sp macro="" textlink="Rating!$B$7">
      <xdr:nvSpPr>
        <xdr:cNvPr id="35" name="TextBox 34"/>
        <xdr:cNvSpPr txBox="1"/>
      </xdr:nvSpPr>
      <xdr:spPr>
        <a:xfrm>
          <a:off x="10678733" y="281726"/>
          <a:ext cx="590282" cy="429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9B75A0-2C6B-4255-A1DB-71A6276C1581}" type="TxLink">
            <a:rPr lang="en-US" sz="1800" b="1" i="0" u="none" strike="noStrike">
              <a:solidFill>
                <a:srgbClr val="002060"/>
              </a:solidFill>
              <a:latin typeface="Calibri"/>
              <a:cs typeface="Calibri"/>
            </a:rPr>
            <a:t>2.7</a:t>
          </a:fld>
          <a:endParaRPr lang="en-IN" sz="1800" b="1">
            <a:solidFill>
              <a:srgbClr val="002060"/>
            </a:solidFill>
          </a:endParaRPr>
        </a:p>
      </xdr:txBody>
    </xdr:sp>
    <xdr:clientData/>
  </xdr:twoCellAnchor>
  <xdr:twoCellAnchor>
    <xdr:from>
      <xdr:col>16</xdr:col>
      <xdr:colOff>201235</xdr:colOff>
      <xdr:row>0</xdr:row>
      <xdr:rowOff>80492</xdr:rowOff>
    </xdr:from>
    <xdr:to>
      <xdr:col>20</xdr:col>
      <xdr:colOff>53664</xdr:colOff>
      <xdr:row>4</xdr:row>
      <xdr:rowOff>134155</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348806</xdr:colOff>
      <xdr:row>0</xdr:row>
      <xdr:rowOff>174403</xdr:rowOff>
    </xdr:from>
    <xdr:to>
      <xdr:col>19</xdr:col>
      <xdr:colOff>617115</xdr:colOff>
      <xdr:row>3</xdr:row>
      <xdr:rowOff>107324</xdr:rowOff>
    </xdr:to>
    <xdr:sp macro="" textlink="">
      <xdr:nvSpPr>
        <xdr:cNvPr id="83" name="Freeform 82"/>
        <xdr:cNvSpPr/>
      </xdr:nvSpPr>
      <xdr:spPr>
        <a:xfrm>
          <a:off x="11295848" y="174403"/>
          <a:ext cx="2320880" cy="536618"/>
        </a:xfrm>
        <a:custGeom>
          <a:avLst/>
          <a:gdLst>
            <a:gd name="connsiteX0" fmla="*/ 0 w 2547257"/>
            <a:gd name="connsiteY0" fmla="*/ 0 h 561703"/>
            <a:gd name="connsiteX1" fmla="*/ 306977 w 2547257"/>
            <a:gd name="connsiteY1" fmla="*/ 0 h 561703"/>
            <a:gd name="connsiteX2" fmla="*/ 234511 w 2547257"/>
            <a:gd name="connsiteY2" fmla="*/ 214552 h 561703"/>
            <a:gd name="connsiteX3" fmla="*/ 1 w 2547257"/>
            <a:gd name="connsiteY3" fmla="*/ 214551 h 561703"/>
            <a:gd name="connsiteX4" fmla="*/ 189724 w 2547257"/>
            <a:gd name="connsiteY4" fmla="*/ 347150 h 561703"/>
            <a:gd name="connsiteX5" fmla="*/ 117255 w 2547257"/>
            <a:gd name="connsiteY5" fmla="*/ 561702 h 561703"/>
            <a:gd name="connsiteX6" fmla="*/ 306977 w 2547257"/>
            <a:gd name="connsiteY6" fmla="*/ 429100 h 561703"/>
            <a:gd name="connsiteX7" fmla="*/ 496699 w 2547257"/>
            <a:gd name="connsiteY7" fmla="*/ 561702 h 561703"/>
            <a:gd name="connsiteX8" fmla="*/ 424230 w 2547257"/>
            <a:gd name="connsiteY8" fmla="*/ 347150 h 561703"/>
            <a:gd name="connsiteX9" fmla="*/ 613953 w 2547257"/>
            <a:gd name="connsiteY9" fmla="*/ 214551 h 561703"/>
            <a:gd name="connsiteX10" fmla="*/ 379443 w 2547257"/>
            <a:gd name="connsiteY10" fmla="*/ 214552 h 561703"/>
            <a:gd name="connsiteX11" fmla="*/ 306977 w 2547257"/>
            <a:gd name="connsiteY11" fmla="*/ 0 h 561703"/>
            <a:gd name="connsiteX12" fmla="*/ 951411 w 2547257"/>
            <a:gd name="connsiteY12" fmla="*/ 0 h 561703"/>
            <a:gd name="connsiteX13" fmla="*/ 878945 w 2547257"/>
            <a:gd name="connsiteY13" fmla="*/ 214552 h 561703"/>
            <a:gd name="connsiteX14" fmla="*/ 644435 w 2547257"/>
            <a:gd name="connsiteY14" fmla="*/ 214551 h 561703"/>
            <a:gd name="connsiteX15" fmla="*/ 834158 w 2547257"/>
            <a:gd name="connsiteY15" fmla="*/ 347150 h 561703"/>
            <a:gd name="connsiteX16" fmla="*/ 761689 w 2547257"/>
            <a:gd name="connsiteY16" fmla="*/ 561702 h 561703"/>
            <a:gd name="connsiteX17" fmla="*/ 951411 w 2547257"/>
            <a:gd name="connsiteY17" fmla="*/ 429100 h 561703"/>
            <a:gd name="connsiteX18" fmla="*/ 1141133 w 2547257"/>
            <a:gd name="connsiteY18" fmla="*/ 561702 h 561703"/>
            <a:gd name="connsiteX19" fmla="*/ 1068664 w 2547257"/>
            <a:gd name="connsiteY19" fmla="*/ 347150 h 561703"/>
            <a:gd name="connsiteX20" fmla="*/ 1258387 w 2547257"/>
            <a:gd name="connsiteY20" fmla="*/ 214551 h 561703"/>
            <a:gd name="connsiteX21" fmla="*/ 1023877 w 2547257"/>
            <a:gd name="connsiteY21" fmla="*/ 214552 h 561703"/>
            <a:gd name="connsiteX22" fmla="*/ 951411 w 2547257"/>
            <a:gd name="connsiteY22" fmla="*/ 0 h 561703"/>
            <a:gd name="connsiteX23" fmla="*/ 1595845 w 2547257"/>
            <a:gd name="connsiteY23" fmla="*/ 0 h 561703"/>
            <a:gd name="connsiteX24" fmla="*/ 1523379 w 2547257"/>
            <a:gd name="connsiteY24" fmla="*/ 214552 h 561703"/>
            <a:gd name="connsiteX25" fmla="*/ 1288869 w 2547257"/>
            <a:gd name="connsiteY25" fmla="*/ 214551 h 561703"/>
            <a:gd name="connsiteX26" fmla="*/ 1478592 w 2547257"/>
            <a:gd name="connsiteY26" fmla="*/ 347150 h 561703"/>
            <a:gd name="connsiteX27" fmla="*/ 1406123 w 2547257"/>
            <a:gd name="connsiteY27" fmla="*/ 561702 h 561703"/>
            <a:gd name="connsiteX28" fmla="*/ 1595845 w 2547257"/>
            <a:gd name="connsiteY28" fmla="*/ 429100 h 561703"/>
            <a:gd name="connsiteX29" fmla="*/ 1785567 w 2547257"/>
            <a:gd name="connsiteY29" fmla="*/ 561702 h 561703"/>
            <a:gd name="connsiteX30" fmla="*/ 1713098 w 2547257"/>
            <a:gd name="connsiteY30" fmla="*/ 347150 h 561703"/>
            <a:gd name="connsiteX31" fmla="*/ 1902821 w 2547257"/>
            <a:gd name="connsiteY31" fmla="*/ 214551 h 561703"/>
            <a:gd name="connsiteX32" fmla="*/ 1668311 w 2547257"/>
            <a:gd name="connsiteY32" fmla="*/ 214552 h 561703"/>
            <a:gd name="connsiteX33" fmla="*/ 1595845 w 2547257"/>
            <a:gd name="connsiteY33" fmla="*/ 0 h 561703"/>
            <a:gd name="connsiteX34" fmla="*/ 2240280 w 2547257"/>
            <a:gd name="connsiteY34" fmla="*/ 0 h 561703"/>
            <a:gd name="connsiteX35" fmla="*/ 2167814 w 2547257"/>
            <a:gd name="connsiteY35" fmla="*/ 214552 h 561703"/>
            <a:gd name="connsiteX36" fmla="*/ 1933304 w 2547257"/>
            <a:gd name="connsiteY36" fmla="*/ 214551 h 561703"/>
            <a:gd name="connsiteX37" fmla="*/ 2123027 w 2547257"/>
            <a:gd name="connsiteY37" fmla="*/ 347150 h 561703"/>
            <a:gd name="connsiteX38" fmla="*/ 2050558 w 2547257"/>
            <a:gd name="connsiteY38" fmla="*/ 561702 h 561703"/>
            <a:gd name="connsiteX39" fmla="*/ 2240280 w 2547257"/>
            <a:gd name="connsiteY39" fmla="*/ 429100 h 561703"/>
            <a:gd name="connsiteX40" fmla="*/ 2430002 w 2547257"/>
            <a:gd name="connsiteY40" fmla="*/ 561702 h 561703"/>
            <a:gd name="connsiteX41" fmla="*/ 2357533 w 2547257"/>
            <a:gd name="connsiteY41" fmla="*/ 347150 h 561703"/>
            <a:gd name="connsiteX42" fmla="*/ 2547256 w 2547257"/>
            <a:gd name="connsiteY42" fmla="*/ 214551 h 561703"/>
            <a:gd name="connsiteX43" fmla="*/ 2312746 w 2547257"/>
            <a:gd name="connsiteY43" fmla="*/ 214552 h 561703"/>
            <a:gd name="connsiteX44" fmla="*/ 2240280 w 2547257"/>
            <a:gd name="connsiteY44" fmla="*/ 0 h 561703"/>
            <a:gd name="connsiteX45" fmla="*/ 2547257 w 2547257"/>
            <a:gd name="connsiteY45" fmla="*/ 0 h 561703"/>
            <a:gd name="connsiteX46" fmla="*/ 2547257 w 2547257"/>
            <a:gd name="connsiteY46" fmla="*/ 561703 h 561703"/>
            <a:gd name="connsiteX47" fmla="*/ 0 w 2547257"/>
            <a:gd name="connsiteY47" fmla="*/ 561703 h 5617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47257" h="561703">
              <a:moveTo>
                <a:pt x="0" y="0"/>
              </a:moveTo>
              <a:lnTo>
                <a:pt x="306977" y="0"/>
              </a:lnTo>
              <a:lnTo>
                <a:pt x="234511" y="214552"/>
              </a:lnTo>
              <a:lnTo>
                <a:pt x="1" y="214551"/>
              </a:lnTo>
              <a:lnTo>
                <a:pt x="189724" y="347150"/>
              </a:lnTo>
              <a:lnTo>
                <a:pt x="117255" y="561702"/>
              </a:lnTo>
              <a:lnTo>
                <a:pt x="306977" y="429100"/>
              </a:lnTo>
              <a:lnTo>
                <a:pt x="496699" y="561702"/>
              </a:lnTo>
              <a:lnTo>
                <a:pt x="424230" y="347150"/>
              </a:lnTo>
              <a:lnTo>
                <a:pt x="613953" y="214551"/>
              </a:lnTo>
              <a:lnTo>
                <a:pt x="379443" y="214552"/>
              </a:lnTo>
              <a:lnTo>
                <a:pt x="306977" y="0"/>
              </a:lnTo>
              <a:lnTo>
                <a:pt x="951411" y="0"/>
              </a:lnTo>
              <a:lnTo>
                <a:pt x="878945" y="214552"/>
              </a:lnTo>
              <a:lnTo>
                <a:pt x="644435" y="214551"/>
              </a:lnTo>
              <a:lnTo>
                <a:pt x="834158" y="347150"/>
              </a:lnTo>
              <a:lnTo>
                <a:pt x="761689" y="561702"/>
              </a:lnTo>
              <a:lnTo>
                <a:pt x="951411" y="429100"/>
              </a:lnTo>
              <a:lnTo>
                <a:pt x="1141133" y="561702"/>
              </a:lnTo>
              <a:lnTo>
                <a:pt x="1068664" y="347150"/>
              </a:lnTo>
              <a:lnTo>
                <a:pt x="1258387" y="214551"/>
              </a:lnTo>
              <a:lnTo>
                <a:pt x="1023877" y="214552"/>
              </a:lnTo>
              <a:lnTo>
                <a:pt x="951411" y="0"/>
              </a:lnTo>
              <a:lnTo>
                <a:pt x="1595845" y="0"/>
              </a:lnTo>
              <a:lnTo>
                <a:pt x="1523379" y="214552"/>
              </a:lnTo>
              <a:lnTo>
                <a:pt x="1288869" y="214551"/>
              </a:lnTo>
              <a:lnTo>
                <a:pt x="1478592" y="347150"/>
              </a:lnTo>
              <a:lnTo>
                <a:pt x="1406123" y="561702"/>
              </a:lnTo>
              <a:lnTo>
                <a:pt x="1595845" y="429100"/>
              </a:lnTo>
              <a:lnTo>
                <a:pt x="1785567" y="561702"/>
              </a:lnTo>
              <a:lnTo>
                <a:pt x="1713098" y="347150"/>
              </a:lnTo>
              <a:lnTo>
                <a:pt x="1902821" y="214551"/>
              </a:lnTo>
              <a:lnTo>
                <a:pt x="1668311" y="214552"/>
              </a:lnTo>
              <a:lnTo>
                <a:pt x="1595845" y="0"/>
              </a:lnTo>
              <a:lnTo>
                <a:pt x="2240280" y="0"/>
              </a:lnTo>
              <a:lnTo>
                <a:pt x="2167814" y="214552"/>
              </a:lnTo>
              <a:lnTo>
                <a:pt x="1933304" y="214551"/>
              </a:lnTo>
              <a:lnTo>
                <a:pt x="2123027" y="347150"/>
              </a:lnTo>
              <a:lnTo>
                <a:pt x="2050558" y="561702"/>
              </a:lnTo>
              <a:lnTo>
                <a:pt x="2240280" y="429100"/>
              </a:lnTo>
              <a:lnTo>
                <a:pt x="2430002" y="561702"/>
              </a:lnTo>
              <a:lnTo>
                <a:pt x="2357533" y="347150"/>
              </a:lnTo>
              <a:lnTo>
                <a:pt x="2547256" y="214551"/>
              </a:lnTo>
              <a:lnTo>
                <a:pt x="2312746" y="214552"/>
              </a:lnTo>
              <a:lnTo>
                <a:pt x="2240280" y="0"/>
              </a:lnTo>
              <a:lnTo>
                <a:pt x="2547257" y="0"/>
              </a:lnTo>
              <a:lnTo>
                <a:pt x="2547257" y="561703"/>
              </a:lnTo>
              <a:lnTo>
                <a:pt x="0" y="561703"/>
              </a:lnTo>
              <a:close/>
            </a:path>
          </a:pathLst>
        </a:custGeom>
        <a:solidFill>
          <a:srgbClr val="F2BA9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090.790292245372" createdVersion="6" refreshedVersion="6"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ender"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attrition by job"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ducaton by attrition"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ttrition by Age group"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2"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Deaprtment wise attrition"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tion by marital status"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8">
    <chartFormat chart="1" format="0"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10" count="1" selected="0">
            <x v="2"/>
          </reference>
        </references>
      </pivotArea>
    </chartFormat>
    <chartFormat chart="4" format="11">
      <pivotArea type="data" outline="0" fieldPosition="0">
        <references count="2">
          <reference field="4294967294" count="1" selected="0">
            <x v="0"/>
          </reference>
          <reference field="10" count="1" selected="0">
            <x v="0"/>
          </reference>
        </references>
      </pivotArea>
    </chartFormat>
    <chartFormat chart="4" format="12">
      <pivotArea type="data" outline="0" fieldPosition="0">
        <references count="2">
          <reference field="4294967294" count="1" selected="0">
            <x v="0"/>
          </reference>
          <reference field="10" count="1" selected="0">
            <x v="1"/>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KPIs"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856678272"/>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Rating"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85667827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Gender"/>
    <pivotTable tabId="14" name="Attrition by Age group"/>
    <pivotTable tabId="12" name="attrition by job"/>
    <pivotTable tabId="15" name="Attrition by marital status"/>
    <pivotTable tabId="13" name="Deaprtment wise attrition"/>
    <pivotTable tabId="11" name="Educaton by attrition"/>
    <pivotTable tabId="16" name="KPIs"/>
    <pivotTable tabId="17" name="Rating"/>
  </pivotTables>
  <data>
    <tabular pivotCacheId="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 by Age group"/>
    <pivotTable tabId="12" name="attrition by job"/>
    <pivotTable tabId="15" name="Attrition by marital status"/>
    <pivotTable tabId="13" name="Deaprtment wise attrition"/>
    <pivotTable tabId="11" name="Educaton by attrition"/>
    <pivotTable tabId="10" name="Gender"/>
    <pivotTable tabId="16" name="KPIs"/>
    <pivotTable tabId="17" name="Rating"/>
  </pivotTables>
  <data>
    <tabular pivotCacheId="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Attrition by Age group"/>
    <pivotTable tabId="12" name="attrition by job"/>
    <pivotTable tabId="15" name="Attrition by marital status"/>
    <pivotTable tabId="13" name="Deaprtment wise attrition"/>
    <pivotTable tabId="11" name="Educaton by attrition"/>
    <pivotTable tabId="10" name="Gender"/>
    <pivotTable tabId="16" name="KPIs"/>
    <pivotTable tabId="17" name="Rating"/>
  </pivotTables>
  <data>
    <tabular pivotCacheId="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1" caption="Gender" rowHeight="257175"/>
  <slicer name="Education Field" cache="Slicer_Education_Field1"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1"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Department 2"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1" columnCount="2" style="SlicerStyleDark6" rowHeight="257175"/>
  <slicer name="Department 1" cache="Slicer_Department" style="SlicerStyleDark2" rowHeight="257175"/>
  <slicer name="Education Field 2" cache="Slicer_Education_Field1" startItem="1" style="SlicerStyleLight2" rowHeight="257175"/>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L11" sqref="L11"/>
    </sheetView>
  </sheetViews>
  <sheetFormatPr defaultRowHeight="15.75" x14ac:dyDescent="0.25"/>
  <cols>
    <col min="1" max="1" width="12.375" bestFit="1" customWidth="1"/>
    <col min="2" max="2" width="21.75" bestFit="1" customWidth="1"/>
  </cols>
  <sheetData>
    <row r="3" spans="1:4" x14ac:dyDescent="0.25">
      <c r="A3" s="5" t="s">
        <v>1562</v>
      </c>
      <c r="B3" t="s">
        <v>1564</v>
      </c>
    </row>
    <row r="4" spans="1:4" x14ac:dyDescent="0.25">
      <c r="A4" s="6" t="s">
        <v>62</v>
      </c>
      <c r="B4" s="1">
        <v>882</v>
      </c>
    </row>
    <row r="5" spans="1:4" x14ac:dyDescent="0.25">
      <c r="A5" s="6" t="s">
        <v>1563</v>
      </c>
      <c r="B5" s="1">
        <v>882</v>
      </c>
    </row>
    <row r="8" spans="1:4" x14ac:dyDescent="0.25">
      <c r="A8" s="6" t="s">
        <v>51</v>
      </c>
      <c r="B8">
        <f>IFERROR(GETPIVOTDATA("Employee Count",$A$3,"Gender","Female"),0)</f>
        <v>0</v>
      </c>
      <c r="C8" s="7">
        <f>IFERROR(B8/($B$8+$B$9),0)</f>
        <v>0</v>
      </c>
    </row>
    <row r="9" spans="1:4" x14ac:dyDescent="0.25">
      <c r="A9" s="6" t="s">
        <v>62</v>
      </c>
      <c r="B9">
        <f>IFERROR(GETPIVOTDATA("Employee Count",$A$3,"Gender","Male"),0)</f>
        <v>882</v>
      </c>
      <c r="C9" s="7">
        <f>IFERROR(B9/($B$8+$B$9),0)</f>
        <v>1</v>
      </c>
    </row>
    <row r="10" spans="1:4" x14ac:dyDescent="0.25">
      <c r="D10" s="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4" sqref="D4:E12"/>
    </sheetView>
  </sheetViews>
  <sheetFormatPr defaultRowHeight="15.75" x14ac:dyDescent="0.25"/>
  <cols>
    <col min="1" max="1" width="22.875" bestFit="1" customWidth="1"/>
    <col min="2" max="2" width="23.375" bestFit="1" customWidth="1"/>
    <col min="4" max="4" width="22.875" bestFit="1" customWidth="1"/>
  </cols>
  <sheetData>
    <row r="3" spans="1:5" x14ac:dyDescent="0.25">
      <c r="A3" s="5" t="s">
        <v>1562</v>
      </c>
      <c r="B3" t="s">
        <v>1555</v>
      </c>
      <c r="D3" t="s">
        <v>9</v>
      </c>
      <c r="E3" t="s">
        <v>0</v>
      </c>
    </row>
    <row r="4" spans="1:5" x14ac:dyDescent="0.25">
      <c r="A4" s="6" t="s">
        <v>83</v>
      </c>
      <c r="B4" s="1">
        <v>4</v>
      </c>
      <c r="D4" t="str">
        <f>A4</f>
        <v>Healthcare Representative</v>
      </c>
      <c r="E4">
        <f>GETPIVOTDATA("CF_attrition count",$A$3,"Job Role",A4)</f>
        <v>4</v>
      </c>
    </row>
    <row r="5" spans="1:5" x14ac:dyDescent="0.25">
      <c r="A5" s="6" t="s">
        <v>163</v>
      </c>
      <c r="B5" s="1">
        <v>6</v>
      </c>
      <c r="D5" t="str">
        <f t="shared" ref="D5:D12" si="0">A5</f>
        <v>Human Resources</v>
      </c>
      <c r="E5">
        <f t="shared" ref="E5:E12" si="1">GETPIVOTDATA("CF_attrition count",$A$3,"Job Role",A5)</f>
        <v>6</v>
      </c>
    </row>
    <row r="6" spans="1:5" x14ac:dyDescent="0.25">
      <c r="A6" s="6" t="s">
        <v>68</v>
      </c>
      <c r="B6" s="1">
        <v>46</v>
      </c>
      <c r="D6" t="str">
        <f t="shared" si="0"/>
        <v>Laboratory Technician</v>
      </c>
      <c r="E6">
        <f t="shared" si="1"/>
        <v>46</v>
      </c>
    </row>
    <row r="7" spans="1:5" x14ac:dyDescent="0.25">
      <c r="A7" s="6" t="s">
        <v>95</v>
      </c>
      <c r="B7" s="1">
        <v>3</v>
      </c>
      <c r="D7" t="str">
        <f t="shared" si="0"/>
        <v>Manager</v>
      </c>
      <c r="E7">
        <f t="shared" si="1"/>
        <v>3</v>
      </c>
    </row>
    <row r="8" spans="1:5" x14ac:dyDescent="0.25">
      <c r="A8" s="6" t="s">
        <v>81</v>
      </c>
      <c r="B8" s="1">
        <v>6</v>
      </c>
      <c r="D8" t="str">
        <f t="shared" si="0"/>
        <v>Manufacturing Director</v>
      </c>
      <c r="E8">
        <f t="shared" si="1"/>
        <v>6</v>
      </c>
    </row>
    <row r="9" spans="1:5" x14ac:dyDescent="0.25">
      <c r="A9" s="6" t="s">
        <v>101</v>
      </c>
      <c r="B9" s="1">
        <v>1</v>
      </c>
      <c r="D9" t="str">
        <f t="shared" si="0"/>
        <v>Research Director</v>
      </c>
      <c r="E9">
        <f t="shared" si="1"/>
        <v>1</v>
      </c>
    </row>
    <row r="10" spans="1:5" x14ac:dyDescent="0.25">
      <c r="A10" s="6" t="s">
        <v>63</v>
      </c>
      <c r="B10" s="1">
        <v>30</v>
      </c>
      <c r="D10" t="str">
        <f t="shared" si="0"/>
        <v>Research Scientist</v>
      </c>
      <c r="E10">
        <f t="shared" si="1"/>
        <v>30</v>
      </c>
    </row>
    <row r="11" spans="1:5" x14ac:dyDescent="0.25">
      <c r="A11" s="6" t="s">
        <v>52</v>
      </c>
      <c r="B11" s="1">
        <v>37</v>
      </c>
      <c r="D11" t="str">
        <f t="shared" si="0"/>
        <v>Sales Executive</v>
      </c>
      <c r="E11">
        <f t="shared" si="1"/>
        <v>37</v>
      </c>
    </row>
    <row r="12" spans="1:5" x14ac:dyDescent="0.25">
      <c r="A12" s="6" t="s">
        <v>99</v>
      </c>
      <c r="B12" s="1">
        <v>17</v>
      </c>
      <c r="D12" t="str">
        <f t="shared" si="0"/>
        <v>Sales Representative</v>
      </c>
      <c r="E12">
        <f t="shared" si="1"/>
        <v>17</v>
      </c>
    </row>
    <row r="13" spans="1:5" x14ac:dyDescent="0.25">
      <c r="A13" s="6" t="s">
        <v>1563</v>
      </c>
      <c r="B13" s="1">
        <v>150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4" sqref="E4"/>
    </sheetView>
  </sheetViews>
  <sheetFormatPr defaultRowHeight="15.75" x14ac:dyDescent="0.25"/>
  <cols>
    <col min="1" max="1" width="16.125" bestFit="1" customWidth="1"/>
    <col min="2" max="2" width="23.375" bestFit="1" customWidth="1"/>
  </cols>
  <sheetData>
    <row r="3" spans="1:2" x14ac:dyDescent="0.25">
      <c r="A3" s="5" t="s">
        <v>1562</v>
      </c>
      <c r="B3" t="s">
        <v>1555</v>
      </c>
    </row>
    <row r="4" spans="1:2" x14ac:dyDescent="0.25">
      <c r="A4" s="6" t="s">
        <v>134</v>
      </c>
      <c r="B4" s="1">
        <v>2</v>
      </c>
    </row>
    <row r="5" spans="1:2" x14ac:dyDescent="0.25">
      <c r="A5" s="6" t="s">
        <v>65</v>
      </c>
      <c r="B5" s="1">
        <v>20</v>
      </c>
    </row>
    <row r="6" spans="1:2" x14ac:dyDescent="0.25">
      <c r="A6" s="6" t="s">
        <v>55</v>
      </c>
      <c r="B6" s="1">
        <v>25</v>
      </c>
    </row>
    <row r="7" spans="1:2" x14ac:dyDescent="0.25">
      <c r="A7" s="6" t="s">
        <v>71</v>
      </c>
      <c r="B7" s="1">
        <v>42</v>
      </c>
    </row>
    <row r="8" spans="1:2" x14ac:dyDescent="0.25">
      <c r="A8" s="6" t="s">
        <v>77</v>
      </c>
      <c r="B8" s="1">
        <v>61</v>
      </c>
    </row>
    <row r="9" spans="1:2" x14ac:dyDescent="0.25">
      <c r="A9" s="6" t="s">
        <v>1563</v>
      </c>
      <c r="B9" s="1">
        <v>150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14" sqref="B14"/>
    </sheetView>
  </sheetViews>
  <sheetFormatPr defaultRowHeight="15.75" x14ac:dyDescent="0.25"/>
  <cols>
    <col min="1" max="1" width="12.375" bestFit="1" customWidth="1"/>
    <col min="2" max="2" width="23.375" customWidth="1"/>
  </cols>
  <sheetData>
    <row r="3" spans="1:2" x14ac:dyDescent="0.25">
      <c r="A3" s="5" t="s">
        <v>1562</v>
      </c>
      <c r="B3" t="s">
        <v>1555</v>
      </c>
    </row>
    <row r="4" spans="1:2" x14ac:dyDescent="0.25">
      <c r="A4" s="6" t="s">
        <v>69</v>
      </c>
      <c r="B4" s="1">
        <v>69</v>
      </c>
    </row>
    <row r="5" spans="1:2" x14ac:dyDescent="0.25">
      <c r="A5" s="6" t="s">
        <v>46</v>
      </c>
      <c r="B5" s="1">
        <v>37</v>
      </c>
    </row>
    <row r="6" spans="1:2" x14ac:dyDescent="0.25">
      <c r="A6" s="6" t="s">
        <v>92</v>
      </c>
      <c r="B6" s="1">
        <v>20</v>
      </c>
    </row>
    <row r="7" spans="1:2" x14ac:dyDescent="0.25">
      <c r="A7" s="6" t="s">
        <v>58</v>
      </c>
      <c r="B7" s="1">
        <v>16</v>
      </c>
    </row>
    <row r="8" spans="1:2" x14ac:dyDescent="0.25">
      <c r="A8" s="6" t="s">
        <v>75</v>
      </c>
      <c r="B8" s="1">
        <v>8</v>
      </c>
    </row>
    <row r="9" spans="1:2" x14ac:dyDescent="0.25">
      <c r="A9" s="6" t="s">
        <v>1563</v>
      </c>
      <c r="B9" s="1">
        <v>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4" sqref="A4:B6"/>
    </sheetView>
  </sheetViews>
  <sheetFormatPr defaultRowHeight="15.75" x14ac:dyDescent="0.25"/>
  <cols>
    <col min="1" max="1" width="12.375" bestFit="1" customWidth="1"/>
    <col min="2" max="2" width="23.375" bestFit="1" customWidth="1"/>
  </cols>
  <sheetData>
    <row r="3" spans="1:2" x14ac:dyDescent="0.25">
      <c r="A3" s="5" t="s">
        <v>1562</v>
      </c>
      <c r="B3" t="s">
        <v>1555</v>
      </c>
    </row>
    <row r="4" spans="1:2" x14ac:dyDescent="0.25">
      <c r="A4" s="6" t="s">
        <v>161</v>
      </c>
      <c r="B4" s="8">
        <v>0.04</v>
      </c>
    </row>
    <row r="5" spans="1:2" x14ac:dyDescent="0.25">
      <c r="A5" s="6" t="s">
        <v>60</v>
      </c>
      <c r="B5" s="8">
        <v>0.6</v>
      </c>
    </row>
    <row r="6" spans="1:2" x14ac:dyDescent="0.25">
      <c r="A6" s="6" t="s">
        <v>48</v>
      </c>
      <c r="B6" s="8">
        <v>0.36</v>
      </c>
    </row>
    <row r="7" spans="1:2" x14ac:dyDescent="0.25">
      <c r="A7" s="6" t="s">
        <v>1563</v>
      </c>
      <c r="B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A4" sqref="A4:B6"/>
    </sheetView>
  </sheetViews>
  <sheetFormatPr defaultRowHeight="15.75" x14ac:dyDescent="0.25"/>
  <cols>
    <col min="1" max="1" width="12.375" bestFit="1" customWidth="1"/>
    <col min="2" max="2" width="23.375" customWidth="1"/>
    <col min="4" max="4" width="12.25" bestFit="1" customWidth="1"/>
  </cols>
  <sheetData>
    <row r="3" spans="1:5" x14ac:dyDescent="0.25">
      <c r="A3" s="5" t="s">
        <v>1562</v>
      </c>
      <c r="B3" t="s">
        <v>1555</v>
      </c>
      <c r="D3" t="s">
        <v>10</v>
      </c>
      <c r="E3" t="s">
        <v>0</v>
      </c>
    </row>
    <row r="4" spans="1:5" x14ac:dyDescent="0.25">
      <c r="A4" s="6" t="s">
        <v>79</v>
      </c>
      <c r="B4" s="1">
        <v>24</v>
      </c>
      <c r="D4" t="str">
        <f>A4</f>
        <v>Divorced</v>
      </c>
    </row>
    <row r="5" spans="1:5" x14ac:dyDescent="0.25">
      <c r="A5" s="6" t="s">
        <v>64</v>
      </c>
      <c r="B5" s="1">
        <v>53</v>
      </c>
      <c r="D5" t="str">
        <f t="shared" ref="D5:D6" si="0">A5</f>
        <v>Married</v>
      </c>
    </row>
    <row r="6" spans="1:5" x14ac:dyDescent="0.25">
      <c r="A6" s="6" t="s">
        <v>53</v>
      </c>
      <c r="B6" s="1">
        <v>73</v>
      </c>
      <c r="D6" t="str">
        <f t="shared" si="0"/>
        <v>Single</v>
      </c>
    </row>
    <row r="7" spans="1:5" x14ac:dyDescent="0.25">
      <c r="A7" s="6" t="s">
        <v>1563</v>
      </c>
      <c r="B7" s="1">
        <v>150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I15" sqref="I15"/>
    </sheetView>
  </sheetViews>
  <sheetFormatPr defaultRowHeight="15.75" x14ac:dyDescent="0.25"/>
  <cols>
    <col min="1" max="1" width="25" bestFit="1" customWidth="1"/>
    <col min="2" max="2" width="23.375" bestFit="1" customWidth="1"/>
    <col min="3" max="3" width="14" bestFit="1" customWidth="1"/>
    <col min="4" max="4" width="15.75" bestFit="1" customWidth="1"/>
    <col min="5" max="5" width="11.75" bestFit="1" customWidth="1"/>
    <col min="6" max="6" width="14.375" bestFit="1" customWidth="1"/>
    <col min="7" max="7" width="7.5" bestFit="1" customWidth="1"/>
    <col min="8" max="8" width="11.125" bestFit="1" customWidth="1"/>
    <col min="9" max="9" width="14.375" bestFit="1" customWidth="1"/>
    <col min="10" max="10" width="11.75" bestFit="1" customWidth="1"/>
  </cols>
  <sheetData>
    <row r="3" spans="1:5" x14ac:dyDescent="0.25">
      <c r="A3" t="s">
        <v>1554</v>
      </c>
      <c r="B3" t="s">
        <v>1555</v>
      </c>
      <c r="C3" t="s">
        <v>1556</v>
      </c>
    </row>
    <row r="4" spans="1:5" x14ac:dyDescent="0.25">
      <c r="A4" s="1">
        <v>882</v>
      </c>
      <c r="B4" s="1">
        <v>150</v>
      </c>
      <c r="C4" s="1">
        <v>36.653061224489797</v>
      </c>
    </row>
    <row r="10" spans="1:5" x14ac:dyDescent="0.25">
      <c r="A10" t="s">
        <v>1557</v>
      </c>
      <c r="B10" t="s">
        <v>1565</v>
      </c>
      <c r="C10" t="s">
        <v>1558</v>
      </c>
      <c r="D10" t="s">
        <v>1566</v>
      </c>
      <c r="E10" t="s">
        <v>1559</v>
      </c>
    </row>
    <row r="11" spans="1:5" x14ac:dyDescent="0.25">
      <c r="A11">
        <f>GETPIVOTDATA("Count of Employee Number",$A$3)</f>
        <v>882</v>
      </c>
      <c r="B11">
        <f>GETPIVOTDATA("Sum of CF_attrition count",$A$3)</f>
        <v>150</v>
      </c>
      <c r="C11" s="3">
        <f>GETPIVOTDATA("Average of Age",$A$3)</f>
        <v>36.653061224489797</v>
      </c>
      <c r="D11">
        <f>A11-B11</f>
        <v>732</v>
      </c>
      <c r="E11" s="4">
        <f>B11/A11</f>
        <v>0.17006802721088435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G15" sqref="G15"/>
    </sheetView>
  </sheetViews>
  <sheetFormatPr defaultRowHeight="15.75" x14ac:dyDescent="0.25"/>
  <cols>
    <col min="1" max="1" width="24.375" bestFit="1" customWidth="1"/>
  </cols>
  <sheetData>
    <row r="3" spans="1:3" x14ac:dyDescent="0.25">
      <c r="A3" t="s">
        <v>1560</v>
      </c>
    </row>
    <row r="4" spans="1:3" x14ac:dyDescent="0.25">
      <c r="A4" s="1">
        <v>2.6530612244897958</v>
      </c>
    </row>
    <row r="7" spans="1:3" x14ac:dyDescent="0.25">
      <c r="A7" t="s">
        <v>1561</v>
      </c>
      <c r="B7" s="2">
        <f>GETPIVOTDATA("Job Satisfaction",$A$3)</f>
        <v>2.6530612244897958</v>
      </c>
      <c r="C7">
        <f>B7/4</f>
        <v>0.66326530612244894</v>
      </c>
    </row>
    <row r="8" spans="1:3" x14ac:dyDescent="0.25">
      <c r="A8" t="s">
        <v>1567</v>
      </c>
      <c r="B8" s="2">
        <f>4-B7</f>
        <v>1.3469387755102042</v>
      </c>
      <c r="C8">
        <f>B8/4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A2" sqref="A2:AR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showWhiteSpace="0" zoomScale="71" zoomScaleNormal="71" workbookViewId="0">
      <selection activeCell="W26" sqref="W26"/>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Gender</vt:lpstr>
      <vt:lpstr>attrition by job</vt:lpstr>
      <vt:lpstr>education attrition</vt:lpstr>
      <vt:lpstr>Attrition by Age group</vt:lpstr>
      <vt:lpstr>Deaprtment wise attrition</vt:lpstr>
      <vt:lpstr>Attrition by marital status</vt:lpstr>
      <vt:lpstr>KPIs</vt:lpstr>
      <vt:lpstr>Rating</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dcterms:created xsi:type="dcterms:W3CDTF">2022-12-29T16:02:46Z</dcterms:created>
  <dcterms:modified xsi:type="dcterms:W3CDTF">2023-06-18T07:30:38Z</dcterms:modified>
</cp:coreProperties>
</file>