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3 excel motor profile\"/>
    </mc:Choice>
  </mc:AlternateContent>
  <xr:revisionPtr revIDLastSave="0" documentId="13_ncr:1_{13A2E168-9D59-432F-A273-BC2EB0F4B44A}" xr6:coauthVersionLast="47" xr6:coauthVersionMax="47" xr10:uidLastSave="{00000000-0000-0000-0000-000000000000}"/>
  <bookViews>
    <workbookView xWindow="-108" yWindow="-108" windowWidth="23256" windowHeight="13896" activeTab="3" xr2:uid="{901AD58B-878E-468A-B109-03C0A656FEE0}"/>
  </bookViews>
  <sheets>
    <sheet name="profile" sheetId="1" r:id="rId1"/>
    <sheet name="cylinder load" sheetId="2" r:id="rId2"/>
    <sheet name="gear reducer" sheetId="3" r:id="rId3"/>
    <sheet name="motor" sheetId="5" r:id="rId4"/>
    <sheet name="results" sheetId="7" r:id="rId5"/>
    <sheet name="ratio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6" i="5" l="1"/>
  <c r="AM46" i="5"/>
  <c r="AL46" i="5"/>
  <c r="AK46" i="5"/>
  <c r="AJ69" i="5"/>
  <c r="AK69" i="5"/>
  <c r="AG66" i="5"/>
  <c r="AJ66" i="5"/>
  <c r="AK66" i="5"/>
  <c r="AL66" i="5"/>
  <c r="AM45" i="5"/>
  <c r="AN45" i="5"/>
  <c r="AN44" i="5"/>
  <c r="AM44" i="5"/>
  <c r="AL45" i="5"/>
  <c r="AL44" i="5"/>
  <c r="AK45" i="5"/>
  <c r="AK44" i="5"/>
  <c r="AK43" i="5"/>
  <c r="AK42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7" i="5"/>
  <c r="U154" i="5"/>
  <c r="U155" i="5"/>
  <c r="U156" i="5"/>
  <c r="U157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8" i="5"/>
  <c r="U7" i="5"/>
  <c r="F46" i="5"/>
  <c r="F4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P7" i="5"/>
  <c r="O7" i="5"/>
  <c r="N7" i="5"/>
  <c r="J16" i="3"/>
  <c r="J17" i="3"/>
  <c r="J18" i="3"/>
  <c r="J18" i="5" s="1"/>
  <c r="J19" i="3"/>
  <c r="J20" i="3"/>
  <c r="J21" i="3"/>
  <c r="J22" i="3"/>
  <c r="J23" i="3"/>
  <c r="J23" i="5" s="1"/>
  <c r="J24" i="3"/>
  <c r="U24" i="3" s="1"/>
  <c r="S24" i="5" s="1"/>
  <c r="J25" i="3"/>
  <c r="J26" i="3"/>
  <c r="J27" i="3"/>
  <c r="J28" i="3"/>
  <c r="U28" i="3" s="1"/>
  <c r="V28" i="3" s="1"/>
  <c r="T28" i="5" s="1"/>
  <c r="J29" i="3"/>
  <c r="U29" i="3" s="1"/>
  <c r="V29" i="3" s="1"/>
  <c r="T29" i="5" s="1"/>
  <c r="J30" i="3"/>
  <c r="U30" i="3" s="1"/>
  <c r="J31" i="3"/>
  <c r="J32" i="3"/>
  <c r="J33" i="3"/>
  <c r="J34" i="3"/>
  <c r="J34" i="5" s="1"/>
  <c r="J35" i="3"/>
  <c r="J36" i="3"/>
  <c r="J37" i="3"/>
  <c r="J38" i="3"/>
  <c r="J39" i="3"/>
  <c r="J39" i="5" s="1"/>
  <c r="J40" i="3"/>
  <c r="U40" i="3" s="1"/>
  <c r="S40" i="5" s="1"/>
  <c r="J41" i="3"/>
  <c r="J42" i="3"/>
  <c r="J43" i="3"/>
  <c r="J44" i="3"/>
  <c r="U44" i="3" s="1"/>
  <c r="V44" i="3" s="1"/>
  <c r="T44" i="5" s="1"/>
  <c r="J45" i="3"/>
  <c r="U45" i="3" s="1"/>
  <c r="V45" i="3" s="1"/>
  <c r="T45" i="5" s="1"/>
  <c r="J46" i="3"/>
  <c r="U46" i="3" s="1"/>
  <c r="J47" i="3"/>
  <c r="J48" i="3"/>
  <c r="J49" i="3"/>
  <c r="J50" i="3"/>
  <c r="J50" i="5" s="1"/>
  <c r="J51" i="3"/>
  <c r="J52" i="3"/>
  <c r="J53" i="3"/>
  <c r="J54" i="3"/>
  <c r="J55" i="3"/>
  <c r="J55" i="5" s="1"/>
  <c r="J56" i="3"/>
  <c r="U56" i="3" s="1"/>
  <c r="S56" i="5" s="1"/>
  <c r="J57" i="3"/>
  <c r="J58" i="3"/>
  <c r="J59" i="3"/>
  <c r="J60" i="3"/>
  <c r="U60" i="3" s="1"/>
  <c r="V60" i="3" s="1"/>
  <c r="J61" i="3"/>
  <c r="U61" i="3" s="1"/>
  <c r="V61" i="3" s="1"/>
  <c r="T61" i="5" s="1"/>
  <c r="J62" i="3"/>
  <c r="U62" i="3" s="1"/>
  <c r="J63" i="3"/>
  <c r="J64" i="3"/>
  <c r="J65" i="3"/>
  <c r="J66" i="3"/>
  <c r="J66" i="5" s="1"/>
  <c r="J67" i="3"/>
  <c r="J68" i="3"/>
  <c r="J69" i="3"/>
  <c r="J70" i="3"/>
  <c r="J71" i="3"/>
  <c r="J71" i="5" s="1"/>
  <c r="J72" i="3"/>
  <c r="U72" i="3" s="1"/>
  <c r="S72" i="5" s="1"/>
  <c r="J73" i="3"/>
  <c r="J74" i="3"/>
  <c r="J75" i="3"/>
  <c r="J76" i="3"/>
  <c r="U76" i="3" s="1"/>
  <c r="V76" i="3" s="1"/>
  <c r="J77" i="3"/>
  <c r="U77" i="3" s="1"/>
  <c r="V77" i="3" s="1"/>
  <c r="T77" i="5" s="1"/>
  <c r="J78" i="3"/>
  <c r="U78" i="3" s="1"/>
  <c r="J79" i="3"/>
  <c r="U80" i="3" s="1"/>
  <c r="J80" i="3"/>
  <c r="J81" i="3"/>
  <c r="J82" i="3"/>
  <c r="J82" i="5" s="1"/>
  <c r="J83" i="3"/>
  <c r="J84" i="3"/>
  <c r="J85" i="3"/>
  <c r="J86" i="3"/>
  <c r="J87" i="3"/>
  <c r="J87" i="5" s="1"/>
  <c r="J88" i="3"/>
  <c r="U88" i="3" s="1"/>
  <c r="S88" i="5" s="1"/>
  <c r="J89" i="3"/>
  <c r="J90" i="3"/>
  <c r="J91" i="3"/>
  <c r="J92" i="3"/>
  <c r="U92" i="3" s="1"/>
  <c r="V92" i="3" s="1"/>
  <c r="T92" i="5" s="1"/>
  <c r="J93" i="3"/>
  <c r="U93" i="3" s="1"/>
  <c r="V93" i="3" s="1"/>
  <c r="T93" i="5" s="1"/>
  <c r="J94" i="3"/>
  <c r="U94" i="3" s="1"/>
  <c r="J95" i="3"/>
  <c r="J96" i="3"/>
  <c r="J97" i="3"/>
  <c r="J98" i="3"/>
  <c r="J98" i="5" s="1"/>
  <c r="J99" i="3"/>
  <c r="J100" i="3"/>
  <c r="J101" i="3"/>
  <c r="J102" i="3"/>
  <c r="J103" i="3"/>
  <c r="J103" i="5" s="1"/>
  <c r="J104" i="3"/>
  <c r="U104" i="3" s="1"/>
  <c r="S104" i="5" s="1"/>
  <c r="J105" i="3"/>
  <c r="J106" i="3"/>
  <c r="J107" i="3"/>
  <c r="J108" i="3"/>
  <c r="U108" i="3" s="1"/>
  <c r="V108" i="3" s="1"/>
  <c r="T108" i="5" s="1"/>
  <c r="J109" i="3"/>
  <c r="U109" i="3" s="1"/>
  <c r="V109" i="3" s="1"/>
  <c r="T109" i="5" s="1"/>
  <c r="J110" i="3"/>
  <c r="U110" i="3" s="1"/>
  <c r="J111" i="3"/>
  <c r="U112" i="3" s="1"/>
  <c r="J112" i="3"/>
  <c r="J113" i="3"/>
  <c r="J114" i="3"/>
  <c r="J114" i="5" s="1"/>
  <c r="J115" i="3"/>
  <c r="J116" i="3"/>
  <c r="J117" i="3"/>
  <c r="J118" i="3"/>
  <c r="J119" i="3"/>
  <c r="J119" i="5" s="1"/>
  <c r="J120" i="3"/>
  <c r="U120" i="3" s="1"/>
  <c r="S120" i="5" s="1"/>
  <c r="J121" i="3"/>
  <c r="J122" i="3"/>
  <c r="J123" i="3"/>
  <c r="J124" i="3"/>
  <c r="U124" i="3" s="1"/>
  <c r="V124" i="3" s="1"/>
  <c r="T124" i="5" s="1"/>
  <c r="J125" i="3"/>
  <c r="U125" i="3" s="1"/>
  <c r="V125" i="3" s="1"/>
  <c r="T125" i="5" s="1"/>
  <c r="J126" i="3"/>
  <c r="U126" i="3" s="1"/>
  <c r="J127" i="3"/>
  <c r="J128" i="3"/>
  <c r="J129" i="3"/>
  <c r="J130" i="3"/>
  <c r="J130" i="5" s="1"/>
  <c r="J131" i="3"/>
  <c r="J132" i="3"/>
  <c r="J133" i="3"/>
  <c r="J134" i="3"/>
  <c r="J135" i="3"/>
  <c r="J135" i="5" s="1"/>
  <c r="J136" i="3"/>
  <c r="U136" i="3" s="1"/>
  <c r="S136" i="5" s="1"/>
  <c r="J137" i="3"/>
  <c r="J138" i="3"/>
  <c r="J139" i="3"/>
  <c r="J140" i="3"/>
  <c r="U140" i="3" s="1"/>
  <c r="V140" i="3" s="1"/>
  <c r="T140" i="5" s="1"/>
  <c r="J141" i="3"/>
  <c r="U141" i="3" s="1"/>
  <c r="V141" i="3" s="1"/>
  <c r="T141" i="5" s="1"/>
  <c r="J142" i="3"/>
  <c r="U142" i="3" s="1"/>
  <c r="J143" i="3"/>
  <c r="J144" i="3"/>
  <c r="J145" i="3"/>
  <c r="J146" i="3"/>
  <c r="J146" i="5" s="1"/>
  <c r="J147" i="3"/>
  <c r="J148" i="3"/>
  <c r="J149" i="3"/>
  <c r="J150" i="3"/>
  <c r="J151" i="3"/>
  <c r="J151" i="5" s="1"/>
  <c r="J152" i="3"/>
  <c r="U152" i="3" s="1"/>
  <c r="S152" i="5" s="1"/>
  <c r="J153" i="3"/>
  <c r="J154" i="3"/>
  <c r="J155" i="3"/>
  <c r="J156" i="3"/>
  <c r="U156" i="3" s="1"/>
  <c r="V156" i="3" s="1"/>
  <c r="T156" i="5" s="1"/>
  <c r="J157" i="3"/>
  <c r="U157" i="3" s="1"/>
  <c r="V157" i="3" s="1"/>
  <c r="T157" i="5" s="1"/>
  <c r="J8" i="3"/>
  <c r="J9" i="3"/>
  <c r="J10" i="3"/>
  <c r="J11" i="3"/>
  <c r="J12" i="3"/>
  <c r="J13" i="3"/>
  <c r="J14" i="3"/>
  <c r="J14" i="5" s="1"/>
  <c r="J15" i="3"/>
  <c r="U15" i="3" s="1"/>
  <c r="J7" i="3"/>
  <c r="T18" i="5"/>
  <c r="S19" i="5"/>
  <c r="T19" i="5"/>
  <c r="S20" i="5"/>
  <c r="T20" i="5"/>
  <c r="S21" i="5"/>
  <c r="S35" i="5"/>
  <c r="T35" i="5"/>
  <c r="S36" i="5"/>
  <c r="T36" i="5"/>
  <c r="S37" i="5"/>
  <c r="S60" i="5"/>
  <c r="T60" i="5"/>
  <c r="S69" i="5"/>
  <c r="S76" i="5"/>
  <c r="T76" i="5"/>
  <c r="S77" i="5"/>
  <c r="S82" i="5"/>
  <c r="S99" i="5"/>
  <c r="S114" i="5"/>
  <c r="T114" i="5"/>
  <c r="S115" i="5"/>
  <c r="T115" i="5"/>
  <c r="S116" i="5"/>
  <c r="S131" i="5"/>
  <c r="T131" i="5"/>
  <c r="S132" i="5"/>
  <c r="S133" i="5"/>
  <c r="T146" i="5"/>
  <c r="S147" i="5"/>
  <c r="T147" i="5"/>
  <c r="S148" i="5"/>
  <c r="S149" i="5"/>
  <c r="T7" i="5"/>
  <c r="S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I15" i="5"/>
  <c r="I16" i="5"/>
  <c r="J16" i="5"/>
  <c r="I17" i="5"/>
  <c r="J17" i="5"/>
  <c r="I18" i="5"/>
  <c r="I19" i="5"/>
  <c r="J19" i="5"/>
  <c r="I20" i="5"/>
  <c r="J20" i="5"/>
  <c r="I21" i="5"/>
  <c r="J21" i="5"/>
  <c r="I22" i="5"/>
  <c r="J22" i="5"/>
  <c r="I23" i="5"/>
  <c r="I24" i="5"/>
  <c r="I25" i="5"/>
  <c r="I26" i="5"/>
  <c r="I27" i="5"/>
  <c r="I28" i="5"/>
  <c r="I29" i="5"/>
  <c r="I30" i="5"/>
  <c r="I31" i="5"/>
  <c r="I32" i="5"/>
  <c r="J32" i="5"/>
  <c r="I33" i="5"/>
  <c r="J33" i="5"/>
  <c r="I34" i="5"/>
  <c r="I35" i="5"/>
  <c r="J35" i="5"/>
  <c r="I36" i="5"/>
  <c r="J36" i="5"/>
  <c r="I37" i="5"/>
  <c r="J37" i="5"/>
  <c r="I38" i="5"/>
  <c r="J38" i="5"/>
  <c r="I39" i="5"/>
  <c r="I40" i="5"/>
  <c r="I41" i="5"/>
  <c r="I42" i="5"/>
  <c r="I43" i="5"/>
  <c r="I44" i="5"/>
  <c r="I45" i="5"/>
  <c r="I46" i="5"/>
  <c r="I47" i="5"/>
  <c r="I48" i="5"/>
  <c r="J48" i="5"/>
  <c r="I49" i="5"/>
  <c r="J49" i="5"/>
  <c r="I50" i="5"/>
  <c r="I51" i="5"/>
  <c r="J51" i="5"/>
  <c r="I52" i="5"/>
  <c r="J52" i="5"/>
  <c r="I53" i="5"/>
  <c r="J53" i="5"/>
  <c r="I54" i="5"/>
  <c r="J54" i="5"/>
  <c r="I55" i="5"/>
  <c r="I56" i="5"/>
  <c r="I57" i="5"/>
  <c r="I58" i="5"/>
  <c r="I59" i="5"/>
  <c r="I60" i="5"/>
  <c r="I61" i="5"/>
  <c r="I62" i="5"/>
  <c r="J62" i="5"/>
  <c r="I63" i="5"/>
  <c r="I64" i="5"/>
  <c r="J64" i="5"/>
  <c r="I65" i="5"/>
  <c r="J65" i="5"/>
  <c r="I66" i="5"/>
  <c r="I67" i="5"/>
  <c r="J67" i="5"/>
  <c r="I68" i="5"/>
  <c r="J68" i="5"/>
  <c r="I69" i="5"/>
  <c r="J69" i="5"/>
  <c r="I70" i="5"/>
  <c r="J70" i="5"/>
  <c r="I71" i="5"/>
  <c r="I72" i="5"/>
  <c r="I73" i="5"/>
  <c r="I74" i="5"/>
  <c r="I75" i="5"/>
  <c r="I76" i="5"/>
  <c r="I77" i="5"/>
  <c r="I78" i="5"/>
  <c r="I79" i="5"/>
  <c r="I80" i="5"/>
  <c r="J80" i="5"/>
  <c r="I81" i="5"/>
  <c r="J81" i="5"/>
  <c r="I82" i="5"/>
  <c r="I83" i="5"/>
  <c r="J83" i="5"/>
  <c r="I84" i="5"/>
  <c r="J84" i="5"/>
  <c r="I85" i="5"/>
  <c r="J85" i="5"/>
  <c r="I86" i="5"/>
  <c r="J86" i="5"/>
  <c r="I87" i="5"/>
  <c r="I88" i="5"/>
  <c r="I89" i="5"/>
  <c r="I90" i="5"/>
  <c r="I91" i="5"/>
  <c r="I92" i="5"/>
  <c r="J92" i="5"/>
  <c r="I93" i="5"/>
  <c r="J93" i="5"/>
  <c r="I94" i="5"/>
  <c r="I95" i="5"/>
  <c r="I96" i="5"/>
  <c r="J96" i="5"/>
  <c r="I97" i="5"/>
  <c r="J97" i="5"/>
  <c r="I98" i="5"/>
  <c r="I99" i="5"/>
  <c r="J99" i="5"/>
  <c r="I100" i="5"/>
  <c r="J100" i="5"/>
  <c r="I101" i="5"/>
  <c r="J101" i="5"/>
  <c r="I102" i="5"/>
  <c r="J102" i="5"/>
  <c r="I103" i="5"/>
  <c r="I104" i="5"/>
  <c r="I105" i="5"/>
  <c r="I106" i="5"/>
  <c r="I107" i="5"/>
  <c r="I108" i="5"/>
  <c r="I109" i="5"/>
  <c r="I110" i="5"/>
  <c r="I111" i="5"/>
  <c r="I112" i="5"/>
  <c r="J112" i="5"/>
  <c r="I113" i="5"/>
  <c r="J113" i="5"/>
  <c r="I114" i="5"/>
  <c r="I115" i="5"/>
  <c r="J115" i="5"/>
  <c r="I116" i="5"/>
  <c r="J116" i="5"/>
  <c r="I117" i="5"/>
  <c r="J117" i="5"/>
  <c r="I118" i="5"/>
  <c r="J118" i="5"/>
  <c r="I119" i="5"/>
  <c r="I120" i="5"/>
  <c r="I121" i="5"/>
  <c r="I122" i="5"/>
  <c r="I123" i="5"/>
  <c r="I124" i="5"/>
  <c r="J124" i="5"/>
  <c r="I125" i="5"/>
  <c r="I126" i="5"/>
  <c r="I127" i="5"/>
  <c r="I128" i="5"/>
  <c r="J128" i="5"/>
  <c r="I129" i="5"/>
  <c r="J129" i="5"/>
  <c r="I130" i="5"/>
  <c r="I131" i="5"/>
  <c r="J131" i="5"/>
  <c r="I132" i="5"/>
  <c r="J132" i="5"/>
  <c r="I133" i="5"/>
  <c r="J133" i="5"/>
  <c r="I134" i="5"/>
  <c r="J134" i="5"/>
  <c r="I135" i="5"/>
  <c r="I136" i="5"/>
  <c r="I137" i="5"/>
  <c r="I138" i="5"/>
  <c r="I139" i="5"/>
  <c r="I140" i="5"/>
  <c r="I141" i="5"/>
  <c r="I142" i="5"/>
  <c r="I143" i="5"/>
  <c r="I144" i="5"/>
  <c r="J144" i="5"/>
  <c r="I145" i="5"/>
  <c r="J145" i="5"/>
  <c r="I146" i="5"/>
  <c r="I147" i="5"/>
  <c r="J147" i="5"/>
  <c r="I148" i="5"/>
  <c r="J148" i="5"/>
  <c r="I149" i="5"/>
  <c r="J149" i="5"/>
  <c r="I150" i="5"/>
  <c r="J150" i="5"/>
  <c r="I151" i="5"/>
  <c r="I152" i="5"/>
  <c r="I153" i="5"/>
  <c r="I154" i="5"/>
  <c r="I155" i="5"/>
  <c r="I156" i="5"/>
  <c r="I157" i="5"/>
  <c r="J7" i="5"/>
  <c r="I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L7" i="5"/>
  <c r="M7" i="5"/>
  <c r="K7" i="5"/>
  <c r="K5" i="5"/>
  <c r="N5" i="5"/>
  <c r="S5" i="5"/>
  <c r="U5" i="5"/>
  <c r="S6" i="5"/>
  <c r="T6" i="5"/>
  <c r="U6" i="5"/>
  <c r="V6" i="5"/>
  <c r="J6" i="5"/>
  <c r="K6" i="5"/>
  <c r="L6" i="5"/>
  <c r="M6" i="5"/>
  <c r="N6" i="5"/>
  <c r="O6" i="5"/>
  <c r="P6" i="5"/>
  <c r="I6" i="5"/>
  <c r="V14" i="3"/>
  <c r="T14" i="5" s="1"/>
  <c r="V21" i="3"/>
  <c r="T21" i="5" s="1"/>
  <c r="V22" i="3"/>
  <c r="T22" i="5" s="1"/>
  <c r="V23" i="3"/>
  <c r="T23" i="5" s="1"/>
  <c r="V24" i="3"/>
  <c r="T24" i="5" s="1"/>
  <c r="V56" i="3"/>
  <c r="T56" i="5" s="1"/>
  <c r="V71" i="3"/>
  <c r="T71" i="5" s="1"/>
  <c r="V88" i="3"/>
  <c r="T88" i="5" s="1"/>
  <c r="V100" i="3"/>
  <c r="T100" i="5" s="1"/>
  <c r="V103" i="3"/>
  <c r="T103" i="5" s="1"/>
  <c r="V120" i="3"/>
  <c r="T120" i="5" s="1"/>
  <c r="V132" i="3"/>
  <c r="T132" i="5" s="1"/>
  <c r="V135" i="3"/>
  <c r="T135" i="5" s="1"/>
  <c r="V152" i="3"/>
  <c r="T152" i="5" s="1"/>
  <c r="V7" i="3"/>
  <c r="U9" i="3"/>
  <c r="S9" i="5" s="1"/>
  <c r="U10" i="3"/>
  <c r="V10" i="3" s="1"/>
  <c r="T10" i="5" s="1"/>
  <c r="U11" i="3"/>
  <c r="V11" i="3" s="1"/>
  <c r="T11" i="5" s="1"/>
  <c r="U12" i="3"/>
  <c r="S12" i="5" s="1"/>
  <c r="U13" i="3"/>
  <c r="S13" i="5" s="1"/>
  <c r="U14" i="3"/>
  <c r="S14" i="5" s="1"/>
  <c r="U17" i="3"/>
  <c r="U18" i="3"/>
  <c r="V18" i="3" s="1"/>
  <c r="U19" i="3"/>
  <c r="V19" i="3" s="1"/>
  <c r="U20" i="3"/>
  <c r="V20" i="3" s="1"/>
  <c r="U21" i="3"/>
  <c r="U22" i="3"/>
  <c r="S22" i="5" s="1"/>
  <c r="U23" i="3"/>
  <c r="S23" i="5" s="1"/>
  <c r="U33" i="3"/>
  <c r="U34" i="3"/>
  <c r="V34" i="3" s="1"/>
  <c r="T34" i="5" s="1"/>
  <c r="U35" i="3"/>
  <c r="V35" i="3" s="1"/>
  <c r="U36" i="3"/>
  <c r="V36" i="3" s="1"/>
  <c r="U37" i="3"/>
  <c r="V37" i="3" s="1"/>
  <c r="T37" i="5" s="1"/>
  <c r="U38" i="3"/>
  <c r="S38" i="5" s="1"/>
  <c r="U39" i="3"/>
  <c r="S39" i="5" s="1"/>
  <c r="U49" i="3"/>
  <c r="U50" i="3"/>
  <c r="V50" i="3" s="1"/>
  <c r="T50" i="5" s="1"/>
  <c r="U51" i="3"/>
  <c r="V51" i="3" s="1"/>
  <c r="T51" i="5" s="1"/>
  <c r="U52" i="3"/>
  <c r="V52" i="3" s="1"/>
  <c r="T52" i="5" s="1"/>
  <c r="U53" i="3"/>
  <c r="S53" i="5" s="1"/>
  <c r="U54" i="3"/>
  <c r="S54" i="5" s="1"/>
  <c r="U55" i="3"/>
  <c r="S55" i="5" s="1"/>
  <c r="U65" i="3"/>
  <c r="U66" i="3"/>
  <c r="V66" i="3" s="1"/>
  <c r="T66" i="5" s="1"/>
  <c r="U67" i="3"/>
  <c r="V67" i="3" s="1"/>
  <c r="T67" i="5" s="1"/>
  <c r="U68" i="3"/>
  <c r="V68" i="3" s="1"/>
  <c r="T68" i="5" s="1"/>
  <c r="U69" i="3"/>
  <c r="V69" i="3" s="1"/>
  <c r="T69" i="5" s="1"/>
  <c r="U70" i="3"/>
  <c r="S70" i="5" s="1"/>
  <c r="U71" i="3"/>
  <c r="S71" i="5" s="1"/>
  <c r="U81" i="3"/>
  <c r="U82" i="3"/>
  <c r="V82" i="3" s="1"/>
  <c r="T82" i="5" s="1"/>
  <c r="U83" i="3"/>
  <c r="V83" i="3" s="1"/>
  <c r="T83" i="5" s="1"/>
  <c r="U84" i="3"/>
  <c r="V84" i="3" s="1"/>
  <c r="T84" i="5" s="1"/>
  <c r="U85" i="3"/>
  <c r="S85" i="5" s="1"/>
  <c r="U86" i="3"/>
  <c r="S86" i="5" s="1"/>
  <c r="U87" i="3"/>
  <c r="S87" i="5" s="1"/>
  <c r="U97" i="3"/>
  <c r="U98" i="3"/>
  <c r="V98" i="3" s="1"/>
  <c r="T98" i="5" s="1"/>
  <c r="U99" i="3"/>
  <c r="V99" i="3" s="1"/>
  <c r="T99" i="5" s="1"/>
  <c r="U100" i="3"/>
  <c r="S100" i="5" s="1"/>
  <c r="U101" i="3"/>
  <c r="V101" i="3" s="1"/>
  <c r="T101" i="5" s="1"/>
  <c r="U102" i="3"/>
  <c r="S102" i="5" s="1"/>
  <c r="U103" i="3"/>
  <c r="S103" i="5" s="1"/>
  <c r="U113" i="3"/>
  <c r="U114" i="3"/>
  <c r="V114" i="3" s="1"/>
  <c r="U115" i="3"/>
  <c r="V115" i="3" s="1"/>
  <c r="U116" i="3"/>
  <c r="V116" i="3" s="1"/>
  <c r="T116" i="5" s="1"/>
  <c r="U117" i="3"/>
  <c r="S117" i="5" s="1"/>
  <c r="U118" i="3"/>
  <c r="S118" i="5" s="1"/>
  <c r="U119" i="3"/>
  <c r="S119" i="5" s="1"/>
  <c r="U129" i="3"/>
  <c r="U130" i="3"/>
  <c r="V130" i="3" s="1"/>
  <c r="T130" i="5" s="1"/>
  <c r="U131" i="3"/>
  <c r="V131" i="3" s="1"/>
  <c r="U132" i="3"/>
  <c r="U133" i="3"/>
  <c r="V133" i="3" s="1"/>
  <c r="T133" i="5" s="1"/>
  <c r="U134" i="3"/>
  <c r="S134" i="5" s="1"/>
  <c r="U135" i="3"/>
  <c r="S135" i="5" s="1"/>
  <c r="U145" i="3"/>
  <c r="U146" i="3"/>
  <c r="V146" i="3" s="1"/>
  <c r="U147" i="3"/>
  <c r="V147" i="3" s="1"/>
  <c r="U148" i="3"/>
  <c r="V148" i="3" s="1"/>
  <c r="T148" i="5" s="1"/>
  <c r="U149" i="3"/>
  <c r="V149" i="3" s="1"/>
  <c r="T149" i="5" s="1"/>
  <c r="U150" i="3"/>
  <c r="S150" i="5" s="1"/>
  <c r="U151" i="3"/>
  <c r="S151" i="5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7" i="1"/>
  <c r="U8" i="3"/>
  <c r="S8" i="5" s="1"/>
  <c r="U7" i="3"/>
  <c r="U7" i="2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T7" i="3"/>
  <c r="S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O7" i="3"/>
  <c r="P7" i="3"/>
  <c r="N7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8" i="3"/>
  <c r="K8" i="3"/>
  <c r="I9" i="3"/>
  <c r="K9" i="3"/>
  <c r="I10" i="3"/>
  <c r="K10" i="3"/>
  <c r="I11" i="3"/>
  <c r="K11" i="3"/>
  <c r="I7" i="3"/>
  <c r="U9" i="2"/>
  <c r="U10" i="2"/>
  <c r="U11" i="2"/>
  <c r="U12" i="2"/>
  <c r="U13" i="2"/>
  <c r="U14" i="2"/>
  <c r="U15" i="2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U26" i="2"/>
  <c r="U27" i="2"/>
  <c r="U28" i="2"/>
  <c r="U29" i="2"/>
  <c r="U30" i="2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U42" i="2"/>
  <c r="U43" i="2"/>
  <c r="U44" i="2"/>
  <c r="U45" i="2"/>
  <c r="U46" i="2"/>
  <c r="V46" i="2" s="1"/>
  <c r="U47" i="2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U58" i="2"/>
  <c r="U59" i="2"/>
  <c r="U60" i="2"/>
  <c r="U61" i="2"/>
  <c r="U62" i="2"/>
  <c r="U63" i="2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U74" i="2"/>
  <c r="U75" i="2"/>
  <c r="V75" i="2" s="1"/>
  <c r="U76" i="2"/>
  <c r="U77" i="2"/>
  <c r="U78" i="2"/>
  <c r="V78" i="2" s="1"/>
  <c r="U79" i="2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U90" i="2"/>
  <c r="U91" i="2"/>
  <c r="V91" i="2" s="1"/>
  <c r="U92" i="2"/>
  <c r="U93" i="2"/>
  <c r="U94" i="2"/>
  <c r="V94" i="2" s="1"/>
  <c r="U95" i="2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U106" i="2"/>
  <c r="U107" i="2"/>
  <c r="V107" i="2" s="1"/>
  <c r="U108" i="2"/>
  <c r="U109" i="2"/>
  <c r="U110" i="2"/>
  <c r="V110" i="2" s="1"/>
  <c r="U111" i="2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U122" i="2"/>
  <c r="U123" i="2"/>
  <c r="V123" i="2" s="1"/>
  <c r="U124" i="2"/>
  <c r="U125" i="2"/>
  <c r="U126" i="2"/>
  <c r="V126" i="2" s="1"/>
  <c r="U127" i="2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U138" i="2"/>
  <c r="U139" i="2"/>
  <c r="V139" i="2" s="1"/>
  <c r="U140" i="2"/>
  <c r="U141" i="2"/>
  <c r="U142" i="2"/>
  <c r="V142" i="2" s="1"/>
  <c r="U143" i="2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U154" i="2"/>
  <c r="U155" i="2"/>
  <c r="V155" i="2" s="1"/>
  <c r="U156" i="2"/>
  <c r="U157" i="2"/>
  <c r="V157" i="2" s="1"/>
  <c r="U8" i="2"/>
  <c r="V8" i="2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7" i="3"/>
  <c r="M7" i="3"/>
  <c r="K7" i="3"/>
  <c r="K5" i="3"/>
  <c r="N5" i="3"/>
  <c r="S5" i="3"/>
  <c r="U5" i="3"/>
  <c r="V6" i="3"/>
  <c r="U6" i="3"/>
  <c r="J6" i="3"/>
  <c r="K6" i="3"/>
  <c r="L6" i="3"/>
  <c r="M6" i="3"/>
  <c r="N6" i="3"/>
  <c r="O6" i="3"/>
  <c r="P6" i="3"/>
  <c r="S6" i="3"/>
  <c r="T6" i="3"/>
  <c r="I6" i="3"/>
  <c r="I6" i="2"/>
  <c r="V9" i="2"/>
  <c r="V10" i="2"/>
  <c r="V11" i="2"/>
  <c r="V12" i="2"/>
  <c r="V13" i="2"/>
  <c r="V14" i="2"/>
  <c r="V15" i="2"/>
  <c r="V25" i="2"/>
  <c r="V26" i="2"/>
  <c r="V27" i="2"/>
  <c r="V28" i="2"/>
  <c r="V29" i="2"/>
  <c r="V30" i="2"/>
  <c r="V31" i="2"/>
  <c r="V41" i="2"/>
  <c r="V42" i="2"/>
  <c r="V43" i="2"/>
  <c r="V44" i="2"/>
  <c r="V45" i="2"/>
  <c r="V47" i="2"/>
  <c r="V57" i="2"/>
  <c r="V58" i="2"/>
  <c r="V59" i="2"/>
  <c r="V60" i="2"/>
  <c r="V61" i="2"/>
  <c r="V62" i="2"/>
  <c r="V63" i="2"/>
  <c r="V73" i="2"/>
  <c r="V74" i="2"/>
  <c r="V76" i="2"/>
  <c r="V77" i="2"/>
  <c r="V79" i="2"/>
  <c r="V89" i="2"/>
  <c r="V90" i="2"/>
  <c r="V92" i="2"/>
  <c r="V93" i="2"/>
  <c r="V95" i="2"/>
  <c r="V105" i="2"/>
  <c r="V106" i="2"/>
  <c r="V108" i="2"/>
  <c r="V109" i="2"/>
  <c r="V111" i="2"/>
  <c r="V121" i="2"/>
  <c r="V122" i="2"/>
  <c r="V124" i="2"/>
  <c r="V125" i="2"/>
  <c r="V127" i="2"/>
  <c r="V137" i="2"/>
  <c r="V138" i="2"/>
  <c r="V140" i="2"/>
  <c r="V141" i="2"/>
  <c r="V143" i="2"/>
  <c r="V153" i="2"/>
  <c r="V154" i="2"/>
  <c r="V156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7" i="2"/>
  <c r="V6" i="2"/>
  <c r="U6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O7" i="2"/>
  <c r="P7" i="2"/>
  <c r="N7" i="2"/>
  <c r="O6" i="2"/>
  <c r="P6" i="2"/>
  <c r="N6" i="2"/>
  <c r="T6" i="2"/>
  <c r="S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6" i="2"/>
  <c r="M6" i="2"/>
  <c r="K6" i="2"/>
  <c r="C25" i="1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6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36" i="1"/>
  <c r="C34" i="1"/>
  <c r="J7" i="1"/>
  <c r="V80" i="3" l="1"/>
  <c r="T80" i="5" s="1"/>
  <c r="S80" i="5"/>
  <c r="V112" i="3"/>
  <c r="T112" i="5" s="1"/>
  <c r="S112" i="5"/>
  <c r="J143" i="5"/>
  <c r="U143" i="3"/>
  <c r="S142" i="5"/>
  <c r="V142" i="3"/>
  <c r="T142" i="5" s="1"/>
  <c r="J31" i="5"/>
  <c r="U31" i="3"/>
  <c r="V33" i="3"/>
  <c r="T33" i="5" s="1"/>
  <c r="S33" i="5"/>
  <c r="S78" i="5"/>
  <c r="V78" i="3"/>
  <c r="T78" i="5" s="1"/>
  <c r="J61" i="5"/>
  <c r="S93" i="5"/>
  <c r="J43" i="5"/>
  <c r="U43" i="3"/>
  <c r="V53" i="3"/>
  <c r="T53" i="5" s="1"/>
  <c r="J29" i="5"/>
  <c r="S109" i="5"/>
  <c r="U90" i="3"/>
  <c r="J90" i="5"/>
  <c r="V118" i="3"/>
  <c r="T118" i="5" s="1"/>
  <c r="J141" i="5"/>
  <c r="J137" i="5"/>
  <c r="U137" i="3"/>
  <c r="U25" i="3"/>
  <c r="J25" i="5"/>
  <c r="V117" i="3"/>
  <c r="T117" i="5" s="1"/>
  <c r="S125" i="5"/>
  <c r="J78" i="5"/>
  <c r="S52" i="5"/>
  <c r="V145" i="3"/>
  <c r="T145" i="5" s="1"/>
  <c r="S145" i="5"/>
  <c r="V113" i="3"/>
  <c r="T113" i="5" s="1"/>
  <c r="S113" i="5"/>
  <c r="V81" i="3"/>
  <c r="T81" i="5" s="1"/>
  <c r="S81" i="5"/>
  <c r="V49" i="3"/>
  <c r="T49" i="5" s="1"/>
  <c r="S49" i="5"/>
  <c r="V17" i="3"/>
  <c r="T17" i="5" s="1"/>
  <c r="S17" i="5"/>
  <c r="S141" i="5"/>
  <c r="S124" i="5"/>
  <c r="J47" i="5"/>
  <c r="U47" i="3"/>
  <c r="V65" i="3"/>
  <c r="T65" i="5" s="1"/>
  <c r="S65" i="5"/>
  <c r="S62" i="5"/>
  <c r="V62" i="3"/>
  <c r="T62" i="5" s="1"/>
  <c r="U139" i="3"/>
  <c r="J139" i="5"/>
  <c r="J59" i="5"/>
  <c r="U59" i="3"/>
  <c r="V87" i="3"/>
  <c r="T87" i="5" s="1"/>
  <c r="S92" i="5"/>
  <c r="U106" i="3"/>
  <c r="J106" i="5"/>
  <c r="V86" i="3"/>
  <c r="T86" i="5" s="1"/>
  <c r="J110" i="5"/>
  <c r="U153" i="3"/>
  <c r="J153" i="5"/>
  <c r="J41" i="5"/>
  <c r="U41" i="3"/>
  <c r="V85" i="3"/>
  <c r="T85" i="5" s="1"/>
  <c r="J28" i="5"/>
  <c r="S108" i="5"/>
  <c r="J109" i="5"/>
  <c r="S146" i="5"/>
  <c r="S18" i="5"/>
  <c r="U144" i="3"/>
  <c r="U48" i="3"/>
  <c r="V40" i="3"/>
  <c r="T40" i="5" s="1"/>
  <c r="J108" i="5"/>
  <c r="J77" i="5"/>
  <c r="J46" i="5"/>
  <c r="S68" i="5"/>
  <c r="S51" i="5"/>
  <c r="S34" i="5"/>
  <c r="J127" i="5"/>
  <c r="U127" i="3"/>
  <c r="S110" i="5"/>
  <c r="V110" i="3"/>
  <c r="T110" i="5" s="1"/>
  <c r="S98" i="5"/>
  <c r="U107" i="3"/>
  <c r="J107" i="5"/>
  <c r="V119" i="3"/>
  <c r="T119" i="5" s="1"/>
  <c r="U122" i="3"/>
  <c r="J122" i="5"/>
  <c r="U89" i="3"/>
  <c r="J89" i="5"/>
  <c r="V72" i="3"/>
  <c r="T72" i="5" s="1"/>
  <c r="V39" i="3"/>
  <c r="T39" i="5" s="1"/>
  <c r="S157" i="5"/>
  <c r="S140" i="5"/>
  <c r="S29" i="5"/>
  <c r="J63" i="5"/>
  <c r="U63" i="3"/>
  <c r="S30" i="5"/>
  <c r="V30" i="3"/>
  <c r="T30" i="5" s="1"/>
  <c r="U128" i="3"/>
  <c r="J142" i="5"/>
  <c r="U75" i="3"/>
  <c r="J75" i="5"/>
  <c r="J60" i="5"/>
  <c r="U154" i="3"/>
  <c r="J154" i="5"/>
  <c r="U26" i="3"/>
  <c r="J26" i="5"/>
  <c r="J121" i="5"/>
  <c r="U121" i="3"/>
  <c r="V136" i="3"/>
  <c r="T136" i="5" s="1"/>
  <c r="V104" i="3"/>
  <c r="T104" i="5" s="1"/>
  <c r="V38" i="3"/>
  <c r="T38" i="5" s="1"/>
  <c r="J76" i="5"/>
  <c r="J45" i="5"/>
  <c r="S101" i="5"/>
  <c r="S84" i="5"/>
  <c r="S67" i="5"/>
  <c r="S50" i="5"/>
  <c r="J111" i="5"/>
  <c r="U111" i="3"/>
  <c r="V129" i="3"/>
  <c r="T129" i="5" s="1"/>
  <c r="S129" i="5"/>
  <c r="S94" i="5"/>
  <c r="V94" i="3"/>
  <c r="T94" i="5" s="1"/>
  <c r="U32" i="3"/>
  <c r="J30" i="5"/>
  <c r="U27" i="3"/>
  <c r="J27" i="5"/>
  <c r="U42" i="3"/>
  <c r="J42" i="5"/>
  <c r="V150" i="3"/>
  <c r="T150" i="5" s="1"/>
  <c r="S130" i="5"/>
  <c r="U57" i="3"/>
  <c r="J57" i="5"/>
  <c r="V70" i="3"/>
  <c r="T70" i="5" s="1"/>
  <c r="J157" i="5"/>
  <c r="J126" i="5"/>
  <c r="S156" i="5"/>
  <c r="S45" i="5"/>
  <c r="S28" i="5"/>
  <c r="J95" i="5"/>
  <c r="U95" i="3"/>
  <c r="V97" i="3"/>
  <c r="T97" i="5" s="1"/>
  <c r="S97" i="5"/>
  <c r="S126" i="5"/>
  <c r="V126" i="3"/>
  <c r="T126" i="5" s="1"/>
  <c r="U64" i="3"/>
  <c r="U123" i="3"/>
  <c r="J123" i="5"/>
  <c r="U58" i="3"/>
  <c r="J58" i="5"/>
  <c r="U73" i="3"/>
  <c r="J73" i="5"/>
  <c r="V134" i="3"/>
  <c r="T134" i="5" s="1"/>
  <c r="V102" i="3"/>
  <c r="T102" i="5" s="1"/>
  <c r="J44" i="5"/>
  <c r="S83" i="5"/>
  <c r="S66" i="5"/>
  <c r="J79" i="5"/>
  <c r="U79" i="3"/>
  <c r="S46" i="5"/>
  <c r="V46" i="3"/>
  <c r="T46" i="5" s="1"/>
  <c r="U96" i="3"/>
  <c r="V55" i="3"/>
  <c r="T55" i="5" s="1"/>
  <c r="V54" i="3"/>
  <c r="T54" i="5" s="1"/>
  <c r="U155" i="3"/>
  <c r="J155" i="5"/>
  <c r="U91" i="3"/>
  <c r="J91" i="5"/>
  <c r="V151" i="3"/>
  <c r="T151" i="5" s="1"/>
  <c r="U138" i="3"/>
  <c r="J138" i="5"/>
  <c r="U74" i="3"/>
  <c r="J74" i="5"/>
  <c r="J105" i="5"/>
  <c r="U105" i="3"/>
  <c r="J140" i="5"/>
  <c r="J156" i="5"/>
  <c r="J125" i="5"/>
  <c r="J94" i="5"/>
  <c r="S61" i="5"/>
  <c r="S44" i="5"/>
  <c r="J152" i="5"/>
  <c r="J136" i="5"/>
  <c r="J120" i="5"/>
  <c r="J104" i="5"/>
  <c r="J88" i="5"/>
  <c r="J72" i="5"/>
  <c r="J56" i="5"/>
  <c r="J40" i="5"/>
  <c r="J24" i="5"/>
  <c r="V15" i="3"/>
  <c r="T15" i="5" s="1"/>
  <c r="S15" i="5"/>
  <c r="V13" i="3"/>
  <c r="T13" i="5" s="1"/>
  <c r="S10" i="5"/>
  <c r="V12" i="3"/>
  <c r="T12" i="5" s="1"/>
  <c r="S11" i="5"/>
  <c r="U16" i="3"/>
  <c r="J15" i="5"/>
  <c r="V9" i="3"/>
  <c r="T9" i="5" s="1"/>
  <c r="V8" i="3"/>
  <c r="T8" i="5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S137" i="5" l="1"/>
  <c r="V137" i="3"/>
  <c r="T137" i="5" s="1"/>
  <c r="S123" i="5"/>
  <c r="V123" i="3"/>
  <c r="T123" i="5" s="1"/>
  <c r="V59" i="3"/>
  <c r="T59" i="5" s="1"/>
  <c r="S59" i="5"/>
  <c r="S25" i="5"/>
  <c r="V25" i="3"/>
  <c r="T25" i="5" s="1"/>
  <c r="S154" i="5"/>
  <c r="V154" i="3"/>
  <c r="T154" i="5" s="1"/>
  <c r="V64" i="3"/>
  <c r="T64" i="5" s="1"/>
  <c r="S64" i="5"/>
  <c r="S107" i="5"/>
  <c r="V107" i="3"/>
  <c r="T107" i="5" s="1"/>
  <c r="V90" i="3"/>
  <c r="T90" i="5" s="1"/>
  <c r="S90" i="5"/>
  <c r="S143" i="5"/>
  <c r="V143" i="3"/>
  <c r="T143" i="5" s="1"/>
  <c r="S121" i="5"/>
  <c r="V121" i="3"/>
  <c r="T121" i="5" s="1"/>
  <c r="S47" i="5"/>
  <c r="V47" i="3"/>
  <c r="T47" i="5" s="1"/>
  <c r="S73" i="5"/>
  <c r="V73" i="3"/>
  <c r="T73" i="5" s="1"/>
  <c r="S155" i="5"/>
  <c r="V155" i="3"/>
  <c r="T155" i="5" s="1"/>
  <c r="S122" i="5"/>
  <c r="V122" i="3"/>
  <c r="T122" i="5" s="1"/>
  <c r="S75" i="5"/>
  <c r="V75" i="3"/>
  <c r="T75" i="5" s="1"/>
  <c r="V96" i="3"/>
  <c r="T96" i="5" s="1"/>
  <c r="S96" i="5"/>
  <c r="V128" i="3"/>
  <c r="T128" i="5" s="1"/>
  <c r="S128" i="5"/>
  <c r="V32" i="3"/>
  <c r="T32" i="5" s="1"/>
  <c r="S32" i="5"/>
  <c r="V26" i="3"/>
  <c r="T26" i="5" s="1"/>
  <c r="S26" i="5"/>
  <c r="S106" i="5"/>
  <c r="V106" i="3"/>
  <c r="T106" i="5" s="1"/>
  <c r="V48" i="3"/>
  <c r="T48" i="5" s="1"/>
  <c r="S48" i="5"/>
  <c r="S105" i="5"/>
  <c r="V105" i="3"/>
  <c r="T105" i="5" s="1"/>
  <c r="S63" i="5"/>
  <c r="V63" i="3"/>
  <c r="T63" i="5" s="1"/>
  <c r="S74" i="5"/>
  <c r="V74" i="3"/>
  <c r="T74" i="5" s="1"/>
  <c r="S138" i="5"/>
  <c r="V138" i="3"/>
  <c r="T138" i="5" s="1"/>
  <c r="S153" i="5"/>
  <c r="V153" i="3"/>
  <c r="T153" i="5" s="1"/>
  <c r="S91" i="5"/>
  <c r="V91" i="3"/>
  <c r="T91" i="5" s="1"/>
  <c r="S89" i="5"/>
  <c r="V89" i="3"/>
  <c r="T89" i="5" s="1"/>
  <c r="S31" i="5"/>
  <c r="V31" i="3"/>
  <c r="T31" i="5" s="1"/>
  <c r="S79" i="5"/>
  <c r="V79" i="3"/>
  <c r="T79" i="5" s="1"/>
  <c r="S27" i="5"/>
  <c r="V27" i="3"/>
  <c r="T27" i="5" s="1"/>
  <c r="S127" i="5"/>
  <c r="V127" i="3"/>
  <c r="T127" i="5" s="1"/>
  <c r="V43" i="3"/>
  <c r="T43" i="5" s="1"/>
  <c r="S43" i="5"/>
  <c r="S111" i="5"/>
  <c r="V111" i="3"/>
  <c r="T111" i="5" s="1"/>
  <c r="S58" i="5"/>
  <c r="V58" i="3"/>
  <c r="T58" i="5" s="1"/>
  <c r="S57" i="5"/>
  <c r="V57" i="3"/>
  <c r="T57" i="5" s="1"/>
  <c r="V144" i="3"/>
  <c r="T144" i="5" s="1"/>
  <c r="S144" i="5"/>
  <c r="V42" i="3"/>
  <c r="T42" i="5" s="1"/>
  <c r="S42" i="5"/>
  <c r="S139" i="5"/>
  <c r="V139" i="3"/>
  <c r="T139" i="5" s="1"/>
  <c r="S95" i="5"/>
  <c r="V95" i="3"/>
  <c r="T95" i="5" s="1"/>
  <c r="S41" i="5"/>
  <c r="V41" i="3"/>
  <c r="T41" i="5" s="1"/>
  <c r="V16" i="3"/>
  <c r="T16" i="5" s="1"/>
  <c r="S16" i="5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</calcChain>
</file>

<file path=xl/sharedStrings.xml><?xml version="1.0" encoding="utf-8"?>
<sst xmlns="http://schemas.openxmlformats.org/spreadsheetml/2006/main" count="62" uniqueCount="53">
  <si>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</si>
  <si>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</si>
  <si>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</si>
  <si>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</si>
  <si>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</si>
  <si>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</si>
  <si>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</si>
  <si>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</si>
  <si>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</si>
  <si>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</si>
  <si>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</si>
  <si>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</si>
  <si>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</si>
  <si>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</si>
  <si>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</si>
  <si>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</si>
  <si>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</si>
  <si>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Kp</t>
  </si>
  <si>
    <t>Friction[Nm]</t>
  </si>
  <si>
    <t>Power</t>
  </si>
  <si>
    <t>KINEMATICS</t>
  </si>
  <si>
    <t>Dinamics</t>
  </si>
  <si>
    <t>OUTPUT</t>
  </si>
  <si>
    <t>INPUT</t>
  </si>
  <si>
    <t>efficiencia</t>
  </si>
  <si>
    <t>convertion ratio</t>
  </si>
  <si>
    <t xml:space="preserve">inclination </t>
  </si>
  <si>
    <t>efficiency</t>
  </si>
  <si>
    <t>friction torque</t>
  </si>
  <si>
    <t>inertia</t>
  </si>
  <si>
    <t>rated speed</t>
  </si>
  <si>
    <t>max speed</t>
  </si>
  <si>
    <t>rated torque</t>
  </si>
  <si>
    <t>max torque</t>
  </si>
  <si>
    <t>max interia ratio</t>
  </si>
  <si>
    <t>brake inertia</t>
  </si>
  <si>
    <t>power</t>
  </si>
  <si>
    <t>mass</t>
  </si>
  <si>
    <t>thermal constant</t>
  </si>
  <si>
    <t>max brake inertia</t>
  </si>
  <si>
    <t>max inertia</t>
  </si>
  <si>
    <t>kp</t>
  </si>
  <si>
    <t>effective speed</t>
  </si>
  <si>
    <t>effective torque</t>
  </si>
  <si>
    <t>without motor</t>
  </si>
  <si>
    <t>with motor</t>
  </si>
  <si>
    <t>without safety margin</t>
  </si>
  <si>
    <t>with safety margin</t>
  </si>
  <si>
    <t>J cylinder load</t>
  </si>
  <si>
    <t>J gear reducer</t>
  </si>
  <si>
    <t>J motor shaft</t>
  </si>
  <si>
    <t>J reflected</t>
  </si>
  <si>
    <t>J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</si>
</sst>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"/>
    <numFmt numFmtId="165" formatCode="0.0000"/>
    <numFmt numFmtId="166" formatCode="0.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8-49F8-8959-F111787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302-BC8A-8473CBC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9-4556-918C-7DC1F4D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0F-4CE3-B93A-CF8AC077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7-4F13-B892-D5A96D27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F-43BC-BB48-F53DD979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B-46FB-AD9B-762A6E9F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5-4F32-8781-7FD53EA8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3-464B-9D45-EFA0C818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05F-8D63-02C77EE5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9-436D-B03D-8EDE2462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FD9-ABA6-51FD715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7-4E59-8303-8677E87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load'!$V$6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'cylinder load'!$V$7:$V$157</c:f>
              <c:numCache>
                <c:formatCode>General</c:formatCode>
                <c:ptCount val="151"/>
                <c:pt idx="0">
                  <c:v>0</c:v>
                </c:pt>
                <c:pt idx="1">
                  <c:v>0.1308</c:v>
                </c:pt>
                <c:pt idx="2">
                  <c:v>0.2616</c:v>
                </c:pt>
                <c:pt idx="3">
                  <c:v>0.39240000000000008</c:v>
                </c:pt>
                <c:pt idx="4">
                  <c:v>0.5232</c:v>
                </c:pt>
                <c:pt idx="5">
                  <c:v>0.65400000000000014</c:v>
                </c:pt>
                <c:pt idx="6">
                  <c:v>0.78479999999999994</c:v>
                </c:pt>
                <c:pt idx="7">
                  <c:v>0.91559999999999997</c:v>
                </c:pt>
                <c:pt idx="8">
                  <c:v>1.0464</c:v>
                </c:pt>
                <c:pt idx="9">
                  <c:v>1.1772</c:v>
                </c:pt>
                <c:pt idx="10">
                  <c:v>1.3080000000000005</c:v>
                </c:pt>
                <c:pt idx="11">
                  <c:v>1.4388000000000005</c:v>
                </c:pt>
                <c:pt idx="12">
                  <c:v>1.5696000000000006</c:v>
                </c:pt>
                <c:pt idx="13">
                  <c:v>1.7004000000000006</c:v>
                </c:pt>
                <c:pt idx="14">
                  <c:v>1.8312000000000008</c:v>
                </c:pt>
                <c:pt idx="15">
                  <c:v>1.9620000000000009</c:v>
                </c:pt>
                <c:pt idx="16">
                  <c:v>2.0928000000000009</c:v>
                </c:pt>
                <c:pt idx="17">
                  <c:v>2.2236000000000011</c:v>
                </c:pt>
                <c:pt idx="18">
                  <c:v>2.3544000000000014</c:v>
                </c:pt>
                <c:pt idx="19">
                  <c:v>2.4852000000000016</c:v>
                </c:pt>
                <c:pt idx="20">
                  <c:v>2.6160000000000019</c:v>
                </c:pt>
                <c:pt idx="21">
                  <c:v>2.7468000000000012</c:v>
                </c:pt>
                <c:pt idx="22">
                  <c:v>2.8776000000000024</c:v>
                </c:pt>
                <c:pt idx="23">
                  <c:v>3.0084000000000013</c:v>
                </c:pt>
                <c:pt idx="24">
                  <c:v>3.1392000000000029</c:v>
                </c:pt>
                <c:pt idx="25">
                  <c:v>3.2700000000000014</c:v>
                </c:pt>
                <c:pt idx="26">
                  <c:v>3.4008000000000029</c:v>
                </c:pt>
                <c:pt idx="27">
                  <c:v>3.5316000000000018</c:v>
                </c:pt>
                <c:pt idx="28">
                  <c:v>3.6624000000000034</c:v>
                </c:pt>
                <c:pt idx="29">
                  <c:v>3.7932000000000019</c:v>
                </c:pt>
                <c:pt idx="30">
                  <c:v>3.9240000000000035</c:v>
                </c:pt>
                <c:pt idx="31">
                  <c:v>4.054800000000002</c:v>
                </c:pt>
                <c:pt idx="32">
                  <c:v>4.1856000000000035</c:v>
                </c:pt>
                <c:pt idx="33">
                  <c:v>4.3164000000000042</c:v>
                </c:pt>
                <c:pt idx="34">
                  <c:v>4.4472000000000023</c:v>
                </c:pt>
                <c:pt idx="35">
                  <c:v>4.5780000000000047</c:v>
                </c:pt>
                <c:pt idx="36">
                  <c:v>4.7088000000000028</c:v>
                </c:pt>
                <c:pt idx="37">
                  <c:v>4.8396000000000043</c:v>
                </c:pt>
                <c:pt idx="38">
                  <c:v>4.9704000000000024</c:v>
                </c:pt>
                <c:pt idx="39">
                  <c:v>5.1012000000000048</c:v>
                </c:pt>
                <c:pt idx="40">
                  <c:v>5.2320000000000055</c:v>
                </c:pt>
                <c:pt idx="41">
                  <c:v>5.3628000000000009</c:v>
                </c:pt>
                <c:pt idx="42">
                  <c:v>5.4936000000000051</c:v>
                </c:pt>
                <c:pt idx="43">
                  <c:v>5.6244000000000058</c:v>
                </c:pt>
                <c:pt idx="44">
                  <c:v>5.7552000000000056</c:v>
                </c:pt>
                <c:pt idx="45">
                  <c:v>5.886000000000001</c:v>
                </c:pt>
                <c:pt idx="46">
                  <c:v>6.0168000000000061</c:v>
                </c:pt>
                <c:pt idx="47">
                  <c:v>6.1476000000000059</c:v>
                </c:pt>
                <c:pt idx="48">
                  <c:v>6.2784000000000066</c:v>
                </c:pt>
                <c:pt idx="49">
                  <c:v>6.4092000000000064</c:v>
                </c:pt>
                <c:pt idx="50">
                  <c:v>6.5400000000000009</c:v>
                </c:pt>
                <c:pt idx="51">
                  <c:v>6.0000000000000044</c:v>
                </c:pt>
                <c:pt idx="52">
                  <c:v>6.0000000000000044</c:v>
                </c:pt>
                <c:pt idx="53">
                  <c:v>6.0000000000000044</c:v>
                </c:pt>
                <c:pt idx="54">
                  <c:v>6.0000000000000044</c:v>
                </c:pt>
                <c:pt idx="55">
                  <c:v>6.0000000000000044</c:v>
                </c:pt>
                <c:pt idx="56">
                  <c:v>6.0000000000000044</c:v>
                </c:pt>
                <c:pt idx="57">
                  <c:v>6.0000000000000044</c:v>
                </c:pt>
                <c:pt idx="58">
                  <c:v>6.0000000000000044</c:v>
                </c:pt>
                <c:pt idx="59">
                  <c:v>6.0000000000000044</c:v>
                </c:pt>
                <c:pt idx="60">
                  <c:v>6.0000000000000044</c:v>
                </c:pt>
                <c:pt idx="61">
                  <c:v>6.0000000000000044</c:v>
                </c:pt>
                <c:pt idx="62">
                  <c:v>6.0000000000000044</c:v>
                </c:pt>
                <c:pt idx="63">
                  <c:v>6.0000000000000044</c:v>
                </c:pt>
                <c:pt idx="64">
                  <c:v>6.0000000000000044</c:v>
                </c:pt>
                <c:pt idx="65">
                  <c:v>6.0000000000000044</c:v>
                </c:pt>
                <c:pt idx="66">
                  <c:v>6.0000000000000044</c:v>
                </c:pt>
                <c:pt idx="67">
                  <c:v>6.0000000000000044</c:v>
                </c:pt>
                <c:pt idx="68">
                  <c:v>6.0000000000000044</c:v>
                </c:pt>
                <c:pt idx="69">
                  <c:v>6.0000000000000044</c:v>
                </c:pt>
                <c:pt idx="70">
                  <c:v>6.0000000000000044</c:v>
                </c:pt>
                <c:pt idx="71">
                  <c:v>6.0000000000000044</c:v>
                </c:pt>
                <c:pt idx="72">
                  <c:v>6.0000000000000044</c:v>
                </c:pt>
                <c:pt idx="73">
                  <c:v>6.0000000000000044</c:v>
                </c:pt>
                <c:pt idx="74">
                  <c:v>6.0000000000000044</c:v>
                </c:pt>
                <c:pt idx="75">
                  <c:v>6.0000000000000044</c:v>
                </c:pt>
                <c:pt idx="76">
                  <c:v>6.0000000000000044</c:v>
                </c:pt>
                <c:pt idx="77">
                  <c:v>6.0000000000000044</c:v>
                </c:pt>
                <c:pt idx="78">
                  <c:v>6.0000000000000044</c:v>
                </c:pt>
                <c:pt idx="79">
                  <c:v>6.0000000000000044</c:v>
                </c:pt>
                <c:pt idx="80">
                  <c:v>6.0000000000000044</c:v>
                </c:pt>
                <c:pt idx="81">
                  <c:v>6.0000000000000044</c:v>
                </c:pt>
                <c:pt idx="82">
                  <c:v>6.0000000000000044</c:v>
                </c:pt>
                <c:pt idx="83">
                  <c:v>6.0000000000000044</c:v>
                </c:pt>
                <c:pt idx="84">
                  <c:v>6.0000000000000044</c:v>
                </c:pt>
                <c:pt idx="85">
                  <c:v>6.0000000000000044</c:v>
                </c:pt>
                <c:pt idx="86">
                  <c:v>6.0000000000000044</c:v>
                </c:pt>
                <c:pt idx="87">
                  <c:v>6.0000000000000044</c:v>
                </c:pt>
                <c:pt idx="88">
                  <c:v>6.0000000000000044</c:v>
                </c:pt>
                <c:pt idx="89">
                  <c:v>6.0000000000000044</c:v>
                </c:pt>
                <c:pt idx="90">
                  <c:v>6.0000000000000044</c:v>
                </c:pt>
                <c:pt idx="91">
                  <c:v>6.0000000000000044</c:v>
                </c:pt>
                <c:pt idx="92">
                  <c:v>6.0000000000000044</c:v>
                </c:pt>
                <c:pt idx="93">
                  <c:v>6.0000000000000044</c:v>
                </c:pt>
                <c:pt idx="94">
                  <c:v>6.0000000000000044</c:v>
                </c:pt>
                <c:pt idx="95">
                  <c:v>6.0000000000000044</c:v>
                </c:pt>
                <c:pt idx="96">
                  <c:v>6.0000000000000044</c:v>
                </c:pt>
                <c:pt idx="97">
                  <c:v>6.0000000000000044</c:v>
                </c:pt>
                <c:pt idx="98">
                  <c:v>6.0000000000000044</c:v>
                </c:pt>
                <c:pt idx="99">
                  <c:v>6.0000000000000044</c:v>
                </c:pt>
                <c:pt idx="100">
                  <c:v>6.0000000000000044</c:v>
                </c:pt>
                <c:pt idx="101">
                  <c:v>6.0000000000000044</c:v>
                </c:pt>
                <c:pt idx="102">
                  <c:v>5.3508000000000067</c:v>
                </c:pt>
                <c:pt idx="103">
                  <c:v>5.2416000000000063</c:v>
                </c:pt>
                <c:pt idx="104">
                  <c:v>5.1323999999999979</c:v>
                </c:pt>
                <c:pt idx="105">
                  <c:v>5.0232000000000063</c:v>
                </c:pt>
                <c:pt idx="106">
                  <c:v>4.9139999999999979</c:v>
                </c:pt>
                <c:pt idx="107">
                  <c:v>4.8048000000000064</c:v>
                </c:pt>
                <c:pt idx="108">
                  <c:v>4.695600000000006</c:v>
                </c:pt>
                <c:pt idx="109">
                  <c:v>4.5863999999999985</c:v>
                </c:pt>
                <c:pt idx="110">
                  <c:v>4.4772000000000052</c:v>
                </c:pt>
                <c:pt idx="111">
                  <c:v>4.3680000000000057</c:v>
                </c:pt>
                <c:pt idx="112">
                  <c:v>4.2587999999999981</c:v>
                </c:pt>
                <c:pt idx="113">
                  <c:v>4.1496000000000048</c:v>
                </c:pt>
                <c:pt idx="114">
                  <c:v>4.0403999999999982</c:v>
                </c:pt>
                <c:pt idx="115">
                  <c:v>3.9312000000000049</c:v>
                </c:pt>
                <c:pt idx="116">
                  <c:v>3.8220000000000045</c:v>
                </c:pt>
                <c:pt idx="117">
                  <c:v>3.7127999999999983</c:v>
                </c:pt>
                <c:pt idx="118">
                  <c:v>3.6036000000000041</c:v>
                </c:pt>
                <c:pt idx="119">
                  <c:v>3.4943999999999984</c:v>
                </c:pt>
                <c:pt idx="120">
                  <c:v>3.3852000000000038</c:v>
                </c:pt>
                <c:pt idx="121">
                  <c:v>3.2760000000000038</c:v>
                </c:pt>
                <c:pt idx="122">
                  <c:v>3.1667999999999985</c:v>
                </c:pt>
                <c:pt idx="123">
                  <c:v>3.0576000000000034</c:v>
                </c:pt>
                <c:pt idx="124">
                  <c:v>2.9484000000000035</c:v>
                </c:pt>
                <c:pt idx="125">
                  <c:v>2.8391999999999986</c:v>
                </c:pt>
                <c:pt idx="126">
                  <c:v>2.7300000000000031</c:v>
                </c:pt>
                <c:pt idx="127">
                  <c:v>2.6207999999999987</c:v>
                </c:pt>
                <c:pt idx="128">
                  <c:v>2.5116000000000027</c:v>
                </c:pt>
                <c:pt idx="129">
                  <c:v>2.4024000000000028</c:v>
                </c:pt>
                <c:pt idx="130">
                  <c:v>2.2931999999999988</c:v>
                </c:pt>
                <c:pt idx="131">
                  <c:v>2.1840000000000024</c:v>
                </c:pt>
                <c:pt idx="132">
                  <c:v>2.0747999999999989</c:v>
                </c:pt>
                <c:pt idx="133">
                  <c:v>1.965600000000002</c:v>
                </c:pt>
                <c:pt idx="134">
                  <c:v>1.8564000000000018</c:v>
                </c:pt>
                <c:pt idx="135">
                  <c:v>1.747199999999999</c:v>
                </c:pt>
                <c:pt idx="136">
                  <c:v>1.6380000000000015</c:v>
                </c:pt>
                <c:pt idx="137">
                  <c:v>1.5288000000000013</c:v>
                </c:pt>
                <c:pt idx="138">
                  <c:v>1.4195999999999989</c:v>
                </c:pt>
                <c:pt idx="139">
                  <c:v>1.3104000000000011</c:v>
                </c:pt>
                <c:pt idx="140">
                  <c:v>1.2011999999999989</c:v>
                </c:pt>
                <c:pt idx="141">
                  <c:v>1.0920000000000007</c:v>
                </c:pt>
                <c:pt idx="142">
                  <c:v>0.98280000000000056</c:v>
                </c:pt>
                <c:pt idx="143">
                  <c:v>0.87359999999999915</c:v>
                </c:pt>
                <c:pt idx="144">
                  <c:v>0.76440000000000052</c:v>
                </c:pt>
                <c:pt idx="145">
                  <c:v>0.65519999999999934</c:v>
                </c:pt>
                <c:pt idx="146">
                  <c:v>0.54600000000000048</c:v>
                </c:pt>
                <c:pt idx="147">
                  <c:v>0.43680000000000035</c:v>
                </c:pt>
                <c:pt idx="148">
                  <c:v>0.32759999999999972</c:v>
                </c:pt>
                <c:pt idx="149">
                  <c:v>0.21840000000000023</c:v>
                </c:pt>
                <c:pt idx="150">
                  <c:v>0.10919999999999996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5FD-93A5-519C696E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75024"/>
        <c:axId val="683275440"/>
      </c:scatterChart>
      <c:valAx>
        <c:axId val="6832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440"/>
        <c:crosses val="autoZero"/>
        <c:crossBetween val="midCat"/>
      </c:valAx>
      <c:valAx>
        <c:axId val="683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967-B31D-6803E4F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311-A03D-1E1BB7A9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A-4F48-B201-0993C03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4164-A9C3-B1B21B9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6-458A-94A0-E29A89FC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0" Type="http://schemas.openxmlformats.org/officeDocument/2006/relationships/chart" Target="../charts/chart6.xml"/><Relationship Id="rId4" Type="http://schemas.openxmlformats.org/officeDocument/2006/relationships/image" Target="../media/image9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chart" Target="../charts/chart10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3.xml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image" Target="../media/image22.png"/><Relationship Id="rId9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0</xdr:row>
      <xdr:rowOff>112222</xdr:rowOff>
    </xdr:from>
    <xdr:to>
      <xdr:col>14</xdr:col>
      <xdr:colOff>496853</xdr:colOff>
      <xdr:row>3</xdr:row>
      <xdr:rowOff>77977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7411" y="112222"/>
          <a:ext cx="1940497" cy="50608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162098</xdr:colOff>
      <xdr:row>1</xdr:row>
      <xdr:rowOff>19396</xdr:rowOff>
    </xdr:from>
    <xdr:to>
      <xdr:col>12</xdr:col>
      <xdr:colOff>228523</xdr:colOff>
      <xdr:row>2</xdr:row>
      <xdr:rowOff>138571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9225" y="199505"/>
          <a:ext cx="1105516" cy="29928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0</xdr:row>
      <xdr:rowOff>0</xdr:rowOff>
    </xdr:from>
    <xdr:to>
      <xdr:col>7</xdr:col>
      <xdr:colOff>123208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0"/>
          <a:ext cx="2894117" cy="3302506"/>
        </a:xfrm>
        <a:prstGeom prst="rect">
          <a:avLst/>
        </a:prstGeom>
      </xdr:spPr>
    </xdr:pic>
    <xdr:clientData/>
  </xdr:twoCellAnchor>
  <xdr:twoCellAnchor editAs="oneCell">
    <xdr:from>
      <xdr:col>21</xdr:col>
      <xdr:colOff>471054</xdr:colOff>
      <xdr:row>4</xdr:row>
      <xdr:rowOff>96983</xdr:rowOff>
    </xdr:from>
    <xdr:to>
      <xdr:col>33</xdr:col>
      <xdr:colOff>98276</xdr:colOff>
      <xdr:row>15</xdr:row>
      <xdr:rowOff>97155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BF8EC-483C-4D6D-921F-FB341B85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5163" y="817419"/>
          <a:ext cx="6942422" cy="1981372"/>
        </a:xfrm>
        <a:prstGeom prst="rect">
          <a:avLst/>
        </a:prstGeom>
      </xdr:spPr>
    </xdr:pic>
    <xdr:clientData/>
  </xdr:twoCellAnchor>
  <xdr:twoCellAnchor>
    <xdr:from>
      <xdr:col>23</xdr:col>
      <xdr:colOff>34636</xdr:colOff>
      <xdr:row>96</xdr:row>
      <xdr:rowOff>110836</xdr:rowOff>
    </xdr:from>
    <xdr:to>
      <xdr:col>30</xdr:col>
      <xdr:colOff>339436</xdr:colOff>
      <xdr:row>111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F9F96-6A1F-4FCC-8718-D8442B34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588819</xdr:colOff>
      <xdr:row>112</xdr:row>
      <xdr:rowOff>166255</xdr:rowOff>
    </xdr:from>
    <xdr:to>
      <xdr:col>30</xdr:col>
      <xdr:colOff>284019</xdr:colOff>
      <xdr:row>128</xdr:row>
      <xdr:rowOff>27709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9A2E4-5EF8-42CB-BD71-09033F6C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602672</xdr:colOff>
      <xdr:row>128</xdr:row>
      <xdr:rowOff>152398</xdr:rowOff>
    </xdr:from>
    <xdr:to>
      <xdr:col>30</xdr:col>
      <xdr:colOff>297872</xdr:colOff>
      <xdr:row>144</xdr:row>
      <xdr:rowOff>13853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E020D-B4E4-4F34-925F-1A1042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420673</xdr:colOff>
      <xdr:row>19</xdr:row>
      <xdr:rowOff>11762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73" y="353684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131693</xdr:colOff>
      <xdr:row>17</xdr:row>
      <xdr:rowOff>22198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3" y="3176215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17</xdr:col>
      <xdr:colOff>97332</xdr:colOff>
      <xdr:row>12</xdr:row>
      <xdr:rowOff>153680</xdr:rowOff>
    </xdr:from>
    <xdr:to>
      <xdr:col>28</xdr:col>
      <xdr:colOff>159166</xdr:colOff>
      <xdr:row>17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47275" y="2374366"/>
          <a:ext cx="7224634" cy="924006"/>
        </a:xfrm>
        <a:prstGeom prst="rect">
          <a:avLst/>
        </a:prstGeom>
      </xdr:spPr>
    </xdr:pic>
    <xdr:clientData/>
  </xdr:twoCellAnchor>
  <xdr:twoCellAnchor editAs="oneCell">
    <xdr:from>
      <xdr:col>16</xdr:col>
      <xdr:colOff>598714</xdr:colOff>
      <xdr:row>18</xdr:row>
      <xdr:rowOff>174172</xdr:rowOff>
    </xdr:from>
    <xdr:to>
      <xdr:col>27</xdr:col>
      <xdr:colOff>378336</xdr:colOff>
      <xdr:row>29</xdr:row>
      <xdr:rowOff>97054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14F781-0AD6-4A49-AB62-46DE952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9057" y="3505201"/>
          <a:ext cx="6942422" cy="1958510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32</xdr:row>
      <xdr:rowOff>32655</xdr:rowOff>
    </xdr:from>
    <xdr:to>
      <xdr:col>30</xdr:col>
      <xdr:colOff>21770</xdr:colOff>
      <xdr:row>46</xdr:row>
      <xdr:rowOff>185055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5E22BE-C712-49A4-B36C-E982695A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65433</xdr:colOff>
      <xdr:row>95</xdr:row>
      <xdr:rowOff>168965</xdr:rowOff>
    </xdr:from>
    <xdr:to>
      <xdr:col>35</xdr:col>
      <xdr:colOff>355324</xdr:colOff>
      <xdr:row>110</xdr:row>
      <xdr:rowOff>129208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50B785-A0E5-4525-818B-87F5ACA8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561975</xdr:colOff>
      <xdr:row>112</xdr:row>
      <xdr:rowOff>57150</xdr:rowOff>
    </xdr:from>
    <xdr:to>
      <xdr:col>35</xdr:col>
      <xdr:colOff>257175</xdr:colOff>
      <xdr:row>126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901E-A9AA-4699-A387-90175207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466725</xdr:colOff>
      <xdr:row>128</xdr:row>
      <xdr:rowOff>57150</xdr:rowOff>
    </xdr:from>
    <xdr:to>
      <xdr:col>35</xdr:col>
      <xdr:colOff>161925</xdr:colOff>
      <xdr:row>142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ECF0D0-076E-4A7B-9673-A74E315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296092</xdr:colOff>
      <xdr:row>3</xdr:row>
      <xdr:rowOff>80556</xdr:rowOff>
    </xdr:from>
    <xdr:to>
      <xdr:col>35</xdr:col>
      <xdr:colOff>534874</xdr:colOff>
      <xdr:row>15</xdr:row>
      <xdr:rowOff>126275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F09D-F39F-4CED-A0AF-481912E4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7292" y="635727"/>
          <a:ext cx="8163582" cy="2266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413274</xdr:colOff>
      <xdr:row>11</xdr:row>
      <xdr:rowOff>72616</xdr:rowOff>
    </xdr:from>
    <xdr:to>
      <xdr:col>22</xdr:col>
      <xdr:colOff>253254</xdr:colOff>
      <xdr:row>14</xdr:row>
      <xdr:rowOff>160490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3C65A-40F2-40A2-BC3A-C350D9F5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8474" y="2044851"/>
          <a:ext cx="5935980" cy="625757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34</xdr:row>
      <xdr:rowOff>78159</xdr:rowOff>
    </xdr:from>
    <xdr:to>
      <xdr:col>6</xdr:col>
      <xdr:colOff>381462</xdr:colOff>
      <xdr:row>39</xdr:row>
      <xdr:rowOff>152525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9DC716-6B4F-46FE-AFD6-55B3D4AD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" y="6296079"/>
          <a:ext cx="3642822" cy="988766"/>
        </a:xfrm>
        <a:prstGeom prst="rect">
          <a:avLst/>
        </a:prstGeom>
      </xdr:spPr>
    </xdr:pic>
    <xdr:clientData/>
  </xdr:twoCellAnchor>
  <xdr:twoCellAnchor>
    <xdr:from>
      <xdr:col>22</xdr:col>
      <xdr:colOff>112059</xdr:colOff>
      <xdr:row>136</xdr:row>
      <xdr:rowOff>152400</xdr:rowOff>
    </xdr:from>
    <xdr:to>
      <xdr:col>29</xdr:col>
      <xdr:colOff>416859</xdr:colOff>
      <xdr:row>152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B8119-C04F-4CE4-8CE2-8E4A318F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112059</xdr:colOff>
      <xdr:row>152</xdr:row>
      <xdr:rowOff>134470</xdr:rowOff>
    </xdr:from>
    <xdr:to>
      <xdr:col>29</xdr:col>
      <xdr:colOff>416859</xdr:colOff>
      <xdr:row>168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4749-BB25-4216-9A5D-F954F83B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91888</xdr:colOff>
      <xdr:row>169</xdr:row>
      <xdr:rowOff>98612</xdr:rowOff>
    </xdr:from>
    <xdr:to>
      <xdr:col>29</xdr:col>
      <xdr:colOff>396688</xdr:colOff>
      <xdr:row>184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DE9A7-9A1C-425A-909B-D246AD1B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212538</xdr:colOff>
      <xdr:row>10</xdr:row>
      <xdr:rowOff>57167</xdr:rowOff>
    </xdr:from>
    <xdr:to>
      <xdr:col>4</xdr:col>
      <xdr:colOff>185057</xdr:colOff>
      <xdr:row>36</xdr:row>
      <xdr:rowOff>105968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38" y="1907738"/>
          <a:ext cx="3412405" cy="4860287"/>
        </a:xfrm>
        <a:prstGeom prst="rect">
          <a:avLst/>
        </a:prstGeom>
      </xdr:spPr>
    </xdr:pic>
    <xdr:clientData/>
  </xdr:twoCellAnchor>
  <xdr:twoCellAnchor editAs="oneCell">
    <xdr:from>
      <xdr:col>0</xdr:col>
      <xdr:colOff>153040</xdr:colOff>
      <xdr:row>1</xdr:row>
      <xdr:rowOff>91570</xdr:rowOff>
    </xdr:from>
    <xdr:to>
      <xdr:col>5</xdr:col>
      <xdr:colOff>239485</xdr:colOff>
      <xdr:row>24</xdr:row>
      <xdr:rowOff>168417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C296-8B10-4D27-A621-D4AAEF08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040" y="276627"/>
          <a:ext cx="4821731" cy="4333161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18</xdr:row>
      <xdr:rowOff>174171</xdr:rowOff>
    </xdr:from>
    <xdr:to>
      <xdr:col>25</xdr:col>
      <xdr:colOff>68580</xdr:colOff>
      <xdr:row>22</xdr:row>
      <xdr:rowOff>76987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242BE-98D7-448C-9530-35E034E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63300" y="3603171"/>
          <a:ext cx="5935980" cy="664816"/>
        </a:xfrm>
        <a:prstGeom prst="rect">
          <a:avLst/>
        </a:prstGeom>
      </xdr:spPr>
    </xdr:pic>
    <xdr:clientData/>
  </xdr:twoCellAnchor>
  <xdr:twoCellAnchor editAs="oneCell">
    <xdr:from>
      <xdr:col>35</xdr:col>
      <xdr:colOff>17930</xdr:colOff>
      <xdr:row>26</xdr:row>
      <xdr:rowOff>170330</xdr:rowOff>
    </xdr:from>
    <xdr:to>
      <xdr:col>40</xdr:col>
      <xdr:colOff>73902</xdr:colOff>
      <xdr:row>37</xdr:row>
      <xdr:rowOff>126122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FCA26-9CC4-4EA0-8C5E-BCFD8A5F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55836" y="4831977"/>
          <a:ext cx="4511431" cy="1928027"/>
        </a:xfrm>
        <a:prstGeom prst="rect">
          <a:avLst/>
        </a:prstGeom>
      </xdr:spPr>
    </xdr:pic>
    <xdr:clientData/>
  </xdr:twoCellAnchor>
  <xdr:twoCellAnchor editAs="oneCell">
    <xdr:from>
      <xdr:col>33</xdr:col>
      <xdr:colOff>348343</xdr:colOff>
      <xdr:row>47</xdr:row>
      <xdr:rowOff>58781</xdr:rowOff>
    </xdr:from>
    <xdr:to>
      <xdr:col>39</xdr:col>
      <xdr:colOff>727906</xdr:colOff>
      <xdr:row>62</xdr:row>
      <xdr:rowOff>88583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B782D0-E3B3-4881-816D-E0E257BD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55843" y="8654141"/>
          <a:ext cx="5309703" cy="2773002"/>
        </a:xfrm>
        <a:prstGeom prst="rect">
          <a:avLst/>
        </a:prstGeom>
      </xdr:spPr>
    </xdr:pic>
    <xdr:clientData/>
  </xdr:twoCellAnchor>
  <xdr:twoCellAnchor editAs="oneCell">
    <xdr:from>
      <xdr:col>34</xdr:col>
      <xdr:colOff>251460</xdr:colOff>
      <xdr:row>69</xdr:row>
      <xdr:rowOff>89263</xdr:rowOff>
    </xdr:from>
    <xdr:to>
      <xdr:col>40</xdr:col>
      <xdr:colOff>420641</xdr:colOff>
      <xdr:row>73</xdr:row>
      <xdr:rowOff>44691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40E924-BF6C-4EBC-9E50-B62EABE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68560" y="12707983"/>
          <a:ext cx="5221241" cy="686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</xdr:colOff>
      <xdr:row>23</xdr:row>
      <xdr:rowOff>110836</xdr:rowOff>
    </xdr:from>
    <xdr:to>
      <xdr:col>25</xdr:col>
      <xdr:colOff>339436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F1631-32D1-4C30-9CE0-DAC5E65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588819</xdr:colOff>
      <xdr:row>39</xdr:row>
      <xdr:rowOff>166255</xdr:rowOff>
    </xdr:from>
    <xdr:to>
      <xdr:col>25</xdr:col>
      <xdr:colOff>284019</xdr:colOff>
      <xdr:row>55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AF350-AF80-4D9D-8276-B922D96B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602672</xdr:colOff>
      <xdr:row>55</xdr:row>
      <xdr:rowOff>152398</xdr:rowOff>
    </xdr:from>
    <xdr:to>
      <xdr:col>25</xdr:col>
      <xdr:colOff>297872</xdr:colOff>
      <xdr:row>71</xdr:row>
      <xdr:rowOff>13853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119B3-EB40-4F8A-9959-A98BA794A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400050</xdr:colOff>
      <xdr:row>0</xdr:row>
      <xdr:rowOff>0</xdr:rowOff>
    </xdr:from>
    <xdr:to>
      <xdr:col>19</xdr:col>
      <xdr:colOff>35583</xdr:colOff>
      <xdr:row>23</xdr:row>
      <xdr:rowOff>67027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03AEEA-61B1-43DC-95F1-BE43D09BD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76850" y="0"/>
          <a:ext cx="6341133" cy="4448527"/>
        </a:xfrm>
        <a:prstGeom prst="rect">
          <a:avLst/>
        </a:prstGeom>
      </xdr:spPr>
    </xdr:pic>
    <xdr:clientData/>
  </xdr:twoCellAnchor>
  <xdr:twoCellAnchor>
    <xdr:from>
      <xdr:col>9</xdr:col>
      <xdr:colOff>605760</xdr:colOff>
      <xdr:row>23</xdr:row>
      <xdr:rowOff>155110</xdr:rowOff>
    </xdr:from>
    <xdr:to>
      <xdr:col>17</xdr:col>
      <xdr:colOff>286051</xdr:colOff>
      <xdr:row>38</xdr:row>
      <xdr:rowOff>115354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99AE44-280F-469A-A760-1659D4680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575829</xdr:colOff>
      <xdr:row>40</xdr:row>
      <xdr:rowOff>43296</xdr:rowOff>
    </xdr:from>
    <xdr:to>
      <xdr:col>17</xdr:col>
      <xdr:colOff>271029</xdr:colOff>
      <xdr:row>54</xdr:row>
      <xdr:rowOff>119496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565BC7-52BA-46E9-A70A-48051E4AF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605270</xdr:colOff>
      <xdr:row>56</xdr:row>
      <xdr:rowOff>1731</xdr:rowOff>
    </xdr:from>
    <xdr:to>
      <xdr:col>17</xdr:col>
      <xdr:colOff>300470</xdr:colOff>
      <xdr:row>70</xdr:row>
      <xdr:rowOff>77931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D95F2E-4951-42C0-9FE7-D54778E6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15077</xdr:colOff>
      <xdr:row>23</xdr:row>
      <xdr:rowOff>83127</xdr:rowOff>
    </xdr:from>
    <xdr:to>
      <xdr:col>9</xdr:col>
      <xdr:colOff>319877</xdr:colOff>
      <xdr:row>38</xdr:row>
      <xdr:rowOff>137731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C657D4-920D-4AF3-B296-D6875B56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195186</xdr:colOff>
      <xdr:row>39</xdr:row>
      <xdr:rowOff>148324</xdr:rowOff>
    </xdr:from>
    <xdr:to>
      <xdr:col>9</xdr:col>
      <xdr:colOff>499986</xdr:colOff>
      <xdr:row>55</xdr:row>
      <xdr:rowOff>22818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8698C6-9B75-4345-B174-7A82B087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175015</xdr:colOff>
      <xdr:row>56</xdr:row>
      <xdr:rowOff>1630</xdr:rowOff>
    </xdr:from>
    <xdr:to>
      <xdr:col>9</xdr:col>
      <xdr:colOff>479815</xdr:colOff>
      <xdr:row>71</xdr:row>
      <xdr:rowOff>55419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141A3C-01C2-4235-BB24-A9E2CAAFC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426720</xdr:colOff>
      <xdr:row>0</xdr:row>
      <xdr:rowOff>11018</xdr:rowOff>
    </xdr:from>
    <xdr:to>
      <xdr:col>22</xdr:col>
      <xdr:colOff>328680</xdr:colOff>
      <xdr:row>28</xdr:row>
      <xdr:rowOff>31060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13ECA-ABDC-46A8-B878-2AC1274D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11018"/>
          <a:ext cx="9045960" cy="514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T157"/>
  <sheetViews>
    <sheetView topLeftCell="A91" zoomScale="55" zoomScaleNormal="55" workbookViewId="0">
      <selection activeCell="V95" sqref="V95:AG152"/>
    </sheetView>
  </sheetViews>
  <sheetFormatPr defaultRowHeight="14.4" x14ac:dyDescent="0.3"/>
  <cols>
    <col min="3" max="3" width="24.88671875" customWidth="1"/>
    <col min="10" max="10" width="18.88671875" bestFit="1" customWidth="1"/>
    <col min="11" max="11" width="19.5546875" customWidth="1"/>
    <col min="12" max="12" width="15.21875" customWidth="1"/>
    <col min="13" max="13" width="18.33203125" customWidth="1"/>
    <col min="19" max="19" width="16.6640625" bestFit="1" customWidth="1"/>
  </cols>
  <sheetData>
    <row r="4" spans="3:20" x14ac:dyDescent="0.3">
      <c r="K4" t="s">
        <v>10</v>
      </c>
      <c r="S4" t="s">
        <v>11</v>
      </c>
    </row>
    <row r="5" spans="3:20" x14ac:dyDescent="0.3">
      <c r="K5" t="s">
        <v>5</v>
      </c>
    </row>
    <row r="6" spans="3:20" x14ac:dyDescent="0.3">
      <c r="C6" t="s">
        <v>0</v>
      </c>
      <c r="I6" t="s">
        <v>3</v>
      </c>
      <c r="J6" t="s">
        <v>1</v>
      </c>
      <c r="K6" s="7" t="s">
        <v>9</v>
      </c>
      <c r="L6" s="7" t="s">
        <v>8</v>
      </c>
      <c r="M6" s="7" t="s">
        <v>7</v>
      </c>
      <c r="S6" s="8" t="s">
        <v>12</v>
      </c>
      <c r="T6" s="8" t="s">
        <v>19</v>
      </c>
    </row>
    <row r="7" spans="3:20" x14ac:dyDescent="0.3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  <c r="T7">
        <f>L7*S7</f>
        <v>0</v>
      </c>
    </row>
    <row r="8" spans="3:20" x14ac:dyDescent="0.3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  <c r="T8">
        <f t="shared" ref="T8:T71" si="1">L8*S8</f>
        <v>6.0000000000000005E-2</v>
      </c>
    </row>
    <row r="9" spans="3:20" x14ac:dyDescent="0.3">
      <c r="I9">
        <v>2</v>
      </c>
      <c r="J9" s="6">
        <f t="shared" ref="J9:J72" si="2">$C$25*(ROW(J9)-7)</f>
        <v>6.6666666666666671E-3</v>
      </c>
      <c r="K9" s="4">
        <f t="shared" si="0"/>
        <v>18</v>
      </c>
      <c r="L9" s="2">
        <f t="shared" ref="L9:L72" si="3">K9*$C$25 +L8</f>
        <v>0.12000000000000001</v>
      </c>
      <c r="M9" s="2">
        <f t="shared" ref="M9:M72" si="4">M8+L9*$C$25 +0.5*K9*$C$25*$C$25</f>
        <v>8.0000000000000015E-4</v>
      </c>
      <c r="S9">
        <v>1</v>
      </c>
      <c r="T9">
        <f t="shared" si="1"/>
        <v>0.12000000000000001</v>
      </c>
    </row>
    <row r="10" spans="3:20" x14ac:dyDescent="0.3">
      <c r="I10">
        <v>3</v>
      </c>
      <c r="J10" s="6">
        <f t="shared" si="2"/>
        <v>0.01</v>
      </c>
      <c r="K10" s="4">
        <f t="shared" si="0"/>
        <v>18</v>
      </c>
      <c r="L10" s="2">
        <f t="shared" si="3"/>
        <v>0.18000000000000002</v>
      </c>
      <c r="M10" s="2">
        <f t="shared" si="4"/>
        <v>1.5000000000000002E-3</v>
      </c>
      <c r="S10">
        <v>1</v>
      </c>
      <c r="T10">
        <f t="shared" si="1"/>
        <v>0.18000000000000002</v>
      </c>
    </row>
    <row r="11" spans="3:20" x14ac:dyDescent="0.3">
      <c r="I11">
        <v>4</v>
      </c>
      <c r="J11" s="6">
        <f t="shared" si="2"/>
        <v>1.3333333333333334E-2</v>
      </c>
      <c r="K11" s="4">
        <f t="shared" si="0"/>
        <v>18</v>
      </c>
      <c r="L11" s="2">
        <f t="shared" si="3"/>
        <v>0.24000000000000002</v>
      </c>
      <c r="M11" s="2">
        <f t="shared" si="4"/>
        <v>2.4000000000000002E-3</v>
      </c>
      <c r="S11">
        <v>1</v>
      </c>
      <c r="T11">
        <f t="shared" si="1"/>
        <v>0.24000000000000002</v>
      </c>
    </row>
    <row r="12" spans="3:20" x14ac:dyDescent="0.3">
      <c r="I12">
        <v>5</v>
      </c>
      <c r="J12" s="6">
        <f t="shared" si="2"/>
        <v>1.6666666666666666E-2</v>
      </c>
      <c r="K12" s="4">
        <f t="shared" si="0"/>
        <v>18</v>
      </c>
      <c r="L12" s="2">
        <f t="shared" si="3"/>
        <v>0.30000000000000004</v>
      </c>
      <c r="M12" s="2">
        <f t="shared" si="4"/>
        <v>3.5000000000000001E-3</v>
      </c>
      <c r="S12">
        <v>1</v>
      </c>
      <c r="T12">
        <f t="shared" si="1"/>
        <v>0.30000000000000004</v>
      </c>
    </row>
    <row r="13" spans="3:20" x14ac:dyDescent="0.3">
      <c r="I13">
        <v>6</v>
      </c>
      <c r="J13" s="6">
        <f t="shared" si="2"/>
        <v>0.02</v>
      </c>
      <c r="K13" s="4">
        <f t="shared" si="0"/>
        <v>18</v>
      </c>
      <c r="L13" s="2">
        <f t="shared" si="3"/>
        <v>0.36000000000000004</v>
      </c>
      <c r="M13" s="2">
        <f t="shared" si="4"/>
        <v>4.8000000000000004E-3</v>
      </c>
      <c r="S13">
        <v>1</v>
      </c>
      <c r="T13">
        <f t="shared" si="1"/>
        <v>0.36000000000000004</v>
      </c>
    </row>
    <row r="14" spans="3:20" x14ac:dyDescent="0.3">
      <c r="I14">
        <v>7</v>
      </c>
      <c r="J14" s="6">
        <f t="shared" si="2"/>
        <v>2.3333333333333334E-2</v>
      </c>
      <c r="K14" s="4">
        <f t="shared" si="0"/>
        <v>18</v>
      </c>
      <c r="L14" s="2">
        <f t="shared" si="3"/>
        <v>0.42000000000000004</v>
      </c>
      <c r="M14" s="2">
        <f t="shared" si="4"/>
        <v>6.3000000000000009E-3</v>
      </c>
      <c r="S14">
        <v>1</v>
      </c>
      <c r="T14">
        <f t="shared" si="1"/>
        <v>0.42000000000000004</v>
      </c>
    </row>
    <row r="15" spans="3:20" x14ac:dyDescent="0.3">
      <c r="I15">
        <v>8</v>
      </c>
      <c r="J15" s="6">
        <f t="shared" si="2"/>
        <v>2.6666666666666668E-2</v>
      </c>
      <c r="K15" s="4">
        <f t="shared" si="0"/>
        <v>18</v>
      </c>
      <c r="L15" s="2">
        <f t="shared" si="3"/>
        <v>0.48000000000000004</v>
      </c>
      <c r="M15" s="2">
        <f t="shared" si="4"/>
        <v>8.0000000000000002E-3</v>
      </c>
      <c r="S15">
        <v>1</v>
      </c>
      <c r="T15">
        <f t="shared" si="1"/>
        <v>0.48000000000000004</v>
      </c>
    </row>
    <row r="16" spans="3:20" x14ac:dyDescent="0.3">
      <c r="I16">
        <v>9</v>
      </c>
      <c r="J16" s="6">
        <f t="shared" si="2"/>
        <v>3.0000000000000002E-2</v>
      </c>
      <c r="K16" s="4">
        <f t="shared" si="0"/>
        <v>18</v>
      </c>
      <c r="L16" s="2">
        <f t="shared" si="3"/>
        <v>0.54</v>
      </c>
      <c r="M16" s="2">
        <f t="shared" si="4"/>
        <v>9.8999999999999991E-3</v>
      </c>
      <c r="S16">
        <v>1</v>
      </c>
      <c r="T16">
        <f t="shared" si="1"/>
        <v>0.54</v>
      </c>
    </row>
    <row r="17" spans="3:20" x14ac:dyDescent="0.3">
      <c r="I17">
        <v>10</v>
      </c>
      <c r="J17" s="6">
        <f t="shared" si="2"/>
        <v>3.3333333333333333E-2</v>
      </c>
      <c r="K17" s="4">
        <f t="shared" si="0"/>
        <v>18</v>
      </c>
      <c r="L17" s="2">
        <f t="shared" si="3"/>
        <v>0.60000000000000009</v>
      </c>
      <c r="M17" s="2">
        <f t="shared" si="4"/>
        <v>1.1999999999999999E-2</v>
      </c>
      <c r="S17">
        <v>1</v>
      </c>
      <c r="T17">
        <f t="shared" si="1"/>
        <v>0.60000000000000009</v>
      </c>
    </row>
    <row r="18" spans="3:20" x14ac:dyDescent="0.3">
      <c r="I18">
        <v>11</v>
      </c>
      <c r="J18" s="6">
        <f t="shared" si="2"/>
        <v>3.6666666666666667E-2</v>
      </c>
      <c r="K18" s="4">
        <f t="shared" si="0"/>
        <v>18</v>
      </c>
      <c r="L18" s="2">
        <f t="shared" si="3"/>
        <v>0.66000000000000014</v>
      </c>
      <c r="M18" s="2">
        <f t="shared" si="4"/>
        <v>1.4299999999999998E-2</v>
      </c>
      <c r="S18">
        <v>1</v>
      </c>
      <c r="T18">
        <f t="shared" si="1"/>
        <v>0.66000000000000014</v>
      </c>
    </row>
    <row r="19" spans="3:20" x14ac:dyDescent="0.3">
      <c r="I19">
        <v>12</v>
      </c>
      <c r="J19" s="6">
        <f t="shared" si="2"/>
        <v>0.04</v>
      </c>
      <c r="K19" s="4">
        <f t="shared" si="0"/>
        <v>18</v>
      </c>
      <c r="L19" s="2">
        <f t="shared" si="3"/>
        <v>0.7200000000000002</v>
      </c>
      <c r="M19" s="2">
        <f t="shared" si="4"/>
        <v>1.6799999999999999E-2</v>
      </c>
      <c r="S19">
        <v>1</v>
      </c>
      <c r="T19">
        <f t="shared" si="1"/>
        <v>0.7200000000000002</v>
      </c>
    </row>
    <row r="20" spans="3:20" x14ac:dyDescent="0.3">
      <c r="C20" t="s">
        <v>2</v>
      </c>
      <c r="I20">
        <v>13</v>
      </c>
      <c r="J20" s="6">
        <f t="shared" si="2"/>
        <v>4.3333333333333335E-2</v>
      </c>
      <c r="K20" s="4">
        <f t="shared" si="0"/>
        <v>18</v>
      </c>
      <c r="L20" s="2">
        <f t="shared" si="3"/>
        <v>0.78000000000000025</v>
      </c>
      <c r="M20" s="2">
        <f t="shared" si="4"/>
        <v>1.95E-2</v>
      </c>
      <c r="S20">
        <v>1</v>
      </c>
      <c r="T20">
        <f t="shared" si="1"/>
        <v>0.78000000000000025</v>
      </c>
    </row>
    <row r="21" spans="3:20" x14ac:dyDescent="0.3">
      <c r="C21" s="3">
        <v>150</v>
      </c>
      <c r="I21">
        <v>14</v>
      </c>
      <c r="J21" s="6">
        <f t="shared" si="2"/>
        <v>4.6666666666666669E-2</v>
      </c>
      <c r="K21" s="4">
        <f t="shared" si="0"/>
        <v>18</v>
      </c>
      <c r="L21" s="2">
        <f t="shared" si="3"/>
        <v>0.8400000000000003</v>
      </c>
      <c r="M21" s="2">
        <f t="shared" si="4"/>
        <v>2.24E-2</v>
      </c>
      <c r="S21">
        <v>1</v>
      </c>
      <c r="T21">
        <f t="shared" si="1"/>
        <v>0.8400000000000003</v>
      </c>
    </row>
    <row r="22" spans="3:20" x14ac:dyDescent="0.3">
      <c r="C22" t="s">
        <v>4</v>
      </c>
      <c r="I22">
        <v>15</v>
      </c>
      <c r="J22" s="6">
        <f t="shared" si="2"/>
        <v>0.05</v>
      </c>
      <c r="K22" s="4">
        <f t="shared" si="0"/>
        <v>18</v>
      </c>
      <c r="L22" s="2">
        <f t="shared" si="3"/>
        <v>0.90000000000000036</v>
      </c>
      <c r="M22" s="2">
        <f t="shared" si="4"/>
        <v>2.5500000000000002E-2</v>
      </c>
      <c r="S22">
        <v>1</v>
      </c>
      <c r="T22">
        <f t="shared" si="1"/>
        <v>0.90000000000000036</v>
      </c>
    </row>
    <row r="23" spans="3:20" x14ac:dyDescent="0.3">
      <c r="C23" s="3">
        <v>0.5</v>
      </c>
      <c r="I23">
        <v>16</v>
      </c>
      <c r="J23" s="6">
        <f t="shared" si="2"/>
        <v>5.3333333333333337E-2</v>
      </c>
      <c r="K23" s="4">
        <f t="shared" si="0"/>
        <v>18</v>
      </c>
      <c r="L23" s="2">
        <f t="shared" si="3"/>
        <v>0.96000000000000041</v>
      </c>
      <c r="M23" s="2">
        <f t="shared" si="4"/>
        <v>2.8800000000000003E-2</v>
      </c>
      <c r="S23">
        <v>1</v>
      </c>
      <c r="T23">
        <f t="shared" si="1"/>
        <v>0.96000000000000041</v>
      </c>
    </row>
    <row r="24" spans="3:20" x14ac:dyDescent="0.3">
      <c r="C24" t="s">
        <v>15</v>
      </c>
      <c r="I24">
        <v>17</v>
      </c>
      <c r="J24" s="6">
        <f t="shared" si="2"/>
        <v>5.6666666666666671E-2</v>
      </c>
      <c r="K24" s="4">
        <f t="shared" si="0"/>
        <v>18</v>
      </c>
      <c r="L24" s="2">
        <f t="shared" si="3"/>
        <v>1.0200000000000005</v>
      </c>
      <c r="M24" s="2">
        <f t="shared" si="4"/>
        <v>3.2300000000000009E-2</v>
      </c>
      <c r="S24">
        <v>1</v>
      </c>
      <c r="T24">
        <f t="shared" si="1"/>
        <v>1.0200000000000005</v>
      </c>
    </row>
    <row r="25" spans="3:20" x14ac:dyDescent="0.3">
      <c r="C25" s="1">
        <f>C23/C21</f>
        <v>3.3333333333333335E-3</v>
      </c>
      <c r="I25">
        <v>18</v>
      </c>
      <c r="J25" s="6">
        <f t="shared" si="2"/>
        <v>6.0000000000000005E-2</v>
      </c>
      <c r="K25" s="4">
        <f t="shared" si="0"/>
        <v>18</v>
      </c>
      <c r="L25" s="2">
        <f t="shared" si="3"/>
        <v>1.0800000000000005</v>
      </c>
      <c r="M25" s="2">
        <f t="shared" si="4"/>
        <v>3.6000000000000011E-2</v>
      </c>
      <c r="S25">
        <v>1</v>
      </c>
      <c r="T25">
        <f t="shared" si="1"/>
        <v>1.0800000000000005</v>
      </c>
    </row>
    <row r="26" spans="3:20" x14ac:dyDescent="0.3">
      <c r="I26">
        <v>19</v>
      </c>
      <c r="J26" s="6">
        <f t="shared" si="2"/>
        <v>6.3333333333333339E-2</v>
      </c>
      <c r="K26" s="4">
        <f t="shared" si="0"/>
        <v>18</v>
      </c>
      <c r="L26" s="2">
        <f t="shared" si="3"/>
        <v>1.1400000000000006</v>
      </c>
      <c r="M26" s="2">
        <f t="shared" si="4"/>
        <v>3.9900000000000019E-2</v>
      </c>
      <c r="S26">
        <v>1</v>
      </c>
      <c r="T26">
        <f t="shared" si="1"/>
        <v>1.1400000000000006</v>
      </c>
    </row>
    <row r="27" spans="3:20" x14ac:dyDescent="0.3">
      <c r="I27">
        <v>20</v>
      </c>
      <c r="J27" s="6">
        <f t="shared" si="2"/>
        <v>6.6666666666666666E-2</v>
      </c>
      <c r="K27" s="4">
        <f t="shared" si="0"/>
        <v>18</v>
      </c>
      <c r="L27" s="2">
        <f t="shared" si="3"/>
        <v>1.2000000000000006</v>
      </c>
      <c r="M27" s="2">
        <f t="shared" si="4"/>
        <v>4.4000000000000025E-2</v>
      </c>
      <c r="S27">
        <v>1</v>
      </c>
      <c r="T27">
        <f t="shared" si="1"/>
        <v>1.2000000000000006</v>
      </c>
    </row>
    <row r="28" spans="3:20" x14ac:dyDescent="0.3">
      <c r="I28">
        <v>21</v>
      </c>
      <c r="J28" s="6">
        <f t="shared" si="2"/>
        <v>7.0000000000000007E-2</v>
      </c>
      <c r="K28" s="4">
        <f t="shared" si="0"/>
        <v>18</v>
      </c>
      <c r="L28" s="2">
        <f t="shared" si="3"/>
        <v>1.2600000000000007</v>
      </c>
      <c r="M28" s="2">
        <f t="shared" si="4"/>
        <v>4.830000000000003E-2</v>
      </c>
      <c r="S28">
        <v>1</v>
      </c>
      <c r="T28">
        <f t="shared" si="1"/>
        <v>1.2600000000000007</v>
      </c>
    </row>
    <row r="29" spans="3:20" x14ac:dyDescent="0.3">
      <c r="I29">
        <v>22</v>
      </c>
      <c r="J29" s="6">
        <f t="shared" si="2"/>
        <v>7.3333333333333334E-2</v>
      </c>
      <c r="K29" s="4">
        <f t="shared" si="0"/>
        <v>18</v>
      </c>
      <c r="L29" s="2">
        <f t="shared" si="3"/>
        <v>1.3200000000000007</v>
      </c>
      <c r="M29" s="2">
        <f t="shared" si="4"/>
        <v>5.2800000000000034E-2</v>
      </c>
      <c r="S29">
        <v>1</v>
      </c>
      <c r="T29">
        <f t="shared" si="1"/>
        <v>1.3200000000000007</v>
      </c>
    </row>
    <row r="30" spans="3:20" x14ac:dyDescent="0.3">
      <c r="I30">
        <v>23</v>
      </c>
      <c r="J30" s="6">
        <f t="shared" si="2"/>
        <v>7.6666666666666675E-2</v>
      </c>
      <c r="K30" s="4">
        <f t="shared" si="0"/>
        <v>18</v>
      </c>
      <c r="L30" s="2">
        <f t="shared" si="3"/>
        <v>1.3800000000000008</v>
      </c>
      <c r="M30" s="2">
        <f t="shared" si="4"/>
        <v>5.7500000000000037E-2</v>
      </c>
      <c r="S30">
        <v>1</v>
      </c>
      <c r="T30">
        <f t="shared" si="1"/>
        <v>1.3800000000000008</v>
      </c>
    </row>
    <row r="31" spans="3:20" x14ac:dyDescent="0.3">
      <c r="C31" t="s">
        <v>6</v>
      </c>
      <c r="I31">
        <v>24</v>
      </c>
      <c r="J31" s="6">
        <f t="shared" si="2"/>
        <v>0.08</v>
      </c>
      <c r="K31" s="4">
        <f t="shared" si="0"/>
        <v>18</v>
      </c>
      <c r="L31" s="2">
        <f t="shared" si="3"/>
        <v>1.4400000000000008</v>
      </c>
      <c r="M31" s="2">
        <f t="shared" si="4"/>
        <v>6.2400000000000046E-2</v>
      </c>
      <c r="S31">
        <v>1</v>
      </c>
      <c r="T31">
        <f t="shared" si="1"/>
        <v>1.4400000000000008</v>
      </c>
    </row>
    <row r="32" spans="3:20" x14ac:dyDescent="0.3">
      <c r="C32">
        <v>1</v>
      </c>
      <c r="I32">
        <v>25</v>
      </c>
      <c r="J32" s="6">
        <f t="shared" si="2"/>
        <v>8.3333333333333343E-2</v>
      </c>
      <c r="K32" s="4">
        <f t="shared" si="0"/>
        <v>18</v>
      </c>
      <c r="L32" s="2">
        <f t="shared" si="3"/>
        <v>1.5000000000000009</v>
      </c>
      <c r="M32" s="2">
        <f t="shared" si="4"/>
        <v>6.7500000000000046E-2</v>
      </c>
      <c r="S32">
        <v>1</v>
      </c>
      <c r="T32">
        <f t="shared" si="1"/>
        <v>1.5000000000000009</v>
      </c>
    </row>
    <row r="33" spans="3:20" x14ac:dyDescent="0.3">
      <c r="C33" t="s">
        <v>13</v>
      </c>
      <c r="I33">
        <v>26</v>
      </c>
      <c r="J33" s="6">
        <f t="shared" si="2"/>
        <v>8.666666666666667E-2</v>
      </c>
      <c r="K33" s="4">
        <f t="shared" si="0"/>
        <v>18</v>
      </c>
      <c r="L33" s="2">
        <f t="shared" si="3"/>
        <v>1.5600000000000009</v>
      </c>
      <c r="M33" s="2">
        <f t="shared" si="4"/>
        <v>7.2800000000000045E-2</v>
      </c>
      <c r="S33">
        <v>1</v>
      </c>
      <c r="T33">
        <f t="shared" si="1"/>
        <v>1.5600000000000009</v>
      </c>
    </row>
    <row r="34" spans="3:20" x14ac:dyDescent="0.3">
      <c r="C34">
        <f>(3/2)*C32/C23</f>
        <v>3</v>
      </c>
      <c r="I34">
        <v>27</v>
      </c>
      <c r="J34" s="6">
        <f t="shared" si="2"/>
        <v>9.0000000000000011E-2</v>
      </c>
      <c r="K34" s="4">
        <f t="shared" si="0"/>
        <v>18</v>
      </c>
      <c r="L34" s="2">
        <f t="shared" si="3"/>
        <v>1.620000000000001</v>
      </c>
      <c r="M34" s="2">
        <f t="shared" si="4"/>
        <v>7.830000000000005E-2</v>
      </c>
      <c r="S34">
        <v>1</v>
      </c>
      <c r="T34">
        <f t="shared" si="1"/>
        <v>1.620000000000001</v>
      </c>
    </row>
    <row r="35" spans="3:20" x14ac:dyDescent="0.3">
      <c r="C35" t="s">
        <v>14</v>
      </c>
      <c r="I35">
        <v>28</v>
      </c>
      <c r="J35" s="6">
        <f t="shared" si="2"/>
        <v>9.3333333333333338E-2</v>
      </c>
      <c r="K35" s="4">
        <f t="shared" si="0"/>
        <v>18</v>
      </c>
      <c r="L35" s="2">
        <f t="shared" si="3"/>
        <v>1.680000000000001</v>
      </c>
      <c r="M35" s="2">
        <f t="shared" si="4"/>
        <v>8.4000000000000061E-2</v>
      </c>
      <c r="S35">
        <v>1</v>
      </c>
      <c r="T35">
        <f t="shared" si="1"/>
        <v>1.680000000000001</v>
      </c>
    </row>
    <row r="36" spans="3:20" x14ac:dyDescent="0.3">
      <c r="C36">
        <f>4.5*C32/(C23*C23)</f>
        <v>18</v>
      </c>
      <c r="I36">
        <v>29</v>
      </c>
      <c r="J36" s="6">
        <f t="shared" si="2"/>
        <v>9.6666666666666679E-2</v>
      </c>
      <c r="K36" s="4">
        <f t="shared" si="0"/>
        <v>18</v>
      </c>
      <c r="L36" s="2">
        <f t="shared" si="3"/>
        <v>1.7400000000000011</v>
      </c>
      <c r="M36" s="2">
        <f t="shared" si="4"/>
        <v>8.9900000000000063E-2</v>
      </c>
      <c r="S36">
        <v>1</v>
      </c>
      <c r="T36">
        <f t="shared" si="1"/>
        <v>1.7400000000000011</v>
      </c>
    </row>
    <row r="37" spans="3:20" x14ac:dyDescent="0.3">
      <c r="I37">
        <v>30</v>
      </c>
      <c r="J37" s="6">
        <f t="shared" si="2"/>
        <v>0.1</v>
      </c>
      <c r="K37" s="4">
        <f t="shared" si="0"/>
        <v>18</v>
      </c>
      <c r="L37" s="2">
        <f t="shared" si="3"/>
        <v>1.8000000000000012</v>
      </c>
      <c r="M37" s="2">
        <f t="shared" si="4"/>
        <v>9.6000000000000071E-2</v>
      </c>
      <c r="S37">
        <v>1</v>
      </c>
      <c r="T37">
        <f t="shared" si="1"/>
        <v>1.8000000000000012</v>
      </c>
    </row>
    <row r="38" spans="3:20" x14ac:dyDescent="0.3">
      <c r="I38">
        <v>31</v>
      </c>
      <c r="J38" s="6">
        <f t="shared" si="2"/>
        <v>0.10333333333333335</v>
      </c>
      <c r="K38" s="4">
        <f t="shared" si="0"/>
        <v>18</v>
      </c>
      <c r="L38" s="2">
        <f t="shared" si="3"/>
        <v>1.8600000000000012</v>
      </c>
      <c r="M38" s="2">
        <f t="shared" si="4"/>
        <v>0.10230000000000007</v>
      </c>
      <c r="S38">
        <v>1</v>
      </c>
      <c r="T38">
        <f t="shared" si="1"/>
        <v>1.8600000000000012</v>
      </c>
    </row>
    <row r="39" spans="3:20" x14ac:dyDescent="0.3">
      <c r="I39">
        <v>32</v>
      </c>
      <c r="J39" s="6">
        <f t="shared" si="2"/>
        <v>0.10666666666666667</v>
      </c>
      <c r="K39" s="4">
        <f t="shared" si="0"/>
        <v>18</v>
      </c>
      <c r="L39" s="2">
        <f t="shared" si="3"/>
        <v>1.9200000000000013</v>
      </c>
      <c r="M39" s="2">
        <f t="shared" si="4"/>
        <v>0.10880000000000008</v>
      </c>
      <c r="S39">
        <v>1</v>
      </c>
      <c r="T39">
        <f t="shared" si="1"/>
        <v>1.9200000000000013</v>
      </c>
    </row>
    <row r="40" spans="3:20" x14ac:dyDescent="0.3">
      <c r="I40">
        <v>33</v>
      </c>
      <c r="J40" s="6">
        <f t="shared" si="2"/>
        <v>0.11</v>
      </c>
      <c r="K40" s="4">
        <f t="shared" si="0"/>
        <v>18</v>
      </c>
      <c r="L40" s="2">
        <f t="shared" si="3"/>
        <v>1.9800000000000013</v>
      </c>
      <c r="M40" s="2">
        <f t="shared" si="4"/>
        <v>0.11550000000000009</v>
      </c>
      <c r="S40">
        <v>1</v>
      </c>
      <c r="T40">
        <f t="shared" si="1"/>
        <v>1.9800000000000013</v>
      </c>
    </row>
    <row r="41" spans="3:20" x14ac:dyDescent="0.3">
      <c r="I41">
        <v>34</v>
      </c>
      <c r="J41" s="6">
        <f t="shared" si="2"/>
        <v>0.11333333333333334</v>
      </c>
      <c r="K41" s="4">
        <f t="shared" si="0"/>
        <v>18</v>
      </c>
      <c r="L41" s="2">
        <f t="shared" si="3"/>
        <v>2.0400000000000014</v>
      </c>
      <c r="M41" s="2">
        <f t="shared" si="4"/>
        <v>0.12240000000000009</v>
      </c>
      <c r="S41">
        <v>1</v>
      </c>
      <c r="T41">
        <f t="shared" si="1"/>
        <v>2.0400000000000014</v>
      </c>
    </row>
    <row r="42" spans="3:20" x14ac:dyDescent="0.3">
      <c r="I42">
        <v>35</v>
      </c>
      <c r="J42" s="6">
        <f t="shared" si="2"/>
        <v>0.11666666666666667</v>
      </c>
      <c r="K42" s="4">
        <f t="shared" si="0"/>
        <v>18</v>
      </c>
      <c r="L42" s="2">
        <f t="shared" si="3"/>
        <v>2.1000000000000014</v>
      </c>
      <c r="M42" s="2">
        <f t="shared" si="4"/>
        <v>0.12950000000000009</v>
      </c>
      <c r="S42">
        <v>1</v>
      </c>
      <c r="T42">
        <f t="shared" si="1"/>
        <v>2.1000000000000014</v>
      </c>
    </row>
    <row r="43" spans="3:20" x14ac:dyDescent="0.3">
      <c r="I43">
        <v>36</v>
      </c>
      <c r="J43" s="6">
        <f t="shared" si="2"/>
        <v>0.12000000000000001</v>
      </c>
      <c r="K43" s="4">
        <f t="shared" si="0"/>
        <v>18</v>
      </c>
      <c r="L43" s="2">
        <f t="shared" si="3"/>
        <v>2.1600000000000015</v>
      </c>
      <c r="M43" s="2">
        <f t="shared" si="4"/>
        <v>0.13680000000000009</v>
      </c>
      <c r="S43">
        <v>1</v>
      </c>
      <c r="T43">
        <f t="shared" si="1"/>
        <v>2.1600000000000015</v>
      </c>
    </row>
    <row r="44" spans="3:20" x14ac:dyDescent="0.3">
      <c r="I44">
        <v>37</v>
      </c>
      <c r="J44" s="6">
        <f t="shared" si="2"/>
        <v>0.12333333333333334</v>
      </c>
      <c r="K44" s="4">
        <f t="shared" si="0"/>
        <v>18</v>
      </c>
      <c r="L44" s="2">
        <f t="shared" si="3"/>
        <v>2.2200000000000015</v>
      </c>
      <c r="M44" s="2">
        <f t="shared" si="4"/>
        <v>0.14430000000000009</v>
      </c>
      <c r="S44">
        <v>1</v>
      </c>
      <c r="T44">
        <f t="shared" si="1"/>
        <v>2.2200000000000015</v>
      </c>
    </row>
    <row r="45" spans="3:20" x14ac:dyDescent="0.3">
      <c r="I45">
        <v>38</v>
      </c>
      <c r="J45" s="6">
        <f t="shared" si="2"/>
        <v>0.12666666666666668</v>
      </c>
      <c r="K45" s="4">
        <f t="shared" si="0"/>
        <v>18</v>
      </c>
      <c r="L45" s="2">
        <f t="shared" si="3"/>
        <v>2.2800000000000016</v>
      </c>
      <c r="M45" s="2">
        <f t="shared" si="4"/>
        <v>0.15200000000000008</v>
      </c>
      <c r="S45">
        <v>1</v>
      </c>
      <c r="T45">
        <f t="shared" si="1"/>
        <v>2.2800000000000016</v>
      </c>
    </row>
    <row r="46" spans="3:20" x14ac:dyDescent="0.3">
      <c r="I46">
        <v>39</v>
      </c>
      <c r="J46" s="6">
        <f t="shared" si="2"/>
        <v>0.13</v>
      </c>
      <c r="K46" s="4">
        <f t="shared" si="0"/>
        <v>18</v>
      </c>
      <c r="L46" s="2">
        <f t="shared" si="3"/>
        <v>2.3400000000000016</v>
      </c>
      <c r="M46" s="2">
        <f t="shared" si="4"/>
        <v>0.15990000000000007</v>
      </c>
      <c r="S46">
        <v>1</v>
      </c>
      <c r="T46">
        <f t="shared" si="1"/>
        <v>2.3400000000000016</v>
      </c>
    </row>
    <row r="47" spans="3:20" x14ac:dyDescent="0.3">
      <c r="I47">
        <v>40</v>
      </c>
      <c r="J47" s="6">
        <f t="shared" si="2"/>
        <v>0.13333333333333333</v>
      </c>
      <c r="K47" s="4">
        <f t="shared" si="0"/>
        <v>18</v>
      </c>
      <c r="L47" s="2">
        <f t="shared" si="3"/>
        <v>2.4000000000000017</v>
      </c>
      <c r="M47" s="2">
        <f t="shared" si="4"/>
        <v>0.16800000000000007</v>
      </c>
      <c r="S47">
        <v>1</v>
      </c>
      <c r="T47">
        <f t="shared" si="1"/>
        <v>2.4000000000000017</v>
      </c>
    </row>
    <row r="48" spans="3:20" x14ac:dyDescent="0.3">
      <c r="I48">
        <v>41</v>
      </c>
      <c r="J48" s="6">
        <f t="shared" si="2"/>
        <v>0.13666666666666669</v>
      </c>
      <c r="K48" s="4">
        <f t="shared" si="0"/>
        <v>18</v>
      </c>
      <c r="L48" s="2">
        <f t="shared" si="3"/>
        <v>2.4600000000000017</v>
      </c>
      <c r="M48" s="2">
        <f t="shared" si="4"/>
        <v>0.17630000000000007</v>
      </c>
      <c r="S48">
        <v>1</v>
      </c>
      <c r="T48">
        <f t="shared" si="1"/>
        <v>2.4600000000000017</v>
      </c>
    </row>
    <row r="49" spans="9:20" x14ac:dyDescent="0.3">
      <c r="I49">
        <v>42</v>
      </c>
      <c r="J49" s="6">
        <f t="shared" si="2"/>
        <v>0.14000000000000001</v>
      </c>
      <c r="K49" s="4">
        <f t="shared" si="0"/>
        <v>18</v>
      </c>
      <c r="L49" s="2">
        <f t="shared" si="3"/>
        <v>2.5200000000000018</v>
      </c>
      <c r="M49" s="2">
        <f t="shared" si="4"/>
        <v>0.18480000000000008</v>
      </c>
      <c r="S49">
        <v>1</v>
      </c>
      <c r="T49">
        <f t="shared" si="1"/>
        <v>2.5200000000000018</v>
      </c>
    </row>
    <row r="50" spans="9:20" x14ac:dyDescent="0.3">
      <c r="I50">
        <v>43</v>
      </c>
      <c r="J50" s="6">
        <f t="shared" si="2"/>
        <v>0.14333333333333334</v>
      </c>
      <c r="K50" s="4">
        <f t="shared" si="0"/>
        <v>18</v>
      </c>
      <c r="L50" s="2">
        <f t="shared" si="3"/>
        <v>2.5800000000000018</v>
      </c>
      <c r="M50" s="2">
        <f t="shared" si="4"/>
        <v>0.19350000000000006</v>
      </c>
      <c r="S50">
        <v>1</v>
      </c>
      <c r="T50">
        <f t="shared" si="1"/>
        <v>2.5800000000000018</v>
      </c>
    </row>
    <row r="51" spans="9:20" x14ac:dyDescent="0.3">
      <c r="I51">
        <v>44</v>
      </c>
      <c r="J51" s="6">
        <f t="shared" si="2"/>
        <v>0.14666666666666667</v>
      </c>
      <c r="K51" s="4">
        <f t="shared" si="0"/>
        <v>18</v>
      </c>
      <c r="L51" s="2">
        <f t="shared" si="3"/>
        <v>2.6400000000000019</v>
      </c>
      <c r="M51" s="2">
        <f t="shared" si="4"/>
        <v>0.20240000000000005</v>
      </c>
      <c r="S51">
        <v>1</v>
      </c>
      <c r="T51">
        <f t="shared" si="1"/>
        <v>2.6400000000000019</v>
      </c>
    </row>
    <row r="52" spans="9:20" x14ac:dyDescent="0.3">
      <c r="I52">
        <v>45</v>
      </c>
      <c r="J52" s="6">
        <f t="shared" si="2"/>
        <v>0.15000000000000002</v>
      </c>
      <c r="K52" s="4">
        <f t="shared" si="0"/>
        <v>18</v>
      </c>
      <c r="L52" s="2">
        <f t="shared" si="3"/>
        <v>2.700000000000002</v>
      </c>
      <c r="M52" s="2">
        <f t="shared" si="4"/>
        <v>0.21150000000000005</v>
      </c>
      <c r="S52">
        <v>1</v>
      </c>
      <c r="T52">
        <f t="shared" si="1"/>
        <v>2.700000000000002</v>
      </c>
    </row>
    <row r="53" spans="9:20" x14ac:dyDescent="0.3">
      <c r="I53">
        <v>46</v>
      </c>
      <c r="J53" s="6">
        <f t="shared" si="2"/>
        <v>0.15333333333333335</v>
      </c>
      <c r="K53" s="4">
        <f t="shared" si="0"/>
        <v>18</v>
      </c>
      <c r="L53" s="2">
        <f t="shared" si="3"/>
        <v>2.760000000000002</v>
      </c>
      <c r="M53" s="2">
        <f t="shared" si="4"/>
        <v>0.22080000000000005</v>
      </c>
      <c r="S53">
        <v>1</v>
      </c>
      <c r="T53">
        <f t="shared" si="1"/>
        <v>2.760000000000002</v>
      </c>
    </row>
    <row r="54" spans="9:20" x14ac:dyDescent="0.3">
      <c r="I54">
        <v>47</v>
      </c>
      <c r="J54" s="6">
        <f t="shared" si="2"/>
        <v>0.15666666666666668</v>
      </c>
      <c r="K54" s="4">
        <f t="shared" si="0"/>
        <v>18</v>
      </c>
      <c r="L54" s="2">
        <f t="shared" si="3"/>
        <v>2.8200000000000021</v>
      </c>
      <c r="M54" s="2">
        <f t="shared" si="4"/>
        <v>0.23030000000000006</v>
      </c>
      <c r="S54">
        <v>1</v>
      </c>
      <c r="T54">
        <f t="shared" si="1"/>
        <v>2.8200000000000021</v>
      </c>
    </row>
    <row r="55" spans="9:20" x14ac:dyDescent="0.3">
      <c r="I55">
        <v>48</v>
      </c>
      <c r="J55" s="6">
        <f t="shared" si="2"/>
        <v>0.16</v>
      </c>
      <c r="K55" s="4">
        <f t="shared" si="0"/>
        <v>18</v>
      </c>
      <c r="L55" s="2">
        <f t="shared" si="3"/>
        <v>2.8800000000000021</v>
      </c>
      <c r="M55" s="2">
        <f t="shared" si="4"/>
        <v>0.24000000000000005</v>
      </c>
      <c r="S55">
        <v>1</v>
      </c>
      <c r="T55">
        <f t="shared" si="1"/>
        <v>2.8800000000000021</v>
      </c>
    </row>
    <row r="56" spans="9:20" x14ac:dyDescent="0.3">
      <c r="I56">
        <v>49</v>
      </c>
      <c r="J56" s="6">
        <f t="shared" si="2"/>
        <v>0.16333333333333333</v>
      </c>
      <c r="K56" s="4">
        <f t="shared" si="0"/>
        <v>18</v>
      </c>
      <c r="L56" s="2">
        <f t="shared" si="3"/>
        <v>2.9400000000000022</v>
      </c>
      <c r="M56" s="2">
        <f t="shared" si="4"/>
        <v>0.24990000000000004</v>
      </c>
      <c r="S56">
        <v>1</v>
      </c>
      <c r="T56">
        <f t="shared" si="1"/>
        <v>2.9400000000000022</v>
      </c>
    </row>
    <row r="57" spans="9:20" x14ac:dyDescent="0.3">
      <c r="I57">
        <v>50</v>
      </c>
      <c r="J57" s="6">
        <f t="shared" si="2"/>
        <v>0.16666666666666669</v>
      </c>
      <c r="K57" s="4">
        <f t="shared" si="0"/>
        <v>18</v>
      </c>
      <c r="L57" s="2">
        <f t="shared" si="3"/>
        <v>3.0000000000000022</v>
      </c>
      <c r="M57" s="2">
        <f t="shared" si="4"/>
        <v>0.26</v>
      </c>
      <c r="S57">
        <v>1</v>
      </c>
      <c r="T57">
        <f t="shared" si="1"/>
        <v>3.0000000000000022</v>
      </c>
    </row>
    <row r="58" spans="9:20" x14ac:dyDescent="0.3">
      <c r="I58">
        <v>51</v>
      </c>
      <c r="J58" s="6">
        <f t="shared" si="2"/>
        <v>0.17</v>
      </c>
      <c r="K58" s="4">
        <f t="shared" ref="K58:K89" si="5">IF(J58&lt;(1/3)*$C$23,$C$36, IF(J58&gt;(2/3)*$C$23,-$C$36,0))</f>
        <v>0</v>
      </c>
      <c r="L58" s="2">
        <f t="shared" si="3"/>
        <v>3.0000000000000022</v>
      </c>
      <c r="M58" s="2">
        <f t="shared" si="4"/>
        <v>0.27</v>
      </c>
      <c r="S58">
        <v>1</v>
      </c>
      <c r="T58">
        <f t="shared" si="1"/>
        <v>3.0000000000000022</v>
      </c>
    </row>
    <row r="59" spans="9:20" x14ac:dyDescent="0.3">
      <c r="I59">
        <v>52</v>
      </c>
      <c r="J59" s="6">
        <f t="shared" si="2"/>
        <v>0.17333333333333334</v>
      </c>
      <c r="K59" s="4">
        <f t="shared" si="5"/>
        <v>0</v>
      </c>
      <c r="L59" s="2">
        <f t="shared" si="3"/>
        <v>3.0000000000000022</v>
      </c>
      <c r="M59" s="2">
        <f t="shared" si="4"/>
        <v>0.28000000000000003</v>
      </c>
      <c r="S59">
        <v>1</v>
      </c>
      <c r="T59">
        <f t="shared" si="1"/>
        <v>3.0000000000000022</v>
      </c>
    </row>
    <row r="60" spans="9:20" x14ac:dyDescent="0.3">
      <c r="I60">
        <v>53</v>
      </c>
      <c r="J60" s="6">
        <f t="shared" si="2"/>
        <v>0.17666666666666667</v>
      </c>
      <c r="K60" s="4">
        <f t="shared" si="5"/>
        <v>0</v>
      </c>
      <c r="L60" s="2">
        <f t="shared" si="3"/>
        <v>3.0000000000000022</v>
      </c>
      <c r="M60" s="2">
        <f t="shared" si="4"/>
        <v>0.29000000000000004</v>
      </c>
      <c r="S60">
        <v>1</v>
      </c>
      <c r="T60">
        <f t="shared" si="1"/>
        <v>3.0000000000000022</v>
      </c>
    </row>
    <row r="61" spans="9:20" x14ac:dyDescent="0.3">
      <c r="I61">
        <v>54</v>
      </c>
      <c r="J61" s="6">
        <f t="shared" si="2"/>
        <v>0.18000000000000002</v>
      </c>
      <c r="K61" s="4">
        <f t="shared" si="5"/>
        <v>0</v>
      </c>
      <c r="L61" s="2">
        <f t="shared" si="3"/>
        <v>3.0000000000000022</v>
      </c>
      <c r="M61" s="2">
        <f t="shared" si="4"/>
        <v>0.30000000000000004</v>
      </c>
      <c r="S61">
        <v>1</v>
      </c>
      <c r="T61">
        <f t="shared" si="1"/>
        <v>3.0000000000000022</v>
      </c>
    </row>
    <row r="62" spans="9:20" x14ac:dyDescent="0.3">
      <c r="I62">
        <v>55</v>
      </c>
      <c r="J62" s="6">
        <f t="shared" si="2"/>
        <v>0.18333333333333335</v>
      </c>
      <c r="K62" s="4">
        <f t="shared" si="5"/>
        <v>0</v>
      </c>
      <c r="L62" s="2">
        <f t="shared" si="3"/>
        <v>3.0000000000000022</v>
      </c>
      <c r="M62" s="2">
        <f t="shared" si="4"/>
        <v>0.31000000000000005</v>
      </c>
      <c r="S62">
        <v>1</v>
      </c>
      <c r="T62">
        <f t="shared" si="1"/>
        <v>3.0000000000000022</v>
      </c>
    </row>
    <row r="63" spans="9:20" x14ac:dyDescent="0.3">
      <c r="I63">
        <v>56</v>
      </c>
      <c r="J63" s="6">
        <f t="shared" si="2"/>
        <v>0.18666666666666668</v>
      </c>
      <c r="K63" s="4">
        <f t="shared" si="5"/>
        <v>0</v>
      </c>
      <c r="L63" s="2">
        <f t="shared" si="3"/>
        <v>3.0000000000000022</v>
      </c>
      <c r="M63" s="2">
        <f t="shared" si="4"/>
        <v>0.32000000000000006</v>
      </c>
      <c r="S63">
        <v>1</v>
      </c>
      <c r="T63">
        <f t="shared" si="1"/>
        <v>3.0000000000000022</v>
      </c>
    </row>
    <row r="64" spans="9:20" x14ac:dyDescent="0.3">
      <c r="I64">
        <v>57</v>
      </c>
      <c r="J64" s="6">
        <f t="shared" si="2"/>
        <v>0.19</v>
      </c>
      <c r="K64" s="4">
        <f t="shared" si="5"/>
        <v>0</v>
      </c>
      <c r="L64" s="2">
        <f t="shared" si="3"/>
        <v>3.0000000000000022</v>
      </c>
      <c r="M64" s="2">
        <f t="shared" si="4"/>
        <v>0.33000000000000007</v>
      </c>
      <c r="S64">
        <v>1</v>
      </c>
      <c r="T64">
        <f t="shared" si="1"/>
        <v>3.0000000000000022</v>
      </c>
    </row>
    <row r="65" spans="9:20" x14ac:dyDescent="0.3">
      <c r="I65">
        <v>58</v>
      </c>
      <c r="J65" s="6">
        <f t="shared" si="2"/>
        <v>0.19333333333333336</v>
      </c>
      <c r="K65" s="4">
        <f t="shared" si="5"/>
        <v>0</v>
      </c>
      <c r="L65" s="2">
        <f t="shared" si="3"/>
        <v>3.0000000000000022</v>
      </c>
      <c r="M65" s="2">
        <f t="shared" si="4"/>
        <v>0.34000000000000008</v>
      </c>
      <c r="S65">
        <v>1</v>
      </c>
      <c r="T65">
        <f t="shared" si="1"/>
        <v>3.0000000000000022</v>
      </c>
    </row>
    <row r="66" spans="9:20" x14ac:dyDescent="0.3">
      <c r="I66">
        <v>59</v>
      </c>
      <c r="J66" s="6">
        <f t="shared" si="2"/>
        <v>0.19666666666666668</v>
      </c>
      <c r="K66" s="4">
        <f t="shared" si="5"/>
        <v>0</v>
      </c>
      <c r="L66" s="2">
        <f t="shared" si="3"/>
        <v>3.0000000000000022</v>
      </c>
      <c r="M66" s="2">
        <f t="shared" si="4"/>
        <v>0.35000000000000009</v>
      </c>
      <c r="S66">
        <v>1</v>
      </c>
      <c r="T66">
        <f t="shared" si="1"/>
        <v>3.0000000000000022</v>
      </c>
    </row>
    <row r="67" spans="9:20" x14ac:dyDescent="0.3">
      <c r="I67">
        <v>60</v>
      </c>
      <c r="J67" s="6">
        <f t="shared" si="2"/>
        <v>0.2</v>
      </c>
      <c r="K67" s="4">
        <f t="shared" si="5"/>
        <v>0</v>
      </c>
      <c r="L67" s="2">
        <f t="shared" si="3"/>
        <v>3.0000000000000022</v>
      </c>
      <c r="M67" s="2">
        <f t="shared" si="4"/>
        <v>0.3600000000000001</v>
      </c>
      <c r="S67">
        <v>1</v>
      </c>
      <c r="T67">
        <f t="shared" si="1"/>
        <v>3.0000000000000022</v>
      </c>
    </row>
    <row r="68" spans="9:20" x14ac:dyDescent="0.3">
      <c r="I68">
        <v>61</v>
      </c>
      <c r="J68" s="6">
        <f t="shared" si="2"/>
        <v>0.20333333333333334</v>
      </c>
      <c r="K68" s="4">
        <f t="shared" si="5"/>
        <v>0</v>
      </c>
      <c r="L68" s="2">
        <f t="shared" si="3"/>
        <v>3.0000000000000022</v>
      </c>
      <c r="M68" s="2">
        <f t="shared" si="4"/>
        <v>0.37000000000000011</v>
      </c>
      <c r="S68">
        <v>1</v>
      </c>
      <c r="T68">
        <f t="shared" si="1"/>
        <v>3.0000000000000022</v>
      </c>
    </row>
    <row r="69" spans="9:20" x14ac:dyDescent="0.3">
      <c r="I69">
        <v>62</v>
      </c>
      <c r="J69" s="6">
        <f t="shared" si="2"/>
        <v>0.20666666666666669</v>
      </c>
      <c r="K69" s="4">
        <f t="shared" si="5"/>
        <v>0</v>
      </c>
      <c r="L69" s="2">
        <f t="shared" si="3"/>
        <v>3.0000000000000022</v>
      </c>
      <c r="M69" s="2">
        <f t="shared" si="4"/>
        <v>0.38000000000000012</v>
      </c>
      <c r="S69">
        <v>1</v>
      </c>
      <c r="T69">
        <f t="shared" si="1"/>
        <v>3.0000000000000022</v>
      </c>
    </row>
    <row r="70" spans="9:20" x14ac:dyDescent="0.3">
      <c r="I70">
        <v>63</v>
      </c>
      <c r="J70" s="6">
        <f t="shared" si="2"/>
        <v>0.21000000000000002</v>
      </c>
      <c r="K70" s="4">
        <f t="shared" si="5"/>
        <v>0</v>
      </c>
      <c r="L70" s="2">
        <f t="shared" si="3"/>
        <v>3.0000000000000022</v>
      </c>
      <c r="M70" s="2">
        <f t="shared" si="4"/>
        <v>0.39000000000000012</v>
      </c>
      <c r="S70">
        <v>1</v>
      </c>
      <c r="T70">
        <f t="shared" si="1"/>
        <v>3.0000000000000022</v>
      </c>
    </row>
    <row r="71" spans="9:20" x14ac:dyDescent="0.3">
      <c r="I71">
        <v>64</v>
      </c>
      <c r="J71" s="6">
        <f t="shared" si="2"/>
        <v>0.21333333333333335</v>
      </c>
      <c r="K71" s="4">
        <f t="shared" si="5"/>
        <v>0</v>
      </c>
      <c r="L71" s="2">
        <f t="shared" si="3"/>
        <v>3.0000000000000022</v>
      </c>
      <c r="M71" s="2">
        <f t="shared" si="4"/>
        <v>0.40000000000000013</v>
      </c>
      <c r="S71">
        <v>1</v>
      </c>
      <c r="T71">
        <f t="shared" si="1"/>
        <v>3.0000000000000022</v>
      </c>
    </row>
    <row r="72" spans="9:20" x14ac:dyDescent="0.3">
      <c r="I72">
        <v>65</v>
      </c>
      <c r="J72" s="6">
        <f t="shared" si="2"/>
        <v>0.21666666666666667</v>
      </c>
      <c r="K72" s="4">
        <f t="shared" si="5"/>
        <v>0</v>
      </c>
      <c r="L72" s="2">
        <f t="shared" si="3"/>
        <v>3.0000000000000022</v>
      </c>
      <c r="M72" s="2">
        <f t="shared" si="4"/>
        <v>0.41000000000000014</v>
      </c>
      <c r="S72">
        <v>1</v>
      </c>
      <c r="T72">
        <f t="shared" ref="T72:T135" si="6">L72*S72</f>
        <v>3.0000000000000022</v>
      </c>
    </row>
    <row r="73" spans="9:20" x14ac:dyDescent="0.3">
      <c r="I73">
        <v>66</v>
      </c>
      <c r="J73" s="6">
        <f t="shared" ref="J73:J136" si="7">$C$25*(ROW(J73)-7)</f>
        <v>0.22</v>
      </c>
      <c r="K73" s="4">
        <f t="shared" si="5"/>
        <v>0</v>
      </c>
      <c r="L73" s="2">
        <f t="shared" ref="L73:L136" si="8">K73*$C$25 +L72</f>
        <v>3.0000000000000022</v>
      </c>
      <c r="M73" s="2">
        <f t="shared" ref="M73:M136" si="9">M72+L73*$C$25 +0.5*K73*$C$25*$C$25</f>
        <v>0.42000000000000015</v>
      </c>
      <c r="S73">
        <v>1</v>
      </c>
      <c r="T73">
        <f t="shared" si="6"/>
        <v>3.0000000000000022</v>
      </c>
    </row>
    <row r="74" spans="9:20" x14ac:dyDescent="0.3">
      <c r="I74">
        <v>67</v>
      </c>
      <c r="J74" s="6">
        <f t="shared" si="7"/>
        <v>0.22333333333333336</v>
      </c>
      <c r="K74" s="4">
        <f t="shared" si="5"/>
        <v>0</v>
      </c>
      <c r="L74" s="2">
        <f t="shared" si="8"/>
        <v>3.0000000000000022</v>
      </c>
      <c r="M74" s="2">
        <f t="shared" si="9"/>
        <v>0.43000000000000016</v>
      </c>
      <c r="S74">
        <v>1</v>
      </c>
      <c r="T74">
        <f t="shared" si="6"/>
        <v>3.0000000000000022</v>
      </c>
    </row>
    <row r="75" spans="9:20" x14ac:dyDescent="0.3">
      <c r="I75">
        <v>68</v>
      </c>
      <c r="J75" s="6">
        <f t="shared" si="7"/>
        <v>0.22666666666666668</v>
      </c>
      <c r="K75" s="4">
        <f t="shared" si="5"/>
        <v>0</v>
      </c>
      <c r="L75" s="2">
        <f t="shared" si="8"/>
        <v>3.0000000000000022</v>
      </c>
      <c r="M75" s="2">
        <f t="shared" si="9"/>
        <v>0.44000000000000017</v>
      </c>
      <c r="S75">
        <v>1</v>
      </c>
      <c r="T75">
        <f t="shared" si="6"/>
        <v>3.0000000000000022</v>
      </c>
    </row>
    <row r="76" spans="9:20" x14ac:dyDescent="0.3">
      <c r="I76">
        <v>69</v>
      </c>
      <c r="J76" s="6">
        <f t="shared" si="7"/>
        <v>0.23</v>
      </c>
      <c r="K76" s="4">
        <f t="shared" si="5"/>
        <v>0</v>
      </c>
      <c r="L76" s="2">
        <f t="shared" si="8"/>
        <v>3.0000000000000022</v>
      </c>
      <c r="M76" s="2">
        <f t="shared" si="9"/>
        <v>0.45000000000000018</v>
      </c>
      <c r="S76">
        <v>1</v>
      </c>
      <c r="T76">
        <f t="shared" si="6"/>
        <v>3.0000000000000022</v>
      </c>
    </row>
    <row r="77" spans="9:20" x14ac:dyDescent="0.3">
      <c r="I77">
        <v>70</v>
      </c>
      <c r="J77" s="6">
        <f t="shared" si="7"/>
        <v>0.23333333333333334</v>
      </c>
      <c r="K77" s="4">
        <f t="shared" si="5"/>
        <v>0</v>
      </c>
      <c r="L77" s="2">
        <f t="shared" si="8"/>
        <v>3.0000000000000022</v>
      </c>
      <c r="M77" s="2">
        <f t="shared" si="9"/>
        <v>0.46000000000000019</v>
      </c>
      <c r="S77">
        <v>1</v>
      </c>
      <c r="T77">
        <f t="shared" si="6"/>
        <v>3.0000000000000022</v>
      </c>
    </row>
    <row r="78" spans="9:20" x14ac:dyDescent="0.3">
      <c r="I78">
        <v>71</v>
      </c>
      <c r="J78" s="6">
        <f t="shared" si="7"/>
        <v>0.23666666666666669</v>
      </c>
      <c r="K78" s="4">
        <f t="shared" si="5"/>
        <v>0</v>
      </c>
      <c r="L78" s="2">
        <f t="shared" si="8"/>
        <v>3.0000000000000022</v>
      </c>
      <c r="M78" s="2">
        <f t="shared" si="9"/>
        <v>0.4700000000000002</v>
      </c>
      <c r="S78">
        <v>1</v>
      </c>
      <c r="T78">
        <f t="shared" si="6"/>
        <v>3.0000000000000022</v>
      </c>
    </row>
    <row r="79" spans="9:20" x14ac:dyDescent="0.3">
      <c r="I79">
        <v>72</v>
      </c>
      <c r="J79" s="6">
        <f t="shared" si="7"/>
        <v>0.24000000000000002</v>
      </c>
      <c r="K79" s="4">
        <f t="shared" si="5"/>
        <v>0</v>
      </c>
      <c r="L79" s="2">
        <f t="shared" si="8"/>
        <v>3.0000000000000022</v>
      </c>
      <c r="M79" s="2">
        <f t="shared" si="9"/>
        <v>0.4800000000000002</v>
      </c>
      <c r="S79">
        <v>1</v>
      </c>
      <c r="T79">
        <f t="shared" si="6"/>
        <v>3.0000000000000022</v>
      </c>
    </row>
    <row r="80" spans="9:20" x14ac:dyDescent="0.3">
      <c r="I80">
        <v>73</v>
      </c>
      <c r="J80" s="6">
        <f t="shared" si="7"/>
        <v>0.24333333333333335</v>
      </c>
      <c r="K80" s="4">
        <f t="shared" si="5"/>
        <v>0</v>
      </c>
      <c r="L80" s="2">
        <f t="shared" si="8"/>
        <v>3.0000000000000022</v>
      </c>
      <c r="M80" s="2">
        <f t="shared" si="9"/>
        <v>0.49000000000000021</v>
      </c>
      <c r="S80">
        <v>1</v>
      </c>
      <c r="T80">
        <f t="shared" si="6"/>
        <v>3.0000000000000022</v>
      </c>
    </row>
    <row r="81" spans="9:20" x14ac:dyDescent="0.3">
      <c r="I81">
        <v>74</v>
      </c>
      <c r="J81" s="6">
        <f t="shared" si="7"/>
        <v>0.24666666666666667</v>
      </c>
      <c r="K81" s="4">
        <f t="shared" si="5"/>
        <v>0</v>
      </c>
      <c r="L81" s="2">
        <f t="shared" si="8"/>
        <v>3.0000000000000022</v>
      </c>
      <c r="M81" s="2">
        <f t="shared" si="9"/>
        <v>0.50000000000000022</v>
      </c>
      <c r="S81">
        <v>1</v>
      </c>
      <c r="T81">
        <f t="shared" si="6"/>
        <v>3.0000000000000022</v>
      </c>
    </row>
    <row r="82" spans="9:20" x14ac:dyDescent="0.3">
      <c r="I82">
        <v>75</v>
      </c>
      <c r="J82" s="6">
        <f t="shared" si="7"/>
        <v>0.25</v>
      </c>
      <c r="K82" s="4">
        <f t="shared" si="5"/>
        <v>0</v>
      </c>
      <c r="L82" s="2">
        <f t="shared" si="8"/>
        <v>3.0000000000000022</v>
      </c>
      <c r="M82" s="2">
        <f t="shared" si="9"/>
        <v>0.51000000000000023</v>
      </c>
      <c r="S82">
        <v>1</v>
      </c>
      <c r="T82">
        <f t="shared" si="6"/>
        <v>3.0000000000000022</v>
      </c>
    </row>
    <row r="83" spans="9:20" x14ac:dyDescent="0.3">
      <c r="I83">
        <v>76</v>
      </c>
      <c r="J83" s="6">
        <f t="shared" si="7"/>
        <v>0.25333333333333335</v>
      </c>
      <c r="K83" s="4">
        <f t="shared" si="5"/>
        <v>0</v>
      </c>
      <c r="L83" s="2">
        <f t="shared" si="8"/>
        <v>3.0000000000000022</v>
      </c>
      <c r="M83" s="2">
        <f t="shared" si="9"/>
        <v>0.52000000000000024</v>
      </c>
      <c r="S83">
        <v>1</v>
      </c>
      <c r="T83">
        <f t="shared" si="6"/>
        <v>3.0000000000000022</v>
      </c>
    </row>
    <row r="84" spans="9:20" x14ac:dyDescent="0.3">
      <c r="I84">
        <v>77</v>
      </c>
      <c r="J84" s="6">
        <f t="shared" si="7"/>
        <v>0.25666666666666671</v>
      </c>
      <c r="K84" s="4">
        <f t="shared" si="5"/>
        <v>0</v>
      </c>
      <c r="L84" s="2">
        <f t="shared" si="8"/>
        <v>3.0000000000000022</v>
      </c>
      <c r="M84" s="2">
        <f t="shared" si="9"/>
        <v>0.53000000000000025</v>
      </c>
      <c r="S84">
        <v>1</v>
      </c>
      <c r="T84">
        <f t="shared" si="6"/>
        <v>3.0000000000000022</v>
      </c>
    </row>
    <row r="85" spans="9:20" x14ac:dyDescent="0.3">
      <c r="I85">
        <v>78</v>
      </c>
      <c r="J85" s="6">
        <f t="shared" si="7"/>
        <v>0.26</v>
      </c>
      <c r="K85" s="4">
        <f t="shared" si="5"/>
        <v>0</v>
      </c>
      <c r="L85" s="2">
        <f t="shared" si="8"/>
        <v>3.0000000000000022</v>
      </c>
      <c r="M85" s="2">
        <f t="shared" si="9"/>
        <v>0.54000000000000026</v>
      </c>
      <c r="S85">
        <v>1</v>
      </c>
      <c r="T85">
        <f t="shared" si="6"/>
        <v>3.0000000000000022</v>
      </c>
    </row>
    <row r="86" spans="9:20" x14ac:dyDescent="0.3">
      <c r="I86">
        <v>79</v>
      </c>
      <c r="J86" s="6">
        <f t="shared" si="7"/>
        <v>0.26333333333333336</v>
      </c>
      <c r="K86" s="4">
        <f t="shared" si="5"/>
        <v>0</v>
      </c>
      <c r="L86" s="2">
        <f t="shared" si="8"/>
        <v>3.0000000000000022</v>
      </c>
      <c r="M86" s="2">
        <f t="shared" si="9"/>
        <v>0.55000000000000027</v>
      </c>
      <c r="S86">
        <v>1</v>
      </c>
      <c r="T86">
        <f t="shared" si="6"/>
        <v>3.0000000000000022</v>
      </c>
    </row>
    <row r="87" spans="9:20" x14ac:dyDescent="0.3">
      <c r="I87">
        <v>80</v>
      </c>
      <c r="J87" s="6">
        <f t="shared" si="7"/>
        <v>0.26666666666666666</v>
      </c>
      <c r="K87" s="4">
        <f t="shared" si="5"/>
        <v>0</v>
      </c>
      <c r="L87" s="2">
        <f t="shared" si="8"/>
        <v>3.0000000000000022</v>
      </c>
      <c r="M87" s="2">
        <f t="shared" si="9"/>
        <v>0.56000000000000028</v>
      </c>
      <c r="S87">
        <v>1</v>
      </c>
      <c r="T87">
        <f t="shared" si="6"/>
        <v>3.0000000000000022</v>
      </c>
    </row>
    <row r="88" spans="9:20" x14ac:dyDescent="0.3">
      <c r="I88">
        <v>81</v>
      </c>
      <c r="J88" s="6">
        <f t="shared" si="7"/>
        <v>0.27</v>
      </c>
      <c r="K88" s="4">
        <f t="shared" si="5"/>
        <v>0</v>
      </c>
      <c r="L88" s="2">
        <f t="shared" si="8"/>
        <v>3.0000000000000022</v>
      </c>
      <c r="M88" s="2">
        <f t="shared" si="9"/>
        <v>0.57000000000000028</v>
      </c>
      <c r="S88">
        <v>1</v>
      </c>
      <c r="T88">
        <f t="shared" si="6"/>
        <v>3.0000000000000022</v>
      </c>
    </row>
    <row r="89" spans="9:20" x14ac:dyDescent="0.3">
      <c r="I89">
        <v>82</v>
      </c>
      <c r="J89" s="6">
        <f t="shared" si="7"/>
        <v>0.27333333333333337</v>
      </c>
      <c r="K89" s="4">
        <f t="shared" si="5"/>
        <v>0</v>
      </c>
      <c r="L89" s="2">
        <f t="shared" si="8"/>
        <v>3.0000000000000022</v>
      </c>
      <c r="M89" s="2">
        <f t="shared" si="9"/>
        <v>0.58000000000000029</v>
      </c>
      <c r="S89">
        <v>1</v>
      </c>
      <c r="T89">
        <f t="shared" si="6"/>
        <v>3.0000000000000022</v>
      </c>
    </row>
    <row r="90" spans="9:20" x14ac:dyDescent="0.3">
      <c r="I90">
        <v>83</v>
      </c>
      <c r="J90" s="6">
        <f t="shared" si="7"/>
        <v>0.27666666666666667</v>
      </c>
      <c r="K90" s="4">
        <f t="shared" ref="K90:K107" si="10">IF(J90&lt;(1/3)*$C$23,$C$36, IF(J90&gt;(2/3)*$C$23,-$C$36,0))</f>
        <v>0</v>
      </c>
      <c r="L90" s="2">
        <f t="shared" si="8"/>
        <v>3.0000000000000022</v>
      </c>
      <c r="M90" s="2">
        <f t="shared" si="9"/>
        <v>0.5900000000000003</v>
      </c>
      <c r="S90">
        <v>1</v>
      </c>
      <c r="T90">
        <f t="shared" si="6"/>
        <v>3.0000000000000022</v>
      </c>
    </row>
    <row r="91" spans="9:20" x14ac:dyDescent="0.3">
      <c r="I91">
        <v>84</v>
      </c>
      <c r="J91" s="6">
        <f t="shared" si="7"/>
        <v>0.28000000000000003</v>
      </c>
      <c r="K91" s="4">
        <f t="shared" si="10"/>
        <v>0</v>
      </c>
      <c r="L91" s="2">
        <f t="shared" si="8"/>
        <v>3.0000000000000022</v>
      </c>
      <c r="M91" s="2">
        <f t="shared" si="9"/>
        <v>0.60000000000000031</v>
      </c>
      <c r="S91">
        <v>1</v>
      </c>
      <c r="T91">
        <f t="shared" si="6"/>
        <v>3.0000000000000022</v>
      </c>
    </row>
    <row r="92" spans="9:20" x14ac:dyDescent="0.3">
      <c r="I92">
        <v>85</v>
      </c>
      <c r="J92" s="6">
        <f t="shared" si="7"/>
        <v>0.28333333333333333</v>
      </c>
      <c r="K92" s="4">
        <f t="shared" si="10"/>
        <v>0</v>
      </c>
      <c r="L92" s="2">
        <f t="shared" si="8"/>
        <v>3.0000000000000022</v>
      </c>
      <c r="M92" s="2">
        <f t="shared" si="9"/>
        <v>0.61000000000000032</v>
      </c>
      <c r="S92">
        <v>1</v>
      </c>
      <c r="T92">
        <f t="shared" si="6"/>
        <v>3.0000000000000022</v>
      </c>
    </row>
    <row r="93" spans="9:20" x14ac:dyDescent="0.3">
      <c r="I93">
        <v>86</v>
      </c>
      <c r="J93" s="6">
        <f t="shared" si="7"/>
        <v>0.28666666666666668</v>
      </c>
      <c r="K93" s="4">
        <f t="shared" si="10"/>
        <v>0</v>
      </c>
      <c r="L93" s="2">
        <f t="shared" si="8"/>
        <v>3.0000000000000022</v>
      </c>
      <c r="M93" s="2">
        <f t="shared" si="9"/>
        <v>0.62000000000000033</v>
      </c>
      <c r="S93">
        <v>1</v>
      </c>
      <c r="T93">
        <f t="shared" si="6"/>
        <v>3.0000000000000022</v>
      </c>
    </row>
    <row r="94" spans="9:20" x14ac:dyDescent="0.3">
      <c r="I94">
        <v>87</v>
      </c>
      <c r="J94" s="6">
        <f t="shared" si="7"/>
        <v>0.29000000000000004</v>
      </c>
      <c r="K94" s="4">
        <f t="shared" si="10"/>
        <v>0</v>
      </c>
      <c r="L94" s="2">
        <f t="shared" si="8"/>
        <v>3.0000000000000022</v>
      </c>
      <c r="M94" s="2">
        <f t="shared" si="9"/>
        <v>0.63000000000000034</v>
      </c>
      <c r="S94">
        <v>1</v>
      </c>
      <c r="T94">
        <f t="shared" si="6"/>
        <v>3.0000000000000022</v>
      </c>
    </row>
    <row r="95" spans="9:20" x14ac:dyDescent="0.3">
      <c r="I95">
        <v>88</v>
      </c>
      <c r="J95" s="6">
        <f t="shared" si="7"/>
        <v>0.29333333333333333</v>
      </c>
      <c r="K95" s="4">
        <f t="shared" si="10"/>
        <v>0</v>
      </c>
      <c r="L95" s="2">
        <f t="shared" si="8"/>
        <v>3.0000000000000022</v>
      </c>
      <c r="M95" s="2">
        <f t="shared" si="9"/>
        <v>0.64000000000000035</v>
      </c>
      <c r="S95">
        <v>1</v>
      </c>
      <c r="T95">
        <f t="shared" si="6"/>
        <v>3.0000000000000022</v>
      </c>
    </row>
    <row r="96" spans="9:20" x14ac:dyDescent="0.3">
      <c r="I96">
        <v>89</v>
      </c>
      <c r="J96" s="6">
        <f t="shared" si="7"/>
        <v>0.29666666666666669</v>
      </c>
      <c r="K96" s="4">
        <f t="shared" si="10"/>
        <v>0</v>
      </c>
      <c r="L96" s="2">
        <f t="shared" si="8"/>
        <v>3.0000000000000022</v>
      </c>
      <c r="M96" s="2">
        <f t="shared" si="9"/>
        <v>0.65000000000000036</v>
      </c>
      <c r="S96">
        <v>1</v>
      </c>
      <c r="T96">
        <f t="shared" si="6"/>
        <v>3.0000000000000022</v>
      </c>
    </row>
    <row r="97" spans="9:20" x14ac:dyDescent="0.3">
      <c r="I97">
        <v>90</v>
      </c>
      <c r="J97" s="6">
        <f t="shared" si="7"/>
        <v>0.30000000000000004</v>
      </c>
      <c r="K97" s="4">
        <f t="shared" si="10"/>
        <v>0</v>
      </c>
      <c r="L97" s="2">
        <f t="shared" si="8"/>
        <v>3.0000000000000022</v>
      </c>
      <c r="M97" s="2">
        <f t="shared" si="9"/>
        <v>0.66000000000000036</v>
      </c>
      <c r="S97">
        <v>1</v>
      </c>
      <c r="T97">
        <f t="shared" si="6"/>
        <v>3.0000000000000022</v>
      </c>
    </row>
    <row r="98" spans="9:20" x14ac:dyDescent="0.3">
      <c r="I98">
        <v>91</v>
      </c>
      <c r="J98" s="6">
        <f t="shared" si="7"/>
        <v>0.30333333333333334</v>
      </c>
      <c r="K98" s="4">
        <f t="shared" si="10"/>
        <v>0</v>
      </c>
      <c r="L98" s="2">
        <f t="shared" si="8"/>
        <v>3.0000000000000022</v>
      </c>
      <c r="M98" s="2">
        <f t="shared" si="9"/>
        <v>0.67000000000000037</v>
      </c>
      <c r="S98">
        <v>1</v>
      </c>
      <c r="T98">
        <f t="shared" si="6"/>
        <v>3.0000000000000022</v>
      </c>
    </row>
    <row r="99" spans="9:20" x14ac:dyDescent="0.3">
      <c r="I99">
        <v>92</v>
      </c>
      <c r="J99" s="6">
        <f t="shared" si="7"/>
        <v>0.3066666666666667</v>
      </c>
      <c r="K99" s="4">
        <f t="shared" si="10"/>
        <v>0</v>
      </c>
      <c r="L99" s="2">
        <f t="shared" si="8"/>
        <v>3.0000000000000022</v>
      </c>
      <c r="M99" s="2">
        <f t="shared" si="9"/>
        <v>0.68000000000000038</v>
      </c>
      <c r="S99">
        <v>1</v>
      </c>
      <c r="T99">
        <f t="shared" si="6"/>
        <v>3.0000000000000022</v>
      </c>
    </row>
    <row r="100" spans="9:20" x14ac:dyDescent="0.3">
      <c r="I100">
        <v>93</v>
      </c>
      <c r="J100" s="6">
        <f t="shared" si="7"/>
        <v>0.31</v>
      </c>
      <c r="K100" s="4">
        <f t="shared" si="10"/>
        <v>0</v>
      </c>
      <c r="L100" s="2">
        <f t="shared" si="8"/>
        <v>3.0000000000000022</v>
      </c>
      <c r="M100" s="2">
        <f t="shared" si="9"/>
        <v>0.69000000000000039</v>
      </c>
      <c r="S100">
        <v>1</v>
      </c>
      <c r="T100">
        <f t="shared" si="6"/>
        <v>3.0000000000000022</v>
      </c>
    </row>
    <row r="101" spans="9:20" x14ac:dyDescent="0.3">
      <c r="I101">
        <v>94</v>
      </c>
      <c r="J101" s="6">
        <f t="shared" si="7"/>
        <v>0.31333333333333335</v>
      </c>
      <c r="K101" s="4">
        <f t="shared" si="10"/>
        <v>0</v>
      </c>
      <c r="L101" s="2">
        <f t="shared" si="8"/>
        <v>3.0000000000000022</v>
      </c>
      <c r="M101" s="2">
        <f t="shared" si="9"/>
        <v>0.7000000000000004</v>
      </c>
      <c r="S101">
        <v>1</v>
      </c>
      <c r="T101">
        <f t="shared" si="6"/>
        <v>3.0000000000000022</v>
      </c>
    </row>
    <row r="102" spans="9:20" x14ac:dyDescent="0.3">
      <c r="I102">
        <v>95</v>
      </c>
      <c r="J102" s="6">
        <f t="shared" si="7"/>
        <v>0.31666666666666671</v>
      </c>
      <c r="K102" s="4">
        <f t="shared" si="10"/>
        <v>0</v>
      </c>
      <c r="L102" s="2">
        <f t="shared" si="8"/>
        <v>3.0000000000000022</v>
      </c>
      <c r="M102" s="2">
        <f t="shared" si="9"/>
        <v>0.71000000000000041</v>
      </c>
      <c r="S102">
        <v>1</v>
      </c>
      <c r="T102">
        <f t="shared" si="6"/>
        <v>3.0000000000000022</v>
      </c>
    </row>
    <row r="103" spans="9:20" x14ac:dyDescent="0.3">
      <c r="I103">
        <v>96</v>
      </c>
      <c r="J103" s="6">
        <f t="shared" si="7"/>
        <v>0.32</v>
      </c>
      <c r="K103" s="4">
        <f t="shared" si="10"/>
        <v>0</v>
      </c>
      <c r="L103" s="2">
        <f t="shared" si="8"/>
        <v>3.0000000000000022</v>
      </c>
      <c r="M103" s="2">
        <f t="shared" si="9"/>
        <v>0.72000000000000042</v>
      </c>
      <c r="S103">
        <v>1</v>
      </c>
      <c r="T103">
        <f t="shared" si="6"/>
        <v>3.0000000000000022</v>
      </c>
    </row>
    <row r="104" spans="9:20" x14ac:dyDescent="0.3">
      <c r="I104">
        <v>97</v>
      </c>
      <c r="J104" s="6">
        <f t="shared" si="7"/>
        <v>0.32333333333333336</v>
      </c>
      <c r="K104" s="4">
        <f t="shared" si="10"/>
        <v>0</v>
      </c>
      <c r="L104" s="2">
        <f t="shared" si="8"/>
        <v>3.0000000000000022</v>
      </c>
      <c r="M104" s="2">
        <f t="shared" si="9"/>
        <v>0.73000000000000043</v>
      </c>
      <c r="S104">
        <v>1</v>
      </c>
      <c r="T104">
        <f t="shared" si="6"/>
        <v>3.0000000000000022</v>
      </c>
    </row>
    <row r="105" spans="9:20" x14ac:dyDescent="0.3">
      <c r="I105">
        <v>98</v>
      </c>
      <c r="J105" s="6">
        <f t="shared" si="7"/>
        <v>0.32666666666666666</v>
      </c>
      <c r="K105" s="4">
        <f t="shared" si="10"/>
        <v>0</v>
      </c>
      <c r="L105" s="2">
        <f t="shared" si="8"/>
        <v>3.0000000000000022</v>
      </c>
      <c r="M105" s="2">
        <f t="shared" si="9"/>
        <v>0.74000000000000044</v>
      </c>
      <c r="S105">
        <v>1</v>
      </c>
      <c r="T105">
        <f t="shared" si="6"/>
        <v>3.0000000000000022</v>
      </c>
    </row>
    <row r="106" spans="9:20" x14ac:dyDescent="0.3">
      <c r="I106">
        <v>99</v>
      </c>
      <c r="J106" s="6">
        <f t="shared" si="7"/>
        <v>0.33</v>
      </c>
      <c r="K106" s="4">
        <f t="shared" si="10"/>
        <v>0</v>
      </c>
      <c r="L106" s="2">
        <f t="shared" si="8"/>
        <v>3.0000000000000022</v>
      </c>
      <c r="M106" s="2">
        <f t="shared" si="9"/>
        <v>0.75000000000000044</v>
      </c>
      <c r="S106">
        <v>1</v>
      </c>
      <c r="T106">
        <f t="shared" si="6"/>
        <v>3.0000000000000022</v>
      </c>
    </row>
    <row r="107" spans="9:20" x14ac:dyDescent="0.3">
      <c r="I107">
        <v>100</v>
      </c>
      <c r="J107" s="6">
        <f t="shared" si="7"/>
        <v>0.33333333333333337</v>
      </c>
      <c r="K107" s="4">
        <f t="shared" si="10"/>
        <v>0</v>
      </c>
      <c r="L107" s="2">
        <f t="shared" si="8"/>
        <v>3.0000000000000022</v>
      </c>
      <c r="M107" s="2">
        <f t="shared" si="9"/>
        <v>0.76000000000000045</v>
      </c>
      <c r="S107">
        <v>1</v>
      </c>
      <c r="T107">
        <f t="shared" si="6"/>
        <v>3.0000000000000022</v>
      </c>
    </row>
    <row r="108" spans="9:20" x14ac:dyDescent="0.3">
      <c r="I108">
        <v>101</v>
      </c>
      <c r="J108" s="6">
        <f t="shared" si="7"/>
        <v>0.33666666666666667</v>
      </c>
      <c r="K108" s="4">
        <v>0</v>
      </c>
      <c r="L108" s="2">
        <f t="shared" si="8"/>
        <v>3.0000000000000022</v>
      </c>
      <c r="M108" s="2">
        <f t="shared" si="9"/>
        <v>0.77000000000000046</v>
      </c>
      <c r="S108">
        <v>1</v>
      </c>
      <c r="T108">
        <f t="shared" si="6"/>
        <v>3.0000000000000022</v>
      </c>
    </row>
    <row r="109" spans="9:20" x14ac:dyDescent="0.3">
      <c r="I109">
        <v>102</v>
      </c>
      <c r="J109" s="6">
        <f t="shared" si="7"/>
        <v>0.34</v>
      </c>
      <c r="K109" s="4">
        <f>-$C$36</f>
        <v>-18</v>
      </c>
      <c r="L109" s="2">
        <f t="shared" si="8"/>
        <v>2.9400000000000022</v>
      </c>
      <c r="M109" s="2">
        <f t="shared" si="9"/>
        <v>0.7797000000000005</v>
      </c>
      <c r="S109">
        <v>1</v>
      </c>
      <c r="T109">
        <f t="shared" si="6"/>
        <v>2.9400000000000022</v>
      </c>
    </row>
    <row r="110" spans="9:20" x14ac:dyDescent="0.3">
      <c r="I110">
        <v>103</v>
      </c>
      <c r="J110" s="6">
        <f t="shared" si="7"/>
        <v>0.34333333333333338</v>
      </c>
      <c r="K110" s="4">
        <f t="shared" ref="K110:K157" si="11">-$C$36</f>
        <v>-18</v>
      </c>
      <c r="L110" s="2">
        <f t="shared" si="8"/>
        <v>2.8800000000000021</v>
      </c>
      <c r="M110" s="2">
        <f t="shared" si="9"/>
        <v>0.78920000000000057</v>
      </c>
      <c r="S110">
        <v>1</v>
      </c>
      <c r="T110">
        <f t="shared" si="6"/>
        <v>2.8800000000000021</v>
      </c>
    </row>
    <row r="111" spans="9:20" x14ac:dyDescent="0.3">
      <c r="I111">
        <v>104</v>
      </c>
      <c r="J111" s="6">
        <f t="shared" si="7"/>
        <v>0.34666666666666668</v>
      </c>
      <c r="K111" s="4">
        <f t="shared" si="11"/>
        <v>-18</v>
      </c>
      <c r="L111" s="2">
        <f t="shared" si="8"/>
        <v>2.8200000000000021</v>
      </c>
      <c r="M111" s="2">
        <f t="shared" si="9"/>
        <v>0.79850000000000054</v>
      </c>
      <c r="S111">
        <v>1</v>
      </c>
      <c r="T111">
        <f t="shared" si="6"/>
        <v>2.8200000000000021</v>
      </c>
    </row>
    <row r="112" spans="9:20" x14ac:dyDescent="0.3">
      <c r="I112">
        <v>105</v>
      </c>
      <c r="J112" s="6">
        <f t="shared" si="7"/>
        <v>0.35000000000000003</v>
      </c>
      <c r="K112" s="4">
        <f t="shared" si="11"/>
        <v>-18</v>
      </c>
      <c r="L112" s="2">
        <f t="shared" si="8"/>
        <v>2.760000000000002</v>
      </c>
      <c r="M112" s="2">
        <f t="shared" si="9"/>
        <v>0.80760000000000054</v>
      </c>
      <c r="S112">
        <v>1</v>
      </c>
      <c r="T112">
        <f t="shared" si="6"/>
        <v>2.760000000000002</v>
      </c>
    </row>
    <row r="113" spans="9:20" x14ac:dyDescent="0.3">
      <c r="I113">
        <v>106</v>
      </c>
      <c r="J113" s="6">
        <f t="shared" si="7"/>
        <v>0.35333333333333333</v>
      </c>
      <c r="K113" s="4">
        <f t="shared" si="11"/>
        <v>-18</v>
      </c>
      <c r="L113" s="2">
        <f t="shared" si="8"/>
        <v>2.700000000000002</v>
      </c>
      <c r="M113" s="2">
        <f t="shared" si="9"/>
        <v>0.81650000000000056</v>
      </c>
      <c r="S113">
        <v>1</v>
      </c>
      <c r="T113">
        <f t="shared" si="6"/>
        <v>2.700000000000002</v>
      </c>
    </row>
    <row r="114" spans="9:20" x14ac:dyDescent="0.3">
      <c r="I114">
        <v>107</v>
      </c>
      <c r="J114" s="6">
        <f t="shared" si="7"/>
        <v>0.35666666666666669</v>
      </c>
      <c r="K114" s="4">
        <f t="shared" si="11"/>
        <v>-18</v>
      </c>
      <c r="L114" s="2">
        <f t="shared" si="8"/>
        <v>2.6400000000000019</v>
      </c>
      <c r="M114" s="2">
        <f t="shared" si="9"/>
        <v>0.8252000000000006</v>
      </c>
      <c r="S114">
        <v>1</v>
      </c>
      <c r="T114">
        <f t="shared" si="6"/>
        <v>2.6400000000000019</v>
      </c>
    </row>
    <row r="115" spans="9:20" x14ac:dyDescent="0.3">
      <c r="I115">
        <v>108</v>
      </c>
      <c r="J115" s="6">
        <f t="shared" si="7"/>
        <v>0.36000000000000004</v>
      </c>
      <c r="K115" s="4">
        <f t="shared" si="11"/>
        <v>-18</v>
      </c>
      <c r="L115" s="2">
        <f t="shared" si="8"/>
        <v>2.5800000000000018</v>
      </c>
      <c r="M115" s="2">
        <f t="shared" si="9"/>
        <v>0.83370000000000066</v>
      </c>
      <c r="S115">
        <v>1</v>
      </c>
      <c r="T115">
        <f t="shared" si="6"/>
        <v>2.5800000000000018</v>
      </c>
    </row>
    <row r="116" spans="9:20" x14ac:dyDescent="0.3">
      <c r="I116">
        <v>109</v>
      </c>
      <c r="J116" s="6">
        <f t="shared" si="7"/>
        <v>0.36333333333333334</v>
      </c>
      <c r="K116" s="4">
        <f t="shared" si="11"/>
        <v>-18</v>
      </c>
      <c r="L116" s="2">
        <f t="shared" si="8"/>
        <v>2.5200000000000018</v>
      </c>
      <c r="M116" s="2">
        <f t="shared" si="9"/>
        <v>0.84200000000000064</v>
      </c>
      <c r="S116">
        <v>1</v>
      </c>
      <c r="T116">
        <f t="shared" si="6"/>
        <v>2.5200000000000018</v>
      </c>
    </row>
    <row r="117" spans="9:20" x14ac:dyDescent="0.3">
      <c r="I117">
        <v>110</v>
      </c>
      <c r="J117" s="6">
        <f t="shared" si="7"/>
        <v>0.3666666666666667</v>
      </c>
      <c r="K117" s="4">
        <f t="shared" si="11"/>
        <v>-18</v>
      </c>
      <c r="L117" s="2">
        <f t="shared" si="8"/>
        <v>2.4600000000000017</v>
      </c>
      <c r="M117" s="2">
        <f t="shared" si="9"/>
        <v>0.85010000000000063</v>
      </c>
      <c r="S117">
        <v>1</v>
      </c>
      <c r="T117">
        <f t="shared" si="6"/>
        <v>2.4600000000000017</v>
      </c>
    </row>
    <row r="118" spans="9:20" x14ac:dyDescent="0.3">
      <c r="I118">
        <v>111</v>
      </c>
      <c r="J118" s="6">
        <f t="shared" si="7"/>
        <v>0.37000000000000005</v>
      </c>
      <c r="K118" s="4">
        <f t="shared" si="11"/>
        <v>-18</v>
      </c>
      <c r="L118" s="2">
        <f t="shared" si="8"/>
        <v>2.4000000000000017</v>
      </c>
      <c r="M118" s="2">
        <f t="shared" si="9"/>
        <v>0.85800000000000065</v>
      </c>
      <c r="S118">
        <v>1</v>
      </c>
      <c r="T118">
        <f t="shared" si="6"/>
        <v>2.4000000000000017</v>
      </c>
    </row>
    <row r="119" spans="9:20" x14ac:dyDescent="0.3">
      <c r="I119">
        <v>112</v>
      </c>
      <c r="J119" s="6">
        <f t="shared" si="7"/>
        <v>0.37333333333333335</v>
      </c>
      <c r="K119" s="4">
        <f t="shared" si="11"/>
        <v>-18</v>
      </c>
      <c r="L119" s="2">
        <f t="shared" si="8"/>
        <v>2.3400000000000016</v>
      </c>
      <c r="M119" s="2">
        <f t="shared" si="9"/>
        <v>0.86570000000000069</v>
      </c>
      <c r="S119">
        <v>1</v>
      </c>
      <c r="T119">
        <f t="shared" si="6"/>
        <v>2.3400000000000016</v>
      </c>
    </row>
    <row r="120" spans="9:20" x14ac:dyDescent="0.3">
      <c r="I120">
        <v>113</v>
      </c>
      <c r="J120" s="6">
        <f t="shared" si="7"/>
        <v>0.37666666666666671</v>
      </c>
      <c r="K120" s="4">
        <f t="shared" si="11"/>
        <v>-18</v>
      </c>
      <c r="L120" s="2">
        <f t="shared" si="8"/>
        <v>2.2800000000000016</v>
      </c>
      <c r="M120" s="2">
        <f t="shared" si="9"/>
        <v>0.87320000000000075</v>
      </c>
      <c r="S120">
        <v>1</v>
      </c>
      <c r="T120">
        <f t="shared" si="6"/>
        <v>2.2800000000000016</v>
      </c>
    </row>
    <row r="121" spans="9:20" x14ac:dyDescent="0.3">
      <c r="I121">
        <v>114</v>
      </c>
      <c r="J121" s="6">
        <f t="shared" si="7"/>
        <v>0.38</v>
      </c>
      <c r="K121" s="4">
        <f t="shared" si="11"/>
        <v>-18</v>
      </c>
      <c r="L121" s="2">
        <f t="shared" si="8"/>
        <v>2.2200000000000015</v>
      </c>
      <c r="M121" s="2">
        <f t="shared" si="9"/>
        <v>0.88050000000000073</v>
      </c>
      <c r="S121">
        <v>1</v>
      </c>
      <c r="T121">
        <f t="shared" si="6"/>
        <v>2.2200000000000015</v>
      </c>
    </row>
    <row r="122" spans="9:20" x14ac:dyDescent="0.3">
      <c r="I122">
        <v>115</v>
      </c>
      <c r="J122" s="6">
        <f t="shared" si="7"/>
        <v>0.38333333333333336</v>
      </c>
      <c r="K122" s="4">
        <f t="shared" si="11"/>
        <v>-18</v>
      </c>
      <c r="L122" s="2">
        <f t="shared" si="8"/>
        <v>2.1600000000000015</v>
      </c>
      <c r="M122" s="2">
        <f t="shared" si="9"/>
        <v>0.88760000000000072</v>
      </c>
      <c r="S122">
        <v>1</v>
      </c>
      <c r="T122">
        <f t="shared" si="6"/>
        <v>2.1600000000000015</v>
      </c>
    </row>
    <row r="123" spans="9:20" x14ac:dyDescent="0.3">
      <c r="I123">
        <v>116</v>
      </c>
      <c r="J123" s="6">
        <f t="shared" si="7"/>
        <v>0.38666666666666671</v>
      </c>
      <c r="K123" s="4">
        <f t="shared" si="11"/>
        <v>-18</v>
      </c>
      <c r="L123" s="2">
        <f t="shared" si="8"/>
        <v>2.1000000000000014</v>
      </c>
      <c r="M123" s="2">
        <f t="shared" si="9"/>
        <v>0.89450000000000074</v>
      </c>
      <c r="S123">
        <v>1</v>
      </c>
      <c r="T123">
        <f t="shared" si="6"/>
        <v>2.1000000000000014</v>
      </c>
    </row>
    <row r="124" spans="9:20" x14ac:dyDescent="0.3">
      <c r="I124">
        <v>117</v>
      </c>
      <c r="J124" s="6">
        <f t="shared" si="7"/>
        <v>0.39</v>
      </c>
      <c r="K124" s="4">
        <f t="shared" si="11"/>
        <v>-18</v>
      </c>
      <c r="L124" s="2">
        <f t="shared" si="8"/>
        <v>2.0400000000000014</v>
      </c>
      <c r="M124" s="2">
        <f t="shared" si="9"/>
        <v>0.90120000000000078</v>
      </c>
      <c r="S124">
        <v>1</v>
      </c>
      <c r="T124">
        <f t="shared" si="6"/>
        <v>2.0400000000000014</v>
      </c>
    </row>
    <row r="125" spans="9:20" x14ac:dyDescent="0.3">
      <c r="I125">
        <v>118</v>
      </c>
      <c r="J125" s="6">
        <f t="shared" si="7"/>
        <v>0.39333333333333337</v>
      </c>
      <c r="K125" s="4">
        <f t="shared" si="11"/>
        <v>-18</v>
      </c>
      <c r="L125" s="2">
        <f t="shared" si="8"/>
        <v>1.9800000000000013</v>
      </c>
      <c r="M125" s="2">
        <f t="shared" si="9"/>
        <v>0.90770000000000084</v>
      </c>
      <c r="S125">
        <v>1</v>
      </c>
      <c r="T125">
        <f t="shared" si="6"/>
        <v>1.9800000000000013</v>
      </c>
    </row>
    <row r="126" spans="9:20" x14ac:dyDescent="0.3">
      <c r="I126">
        <v>119</v>
      </c>
      <c r="J126" s="6">
        <f t="shared" si="7"/>
        <v>0.39666666666666667</v>
      </c>
      <c r="K126" s="4">
        <f t="shared" si="11"/>
        <v>-18</v>
      </c>
      <c r="L126" s="2">
        <f t="shared" si="8"/>
        <v>1.9200000000000013</v>
      </c>
      <c r="M126" s="2">
        <f t="shared" si="9"/>
        <v>0.91400000000000081</v>
      </c>
      <c r="S126">
        <v>1</v>
      </c>
      <c r="T126">
        <f t="shared" si="6"/>
        <v>1.9200000000000013</v>
      </c>
    </row>
    <row r="127" spans="9:20" x14ac:dyDescent="0.3">
      <c r="I127">
        <v>120</v>
      </c>
      <c r="J127" s="6">
        <f t="shared" si="7"/>
        <v>0.4</v>
      </c>
      <c r="K127" s="4">
        <f t="shared" si="11"/>
        <v>-18</v>
      </c>
      <c r="L127" s="2">
        <f t="shared" si="8"/>
        <v>1.8600000000000012</v>
      </c>
      <c r="M127" s="2">
        <f t="shared" si="9"/>
        <v>0.92010000000000081</v>
      </c>
      <c r="S127">
        <v>1</v>
      </c>
      <c r="T127">
        <f t="shared" si="6"/>
        <v>1.8600000000000012</v>
      </c>
    </row>
    <row r="128" spans="9:20" x14ac:dyDescent="0.3">
      <c r="I128">
        <v>121</v>
      </c>
      <c r="J128" s="6">
        <f t="shared" si="7"/>
        <v>0.40333333333333338</v>
      </c>
      <c r="K128" s="4">
        <f t="shared" si="11"/>
        <v>-18</v>
      </c>
      <c r="L128" s="2">
        <f t="shared" si="8"/>
        <v>1.8000000000000012</v>
      </c>
      <c r="M128" s="2">
        <f t="shared" si="9"/>
        <v>0.92600000000000082</v>
      </c>
      <c r="S128">
        <v>1</v>
      </c>
      <c r="T128">
        <f t="shared" si="6"/>
        <v>1.8000000000000012</v>
      </c>
    </row>
    <row r="129" spans="9:20" x14ac:dyDescent="0.3">
      <c r="I129">
        <v>122</v>
      </c>
      <c r="J129" s="6">
        <f t="shared" si="7"/>
        <v>0.40666666666666668</v>
      </c>
      <c r="K129" s="4">
        <f t="shared" si="11"/>
        <v>-18</v>
      </c>
      <c r="L129" s="2">
        <f t="shared" si="8"/>
        <v>1.7400000000000011</v>
      </c>
      <c r="M129" s="2">
        <f t="shared" si="9"/>
        <v>0.93170000000000086</v>
      </c>
      <c r="S129">
        <v>1</v>
      </c>
      <c r="T129">
        <f t="shared" si="6"/>
        <v>1.7400000000000011</v>
      </c>
    </row>
    <row r="130" spans="9:20" x14ac:dyDescent="0.3">
      <c r="I130">
        <v>123</v>
      </c>
      <c r="J130" s="6">
        <f t="shared" si="7"/>
        <v>0.41000000000000003</v>
      </c>
      <c r="K130" s="4">
        <f t="shared" si="11"/>
        <v>-18</v>
      </c>
      <c r="L130" s="2">
        <f t="shared" si="8"/>
        <v>1.680000000000001</v>
      </c>
      <c r="M130" s="2">
        <f t="shared" si="9"/>
        <v>0.93720000000000092</v>
      </c>
      <c r="S130">
        <v>1</v>
      </c>
      <c r="T130">
        <f t="shared" si="6"/>
        <v>1.680000000000001</v>
      </c>
    </row>
    <row r="131" spans="9:20" x14ac:dyDescent="0.3">
      <c r="I131">
        <v>124</v>
      </c>
      <c r="J131" s="6">
        <f t="shared" si="7"/>
        <v>0.41333333333333339</v>
      </c>
      <c r="K131" s="4">
        <f t="shared" si="11"/>
        <v>-18</v>
      </c>
      <c r="L131" s="2">
        <f t="shared" si="8"/>
        <v>1.620000000000001</v>
      </c>
      <c r="M131" s="2">
        <f t="shared" si="9"/>
        <v>0.94250000000000089</v>
      </c>
      <c r="S131">
        <v>1</v>
      </c>
      <c r="T131">
        <f t="shared" si="6"/>
        <v>1.620000000000001</v>
      </c>
    </row>
    <row r="132" spans="9:20" x14ac:dyDescent="0.3">
      <c r="I132">
        <v>125</v>
      </c>
      <c r="J132" s="6">
        <f t="shared" si="7"/>
        <v>0.41666666666666669</v>
      </c>
      <c r="K132" s="4">
        <f t="shared" si="11"/>
        <v>-18</v>
      </c>
      <c r="L132" s="2">
        <f t="shared" si="8"/>
        <v>1.5600000000000009</v>
      </c>
      <c r="M132" s="2">
        <f t="shared" si="9"/>
        <v>0.94760000000000089</v>
      </c>
      <c r="S132">
        <v>1</v>
      </c>
      <c r="T132">
        <f t="shared" si="6"/>
        <v>1.5600000000000009</v>
      </c>
    </row>
    <row r="133" spans="9:20" x14ac:dyDescent="0.3">
      <c r="I133">
        <v>126</v>
      </c>
      <c r="J133" s="6">
        <f t="shared" si="7"/>
        <v>0.42000000000000004</v>
      </c>
      <c r="K133" s="4">
        <f t="shared" si="11"/>
        <v>-18</v>
      </c>
      <c r="L133" s="2">
        <f t="shared" si="8"/>
        <v>1.5000000000000009</v>
      </c>
      <c r="M133" s="2">
        <f t="shared" si="9"/>
        <v>0.9525000000000009</v>
      </c>
      <c r="S133">
        <v>1</v>
      </c>
      <c r="T133">
        <f t="shared" si="6"/>
        <v>1.5000000000000009</v>
      </c>
    </row>
    <row r="134" spans="9:20" x14ac:dyDescent="0.3">
      <c r="I134">
        <v>127</v>
      </c>
      <c r="J134" s="6">
        <f t="shared" si="7"/>
        <v>0.42333333333333334</v>
      </c>
      <c r="K134" s="4">
        <f t="shared" si="11"/>
        <v>-18</v>
      </c>
      <c r="L134" s="2">
        <f t="shared" si="8"/>
        <v>1.4400000000000008</v>
      </c>
      <c r="M134" s="2">
        <f t="shared" si="9"/>
        <v>0.95720000000000094</v>
      </c>
      <c r="S134">
        <v>1</v>
      </c>
      <c r="T134">
        <f t="shared" si="6"/>
        <v>1.4400000000000008</v>
      </c>
    </row>
    <row r="135" spans="9:20" x14ac:dyDescent="0.3">
      <c r="I135">
        <v>128</v>
      </c>
      <c r="J135" s="6">
        <f t="shared" si="7"/>
        <v>0.42666666666666669</v>
      </c>
      <c r="K135" s="4">
        <f t="shared" si="11"/>
        <v>-18</v>
      </c>
      <c r="L135" s="2">
        <f t="shared" si="8"/>
        <v>1.3800000000000008</v>
      </c>
      <c r="M135" s="2">
        <f t="shared" si="9"/>
        <v>0.961700000000001</v>
      </c>
      <c r="S135">
        <v>1</v>
      </c>
      <c r="T135">
        <f t="shared" si="6"/>
        <v>1.3800000000000008</v>
      </c>
    </row>
    <row r="136" spans="9:20" x14ac:dyDescent="0.3">
      <c r="I136">
        <v>129</v>
      </c>
      <c r="J136" s="6">
        <f t="shared" si="7"/>
        <v>0.43000000000000005</v>
      </c>
      <c r="K136" s="4">
        <f t="shared" si="11"/>
        <v>-18</v>
      </c>
      <c r="L136" s="2">
        <f t="shared" si="8"/>
        <v>1.3200000000000007</v>
      </c>
      <c r="M136" s="2">
        <f t="shared" si="9"/>
        <v>0.96600000000000097</v>
      </c>
      <c r="S136">
        <v>1</v>
      </c>
      <c r="T136">
        <f t="shared" ref="T136:T157" si="12">L136*S136</f>
        <v>1.3200000000000007</v>
      </c>
    </row>
    <row r="137" spans="9:20" x14ac:dyDescent="0.3">
      <c r="I137">
        <v>130</v>
      </c>
      <c r="J137" s="6">
        <f t="shared" ref="J137:J157" si="13">$C$25*(ROW(J137)-7)</f>
        <v>0.43333333333333335</v>
      </c>
      <c r="K137" s="4">
        <f t="shared" si="11"/>
        <v>-18</v>
      </c>
      <c r="L137" s="2">
        <f t="shared" ref="L137:L157" si="14">K137*$C$25 +L136</f>
        <v>1.2600000000000007</v>
      </c>
      <c r="M137" s="2">
        <f t="shared" ref="M137:M157" si="15">M136+L137*$C$25 +0.5*K137*$C$25*$C$25</f>
        <v>0.97010000000000096</v>
      </c>
      <c r="S137">
        <v>1</v>
      </c>
      <c r="T137">
        <f t="shared" si="12"/>
        <v>1.2600000000000007</v>
      </c>
    </row>
    <row r="138" spans="9:20" x14ac:dyDescent="0.3">
      <c r="I138">
        <v>131</v>
      </c>
      <c r="J138" s="6">
        <f t="shared" si="13"/>
        <v>0.4366666666666667</v>
      </c>
      <c r="K138" s="4">
        <f t="shared" si="11"/>
        <v>-18</v>
      </c>
      <c r="L138" s="2">
        <f t="shared" si="14"/>
        <v>1.2000000000000006</v>
      </c>
      <c r="M138" s="2">
        <f t="shared" si="15"/>
        <v>0.97400000000000098</v>
      </c>
      <c r="S138">
        <v>1</v>
      </c>
      <c r="T138">
        <f t="shared" si="12"/>
        <v>1.2000000000000006</v>
      </c>
    </row>
    <row r="139" spans="9:20" x14ac:dyDescent="0.3">
      <c r="I139">
        <v>132</v>
      </c>
      <c r="J139" s="6">
        <f t="shared" si="13"/>
        <v>0.44</v>
      </c>
      <c r="K139" s="4">
        <f t="shared" si="11"/>
        <v>-18</v>
      </c>
      <c r="L139" s="2">
        <f t="shared" si="14"/>
        <v>1.1400000000000006</v>
      </c>
      <c r="M139" s="2">
        <f t="shared" si="15"/>
        <v>0.97770000000000101</v>
      </c>
      <c r="S139">
        <v>1</v>
      </c>
      <c r="T139">
        <f t="shared" si="12"/>
        <v>1.1400000000000006</v>
      </c>
    </row>
    <row r="140" spans="9:20" x14ac:dyDescent="0.3">
      <c r="I140">
        <v>133</v>
      </c>
      <c r="J140" s="6">
        <f t="shared" si="13"/>
        <v>0.44333333333333336</v>
      </c>
      <c r="K140" s="4">
        <f t="shared" si="11"/>
        <v>-18</v>
      </c>
      <c r="L140" s="2">
        <f t="shared" si="14"/>
        <v>1.0800000000000005</v>
      </c>
      <c r="M140" s="2">
        <f t="shared" si="15"/>
        <v>0.98120000000000107</v>
      </c>
      <c r="S140">
        <v>1</v>
      </c>
      <c r="T140">
        <f t="shared" si="12"/>
        <v>1.0800000000000005</v>
      </c>
    </row>
    <row r="141" spans="9:20" x14ac:dyDescent="0.3">
      <c r="I141">
        <v>134</v>
      </c>
      <c r="J141" s="6">
        <f t="shared" si="13"/>
        <v>0.44666666666666671</v>
      </c>
      <c r="K141" s="4">
        <f t="shared" si="11"/>
        <v>-18</v>
      </c>
      <c r="L141" s="2">
        <f t="shared" si="14"/>
        <v>1.0200000000000005</v>
      </c>
      <c r="M141" s="2">
        <f t="shared" si="15"/>
        <v>0.98450000000000104</v>
      </c>
      <c r="S141">
        <v>1</v>
      </c>
      <c r="T141">
        <f t="shared" si="12"/>
        <v>1.0200000000000005</v>
      </c>
    </row>
    <row r="142" spans="9:20" x14ac:dyDescent="0.3">
      <c r="I142">
        <v>135</v>
      </c>
      <c r="J142" s="6">
        <f t="shared" si="13"/>
        <v>0.45</v>
      </c>
      <c r="K142" s="4">
        <f t="shared" si="11"/>
        <v>-18</v>
      </c>
      <c r="L142" s="2">
        <f t="shared" si="14"/>
        <v>0.96000000000000041</v>
      </c>
      <c r="M142" s="2">
        <f t="shared" si="15"/>
        <v>0.98760000000000103</v>
      </c>
      <c r="S142">
        <v>1</v>
      </c>
      <c r="T142">
        <f t="shared" si="12"/>
        <v>0.96000000000000041</v>
      </c>
    </row>
    <row r="143" spans="9:20" x14ac:dyDescent="0.3">
      <c r="I143">
        <v>136</v>
      </c>
      <c r="J143" s="6">
        <f t="shared" si="13"/>
        <v>0.45333333333333337</v>
      </c>
      <c r="K143" s="4">
        <f t="shared" si="11"/>
        <v>-18</v>
      </c>
      <c r="L143" s="2">
        <f t="shared" si="14"/>
        <v>0.90000000000000036</v>
      </c>
      <c r="M143" s="2">
        <f t="shared" si="15"/>
        <v>0.99050000000000105</v>
      </c>
      <c r="S143">
        <v>1</v>
      </c>
      <c r="T143">
        <f t="shared" si="12"/>
        <v>0.90000000000000036</v>
      </c>
    </row>
    <row r="144" spans="9:20" x14ac:dyDescent="0.3">
      <c r="I144">
        <v>137</v>
      </c>
      <c r="J144" s="6">
        <f t="shared" si="13"/>
        <v>0.45666666666666672</v>
      </c>
      <c r="K144" s="4">
        <f t="shared" si="11"/>
        <v>-18</v>
      </c>
      <c r="L144" s="2">
        <f t="shared" si="14"/>
        <v>0.8400000000000003</v>
      </c>
      <c r="M144" s="2">
        <f t="shared" si="15"/>
        <v>0.99320000000000108</v>
      </c>
      <c r="S144">
        <v>1</v>
      </c>
      <c r="T144">
        <f t="shared" si="12"/>
        <v>0.8400000000000003</v>
      </c>
    </row>
    <row r="145" spans="9:20" x14ac:dyDescent="0.3">
      <c r="I145">
        <v>138</v>
      </c>
      <c r="J145" s="6">
        <f t="shared" si="13"/>
        <v>0.46</v>
      </c>
      <c r="K145" s="4">
        <f t="shared" si="11"/>
        <v>-18</v>
      </c>
      <c r="L145" s="2">
        <f t="shared" si="14"/>
        <v>0.78000000000000025</v>
      </c>
      <c r="M145" s="2">
        <f t="shared" si="15"/>
        <v>0.99570000000000114</v>
      </c>
      <c r="S145">
        <v>1</v>
      </c>
      <c r="T145">
        <f t="shared" si="12"/>
        <v>0.78000000000000025</v>
      </c>
    </row>
    <row r="146" spans="9:20" x14ac:dyDescent="0.3">
      <c r="I146">
        <v>139</v>
      </c>
      <c r="J146" s="6">
        <f t="shared" si="13"/>
        <v>0.46333333333333337</v>
      </c>
      <c r="K146" s="4">
        <f t="shared" si="11"/>
        <v>-18</v>
      </c>
      <c r="L146" s="2">
        <f t="shared" si="14"/>
        <v>0.7200000000000002</v>
      </c>
      <c r="M146" s="2">
        <f t="shared" si="15"/>
        <v>0.99800000000000111</v>
      </c>
      <c r="S146">
        <v>1</v>
      </c>
      <c r="T146">
        <f t="shared" si="12"/>
        <v>0.7200000000000002</v>
      </c>
    </row>
    <row r="147" spans="9:20" x14ac:dyDescent="0.3">
      <c r="I147">
        <v>140</v>
      </c>
      <c r="J147" s="6">
        <f t="shared" si="13"/>
        <v>0.46666666666666667</v>
      </c>
      <c r="K147" s="4">
        <f t="shared" si="11"/>
        <v>-18</v>
      </c>
      <c r="L147" s="2">
        <f t="shared" si="14"/>
        <v>0.66000000000000014</v>
      </c>
      <c r="M147" s="2">
        <f t="shared" si="15"/>
        <v>1.0001000000000011</v>
      </c>
      <c r="S147">
        <v>1</v>
      </c>
      <c r="T147">
        <f t="shared" si="12"/>
        <v>0.66000000000000014</v>
      </c>
    </row>
    <row r="148" spans="9:20" x14ac:dyDescent="0.3">
      <c r="I148">
        <v>141</v>
      </c>
      <c r="J148" s="6">
        <f t="shared" si="13"/>
        <v>0.47000000000000003</v>
      </c>
      <c r="K148" s="4">
        <f t="shared" si="11"/>
        <v>-18</v>
      </c>
      <c r="L148" s="2">
        <f t="shared" si="14"/>
        <v>0.60000000000000009</v>
      </c>
      <c r="M148" s="2">
        <f t="shared" si="15"/>
        <v>1.0020000000000011</v>
      </c>
      <c r="S148">
        <v>1</v>
      </c>
      <c r="T148">
        <f t="shared" si="12"/>
        <v>0.60000000000000009</v>
      </c>
    </row>
    <row r="149" spans="9:20" x14ac:dyDescent="0.3">
      <c r="I149">
        <v>142</v>
      </c>
      <c r="J149" s="6">
        <f t="shared" si="13"/>
        <v>0.47333333333333338</v>
      </c>
      <c r="K149" s="4">
        <f t="shared" si="11"/>
        <v>-18</v>
      </c>
      <c r="L149" s="2">
        <f t="shared" si="14"/>
        <v>0.54</v>
      </c>
      <c r="M149" s="2">
        <f t="shared" si="15"/>
        <v>1.0037000000000011</v>
      </c>
      <c r="S149">
        <v>1</v>
      </c>
      <c r="T149">
        <f t="shared" si="12"/>
        <v>0.54</v>
      </c>
    </row>
    <row r="150" spans="9:20" x14ac:dyDescent="0.3">
      <c r="I150">
        <v>143</v>
      </c>
      <c r="J150" s="6">
        <f t="shared" si="13"/>
        <v>0.47666666666666668</v>
      </c>
      <c r="K150" s="4">
        <f t="shared" si="11"/>
        <v>-18</v>
      </c>
      <c r="L150" s="2">
        <f t="shared" si="14"/>
        <v>0.48000000000000004</v>
      </c>
      <c r="M150" s="2">
        <f t="shared" si="15"/>
        <v>1.0052000000000012</v>
      </c>
      <c r="S150">
        <v>1</v>
      </c>
      <c r="T150">
        <f t="shared" si="12"/>
        <v>0.48000000000000004</v>
      </c>
    </row>
    <row r="151" spans="9:20" x14ac:dyDescent="0.3">
      <c r="I151">
        <v>144</v>
      </c>
      <c r="J151" s="6">
        <f t="shared" si="13"/>
        <v>0.48000000000000004</v>
      </c>
      <c r="K151" s="4">
        <f t="shared" si="11"/>
        <v>-18</v>
      </c>
      <c r="L151" s="2">
        <f t="shared" si="14"/>
        <v>0.42000000000000004</v>
      </c>
      <c r="M151" s="2">
        <f t="shared" si="15"/>
        <v>1.0065000000000013</v>
      </c>
      <c r="S151">
        <v>1</v>
      </c>
      <c r="T151">
        <f t="shared" si="12"/>
        <v>0.42000000000000004</v>
      </c>
    </row>
    <row r="152" spans="9:20" x14ac:dyDescent="0.3">
      <c r="I152">
        <v>145</v>
      </c>
      <c r="J152" s="6">
        <f t="shared" si="13"/>
        <v>0.48333333333333334</v>
      </c>
      <c r="K152" s="4">
        <f t="shared" si="11"/>
        <v>-18</v>
      </c>
      <c r="L152" s="2">
        <f t="shared" si="14"/>
        <v>0.36000000000000004</v>
      </c>
      <c r="M152" s="2">
        <f t="shared" si="15"/>
        <v>1.0076000000000014</v>
      </c>
      <c r="S152">
        <v>1</v>
      </c>
      <c r="T152">
        <f t="shared" si="12"/>
        <v>0.36000000000000004</v>
      </c>
    </row>
    <row r="153" spans="9:20" x14ac:dyDescent="0.3">
      <c r="I153">
        <v>146</v>
      </c>
      <c r="J153" s="6">
        <f t="shared" si="13"/>
        <v>0.48666666666666669</v>
      </c>
      <c r="K153" s="4">
        <f t="shared" si="11"/>
        <v>-18</v>
      </c>
      <c r="L153" s="2">
        <f t="shared" si="14"/>
        <v>0.30000000000000004</v>
      </c>
      <c r="M153" s="2">
        <f t="shared" si="15"/>
        <v>1.0085000000000013</v>
      </c>
      <c r="S153">
        <v>1</v>
      </c>
      <c r="T153">
        <f t="shared" si="12"/>
        <v>0.30000000000000004</v>
      </c>
    </row>
    <row r="154" spans="9:20" x14ac:dyDescent="0.3">
      <c r="I154">
        <v>147</v>
      </c>
      <c r="J154" s="6">
        <f t="shared" si="13"/>
        <v>0.49000000000000005</v>
      </c>
      <c r="K154" s="4">
        <f t="shared" si="11"/>
        <v>-18</v>
      </c>
      <c r="L154" s="2">
        <f t="shared" si="14"/>
        <v>0.24000000000000005</v>
      </c>
      <c r="M154" s="2">
        <f t="shared" si="15"/>
        <v>1.0092000000000012</v>
      </c>
      <c r="S154">
        <v>1</v>
      </c>
      <c r="T154">
        <f t="shared" si="12"/>
        <v>0.24000000000000005</v>
      </c>
    </row>
    <row r="155" spans="9:20" x14ac:dyDescent="0.3">
      <c r="I155">
        <v>148</v>
      </c>
      <c r="J155" s="6">
        <f t="shared" si="13"/>
        <v>0.49333333333333335</v>
      </c>
      <c r="K155" s="4">
        <f t="shared" si="11"/>
        <v>-18</v>
      </c>
      <c r="L155" s="2">
        <f t="shared" si="14"/>
        <v>0.18000000000000005</v>
      </c>
      <c r="M155" s="2">
        <f t="shared" si="15"/>
        <v>1.0097000000000012</v>
      </c>
      <c r="S155">
        <v>1</v>
      </c>
      <c r="T155">
        <f t="shared" si="12"/>
        <v>0.18000000000000005</v>
      </c>
    </row>
    <row r="156" spans="9:20" x14ac:dyDescent="0.3">
      <c r="I156">
        <v>149</v>
      </c>
      <c r="J156" s="6">
        <f t="shared" si="13"/>
        <v>0.4966666666666667</v>
      </c>
      <c r="K156" s="4">
        <f t="shared" si="11"/>
        <v>-18</v>
      </c>
      <c r="L156" s="2">
        <f t="shared" si="14"/>
        <v>0.12000000000000005</v>
      </c>
      <c r="M156" s="2">
        <f t="shared" si="15"/>
        <v>1.0100000000000011</v>
      </c>
      <c r="S156">
        <v>1</v>
      </c>
      <c r="T156">
        <f t="shared" si="12"/>
        <v>0.12000000000000005</v>
      </c>
    </row>
    <row r="157" spans="9:20" x14ac:dyDescent="0.3">
      <c r="I157">
        <v>150</v>
      </c>
      <c r="J157" s="6">
        <f t="shared" si="13"/>
        <v>0.5</v>
      </c>
      <c r="K157" s="4">
        <f t="shared" si="11"/>
        <v>-18</v>
      </c>
      <c r="L157" s="2">
        <f t="shared" si="14"/>
        <v>6.0000000000000046E-2</v>
      </c>
      <c r="M157" s="2">
        <f t="shared" si="15"/>
        <v>1.0101000000000011</v>
      </c>
      <c r="S157">
        <v>1</v>
      </c>
      <c r="T157">
        <f t="shared" si="12"/>
        <v>6.0000000000000046E-2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4:V157"/>
  <sheetViews>
    <sheetView zoomScale="40" zoomScaleNormal="40" workbookViewId="0">
      <selection activeCell="Z89" sqref="Z89:AL150"/>
    </sheetView>
  </sheetViews>
  <sheetFormatPr defaultRowHeight="14.4" x14ac:dyDescent="0.3"/>
  <cols>
    <col min="11" max="11" width="20.109375" bestFit="1" customWidth="1"/>
    <col min="12" max="12" width="12.77734375" bestFit="1" customWidth="1"/>
    <col min="13" max="13" width="14.5546875" bestFit="1" customWidth="1"/>
    <col min="14" max="14" width="20" bestFit="1" customWidth="1"/>
    <col min="15" max="15" width="12.21875" bestFit="1" customWidth="1"/>
    <col min="16" max="16" width="14.109375" bestFit="1" customWidth="1"/>
    <col min="19" max="19" width="12.21875" bestFit="1" customWidth="1"/>
    <col min="21" max="21" width="12.21875" bestFit="1" customWidth="1"/>
  </cols>
  <sheetData>
    <row r="4" spans="5:22" x14ac:dyDescent="0.3">
      <c r="K4" t="s">
        <v>20</v>
      </c>
      <c r="S4" t="s">
        <v>21</v>
      </c>
    </row>
    <row r="5" spans="5:22" x14ac:dyDescent="0.3">
      <c r="K5" t="s">
        <v>22</v>
      </c>
      <c r="N5" t="s">
        <v>23</v>
      </c>
      <c r="S5" t="s">
        <v>22</v>
      </c>
      <c r="U5" t="s">
        <v>23</v>
      </c>
    </row>
    <row r="6" spans="5:22" x14ac:dyDescent="0.3">
      <c r="I6" t="str">
        <f>profile!I6</f>
        <v>index</v>
      </c>
      <c r="J6" t="str">
        <f>profile!J6</f>
        <v>time</v>
      </c>
      <c r="K6" s="7" t="str">
        <f>profile!K6</f>
        <v>acceleration [rad/s2]</v>
      </c>
      <c r="L6" s="7" t="str">
        <f>profile!L6</f>
        <v>speed[rad/s]</v>
      </c>
      <c r="M6" s="7" t="str">
        <f>profile!M6</f>
        <v>position [rads]</v>
      </c>
      <c r="N6" s="9" t="str">
        <f>K6</f>
        <v>acceleration [rad/s2]</v>
      </c>
      <c r="O6" s="9" t="str">
        <f t="shared" ref="O6:P7" si="0">L6</f>
        <v>speed[rad/s]</v>
      </c>
      <c r="P6" s="9" t="str">
        <f t="shared" si="0"/>
        <v>position [rads]</v>
      </c>
      <c r="S6" s="8" t="str">
        <f>profile!S6</f>
        <v>torque [N/m]</v>
      </c>
      <c r="T6" s="8" t="str">
        <f>profile!T6</f>
        <v>Power</v>
      </c>
      <c r="U6" s="10" t="str">
        <f>S6</f>
        <v>torque [N/m]</v>
      </c>
      <c r="V6" s="10" t="str">
        <f>T6</f>
        <v>Power</v>
      </c>
    </row>
    <row r="7" spans="5:22" x14ac:dyDescent="0.3">
      <c r="I7">
        <f>profile!I7</f>
        <v>0</v>
      </c>
      <c r="J7">
        <f>profile!J7</f>
        <v>0</v>
      </c>
      <c r="K7">
        <f>profile!K7</f>
        <v>18</v>
      </c>
      <c r="L7">
        <f>profile!L7</f>
        <v>0</v>
      </c>
      <c r="M7">
        <f>profile!M7</f>
        <v>0</v>
      </c>
      <c r="N7">
        <f>K7/$E$12</f>
        <v>18</v>
      </c>
      <c r="O7">
        <f t="shared" ref="O7:P7" si="1">L7/$E$12</f>
        <v>0</v>
      </c>
      <c r="P7">
        <f t="shared" si="1"/>
        <v>0</v>
      </c>
      <c r="S7">
        <f>profile!$S$7</f>
        <v>1</v>
      </c>
      <c r="T7">
        <f>S7*L7</f>
        <v>0</v>
      </c>
      <c r="U7">
        <f>($E$12*S7+$E$14)/($E$16/100)</f>
        <v>2</v>
      </c>
      <c r="V7">
        <f>U7*O7</f>
        <v>0</v>
      </c>
    </row>
    <row r="8" spans="5:22" x14ac:dyDescent="0.3">
      <c r="E8" t="s">
        <v>16</v>
      </c>
      <c r="I8">
        <f>profile!I8</f>
        <v>1</v>
      </c>
      <c r="J8">
        <f>profile!J8</f>
        <v>3.3333333333333335E-3</v>
      </c>
      <c r="K8">
        <f>profile!K8</f>
        <v>18</v>
      </c>
      <c r="L8">
        <f>profile!L8</f>
        <v>6.0000000000000005E-2</v>
      </c>
      <c r="M8">
        <f>profile!M8</f>
        <v>3.0000000000000003E-4</v>
      </c>
      <c r="N8">
        <f t="shared" ref="N8:N71" si="2">K8/$E$12</f>
        <v>18</v>
      </c>
      <c r="O8">
        <f t="shared" ref="O8:O71" si="3">L8/$E$12</f>
        <v>6.0000000000000005E-2</v>
      </c>
      <c r="P8">
        <f t="shared" ref="P8:P71" si="4">M8/$E$12</f>
        <v>3.0000000000000003E-4</v>
      </c>
      <c r="S8">
        <f>profile!$S$7</f>
        <v>1</v>
      </c>
      <c r="T8">
        <f t="shared" ref="T8:T71" si="5">S8*L8</f>
        <v>6.0000000000000005E-2</v>
      </c>
      <c r="U8">
        <f>($E$9*((O8-O7)/(J8-J7)) +$E$12*S8+$E$14)/($E$16/100)</f>
        <v>2.1799999999999997</v>
      </c>
      <c r="V8">
        <f t="shared" ref="V8:V71" si="6">U8*O8</f>
        <v>0.1308</v>
      </c>
    </row>
    <row r="9" spans="5:22" x14ac:dyDescent="0.3">
      <c r="E9">
        <v>0.01</v>
      </c>
      <c r="I9">
        <f>profile!I9</f>
        <v>2</v>
      </c>
      <c r="J9">
        <f>profile!J9</f>
        <v>6.6666666666666671E-3</v>
      </c>
      <c r="K9">
        <f>profile!K9</f>
        <v>18</v>
      </c>
      <c r="L9">
        <f>profile!L9</f>
        <v>0.12000000000000001</v>
      </c>
      <c r="M9">
        <f>profile!M9</f>
        <v>8.0000000000000015E-4</v>
      </c>
      <c r="N9">
        <f t="shared" si="2"/>
        <v>18</v>
      </c>
      <c r="O9">
        <f t="shared" si="3"/>
        <v>0.12000000000000001</v>
      </c>
      <c r="P9">
        <f t="shared" si="4"/>
        <v>8.0000000000000015E-4</v>
      </c>
      <c r="S9">
        <f>profile!$S$7</f>
        <v>1</v>
      </c>
      <c r="T9">
        <f t="shared" si="5"/>
        <v>0.12000000000000001</v>
      </c>
      <c r="U9">
        <f t="shared" ref="U9:U72" si="7">($E$9*((O9-O8)/(J9-J8)) +$E$12*S9+$E$14)/($E$16/100)</f>
        <v>2.1799999999999997</v>
      </c>
      <c r="V9">
        <f t="shared" si="6"/>
        <v>0.2616</v>
      </c>
    </row>
    <row r="10" spans="5:22" x14ac:dyDescent="0.3">
      <c r="I10">
        <f>profile!I10</f>
        <v>3</v>
      </c>
      <c r="J10">
        <f>profile!J10</f>
        <v>0.01</v>
      </c>
      <c r="K10">
        <f>profile!K10</f>
        <v>18</v>
      </c>
      <c r="L10">
        <f>profile!L10</f>
        <v>0.18000000000000002</v>
      </c>
      <c r="M10">
        <f>profile!M10</f>
        <v>1.5000000000000002E-3</v>
      </c>
      <c r="N10">
        <f t="shared" si="2"/>
        <v>18</v>
      </c>
      <c r="O10">
        <f t="shared" si="3"/>
        <v>0.18000000000000002</v>
      </c>
      <c r="P10">
        <f t="shared" si="4"/>
        <v>1.5000000000000002E-3</v>
      </c>
      <c r="S10">
        <f>profile!$S$7</f>
        <v>1</v>
      </c>
      <c r="T10">
        <f t="shared" si="5"/>
        <v>0.18000000000000002</v>
      </c>
      <c r="U10">
        <f t="shared" si="7"/>
        <v>2.1800000000000002</v>
      </c>
      <c r="V10">
        <f t="shared" si="6"/>
        <v>0.39240000000000008</v>
      </c>
    </row>
    <row r="11" spans="5:22" x14ac:dyDescent="0.3">
      <c r="E11" t="s">
        <v>17</v>
      </c>
      <c r="I11">
        <f>profile!I11</f>
        <v>4</v>
      </c>
      <c r="J11">
        <f>profile!J11</f>
        <v>1.3333333333333334E-2</v>
      </c>
      <c r="K11">
        <f>profile!K11</f>
        <v>18</v>
      </c>
      <c r="L11">
        <f>profile!L11</f>
        <v>0.24000000000000002</v>
      </c>
      <c r="M11">
        <f>profile!M11</f>
        <v>2.4000000000000002E-3</v>
      </c>
      <c r="N11">
        <f t="shared" si="2"/>
        <v>18</v>
      </c>
      <c r="O11">
        <f t="shared" si="3"/>
        <v>0.24000000000000002</v>
      </c>
      <c r="P11">
        <f t="shared" si="4"/>
        <v>2.4000000000000002E-3</v>
      </c>
      <c r="S11">
        <f>profile!$S$7</f>
        <v>1</v>
      </c>
      <c r="T11">
        <f t="shared" si="5"/>
        <v>0.24000000000000002</v>
      </c>
      <c r="U11">
        <f t="shared" si="7"/>
        <v>2.1799999999999997</v>
      </c>
      <c r="V11">
        <f t="shared" si="6"/>
        <v>0.5232</v>
      </c>
    </row>
    <row r="12" spans="5:22" x14ac:dyDescent="0.3">
      <c r="E12">
        <v>1</v>
      </c>
      <c r="I12">
        <f>profile!I12</f>
        <v>5</v>
      </c>
      <c r="J12">
        <f>profile!J12</f>
        <v>1.6666666666666666E-2</v>
      </c>
      <c r="K12">
        <f>profile!K12</f>
        <v>18</v>
      </c>
      <c r="L12">
        <f>profile!L12</f>
        <v>0.30000000000000004</v>
      </c>
      <c r="M12">
        <f>profile!M12</f>
        <v>3.5000000000000001E-3</v>
      </c>
      <c r="N12">
        <f t="shared" si="2"/>
        <v>18</v>
      </c>
      <c r="O12">
        <f t="shared" si="3"/>
        <v>0.30000000000000004</v>
      </c>
      <c r="P12">
        <f t="shared" si="4"/>
        <v>3.5000000000000001E-3</v>
      </c>
      <c r="S12">
        <f>profile!$S$7</f>
        <v>1</v>
      </c>
      <c r="T12">
        <f t="shared" si="5"/>
        <v>0.30000000000000004</v>
      </c>
      <c r="U12">
        <f t="shared" si="7"/>
        <v>2.1800000000000002</v>
      </c>
      <c r="V12">
        <f t="shared" si="6"/>
        <v>0.65400000000000014</v>
      </c>
    </row>
    <row r="13" spans="5:22" x14ac:dyDescent="0.3">
      <c r="E13" t="s">
        <v>18</v>
      </c>
      <c r="I13">
        <f>profile!I13</f>
        <v>6</v>
      </c>
      <c r="J13">
        <f>profile!J13</f>
        <v>0.02</v>
      </c>
      <c r="K13">
        <f>profile!K13</f>
        <v>18</v>
      </c>
      <c r="L13">
        <f>profile!L13</f>
        <v>0.36000000000000004</v>
      </c>
      <c r="M13">
        <f>profile!M13</f>
        <v>4.8000000000000004E-3</v>
      </c>
      <c r="N13">
        <f t="shared" si="2"/>
        <v>18</v>
      </c>
      <c r="O13">
        <f t="shared" si="3"/>
        <v>0.36000000000000004</v>
      </c>
      <c r="P13">
        <f t="shared" si="4"/>
        <v>4.8000000000000004E-3</v>
      </c>
      <c r="S13">
        <f>profile!$S$7</f>
        <v>1</v>
      </c>
      <c r="T13">
        <f t="shared" si="5"/>
        <v>0.36000000000000004</v>
      </c>
      <c r="U13">
        <f t="shared" si="7"/>
        <v>2.1799999999999997</v>
      </c>
      <c r="V13">
        <f t="shared" si="6"/>
        <v>0.78479999999999994</v>
      </c>
    </row>
    <row r="14" spans="5:22" x14ac:dyDescent="0.3">
      <c r="E14">
        <v>1</v>
      </c>
      <c r="I14">
        <f>profile!I14</f>
        <v>7</v>
      </c>
      <c r="J14">
        <f>profile!J14</f>
        <v>2.3333333333333334E-2</v>
      </c>
      <c r="K14">
        <f>profile!K14</f>
        <v>18</v>
      </c>
      <c r="L14">
        <f>profile!L14</f>
        <v>0.42000000000000004</v>
      </c>
      <c r="M14">
        <f>profile!M14</f>
        <v>6.3000000000000009E-3</v>
      </c>
      <c r="N14">
        <f t="shared" si="2"/>
        <v>18</v>
      </c>
      <c r="O14">
        <f t="shared" si="3"/>
        <v>0.42000000000000004</v>
      </c>
      <c r="P14">
        <f t="shared" si="4"/>
        <v>6.3000000000000009E-3</v>
      </c>
      <c r="S14">
        <f>profile!$S$7</f>
        <v>1</v>
      </c>
      <c r="T14">
        <f t="shared" si="5"/>
        <v>0.42000000000000004</v>
      </c>
      <c r="U14">
        <f t="shared" si="7"/>
        <v>2.1799999999999997</v>
      </c>
      <c r="V14">
        <f t="shared" si="6"/>
        <v>0.91559999999999997</v>
      </c>
    </row>
    <row r="15" spans="5:22" x14ac:dyDescent="0.3">
      <c r="E15" t="s">
        <v>24</v>
      </c>
      <c r="I15">
        <f>profile!I15</f>
        <v>8</v>
      </c>
      <c r="J15">
        <f>profile!J15</f>
        <v>2.6666666666666668E-2</v>
      </c>
      <c r="K15">
        <f>profile!K15</f>
        <v>18</v>
      </c>
      <c r="L15">
        <f>profile!L15</f>
        <v>0.48000000000000004</v>
      </c>
      <c r="M15">
        <f>profile!M15</f>
        <v>8.0000000000000002E-3</v>
      </c>
      <c r="N15">
        <f t="shared" si="2"/>
        <v>18</v>
      </c>
      <c r="O15">
        <f t="shared" si="3"/>
        <v>0.48000000000000004</v>
      </c>
      <c r="P15">
        <f t="shared" si="4"/>
        <v>8.0000000000000002E-3</v>
      </c>
      <c r="S15">
        <f>profile!$S$7</f>
        <v>1</v>
      </c>
      <c r="T15">
        <f t="shared" si="5"/>
        <v>0.48000000000000004</v>
      </c>
      <c r="U15">
        <f t="shared" si="7"/>
        <v>2.1799999999999997</v>
      </c>
      <c r="V15">
        <f t="shared" si="6"/>
        <v>1.0464</v>
      </c>
    </row>
    <row r="16" spans="5:22" x14ac:dyDescent="0.3">
      <c r="E16">
        <v>100</v>
      </c>
      <c r="I16">
        <f>profile!I16</f>
        <v>9</v>
      </c>
      <c r="J16">
        <f>profile!J16</f>
        <v>3.0000000000000002E-2</v>
      </c>
      <c r="K16">
        <f>profile!K16</f>
        <v>18</v>
      </c>
      <c r="L16">
        <f>profile!L16</f>
        <v>0.54</v>
      </c>
      <c r="M16">
        <f>profile!M16</f>
        <v>9.8999999999999991E-3</v>
      </c>
      <c r="N16">
        <f t="shared" si="2"/>
        <v>18</v>
      </c>
      <c r="O16">
        <f t="shared" si="3"/>
        <v>0.54</v>
      </c>
      <c r="P16">
        <f t="shared" si="4"/>
        <v>9.8999999999999991E-3</v>
      </c>
      <c r="S16">
        <f>profile!$S$7</f>
        <v>1</v>
      </c>
      <c r="T16">
        <f t="shared" si="5"/>
        <v>0.54</v>
      </c>
      <c r="U16">
        <f t="shared" si="7"/>
        <v>2.1799999999999997</v>
      </c>
      <c r="V16">
        <f t="shared" si="6"/>
        <v>1.1772</v>
      </c>
    </row>
    <row r="17" spans="9:22" x14ac:dyDescent="0.3">
      <c r="I17">
        <f>profile!I17</f>
        <v>10</v>
      </c>
      <c r="J17">
        <f>profile!J17</f>
        <v>3.3333333333333333E-2</v>
      </c>
      <c r="K17">
        <f>profile!K17</f>
        <v>18</v>
      </c>
      <c r="L17">
        <f>profile!L17</f>
        <v>0.60000000000000009</v>
      </c>
      <c r="M17">
        <f>profile!M17</f>
        <v>1.1999999999999999E-2</v>
      </c>
      <c r="N17">
        <f t="shared" si="2"/>
        <v>18</v>
      </c>
      <c r="O17">
        <f t="shared" si="3"/>
        <v>0.60000000000000009</v>
      </c>
      <c r="P17">
        <f t="shared" si="4"/>
        <v>1.1999999999999999E-2</v>
      </c>
      <c r="S17">
        <f>profile!$S$7</f>
        <v>1</v>
      </c>
      <c r="T17">
        <f t="shared" si="5"/>
        <v>0.60000000000000009</v>
      </c>
      <c r="U17">
        <f t="shared" si="7"/>
        <v>2.1800000000000006</v>
      </c>
      <c r="V17">
        <f t="shared" si="6"/>
        <v>1.3080000000000005</v>
      </c>
    </row>
    <row r="18" spans="9:22" x14ac:dyDescent="0.3">
      <c r="I18">
        <f>profile!I18</f>
        <v>11</v>
      </c>
      <c r="J18">
        <f>profile!J18</f>
        <v>3.6666666666666667E-2</v>
      </c>
      <c r="K18">
        <f>profile!K18</f>
        <v>18</v>
      </c>
      <c r="L18">
        <f>profile!L18</f>
        <v>0.66000000000000014</v>
      </c>
      <c r="M18">
        <f>profile!M18</f>
        <v>1.4299999999999998E-2</v>
      </c>
      <c r="N18">
        <f t="shared" si="2"/>
        <v>18</v>
      </c>
      <c r="O18">
        <f t="shared" si="3"/>
        <v>0.66000000000000014</v>
      </c>
      <c r="P18">
        <f t="shared" si="4"/>
        <v>1.4299999999999998E-2</v>
      </c>
      <c r="S18">
        <f>profile!$S$7</f>
        <v>1</v>
      </c>
      <c r="T18">
        <f t="shared" si="5"/>
        <v>0.66000000000000014</v>
      </c>
      <c r="U18">
        <f t="shared" si="7"/>
        <v>2.1800000000000002</v>
      </c>
      <c r="V18">
        <f t="shared" si="6"/>
        <v>1.4388000000000005</v>
      </c>
    </row>
    <row r="19" spans="9:22" x14ac:dyDescent="0.3">
      <c r="I19">
        <f>profile!I19</f>
        <v>12</v>
      </c>
      <c r="J19">
        <f>profile!J19</f>
        <v>0.04</v>
      </c>
      <c r="K19">
        <f>profile!K19</f>
        <v>18</v>
      </c>
      <c r="L19">
        <f>profile!L19</f>
        <v>0.7200000000000002</v>
      </c>
      <c r="M19">
        <f>profile!M19</f>
        <v>1.6799999999999999E-2</v>
      </c>
      <c r="N19">
        <f t="shared" si="2"/>
        <v>18</v>
      </c>
      <c r="O19">
        <f t="shared" si="3"/>
        <v>0.7200000000000002</v>
      </c>
      <c r="P19">
        <f t="shared" si="4"/>
        <v>1.6799999999999999E-2</v>
      </c>
      <c r="S19">
        <f>profile!$S$7</f>
        <v>1</v>
      </c>
      <c r="T19">
        <f t="shared" si="5"/>
        <v>0.7200000000000002</v>
      </c>
      <c r="U19">
        <f t="shared" si="7"/>
        <v>2.1800000000000002</v>
      </c>
      <c r="V19">
        <f t="shared" si="6"/>
        <v>1.5696000000000006</v>
      </c>
    </row>
    <row r="20" spans="9:22" x14ac:dyDescent="0.3">
      <c r="I20">
        <f>profile!I20</f>
        <v>13</v>
      </c>
      <c r="J20">
        <f>profile!J20</f>
        <v>4.3333333333333335E-2</v>
      </c>
      <c r="K20">
        <f>profile!K20</f>
        <v>18</v>
      </c>
      <c r="L20">
        <f>profile!L20</f>
        <v>0.78000000000000025</v>
      </c>
      <c r="M20">
        <f>profile!M20</f>
        <v>1.95E-2</v>
      </c>
      <c r="N20">
        <f t="shared" si="2"/>
        <v>18</v>
      </c>
      <c r="O20">
        <f t="shared" si="3"/>
        <v>0.78000000000000025</v>
      </c>
      <c r="P20">
        <f t="shared" si="4"/>
        <v>1.95E-2</v>
      </c>
      <c r="S20">
        <f>profile!$S$7</f>
        <v>1</v>
      </c>
      <c r="T20">
        <f t="shared" si="5"/>
        <v>0.78000000000000025</v>
      </c>
      <c r="U20">
        <f t="shared" si="7"/>
        <v>2.1800000000000002</v>
      </c>
      <c r="V20">
        <f t="shared" si="6"/>
        <v>1.7004000000000006</v>
      </c>
    </row>
    <row r="21" spans="9:22" x14ac:dyDescent="0.3">
      <c r="I21">
        <f>profile!I21</f>
        <v>14</v>
      </c>
      <c r="J21">
        <f>profile!J21</f>
        <v>4.6666666666666669E-2</v>
      </c>
      <c r="K21">
        <f>profile!K21</f>
        <v>18</v>
      </c>
      <c r="L21">
        <f>profile!L21</f>
        <v>0.8400000000000003</v>
      </c>
      <c r="M21">
        <f>profile!M21</f>
        <v>2.24E-2</v>
      </c>
      <c r="N21">
        <f t="shared" si="2"/>
        <v>18</v>
      </c>
      <c r="O21">
        <f t="shared" si="3"/>
        <v>0.8400000000000003</v>
      </c>
      <c r="P21">
        <f t="shared" si="4"/>
        <v>2.24E-2</v>
      </c>
      <c r="S21">
        <f>profile!$S$7</f>
        <v>1</v>
      </c>
      <c r="T21">
        <f t="shared" si="5"/>
        <v>0.8400000000000003</v>
      </c>
      <c r="U21">
        <f t="shared" si="7"/>
        <v>2.1800000000000002</v>
      </c>
      <c r="V21">
        <f t="shared" si="6"/>
        <v>1.8312000000000008</v>
      </c>
    </row>
    <row r="22" spans="9:22" x14ac:dyDescent="0.3">
      <c r="I22">
        <f>profile!I22</f>
        <v>15</v>
      </c>
      <c r="J22">
        <f>profile!J22</f>
        <v>0.05</v>
      </c>
      <c r="K22">
        <f>profile!K22</f>
        <v>18</v>
      </c>
      <c r="L22">
        <f>profile!L22</f>
        <v>0.90000000000000036</v>
      </c>
      <c r="M22">
        <f>profile!M22</f>
        <v>2.5500000000000002E-2</v>
      </c>
      <c r="N22">
        <f t="shared" si="2"/>
        <v>18</v>
      </c>
      <c r="O22">
        <f t="shared" si="3"/>
        <v>0.90000000000000036</v>
      </c>
      <c r="P22">
        <f t="shared" si="4"/>
        <v>2.5500000000000002E-2</v>
      </c>
      <c r="S22">
        <f>profile!$S$7</f>
        <v>1</v>
      </c>
      <c r="T22">
        <f t="shared" si="5"/>
        <v>0.90000000000000036</v>
      </c>
      <c r="U22">
        <f t="shared" si="7"/>
        <v>2.1800000000000002</v>
      </c>
      <c r="V22">
        <f t="shared" si="6"/>
        <v>1.9620000000000009</v>
      </c>
    </row>
    <row r="23" spans="9:22" x14ac:dyDescent="0.3">
      <c r="I23">
        <f>profile!I23</f>
        <v>16</v>
      </c>
      <c r="J23">
        <f>profile!J23</f>
        <v>5.3333333333333337E-2</v>
      </c>
      <c r="K23">
        <f>profile!K23</f>
        <v>18</v>
      </c>
      <c r="L23">
        <f>profile!L23</f>
        <v>0.96000000000000041</v>
      </c>
      <c r="M23">
        <f>profile!M23</f>
        <v>2.8800000000000003E-2</v>
      </c>
      <c r="N23">
        <f t="shared" si="2"/>
        <v>18</v>
      </c>
      <c r="O23">
        <f t="shared" si="3"/>
        <v>0.96000000000000041</v>
      </c>
      <c r="P23">
        <f t="shared" si="4"/>
        <v>2.8800000000000003E-2</v>
      </c>
      <c r="S23">
        <f>profile!$S$7</f>
        <v>1</v>
      </c>
      <c r="T23">
        <f t="shared" si="5"/>
        <v>0.96000000000000041</v>
      </c>
      <c r="U23">
        <f t="shared" si="7"/>
        <v>2.1800000000000002</v>
      </c>
      <c r="V23">
        <f t="shared" si="6"/>
        <v>2.0928000000000009</v>
      </c>
    </row>
    <row r="24" spans="9:22" x14ac:dyDescent="0.3">
      <c r="I24">
        <f>profile!I24</f>
        <v>17</v>
      </c>
      <c r="J24">
        <f>profile!J24</f>
        <v>5.6666666666666671E-2</v>
      </c>
      <c r="K24">
        <f>profile!K24</f>
        <v>18</v>
      </c>
      <c r="L24">
        <f>profile!L24</f>
        <v>1.0200000000000005</v>
      </c>
      <c r="M24">
        <f>profile!M24</f>
        <v>3.2300000000000009E-2</v>
      </c>
      <c r="N24">
        <f t="shared" si="2"/>
        <v>18</v>
      </c>
      <c r="O24">
        <f t="shared" si="3"/>
        <v>1.0200000000000005</v>
      </c>
      <c r="P24">
        <f t="shared" si="4"/>
        <v>3.2300000000000009E-2</v>
      </c>
      <c r="S24">
        <f>profile!$S$7</f>
        <v>1</v>
      </c>
      <c r="T24">
        <f t="shared" si="5"/>
        <v>1.0200000000000005</v>
      </c>
      <c r="U24">
        <f t="shared" si="7"/>
        <v>2.1800000000000002</v>
      </c>
      <c r="V24">
        <f t="shared" si="6"/>
        <v>2.2236000000000011</v>
      </c>
    </row>
    <row r="25" spans="9:22" x14ac:dyDescent="0.3">
      <c r="I25">
        <f>profile!I25</f>
        <v>18</v>
      </c>
      <c r="J25">
        <f>profile!J25</f>
        <v>6.0000000000000005E-2</v>
      </c>
      <c r="K25">
        <f>profile!K25</f>
        <v>18</v>
      </c>
      <c r="L25">
        <f>profile!L25</f>
        <v>1.0800000000000005</v>
      </c>
      <c r="M25">
        <f>profile!M25</f>
        <v>3.6000000000000011E-2</v>
      </c>
      <c r="N25">
        <f t="shared" si="2"/>
        <v>18</v>
      </c>
      <c r="O25">
        <f t="shared" si="3"/>
        <v>1.0800000000000005</v>
      </c>
      <c r="P25">
        <f t="shared" si="4"/>
        <v>3.6000000000000011E-2</v>
      </c>
      <c r="S25">
        <f>profile!$S$7</f>
        <v>1</v>
      </c>
      <c r="T25">
        <f t="shared" si="5"/>
        <v>1.0800000000000005</v>
      </c>
      <c r="U25">
        <f t="shared" si="7"/>
        <v>2.1800000000000002</v>
      </c>
      <c r="V25">
        <f t="shared" si="6"/>
        <v>2.3544000000000014</v>
      </c>
    </row>
    <row r="26" spans="9:22" x14ac:dyDescent="0.3">
      <c r="I26">
        <f>profile!I26</f>
        <v>19</v>
      </c>
      <c r="J26">
        <f>profile!J26</f>
        <v>6.3333333333333339E-2</v>
      </c>
      <c r="K26">
        <f>profile!K26</f>
        <v>18</v>
      </c>
      <c r="L26">
        <f>profile!L26</f>
        <v>1.1400000000000006</v>
      </c>
      <c r="M26">
        <f>profile!M26</f>
        <v>3.9900000000000019E-2</v>
      </c>
      <c r="N26">
        <f t="shared" si="2"/>
        <v>18</v>
      </c>
      <c r="O26">
        <f t="shared" si="3"/>
        <v>1.1400000000000006</v>
      </c>
      <c r="P26">
        <f t="shared" si="4"/>
        <v>3.9900000000000019E-2</v>
      </c>
      <c r="S26">
        <f>profile!$S$7</f>
        <v>1</v>
      </c>
      <c r="T26">
        <f t="shared" si="5"/>
        <v>1.1400000000000006</v>
      </c>
      <c r="U26">
        <f t="shared" si="7"/>
        <v>2.1800000000000002</v>
      </c>
      <c r="V26">
        <f t="shared" si="6"/>
        <v>2.4852000000000016</v>
      </c>
    </row>
    <row r="27" spans="9:22" x14ac:dyDescent="0.3">
      <c r="I27">
        <f>profile!I27</f>
        <v>20</v>
      </c>
      <c r="J27">
        <f>profile!J27</f>
        <v>6.6666666666666666E-2</v>
      </c>
      <c r="K27">
        <f>profile!K27</f>
        <v>18</v>
      </c>
      <c r="L27">
        <f>profile!L27</f>
        <v>1.2000000000000006</v>
      </c>
      <c r="M27">
        <f>profile!M27</f>
        <v>4.4000000000000025E-2</v>
      </c>
      <c r="N27">
        <f t="shared" si="2"/>
        <v>18</v>
      </c>
      <c r="O27">
        <f t="shared" si="3"/>
        <v>1.2000000000000006</v>
      </c>
      <c r="P27">
        <f t="shared" si="4"/>
        <v>4.4000000000000025E-2</v>
      </c>
      <c r="S27">
        <f>profile!$S$7</f>
        <v>1</v>
      </c>
      <c r="T27">
        <f t="shared" si="5"/>
        <v>1.2000000000000006</v>
      </c>
      <c r="U27">
        <f t="shared" si="7"/>
        <v>2.1800000000000006</v>
      </c>
      <c r="V27">
        <f t="shared" si="6"/>
        <v>2.6160000000000019</v>
      </c>
    </row>
    <row r="28" spans="9:22" x14ac:dyDescent="0.3">
      <c r="I28">
        <f>profile!I28</f>
        <v>21</v>
      </c>
      <c r="J28">
        <f>profile!J28</f>
        <v>7.0000000000000007E-2</v>
      </c>
      <c r="K28">
        <f>profile!K28</f>
        <v>18</v>
      </c>
      <c r="L28">
        <f>profile!L28</f>
        <v>1.2600000000000007</v>
      </c>
      <c r="M28">
        <f>profile!M28</f>
        <v>4.830000000000003E-2</v>
      </c>
      <c r="N28">
        <f t="shared" si="2"/>
        <v>18</v>
      </c>
      <c r="O28">
        <f t="shared" si="3"/>
        <v>1.2600000000000007</v>
      </c>
      <c r="P28">
        <f t="shared" si="4"/>
        <v>4.830000000000003E-2</v>
      </c>
      <c r="S28">
        <f>profile!$S$7</f>
        <v>1</v>
      </c>
      <c r="T28">
        <f t="shared" si="5"/>
        <v>1.2600000000000007</v>
      </c>
      <c r="U28">
        <f t="shared" si="7"/>
        <v>2.1799999999999997</v>
      </c>
      <c r="V28">
        <f t="shared" si="6"/>
        <v>2.7468000000000012</v>
      </c>
    </row>
    <row r="29" spans="9:22" x14ac:dyDescent="0.3">
      <c r="I29">
        <f>profile!I29</f>
        <v>22</v>
      </c>
      <c r="J29">
        <f>profile!J29</f>
        <v>7.3333333333333334E-2</v>
      </c>
      <c r="K29">
        <f>profile!K29</f>
        <v>18</v>
      </c>
      <c r="L29">
        <f>profile!L29</f>
        <v>1.3200000000000007</v>
      </c>
      <c r="M29">
        <f>profile!M29</f>
        <v>5.2800000000000034E-2</v>
      </c>
      <c r="N29">
        <f t="shared" si="2"/>
        <v>18</v>
      </c>
      <c r="O29">
        <f t="shared" si="3"/>
        <v>1.3200000000000007</v>
      </c>
      <c r="P29">
        <f t="shared" si="4"/>
        <v>5.2800000000000034E-2</v>
      </c>
      <c r="S29">
        <f>profile!$S$7</f>
        <v>1</v>
      </c>
      <c r="T29">
        <f t="shared" si="5"/>
        <v>1.3200000000000007</v>
      </c>
      <c r="U29">
        <f t="shared" si="7"/>
        <v>2.1800000000000006</v>
      </c>
      <c r="V29">
        <f t="shared" si="6"/>
        <v>2.8776000000000024</v>
      </c>
    </row>
    <row r="30" spans="9:22" x14ac:dyDescent="0.3">
      <c r="I30">
        <f>profile!I30</f>
        <v>23</v>
      </c>
      <c r="J30">
        <f>profile!J30</f>
        <v>7.6666666666666675E-2</v>
      </c>
      <c r="K30">
        <f>profile!K30</f>
        <v>18</v>
      </c>
      <c r="L30">
        <f>profile!L30</f>
        <v>1.3800000000000008</v>
      </c>
      <c r="M30">
        <f>profile!M30</f>
        <v>5.7500000000000037E-2</v>
      </c>
      <c r="N30">
        <f t="shared" si="2"/>
        <v>18</v>
      </c>
      <c r="O30">
        <f t="shared" si="3"/>
        <v>1.3800000000000008</v>
      </c>
      <c r="P30">
        <f t="shared" si="4"/>
        <v>5.7500000000000037E-2</v>
      </c>
      <c r="S30">
        <f>profile!$S$7</f>
        <v>1</v>
      </c>
      <c r="T30">
        <f t="shared" si="5"/>
        <v>1.3800000000000008</v>
      </c>
      <c r="U30">
        <f t="shared" si="7"/>
        <v>2.1799999999999997</v>
      </c>
      <c r="V30">
        <f t="shared" si="6"/>
        <v>3.0084000000000013</v>
      </c>
    </row>
    <row r="31" spans="9:22" x14ac:dyDescent="0.3">
      <c r="I31">
        <f>profile!I31</f>
        <v>24</v>
      </c>
      <c r="J31">
        <f>profile!J31</f>
        <v>0.08</v>
      </c>
      <c r="K31">
        <f>profile!K31</f>
        <v>18</v>
      </c>
      <c r="L31">
        <f>profile!L31</f>
        <v>1.4400000000000008</v>
      </c>
      <c r="M31">
        <f>profile!M31</f>
        <v>6.2400000000000046E-2</v>
      </c>
      <c r="N31">
        <f t="shared" si="2"/>
        <v>18</v>
      </c>
      <c r="O31">
        <f t="shared" si="3"/>
        <v>1.4400000000000008</v>
      </c>
      <c r="P31">
        <f t="shared" si="4"/>
        <v>6.2400000000000046E-2</v>
      </c>
      <c r="S31">
        <f>profile!$S$7</f>
        <v>1</v>
      </c>
      <c r="T31">
        <f t="shared" si="5"/>
        <v>1.4400000000000008</v>
      </c>
      <c r="U31">
        <f t="shared" si="7"/>
        <v>2.1800000000000006</v>
      </c>
      <c r="V31">
        <f t="shared" si="6"/>
        <v>3.1392000000000029</v>
      </c>
    </row>
    <row r="32" spans="9:22" x14ac:dyDescent="0.3">
      <c r="I32">
        <f>profile!I32</f>
        <v>25</v>
      </c>
      <c r="J32">
        <f>profile!J32</f>
        <v>8.3333333333333343E-2</v>
      </c>
      <c r="K32">
        <f>profile!K32</f>
        <v>18</v>
      </c>
      <c r="L32">
        <f>profile!L32</f>
        <v>1.5000000000000009</v>
      </c>
      <c r="M32">
        <f>profile!M32</f>
        <v>6.7500000000000046E-2</v>
      </c>
      <c r="N32">
        <f t="shared" si="2"/>
        <v>18</v>
      </c>
      <c r="O32">
        <f t="shared" si="3"/>
        <v>1.5000000000000009</v>
      </c>
      <c r="P32">
        <f t="shared" si="4"/>
        <v>6.7500000000000046E-2</v>
      </c>
      <c r="S32">
        <f>profile!$S$7</f>
        <v>1</v>
      </c>
      <c r="T32">
        <f t="shared" si="5"/>
        <v>1.5000000000000009</v>
      </c>
      <c r="U32">
        <f t="shared" si="7"/>
        <v>2.1799999999999997</v>
      </c>
      <c r="V32">
        <f t="shared" si="6"/>
        <v>3.2700000000000014</v>
      </c>
    </row>
    <row r="33" spans="9:22" x14ac:dyDescent="0.3">
      <c r="I33">
        <f>profile!I33</f>
        <v>26</v>
      </c>
      <c r="J33">
        <f>profile!J33</f>
        <v>8.666666666666667E-2</v>
      </c>
      <c r="K33">
        <f>profile!K33</f>
        <v>18</v>
      </c>
      <c r="L33">
        <f>profile!L33</f>
        <v>1.5600000000000009</v>
      </c>
      <c r="M33">
        <f>profile!M33</f>
        <v>7.2800000000000045E-2</v>
      </c>
      <c r="N33">
        <f t="shared" si="2"/>
        <v>18</v>
      </c>
      <c r="O33">
        <f t="shared" si="3"/>
        <v>1.5600000000000009</v>
      </c>
      <c r="P33">
        <f t="shared" si="4"/>
        <v>7.2800000000000045E-2</v>
      </c>
      <c r="S33">
        <f>profile!$S$7</f>
        <v>1</v>
      </c>
      <c r="T33">
        <f t="shared" si="5"/>
        <v>1.5600000000000009</v>
      </c>
      <c r="U33">
        <f t="shared" si="7"/>
        <v>2.1800000000000006</v>
      </c>
      <c r="V33">
        <f t="shared" si="6"/>
        <v>3.4008000000000029</v>
      </c>
    </row>
    <row r="34" spans="9:22" x14ac:dyDescent="0.3">
      <c r="I34">
        <f>profile!I34</f>
        <v>27</v>
      </c>
      <c r="J34">
        <f>profile!J34</f>
        <v>9.0000000000000011E-2</v>
      </c>
      <c r="K34">
        <f>profile!K34</f>
        <v>18</v>
      </c>
      <c r="L34">
        <f>profile!L34</f>
        <v>1.620000000000001</v>
      </c>
      <c r="M34">
        <f>profile!M34</f>
        <v>7.830000000000005E-2</v>
      </c>
      <c r="N34">
        <f t="shared" si="2"/>
        <v>18</v>
      </c>
      <c r="O34">
        <f t="shared" si="3"/>
        <v>1.620000000000001</v>
      </c>
      <c r="P34">
        <f t="shared" si="4"/>
        <v>7.830000000000005E-2</v>
      </c>
      <c r="S34">
        <f>profile!$S$7</f>
        <v>1</v>
      </c>
      <c r="T34">
        <f t="shared" si="5"/>
        <v>1.620000000000001</v>
      </c>
      <c r="U34">
        <f t="shared" si="7"/>
        <v>2.1799999999999997</v>
      </c>
      <c r="V34">
        <f t="shared" si="6"/>
        <v>3.5316000000000018</v>
      </c>
    </row>
    <row r="35" spans="9:22" x14ac:dyDescent="0.3">
      <c r="I35">
        <f>profile!I35</f>
        <v>28</v>
      </c>
      <c r="J35">
        <f>profile!J35</f>
        <v>9.3333333333333338E-2</v>
      </c>
      <c r="K35">
        <f>profile!K35</f>
        <v>18</v>
      </c>
      <c r="L35">
        <f>profile!L35</f>
        <v>1.680000000000001</v>
      </c>
      <c r="M35">
        <f>profile!M35</f>
        <v>8.4000000000000061E-2</v>
      </c>
      <c r="N35">
        <f t="shared" si="2"/>
        <v>18</v>
      </c>
      <c r="O35">
        <f t="shared" si="3"/>
        <v>1.680000000000001</v>
      </c>
      <c r="P35">
        <f t="shared" si="4"/>
        <v>8.4000000000000061E-2</v>
      </c>
      <c r="S35">
        <f>profile!$S$7</f>
        <v>1</v>
      </c>
      <c r="T35">
        <f t="shared" si="5"/>
        <v>1.680000000000001</v>
      </c>
      <c r="U35">
        <f t="shared" si="7"/>
        <v>2.1800000000000006</v>
      </c>
      <c r="V35">
        <f t="shared" si="6"/>
        <v>3.6624000000000034</v>
      </c>
    </row>
    <row r="36" spans="9:22" x14ac:dyDescent="0.3">
      <c r="I36">
        <f>profile!I36</f>
        <v>29</v>
      </c>
      <c r="J36">
        <f>profile!J36</f>
        <v>9.6666666666666679E-2</v>
      </c>
      <c r="K36">
        <f>profile!K36</f>
        <v>18</v>
      </c>
      <c r="L36">
        <f>profile!L36</f>
        <v>1.7400000000000011</v>
      </c>
      <c r="M36">
        <f>profile!M36</f>
        <v>8.9900000000000063E-2</v>
      </c>
      <c r="N36">
        <f t="shared" si="2"/>
        <v>18</v>
      </c>
      <c r="O36">
        <f t="shared" si="3"/>
        <v>1.7400000000000011</v>
      </c>
      <c r="P36">
        <f t="shared" si="4"/>
        <v>8.9900000000000063E-2</v>
      </c>
      <c r="S36">
        <f>profile!$S$7</f>
        <v>1</v>
      </c>
      <c r="T36">
        <f t="shared" si="5"/>
        <v>1.7400000000000011</v>
      </c>
      <c r="U36">
        <f t="shared" si="7"/>
        <v>2.1799999999999997</v>
      </c>
      <c r="V36">
        <f t="shared" si="6"/>
        <v>3.7932000000000019</v>
      </c>
    </row>
    <row r="37" spans="9:22" x14ac:dyDescent="0.3">
      <c r="I37">
        <f>profile!I37</f>
        <v>30</v>
      </c>
      <c r="J37">
        <f>profile!J37</f>
        <v>0.1</v>
      </c>
      <c r="K37">
        <f>profile!K37</f>
        <v>18</v>
      </c>
      <c r="L37">
        <f>profile!L37</f>
        <v>1.8000000000000012</v>
      </c>
      <c r="M37">
        <f>profile!M37</f>
        <v>9.6000000000000071E-2</v>
      </c>
      <c r="N37">
        <f t="shared" si="2"/>
        <v>18</v>
      </c>
      <c r="O37">
        <f t="shared" si="3"/>
        <v>1.8000000000000012</v>
      </c>
      <c r="P37">
        <f t="shared" si="4"/>
        <v>9.6000000000000071E-2</v>
      </c>
      <c r="S37">
        <f>profile!$S$7</f>
        <v>1</v>
      </c>
      <c r="T37">
        <f t="shared" si="5"/>
        <v>1.8000000000000012</v>
      </c>
      <c r="U37">
        <f t="shared" si="7"/>
        <v>2.1800000000000006</v>
      </c>
      <c r="V37">
        <f t="shared" si="6"/>
        <v>3.9240000000000035</v>
      </c>
    </row>
    <row r="38" spans="9:22" x14ac:dyDescent="0.3">
      <c r="I38">
        <f>profile!I38</f>
        <v>31</v>
      </c>
      <c r="J38">
        <f>profile!J38</f>
        <v>0.10333333333333335</v>
      </c>
      <c r="K38">
        <f>profile!K38</f>
        <v>18</v>
      </c>
      <c r="L38">
        <f>profile!L38</f>
        <v>1.8600000000000012</v>
      </c>
      <c r="M38">
        <f>profile!M38</f>
        <v>0.10230000000000007</v>
      </c>
      <c r="N38">
        <f t="shared" si="2"/>
        <v>18</v>
      </c>
      <c r="O38">
        <f t="shared" si="3"/>
        <v>1.8600000000000012</v>
      </c>
      <c r="P38">
        <f t="shared" si="4"/>
        <v>0.10230000000000007</v>
      </c>
      <c r="S38">
        <f>profile!$S$7</f>
        <v>1</v>
      </c>
      <c r="T38">
        <f t="shared" si="5"/>
        <v>1.8600000000000012</v>
      </c>
      <c r="U38">
        <f t="shared" si="7"/>
        <v>2.1799999999999997</v>
      </c>
      <c r="V38">
        <f t="shared" si="6"/>
        <v>4.054800000000002</v>
      </c>
    </row>
    <row r="39" spans="9:22" x14ac:dyDescent="0.3">
      <c r="I39">
        <f>profile!I39</f>
        <v>32</v>
      </c>
      <c r="J39">
        <f>profile!J39</f>
        <v>0.10666666666666667</v>
      </c>
      <c r="K39">
        <f>profile!K39</f>
        <v>18</v>
      </c>
      <c r="L39">
        <f>profile!L39</f>
        <v>1.9200000000000013</v>
      </c>
      <c r="M39">
        <f>profile!M39</f>
        <v>0.10880000000000008</v>
      </c>
      <c r="N39">
        <f t="shared" si="2"/>
        <v>18</v>
      </c>
      <c r="O39">
        <f t="shared" si="3"/>
        <v>1.9200000000000013</v>
      </c>
      <c r="P39">
        <f t="shared" si="4"/>
        <v>0.10880000000000008</v>
      </c>
      <c r="S39">
        <f>profile!$S$7</f>
        <v>1</v>
      </c>
      <c r="T39">
        <f t="shared" si="5"/>
        <v>1.9200000000000013</v>
      </c>
      <c r="U39">
        <f t="shared" si="7"/>
        <v>2.1800000000000006</v>
      </c>
      <c r="V39">
        <f t="shared" si="6"/>
        <v>4.1856000000000035</v>
      </c>
    </row>
    <row r="40" spans="9:22" x14ac:dyDescent="0.3">
      <c r="I40">
        <f>profile!I40</f>
        <v>33</v>
      </c>
      <c r="J40">
        <f>profile!J40</f>
        <v>0.11</v>
      </c>
      <c r="K40">
        <f>profile!K40</f>
        <v>18</v>
      </c>
      <c r="L40">
        <f>profile!L40</f>
        <v>1.9800000000000013</v>
      </c>
      <c r="M40">
        <f>profile!M40</f>
        <v>0.11550000000000009</v>
      </c>
      <c r="N40">
        <f t="shared" si="2"/>
        <v>18</v>
      </c>
      <c r="O40">
        <f t="shared" si="3"/>
        <v>1.9800000000000013</v>
      </c>
      <c r="P40">
        <f t="shared" si="4"/>
        <v>0.11550000000000009</v>
      </c>
      <c r="S40">
        <f>profile!$S$7</f>
        <v>1</v>
      </c>
      <c r="T40">
        <f t="shared" si="5"/>
        <v>1.9800000000000013</v>
      </c>
      <c r="U40">
        <f t="shared" si="7"/>
        <v>2.1800000000000006</v>
      </c>
      <c r="V40">
        <f t="shared" si="6"/>
        <v>4.3164000000000042</v>
      </c>
    </row>
    <row r="41" spans="9:22" x14ac:dyDescent="0.3">
      <c r="I41">
        <f>profile!I41</f>
        <v>34</v>
      </c>
      <c r="J41">
        <f>profile!J41</f>
        <v>0.11333333333333334</v>
      </c>
      <c r="K41">
        <f>profile!K41</f>
        <v>18</v>
      </c>
      <c r="L41">
        <f>profile!L41</f>
        <v>2.0400000000000014</v>
      </c>
      <c r="M41">
        <f>profile!M41</f>
        <v>0.12240000000000009</v>
      </c>
      <c r="N41">
        <f t="shared" si="2"/>
        <v>18</v>
      </c>
      <c r="O41">
        <f t="shared" si="3"/>
        <v>2.0400000000000014</v>
      </c>
      <c r="P41">
        <f t="shared" si="4"/>
        <v>0.12240000000000009</v>
      </c>
      <c r="S41">
        <f>profile!$S$7</f>
        <v>1</v>
      </c>
      <c r="T41">
        <f t="shared" si="5"/>
        <v>2.0400000000000014</v>
      </c>
      <c r="U41">
        <f t="shared" si="7"/>
        <v>2.1799999999999997</v>
      </c>
      <c r="V41">
        <f t="shared" si="6"/>
        <v>4.4472000000000023</v>
      </c>
    </row>
    <row r="42" spans="9:22" x14ac:dyDescent="0.3">
      <c r="I42">
        <f>profile!I42</f>
        <v>35</v>
      </c>
      <c r="J42">
        <f>profile!J42</f>
        <v>0.11666666666666667</v>
      </c>
      <c r="K42">
        <f>profile!K42</f>
        <v>18</v>
      </c>
      <c r="L42">
        <f>profile!L42</f>
        <v>2.1000000000000014</v>
      </c>
      <c r="M42">
        <f>profile!M42</f>
        <v>0.12950000000000009</v>
      </c>
      <c r="N42">
        <f t="shared" si="2"/>
        <v>18</v>
      </c>
      <c r="O42">
        <f t="shared" si="3"/>
        <v>2.1000000000000014</v>
      </c>
      <c r="P42">
        <f t="shared" si="4"/>
        <v>0.12950000000000009</v>
      </c>
      <c r="S42">
        <f>profile!$S$7</f>
        <v>1</v>
      </c>
      <c r="T42">
        <f t="shared" si="5"/>
        <v>2.1000000000000014</v>
      </c>
      <c r="U42">
        <f t="shared" si="7"/>
        <v>2.1800000000000006</v>
      </c>
      <c r="V42">
        <f t="shared" si="6"/>
        <v>4.5780000000000047</v>
      </c>
    </row>
    <row r="43" spans="9:22" x14ac:dyDescent="0.3">
      <c r="I43">
        <f>profile!I43</f>
        <v>36</v>
      </c>
      <c r="J43">
        <f>profile!J43</f>
        <v>0.12000000000000001</v>
      </c>
      <c r="K43">
        <f>profile!K43</f>
        <v>18</v>
      </c>
      <c r="L43">
        <f>profile!L43</f>
        <v>2.1600000000000015</v>
      </c>
      <c r="M43">
        <f>profile!M43</f>
        <v>0.13680000000000009</v>
      </c>
      <c r="N43">
        <f t="shared" si="2"/>
        <v>18</v>
      </c>
      <c r="O43">
        <f t="shared" si="3"/>
        <v>2.1600000000000015</v>
      </c>
      <c r="P43">
        <f t="shared" si="4"/>
        <v>0.13680000000000009</v>
      </c>
      <c r="S43">
        <f>profile!$S$7</f>
        <v>1</v>
      </c>
      <c r="T43">
        <f t="shared" si="5"/>
        <v>2.1600000000000015</v>
      </c>
      <c r="U43">
        <f t="shared" si="7"/>
        <v>2.1799999999999997</v>
      </c>
      <c r="V43">
        <f t="shared" si="6"/>
        <v>4.7088000000000028</v>
      </c>
    </row>
    <row r="44" spans="9:22" x14ac:dyDescent="0.3">
      <c r="I44">
        <f>profile!I44</f>
        <v>37</v>
      </c>
      <c r="J44">
        <f>profile!J44</f>
        <v>0.12333333333333334</v>
      </c>
      <c r="K44">
        <f>profile!K44</f>
        <v>18</v>
      </c>
      <c r="L44">
        <f>profile!L44</f>
        <v>2.2200000000000015</v>
      </c>
      <c r="M44">
        <f>profile!M44</f>
        <v>0.14430000000000009</v>
      </c>
      <c r="N44">
        <f t="shared" si="2"/>
        <v>18</v>
      </c>
      <c r="O44">
        <f t="shared" si="3"/>
        <v>2.2200000000000015</v>
      </c>
      <c r="P44">
        <f t="shared" si="4"/>
        <v>0.14430000000000009</v>
      </c>
      <c r="S44">
        <f>profile!$S$7</f>
        <v>1</v>
      </c>
      <c r="T44">
        <f t="shared" si="5"/>
        <v>2.2200000000000015</v>
      </c>
      <c r="U44">
        <f t="shared" si="7"/>
        <v>2.1800000000000006</v>
      </c>
      <c r="V44">
        <f t="shared" si="6"/>
        <v>4.8396000000000043</v>
      </c>
    </row>
    <row r="45" spans="9:22" x14ac:dyDescent="0.3">
      <c r="I45">
        <f>profile!I45</f>
        <v>38</v>
      </c>
      <c r="J45">
        <f>profile!J45</f>
        <v>0.12666666666666668</v>
      </c>
      <c r="K45">
        <f>profile!K45</f>
        <v>18</v>
      </c>
      <c r="L45">
        <f>profile!L45</f>
        <v>2.2800000000000016</v>
      </c>
      <c r="M45">
        <f>profile!M45</f>
        <v>0.15200000000000008</v>
      </c>
      <c r="N45">
        <f t="shared" si="2"/>
        <v>18</v>
      </c>
      <c r="O45">
        <f t="shared" si="3"/>
        <v>2.2800000000000016</v>
      </c>
      <c r="P45">
        <f t="shared" si="4"/>
        <v>0.15200000000000008</v>
      </c>
      <c r="S45">
        <f>profile!$S$7</f>
        <v>1</v>
      </c>
      <c r="T45">
        <f t="shared" si="5"/>
        <v>2.2800000000000016</v>
      </c>
      <c r="U45">
        <f t="shared" si="7"/>
        <v>2.1799999999999997</v>
      </c>
      <c r="V45">
        <f t="shared" si="6"/>
        <v>4.9704000000000024</v>
      </c>
    </row>
    <row r="46" spans="9:22" x14ac:dyDescent="0.3">
      <c r="I46">
        <f>profile!I46</f>
        <v>39</v>
      </c>
      <c r="J46">
        <f>profile!J46</f>
        <v>0.13</v>
      </c>
      <c r="K46">
        <f>profile!K46</f>
        <v>18</v>
      </c>
      <c r="L46">
        <f>profile!L46</f>
        <v>2.3400000000000016</v>
      </c>
      <c r="M46">
        <f>profile!M46</f>
        <v>0.15990000000000007</v>
      </c>
      <c r="N46">
        <f t="shared" si="2"/>
        <v>18</v>
      </c>
      <c r="O46">
        <f t="shared" si="3"/>
        <v>2.3400000000000016</v>
      </c>
      <c r="P46">
        <f t="shared" si="4"/>
        <v>0.15990000000000007</v>
      </c>
      <c r="S46">
        <f>profile!$S$7</f>
        <v>1</v>
      </c>
      <c r="T46">
        <f t="shared" si="5"/>
        <v>2.3400000000000016</v>
      </c>
      <c r="U46">
        <f t="shared" si="7"/>
        <v>2.1800000000000006</v>
      </c>
      <c r="V46">
        <f t="shared" si="6"/>
        <v>5.1012000000000048</v>
      </c>
    </row>
    <row r="47" spans="9:22" x14ac:dyDescent="0.3">
      <c r="I47">
        <f>profile!I47</f>
        <v>40</v>
      </c>
      <c r="J47">
        <f>profile!J47</f>
        <v>0.13333333333333333</v>
      </c>
      <c r="K47">
        <f>profile!K47</f>
        <v>18</v>
      </c>
      <c r="L47">
        <f>profile!L47</f>
        <v>2.4000000000000017</v>
      </c>
      <c r="M47">
        <f>profile!M47</f>
        <v>0.16800000000000007</v>
      </c>
      <c r="N47">
        <f t="shared" si="2"/>
        <v>18</v>
      </c>
      <c r="O47">
        <f t="shared" si="3"/>
        <v>2.4000000000000017</v>
      </c>
      <c r="P47">
        <f t="shared" si="4"/>
        <v>0.16800000000000007</v>
      </c>
      <c r="S47">
        <f>profile!$S$7</f>
        <v>1</v>
      </c>
      <c r="T47">
        <f t="shared" si="5"/>
        <v>2.4000000000000017</v>
      </c>
      <c r="U47">
        <f t="shared" si="7"/>
        <v>2.1800000000000006</v>
      </c>
      <c r="V47">
        <f t="shared" si="6"/>
        <v>5.2320000000000055</v>
      </c>
    </row>
    <row r="48" spans="9:22" x14ac:dyDescent="0.3">
      <c r="I48">
        <f>profile!I48</f>
        <v>41</v>
      </c>
      <c r="J48">
        <f>profile!J48</f>
        <v>0.13666666666666669</v>
      </c>
      <c r="K48">
        <f>profile!K48</f>
        <v>18</v>
      </c>
      <c r="L48">
        <f>profile!L48</f>
        <v>2.4600000000000017</v>
      </c>
      <c r="M48">
        <f>profile!M48</f>
        <v>0.17630000000000007</v>
      </c>
      <c r="N48">
        <f t="shared" si="2"/>
        <v>18</v>
      </c>
      <c r="O48">
        <f t="shared" si="3"/>
        <v>2.4600000000000017</v>
      </c>
      <c r="P48">
        <f t="shared" si="4"/>
        <v>0.17630000000000007</v>
      </c>
      <c r="S48">
        <f>profile!$S$7</f>
        <v>1</v>
      </c>
      <c r="T48">
        <f t="shared" si="5"/>
        <v>2.4600000000000017</v>
      </c>
      <c r="U48">
        <f t="shared" si="7"/>
        <v>2.1799999999999988</v>
      </c>
      <c r="V48">
        <f t="shared" si="6"/>
        <v>5.3628000000000009</v>
      </c>
    </row>
    <row r="49" spans="9:22" x14ac:dyDescent="0.3">
      <c r="I49">
        <f>profile!I49</f>
        <v>42</v>
      </c>
      <c r="J49">
        <f>profile!J49</f>
        <v>0.14000000000000001</v>
      </c>
      <c r="K49">
        <f>profile!K49</f>
        <v>18</v>
      </c>
      <c r="L49">
        <f>profile!L49</f>
        <v>2.5200000000000018</v>
      </c>
      <c r="M49">
        <f>profile!M49</f>
        <v>0.18480000000000008</v>
      </c>
      <c r="N49">
        <f t="shared" si="2"/>
        <v>18</v>
      </c>
      <c r="O49">
        <f t="shared" si="3"/>
        <v>2.5200000000000018</v>
      </c>
      <c r="P49">
        <f t="shared" si="4"/>
        <v>0.18480000000000008</v>
      </c>
      <c r="S49">
        <f>profile!$S$7</f>
        <v>1</v>
      </c>
      <c r="T49">
        <f t="shared" si="5"/>
        <v>2.5200000000000018</v>
      </c>
      <c r="U49">
        <f t="shared" si="7"/>
        <v>2.1800000000000006</v>
      </c>
      <c r="V49">
        <f t="shared" si="6"/>
        <v>5.4936000000000051</v>
      </c>
    </row>
    <row r="50" spans="9:22" x14ac:dyDescent="0.3">
      <c r="I50">
        <f>profile!I50</f>
        <v>43</v>
      </c>
      <c r="J50">
        <f>profile!J50</f>
        <v>0.14333333333333334</v>
      </c>
      <c r="K50">
        <f>profile!K50</f>
        <v>18</v>
      </c>
      <c r="L50">
        <f>profile!L50</f>
        <v>2.5800000000000018</v>
      </c>
      <c r="M50">
        <f>profile!M50</f>
        <v>0.19350000000000006</v>
      </c>
      <c r="N50">
        <f t="shared" si="2"/>
        <v>18</v>
      </c>
      <c r="O50">
        <f t="shared" si="3"/>
        <v>2.5800000000000018</v>
      </c>
      <c r="P50">
        <f t="shared" si="4"/>
        <v>0.19350000000000006</v>
      </c>
      <c r="S50">
        <f>profile!$S$7</f>
        <v>1</v>
      </c>
      <c r="T50">
        <f t="shared" si="5"/>
        <v>2.5800000000000018</v>
      </c>
      <c r="U50">
        <f t="shared" si="7"/>
        <v>2.1800000000000006</v>
      </c>
      <c r="V50">
        <f t="shared" si="6"/>
        <v>5.6244000000000058</v>
      </c>
    </row>
    <row r="51" spans="9:22" x14ac:dyDescent="0.3">
      <c r="I51">
        <f>profile!I51</f>
        <v>44</v>
      </c>
      <c r="J51">
        <f>profile!J51</f>
        <v>0.14666666666666667</v>
      </c>
      <c r="K51">
        <f>profile!K51</f>
        <v>18</v>
      </c>
      <c r="L51">
        <f>profile!L51</f>
        <v>2.6400000000000019</v>
      </c>
      <c r="M51">
        <f>profile!M51</f>
        <v>0.20240000000000005</v>
      </c>
      <c r="N51">
        <f t="shared" si="2"/>
        <v>18</v>
      </c>
      <c r="O51">
        <f t="shared" si="3"/>
        <v>2.6400000000000019</v>
      </c>
      <c r="P51">
        <f t="shared" si="4"/>
        <v>0.20240000000000005</v>
      </c>
      <c r="S51">
        <f>profile!$S$7</f>
        <v>1</v>
      </c>
      <c r="T51">
        <f t="shared" si="5"/>
        <v>2.6400000000000019</v>
      </c>
      <c r="U51">
        <f t="shared" si="7"/>
        <v>2.1800000000000006</v>
      </c>
      <c r="V51">
        <f t="shared" si="6"/>
        <v>5.7552000000000056</v>
      </c>
    </row>
    <row r="52" spans="9:22" x14ac:dyDescent="0.3">
      <c r="I52">
        <f>profile!I52</f>
        <v>45</v>
      </c>
      <c r="J52">
        <f>profile!J52</f>
        <v>0.15000000000000002</v>
      </c>
      <c r="K52">
        <f>profile!K52</f>
        <v>18</v>
      </c>
      <c r="L52">
        <f>profile!L52</f>
        <v>2.700000000000002</v>
      </c>
      <c r="M52">
        <f>profile!M52</f>
        <v>0.21150000000000005</v>
      </c>
      <c r="N52">
        <f t="shared" si="2"/>
        <v>18</v>
      </c>
      <c r="O52">
        <f t="shared" si="3"/>
        <v>2.700000000000002</v>
      </c>
      <c r="P52">
        <f t="shared" si="4"/>
        <v>0.21150000000000005</v>
      </c>
      <c r="S52">
        <f>profile!$S$7</f>
        <v>1</v>
      </c>
      <c r="T52">
        <f t="shared" si="5"/>
        <v>2.700000000000002</v>
      </c>
      <c r="U52">
        <f t="shared" si="7"/>
        <v>2.1799999999999988</v>
      </c>
      <c r="V52">
        <f t="shared" si="6"/>
        <v>5.886000000000001</v>
      </c>
    </row>
    <row r="53" spans="9:22" x14ac:dyDescent="0.3">
      <c r="I53">
        <f>profile!I53</f>
        <v>46</v>
      </c>
      <c r="J53">
        <f>profile!J53</f>
        <v>0.15333333333333335</v>
      </c>
      <c r="K53">
        <f>profile!K53</f>
        <v>18</v>
      </c>
      <c r="L53">
        <f>profile!L53</f>
        <v>2.760000000000002</v>
      </c>
      <c r="M53">
        <f>profile!M53</f>
        <v>0.22080000000000005</v>
      </c>
      <c r="N53">
        <f t="shared" si="2"/>
        <v>18</v>
      </c>
      <c r="O53">
        <f t="shared" si="3"/>
        <v>2.760000000000002</v>
      </c>
      <c r="P53">
        <f t="shared" si="4"/>
        <v>0.22080000000000005</v>
      </c>
      <c r="S53">
        <f>profile!$S$7</f>
        <v>1</v>
      </c>
      <c r="T53">
        <f t="shared" si="5"/>
        <v>2.760000000000002</v>
      </c>
      <c r="U53">
        <f t="shared" si="7"/>
        <v>2.1800000000000006</v>
      </c>
      <c r="V53">
        <f t="shared" si="6"/>
        <v>6.0168000000000061</v>
      </c>
    </row>
    <row r="54" spans="9:22" x14ac:dyDescent="0.3">
      <c r="I54">
        <f>profile!I54</f>
        <v>47</v>
      </c>
      <c r="J54">
        <f>profile!J54</f>
        <v>0.15666666666666668</v>
      </c>
      <c r="K54">
        <f>profile!K54</f>
        <v>18</v>
      </c>
      <c r="L54">
        <f>profile!L54</f>
        <v>2.8200000000000021</v>
      </c>
      <c r="M54">
        <f>profile!M54</f>
        <v>0.23030000000000006</v>
      </c>
      <c r="N54">
        <f t="shared" si="2"/>
        <v>18</v>
      </c>
      <c r="O54">
        <f t="shared" si="3"/>
        <v>2.8200000000000021</v>
      </c>
      <c r="P54">
        <f t="shared" si="4"/>
        <v>0.23030000000000006</v>
      </c>
      <c r="S54">
        <f>profile!$S$7</f>
        <v>1</v>
      </c>
      <c r="T54">
        <f t="shared" si="5"/>
        <v>2.8200000000000021</v>
      </c>
      <c r="U54">
        <f t="shared" si="7"/>
        <v>2.1800000000000006</v>
      </c>
      <c r="V54">
        <f t="shared" si="6"/>
        <v>6.1476000000000059</v>
      </c>
    </row>
    <row r="55" spans="9:22" x14ac:dyDescent="0.3">
      <c r="I55">
        <f>profile!I55</f>
        <v>48</v>
      </c>
      <c r="J55">
        <f>profile!J55</f>
        <v>0.16</v>
      </c>
      <c r="K55">
        <f>profile!K55</f>
        <v>18</v>
      </c>
      <c r="L55">
        <f>profile!L55</f>
        <v>2.8800000000000021</v>
      </c>
      <c r="M55">
        <f>profile!M55</f>
        <v>0.24000000000000005</v>
      </c>
      <c r="N55">
        <f t="shared" si="2"/>
        <v>18</v>
      </c>
      <c r="O55">
        <f t="shared" si="3"/>
        <v>2.8800000000000021</v>
      </c>
      <c r="P55">
        <f t="shared" si="4"/>
        <v>0.24000000000000005</v>
      </c>
      <c r="S55">
        <f>profile!$S$7</f>
        <v>1</v>
      </c>
      <c r="T55">
        <f t="shared" si="5"/>
        <v>2.8800000000000021</v>
      </c>
      <c r="U55">
        <f t="shared" si="7"/>
        <v>2.1800000000000006</v>
      </c>
      <c r="V55">
        <f t="shared" si="6"/>
        <v>6.2784000000000066</v>
      </c>
    </row>
    <row r="56" spans="9:22" x14ac:dyDescent="0.3">
      <c r="I56">
        <f>profile!I56</f>
        <v>49</v>
      </c>
      <c r="J56">
        <f>profile!J56</f>
        <v>0.16333333333333333</v>
      </c>
      <c r="K56">
        <f>profile!K56</f>
        <v>18</v>
      </c>
      <c r="L56">
        <f>profile!L56</f>
        <v>2.9400000000000022</v>
      </c>
      <c r="M56">
        <f>profile!M56</f>
        <v>0.24990000000000004</v>
      </c>
      <c r="N56">
        <f t="shared" si="2"/>
        <v>18</v>
      </c>
      <c r="O56">
        <f t="shared" si="3"/>
        <v>2.9400000000000022</v>
      </c>
      <c r="P56">
        <f t="shared" si="4"/>
        <v>0.24990000000000004</v>
      </c>
      <c r="S56">
        <f>profile!$S$7</f>
        <v>1</v>
      </c>
      <c r="T56">
        <f t="shared" si="5"/>
        <v>2.9400000000000022</v>
      </c>
      <c r="U56">
        <f t="shared" si="7"/>
        <v>2.1800000000000006</v>
      </c>
      <c r="V56">
        <f t="shared" si="6"/>
        <v>6.4092000000000064</v>
      </c>
    </row>
    <row r="57" spans="9:22" x14ac:dyDescent="0.3">
      <c r="I57">
        <f>profile!I57</f>
        <v>50</v>
      </c>
      <c r="J57">
        <f>profile!J57</f>
        <v>0.16666666666666669</v>
      </c>
      <c r="K57">
        <f>profile!K57</f>
        <v>18</v>
      </c>
      <c r="L57">
        <f>profile!L57</f>
        <v>3.0000000000000022</v>
      </c>
      <c r="M57">
        <f>profile!M57</f>
        <v>0.26</v>
      </c>
      <c r="N57">
        <f t="shared" si="2"/>
        <v>18</v>
      </c>
      <c r="O57">
        <f t="shared" si="3"/>
        <v>3.0000000000000022</v>
      </c>
      <c r="P57">
        <f t="shared" si="4"/>
        <v>0.26</v>
      </c>
      <c r="S57">
        <f>profile!$S$7</f>
        <v>1</v>
      </c>
      <c r="T57">
        <f t="shared" si="5"/>
        <v>3.0000000000000022</v>
      </c>
      <c r="U57">
        <f t="shared" si="7"/>
        <v>2.1799999999999988</v>
      </c>
      <c r="V57">
        <f t="shared" si="6"/>
        <v>6.5400000000000009</v>
      </c>
    </row>
    <row r="58" spans="9:22" x14ac:dyDescent="0.3">
      <c r="I58">
        <f>profile!I58</f>
        <v>51</v>
      </c>
      <c r="J58">
        <f>profile!J58</f>
        <v>0.17</v>
      </c>
      <c r="K58">
        <f>profile!K58</f>
        <v>0</v>
      </c>
      <c r="L58">
        <f>profile!L58</f>
        <v>3.0000000000000022</v>
      </c>
      <c r="M58">
        <f>profile!M58</f>
        <v>0.27</v>
      </c>
      <c r="N58">
        <f t="shared" si="2"/>
        <v>0</v>
      </c>
      <c r="O58">
        <f t="shared" si="3"/>
        <v>3.0000000000000022</v>
      </c>
      <c r="P58">
        <f t="shared" si="4"/>
        <v>0.27</v>
      </c>
      <c r="S58">
        <f>profile!$S$7</f>
        <v>1</v>
      </c>
      <c r="T58">
        <f t="shared" si="5"/>
        <v>3.0000000000000022</v>
      </c>
      <c r="U58">
        <f t="shared" si="7"/>
        <v>2</v>
      </c>
      <c r="V58">
        <f t="shared" si="6"/>
        <v>6.0000000000000044</v>
      </c>
    </row>
    <row r="59" spans="9:22" x14ac:dyDescent="0.3">
      <c r="I59">
        <f>profile!I59</f>
        <v>52</v>
      </c>
      <c r="J59">
        <f>profile!J59</f>
        <v>0.17333333333333334</v>
      </c>
      <c r="K59">
        <f>profile!K59</f>
        <v>0</v>
      </c>
      <c r="L59">
        <f>profile!L59</f>
        <v>3.0000000000000022</v>
      </c>
      <c r="M59">
        <f>profile!M59</f>
        <v>0.28000000000000003</v>
      </c>
      <c r="N59">
        <f t="shared" si="2"/>
        <v>0</v>
      </c>
      <c r="O59">
        <f t="shared" si="3"/>
        <v>3.0000000000000022</v>
      </c>
      <c r="P59">
        <f t="shared" si="4"/>
        <v>0.28000000000000003</v>
      </c>
      <c r="S59">
        <f>profile!$S$7</f>
        <v>1</v>
      </c>
      <c r="T59">
        <f t="shared" si="5"/>
        <v>3.0000000000000022</v>
      </c>
      <c r="U59">
        <f t="shared" si="7"/>
        <v>2</v>
      </c>
      <c r="V59">
        <f t="shared" si="6"/>
        <v>6.0000000000000044</v>
      </c>
    </row>
    <row r="60" spans="9:22" x14ac:dyDescent="0.3">
      <c r="I60">
        <f>profile!I60</f>
        <v>53</v>
      </c>
      <c r="J60">
        <f>profile!J60</f>
        <v>0.17666666666666667</v>
      </c>
      <c r="K60">
        <f>profile!K60</f>
        <v>0</v>
      </c>
      <c r="L60">
        <f>profile!L60</f>
        <v>3.0000000000000022</v>
      </c>
      <c r="M60">
        <f>profile!M60</f>
        <v>0.29000000000000004</v>
      </c>
      <c r="N60">
        <f t="shared" si="2"/>
        <v>0</v>
      </c>
      <c r="O60">
        <f t="shared" si="3"/>
        <v>3.0000000000000022</v>
      </c>
      <c r="P60">
        <f t="shared" si="4"/>
        <v>0.29000000000000004</v>
      </c>
      <c r="S60">
        <f>profile!$S$7</f>
        <v>1</v>
      </c>
      <c r="T60">
        <f t="shared" si="5"/>
        <v>3.0000000000000022</v>
      </c>
      <c r="U60">
        <f t="shared" si="7"/>
        <v>2</v>
      </c>
      <c r="V60">
        <f t="shared" si="6"/>
        <v>6.0000000000000044</v>
      </c>
    </row>
    <row r="61" spans="9:22" x14ac:dyDescent="0.3">
      <c r="I61">
        <f>profile!I61</f>
        <v>54</v>
      </c>
      <c r="J61">
        <f>profile!J61</f>
        <v>0.18000000000000002</v>
      </c>
      <c r="K61">
        <f>profile!K61</f>
        <v>0</v>
      </c>
      <c r="L61">
        <f>profile!L61</f>
        <v>3.0000000000000022</v>
      </c>
      <c r="M61">
        <f>profile!M61</f>
        <v>0.30000000000000004</v>
      </c>
      <c r="N61">
        <f t="shared" si="2"/>
        <v>0</v>
      </c>
      <c r="O61">
        <f t="shared" si="3"/>
        <v>3.0000000000000022</v>
      </c>
      <c r="P61">
        <f t="shared" si="4"/>
        <v>0.30000000000000004</v>
      </c>
      <c r="S61">
        <f>profile!$S$7</f>
        <v>1</v>
      </c>
      <c r="T61">
        <f t="shared" si="5"/>
        <v>3.0000000000000022</v>
      </c>
      <c r="U61">
        <f t="shared" si="7"/>
        <v>2</v>
      </c>
      <c r="V61">
        <f t="shared" si="6"/>
        <v>6.0000000000000044</v>
      </c>
    </row>
    <row r="62" spans="9:22" x14ac:dyDescent="0.3">
      <c r="I62">
        <f>profile!I62</f>
        <v>55</v>
      </c>
      <c r="J62">
        <f>profile!J62</f>
        <v>0.18333333333333335</v>
      </c>
      <c r="K62">
        <f>profile!K62</f>
        <v>0</v>
      </c>
      <c r="L62">
        <f>profile!L62</f>
        <v>3.0000000000000022</v>
      </c>
      <c r="M62">
        <f>profile!M62</f>
        <v>0.31000000000000005</v>
      </c>
      <c r="N62">
        <f t="shared" si="2"/>
        <v>0</v>
      </c>
      <c r="O62">
        <f t="shared" si="3"/>
        <v>3.0000000000000022</v>
      </c>
      <c r="P62">
        <f t="shared" si="4"/>
        <v>0.31000000000000005</v>
      </c>
      <c r="S62">
        <f>profile!$S$7</f>
        <v>1</v>
      </c>
      <c r="T62">
        <f t="shared" si="5"/>
        <v>3.0000000000000022</v>
      </c>
      <c r="U62">
        <f t="shared" si="7"/>
        <v>2</v>
      </c>
      <c r="V62">
        <f t="shared" si="6"/>
        <v>6.0000000000000044</v>
      </c>
    </row>
    <row r="63" spans="9:22" x14ac:dyDescent="0.3">
      <c r="I63">
        <f>profile!I63</f>
        <v>56</v>
      </c>
      <c r="J63">
        <f>profile!J63</f>
        <v>0.18666666666666668</v>
      </c>
      <c r="K63">
        <f>profile!K63</f>
        <v>0</v>
      </c>
      <c r="L63">
        <f>profile!L63</f>
        <v>3.0000000000000022</v>
      </c>
      <c r="M63">
        <f>profile!M63</f>
        <v>0.32000000000000006</v>
      </c>
      <c r="N63">
        <f t="shared" si="2"/>
        <v>0</v>
      </c>
      <c r="O63">
        <f t="shared" si="3"/>
        <v>3.0000000000000022</v>
      </c>
      <c r="P63">
        <f t="shared" si="4"/>
        <v>0.32000000000000006</v>
      </c>
      <c r="S63">
        <f>profile!$S$7</f>
        <v>1</v>
      </c>
      <c r="T63">
        <f t="shared" si="5"/>
        <v>3.0000000000000022</v>
      </c>
      <c r="U63">
        <f t="shared" si="7"/>
        <v>2</v>
      </c>
      <c r="V63">
        <f t="shared" si="6"/>
        <v>6.0000000000000044</v>
      </c>
    </row>
    <row r="64" spans="9:22" x14ac:dyDescent="0.3">
      <c r="I64">
        <f>profile!I64</f>
        <v>57</v>
      </c>
      <c r="J64">
        <f>profile!J64</f>
        <v>0.19</v>
      </c>
      <c r="K64">
        <f>profile!K64</f>
        <v>0</v>
      </c>
      <c r="L64">
        <f>profile!L64</f>
        <v>3.0000000000000022</v>
      </c>
      <c r="M64">
        <f>profile!M64</f>
        <v>0.33000000000000007</v>
      </c>
      <c r="N64">
        <f t="shared" si="2"/>
        <v>0</v>
      </c>
      <c r="O64">
        <f t="shared" si="3"/>
        <v>3.0000000000000022</v>
      </c>
      <c r="P64">
        <f t="shared" si="4"/>
        <v>0.33000000000000007</v>
      </c>
      <c r="S64">
        <f>profile!$S$7</f>
        <v>1</v>
      </c>
      <c r="T64">
        <f t="shared" si="5"/>
        <v>3.0000000000000022</v>
      </c>
      <c r="U64">
        <f t="shared" si="7"/>
        <v>2</v>
      </c>
      <c r="V64">
        <f t="shared" si="6"/>
        <v>6.0000000000000044</v>
      </c>
    </row>
    <row r="65" spans="9:22" x14ac:dyDescent="0.3">
      <c r="I65">
        <f>profile!I65</f>
        <v>58</v>
      </c>
      <c r="J65">
        <f>profile!J65</f>
        <v>0.19333333333333336</v>
      </c>
      <c r="K65">
        <f>profile!K65</f>
        <v>0</v>
      </c>
      <c r="L65">
        <f>profile!L65</f>
        <v>3.0000000000000022</v>
      </c>
      <c r="M65">
        <f>profile!M65</f>
        <v>0.34000000000000008</v>
      </c>
      <c r="N65">
        <f t="shared" si="2"/>
        <v>0</v>
      </c>
      <c r="O65">
        <f t="shared" si="3"/>
        <v>3.0000000000000022</v>
      </c>
      <c r="P65">
        <f t="shared" si="4"/>
        <v>0.34000000000000008</v>
      </c>
      <c r="S65">
        <f>profile!$S$7</f>
        <v>1</v>
      </c>
      <c r="T65">
        <f t="shared" si="5"/>
        <v>3.0000000000000022</v>
      </c>
      <c r="U65">
        <f t="shared" si="7"/>
        <v>2</v>
      </c>
      <c r="V65">
        <f t="shared" si="6"/>
        <v>6.0000000000000044</v>
      </c>
    </row>
    <row r="66" spans="9:22" x14ac:dyDescent="0.3">
      <c r="I66">
        <f>profile!I66</f>
        <v>59</v>
      </c>
      <c r="J66">
        <f>profile!J66</f>
        <v>0.19666666666666668</v>
      </c>
      <c r="K66">
        <f>profile!K66</f>
        <v>0</v>
      </c>
      <c r="L66">
        <f>profile!L66</f>
        <v>3.0000000000000022</v>
      </c>
      <c r="M66">
        <f>profile!M66</f>
        <v>0.35000000000000009</v>
      </c>
      <c r="N66">
        <f t="shared" si="2"/>
        <v>0</v>
      </c>
      <c r="O66">
        <f t="shared" si="3"/>
        <v>3.0000000000000022</v>
      </c>
      <c r="P66">
        <f t="shared" si="4"/>
        <v>0.35000000000000009</v>
      </c>
      <c r="S66">
        <f>profile!$S$7</f>
        <v>1</v>
      </c>
      <c r="T66">
        <f t="shared" si="5"/>
        <v>3.0000000000000022</v>
      </c>
      <c r="U66">
        <f t="shared" si="7"/>
        <v>2</v>
      </c>
      <c r="V66">
        <f t="shared" si="6"/>
        <v>6.0000000000000044</v>
      </c>
    </row>
    <row r="67" spans="9:22" x14ac:dyDescent="0.3">
      <c r="I67">
        <f>profile!I67</f>
        <v>60</v>
      </c>
      <c r="J67">
        <f>profile!J67</f>
        <v>0.2</v>
      </c>
      <c r="K67">
        <f>profile!K67</f>
        <v>0</v>
      </c>
      <c r="L67">
        <f>profile!L67</f>
        <v>3.0000000000000022</v>
      </c>
      <c r="M67">
        <f>profile!M67</f>
        <v>0.3600000000000001</v>
      </c>
      <c r="N67">
        <f t="shared" si="2"/>
        <v>0</v>
      </c>
      <c r="O67">
        <f t="shared" si="3"/>
        <v>3.0000000000000022</v>
      </c>
      <c r="P67">
        <f t="shared" si="4"/>
        <v>0.3600000000000001</v>
      </c>
      <c r="S67">
        <f>profile!$S$7</f>
        <v>1</v>
      </c>
      <c r="T67">
        <f t="shared" si="5"/>
        <v>3.0000000000000022</v>
      </c>
      <c r="U67">
        <f t="shared" si="7"/>
        <v>2</v>
      </c>
      <c r="V67">
        <f t="shared" si="6"/>
        <v>6.0000000000000044</v>
      </c>
    </row>
    <row r="68" spans="9:22" x14ac:dyDescent="0.3">
      <c r="I68">
        <f>profile!I68</f>
        <v>61</v>
      </c>
      <c r="J68">
        <f>profile!J68</f>
        <v>0.20333333333333334</v>
      </c>
      <c r="K68">
        <f>profile!K68</f>
        <v>0</v>
      </c>
      <c r="L68">
        <f>profile!L68</f>
        <v>3.0000000000000022</v>
      </c>
      <c r="M68">
        <f>profile!M68</f>
        <v>0.37000000000000011</v>
      </c>
      <c r="N68">
        <f t="shared" si="2"/>
        <v>0</v>
      </c>
      <c r="O68">
        <f t="shared" si="3"/>
        <v>3.0000000000000022</v>
      </c>
      <c r="P68">
        <f t="shared" si="4"/>
        <v>0.37000000000000011</v>
      </c>
      <c r="S68">
        <f>profile!$S$7</f>
        <v>1</v>
      </c>
      <c r="T68">
        <f t="shared" si="5"/>
        <v>3.0000000000000022</v>
      </c>
      <c r="U68">
        <f t="shared" si="7"/>
        <v>2</v>
      </c>
      <c r="V68">
        <f t="shared" si="6"/>
        <v>6.0000000000000044</v>
      </c>
    </row>
    <row r="69" spans="9:22" x14ac:dyDescent="0.3">
      <c r="I69">
        <f>profile!I69</f>
        <v>62</v>
      </c>
      <c r="J69">
        <f>profile!J69</f>
        <v>0.20666666666666669</v>
      </c>
      <c r="K69">
        <f>profile!K69</f>
        <v>0</v>
      </c>
      <c r="L69">
        <f>profile!L69</f>
        <v>3.0000000000000022</v>
      </c>
      <c r="M69">
        <f>profile!M69</f>
        <v>0.38000000000000012</v>
      </c>
      <c r="N69">
        <f t="shared" si="2"/>
        <v>0</v>
      </c>
      <c r="O69">
        <f t="shared" si="3"/>
        <v>3.0000000000000022</v>
      </c>
      <c r="P69">
        <f t="shared" si="4"/>
        <v>0.38000000000000012</v>
      </c>
      <c r="S69">
        <f>profile!$S$7</f>
        <v>1</v>
      </c>
      <c r="T69">
        <f t="shared" si="5"/>
        <v>3.0000000000000022</v>
      </c>
      <c r="U69">
        <f t="shared" si="7"/>
        <v>2</v>
      </c>
      <c r="V69">
        <f t="shared" si="6"/>
        <v>6.0000000000000044</v>
      </c>
    </row>
    <row r="70" spans="9:22" x14ac:dyDescent="0.3">
      <c r="I70">
        <f>profile!I70</f>
        <v>63</v>
      </c>
      <c r="J70">
        <f>profile!J70</f>
        <v>0.21000000000000002</v>
      </c>
      <c r="K70">
        <f>profile!K70</f>
        <v>0</v>
      </c>
      <c r="L70">
        <f>profile!L70</f>
        <v>3.0000000000000022</v>
      </c>
      <c r="M70">
        <f>profile!M70</f>
        <v>0.39000000000000012</v>
      </c>
      <c r="N70">
        <f t="shared" si="2"/>
        <v>0</v>
      </c>
      <c r="O70">
        <f t="shared" si="3"/>
        <v>3.0000000000000022</v>
      </c>
      <c r="P70">
        <f t="shared" si="4"/>
        <v>0.39000000000000012</v>
      </c>
      <c r="S70">
        <f>profile!$S$7</f>
        <v>1</v>
      </c>
      <c r="T70">
        <f t="shared" si="5"/>
        <v>3.0000000000000022</v>
      </c>
      <c r="U70">
        <f t="shared" si="7"/>
        <v>2</v>
      </c>
      <c r="V70">
        <f t="shared" si="6"/>
        <v>6.0000000000000044</v>
      </c>
    </row>
    <row r="71" spans="9:22" x14ac:dyDescent="0.3">
      <c r="I71">
        <f>profile!I71</f>
        <v>64</v>
      </c>
      <c r="J71">
        <f>profile!J71</f>
        <v>0.21333333333333335</v>
      </c>
      <c r="K71">
        <f>profile!K71</f>
        <v>0</v>
      </c>
      <c r="L71">
        <f>profile!L71</f>
        <v>3.0000000000000022</v>
      </c>
      <c r="M71">
        <f>profile!M71</f>
        <v>0.40000000000000013</v>
      </c>
      <c r="N71">
        <f t="shared" si="2"/>
        <v>0</v>
      </c>
      <c r="O71">
        <f t="shared" si="3"/>
        <v>3.0000000000000022</v>
      </c>
      <c r="P71">
        <f t="shared" si="4"/>
        <v>0.40000000000000013</v>
      </c>
      <c r="S71">
        <f>profile!$S$7</f>
        <v>1</v>
      </c>
      <c r="T71">
        <f t="shared" si="5"/>
        <v>3.0000000000000022</v>
      </c>
      <c r="U71">
        <f t="shared" si="7"/>
        <v>2</v>
      </c>
      <c r="V71">
        <f t="shared" si="6"/>
        <v>6.0000000000000044</v>
      </c>
    </row>
    <row r="72" spans="9:22" x14ac:dyDescent="0.3">
      <c r="I72">
        <f>profile!I72</f>
        <v>65</v>
      </c>
      <c r="J72">
        <f>profile!J72</f>
        <v>0.21666666666666667</v>
      </c>
      <c r="K72">
        <f>profile!K72</f>
        <v>0</v>
      </c>
      <c r="L72">
        <f>profile!L72</f>
        <v>3.0000000000000022</v>
      </c>
      <c r="M72">
        <f>profile!M72</f>
        <v>0.41000000000000014</v>
      </c>
      <c r="N72">
        <f t="shared" ref="N72:N135" si="8">K72/$E$12</f>
        <v>0</v>
      </c>
      <c r="O72">
        <f t="shared" ref="O72:O135" si="9">L72/$E$12</f>
        <v>3.0000000000000022</v>
      </c>
      <c r="P72">
        <f t="shared" ref="P72:P135" si="10">M72/$E$12</f>
        <v>0.41000000000000014</v>
      </c>
      <c r="S72">
        <f>profile!$S$7</f>
        <v>1</v>
      </c>
      <c r="T72">
        <f t="shared" ref="T72:T135" si="11">S72*L72</f>
        <v>3.0000000000000022</v>
      </c>
      <c r="U72">
        <f t="shared" si="7"/>
        <v>2</v>
      </c>
      <c r="V72">
        <f t="shared" ref="V72:V135" si="12">U72*O72</f>
        <v>6.0000000000000044</v>
      </c>
    </row>
    <row r="73" spans="9:22" x14ac:dyDescent="0.3">
      <c r="I73">
        <f>profile!I73</f>
        <v>66</v>
      </c>
      <c r="J73">
        <f>profile!J73</f>
        <v>0.22</v>
      </c>
      <c r="K73">
        <f>profile!K73</f>
        <v>0</v>
      </c>
      <c r="L73">
        <f>profile!L73</f>
        <v>3.0000000000000022</v>
      </c>
      <c r="M73">
        <f>profile!M73</f>
        <v>0.42000000000000015</v>
      </c>
      <c r="N73">
        <f t="shared" si="8"/>
        <v>0</v>
      </c>
      <c r="O73">
        <f t="shared" si="9"/>
        <v>3.0000000000000022</v>
      </c>
      <c r="P73">
        <f t="shared" si="10"/>
        <v>0.42000000000000015</v>
      </c>
      <c r="S73">
        <f>profile!$S$7</f>
        <v>1</v>
      </c>
      <c r="T73">
        <f t="shared" si="11"/>
        <v>3.0000000000000022</v>
      </c>
      <c r="U73">
        <f t="shared" ref="U73:U136" si="13">($E$9*((O73-O72)/(J73-J72)) +$E$12*S73+$E$14)/($E$16/100)</f>
        <v>2</v>
      </c>
      <c r="V73">
        <f t="shared" si="12"/>
        <v>6.0000000000000044</v>
      </c>
    </row>
    <row r="74" spans="9:22" x14ac:dyDescent="0.3">
      <c r="I74">
        <f>profile!I74</f>
        <v>67</v>
      </c>
      <c r="J74">
        <f>profile!J74</f>
        <v>0.22333333333333336</v>
      </c>
      <c r="K74">
        <f>profile!K74</f>
        <v>0</v>
      </c>
      <c r="L74">
        <f>profile!L74</f>
        <v>3.0000000000000022</v>
      </c>
      <c r="M74">
        <f>profile!M74</f>
        <v>0.43000000000000016</v>
      </c>
      <c r="N74">
        <f t="shared" si="8"/>
        <v>0</v>
      </c>
      <c r="O74">
        <f t="shared" si="9"/>
        <v>3.0000000000000022</v>
      </c>
      <c r="P74">
        <f t="shared" si="10"/>
        <v>0.43000000000000016</v>
      </c>
      <c r="S74">
        <f>profile!$S$7</f>
        <v>1</v>
      </c>
      <c r="T74">
        <f t="shared" si="11"/>
        <v>3.0000000000000022</v>
      </c>
      <c r="U74">
        <f t="shared" si="13"/>
        <v>2</v>
      </c>
      <c r="V74">
        <f t="shared" si="12"/>
        <v>6.0000000000000044</v>
      </c>
    </row>
    <row r="75" spans="9:22" x14ac:dyDescent="0.3">
      <c r="I75">
        <f>profile!I75</f>
        <v>68</v>
      </c>
      <c r="J75">
        <f>profile!J75</f>
        <v>0.22666666666666668</v>
      </c>
      <c r="K75">
        <f>profile!K75</f>
        <v>0</v>
      </c>
      <c r="L75">
        <f>profile!L75</f>
        <v>3.0000000000000022</v>
      </c>
      <c r="M75">
        <f>profile!M75</f>
        <v>0.44000000000000017</v>
      </c>
      <c r="N75">
        <f t="shared" si="8"/>
        <v>0</v>
      </c>
      <c r="O75">
        <f t="shared" si="9"/>
        <v>3.0000000000000022</v>
      </c>
      <c r="P75">
        <f t="shared" si="10"/>
        <v>0.44000000000000017</v>
      </c>
      <c r="S75">
        <f>profile!$S$7</f>
        <v>1</v>
      </c>
      <c r="T75">
        <f t="shared" si="11"/>
        <v>3.0000000000000022</v>
      </c>
      <c r="U75">
        <f t="shared" si="13"/>
        <v>2</v>
      </c>
      <c r="V75">
        <f t="shared" si="12"/>
        <v>6.0000000000000044</v>
      </c>
    </row>
    <row r="76" spans="9:22" x14ac:dyDescent="0.3">
      <c r="I76">
        <f>profile!I76</f>
        <v>69</v>
      </c>
      <c r="J76">
        <f>profile!J76</f>
        <v>0.23</v>
      </c>
      <c r="K76">
        <f>profile!K76</f>
        <v>0</v>
      </c>
      <c r="L76">
        <f>profile!L76</f>
        <v>3.0000000000000022</v>
      </c>
      <c r="M76">
        <f>profile!M76</f>
        <v>0.45000000000000018</v>
      </c>
      <c r="N76">
        <f t="shared" si="8"/>
        <v>0</v>
      </c>
      <c r="O76">
        <f t="shared" si="9"/>
        <v>3.0000000000000022</v>
      </c>
      <c r="P76">
        <f t="shared" si="10"/>
        <v>0.45000000000000018</v>
      </c>
      <c r="S76">
        <f>profile!$S$7</f>
        <v>1</v>
      </c>
      <c r="T76">
        <f t="shared" si="11"/>
        <v>3.0000000000000022</v>
      </c>
      <c r="U76">
        <f t="shared" si="13"/>
        <v>2</v>
      </c>
      <c r="V76">
        <f t="shared" si="12"/>
        <v>6.0000000000000044</v>
      </c>
    </row>
    <row r="77" spans="9:22" x14ac:dyDescent="0.3">
      <c r="I77">
        <f>profile!I77</f>
        <v>70</v>
      </c>
      <c r="J77">
        <f>profile!J77</f>
        <v>0.23333333333333334</v>
      </c>
      <c r="K77">
        <f>profile!K77</f>
        <v>0</v>
      </c>
      <c r="L77">
        <f>profile!L77</f>
        <v>3.0000000000000022</v>
      </c>
      <c r="M77">
        <f>profile!M77</f>
        <v>0.46000000000000019</v>
      </c>
      <c r="N77">
        <f t="shared" si="8"/>
        <v>0</v>
      </c>
      <c r="O77">
        <f t="shared" si="9"/>
        <v>3.0000000000000022</v>
      </c>
      <c r="P77">
        <f t="shared" si="10"/>
        <v>0.46000000000000019</v>
      </c>
      <c r="S77">
        <f>profile!$S$7</f>
        <v>1</v>
      </c>
      <c r="T77">
        <f t="shared" si="11"/>
        <v>3.0000000000000022</v>
      </c>
      <c r="U77">
        <f t="shared" si="13"/>
        <v>2</v>
      </c>
      <c r="V77">
        <f t="shared" si="12"/>
        <v>6.0000000000000044</v>
      </c>
    </row>
    <row r="78" spans="9:22" x14ac:dyDescent="0.3">
      <c r="I78">
        <f>profile!I78</f>
        <v>71</v>
      </c>
      <c r="J78">
        <f>profile!J78</f>
        <v>0.23666666666666669</v>
      </c>
      <c r="K78">
        <f>profile!K78</f>
        <v>0</v>
      </c>
      <c r="L78">
        <f>profile!L78</f>
        <v>3.0000000000000022</v>
      </c>
      <c r="M78">
        <f>profile!M78</f>
        <v>0.4700000000000002</v>
      </c>
      <c r="N78">
        <f t="shared" si="8"/>
        <v>0</v>
      </c>
      <c r="O78">
        <f t="shared" si="9"/>
        <v>3.0000000000000022</v>
      </c>
      <c r="P78">
        <f t="shared" si="10"/>
        <v>0.4700000000000002</v>
      </c>
      <c r="S78">
        <f>profile!$S$7</f>
        <v>1</v>
      </c>
      <c r="T78">
        <f t="shared" si="11"/>
        <v>3.0000000000000022</v>
      </c>
      <c r="U78">
        <f t="shared" si="13"/>
        <v>2</v>
      </c>
      <c r="V78">
        <f t="shared" si="12"/>
        <v>6.0000000000000044</v>
      </c>
    </row>
    <row r="79" spans="9:22" x14ac:dyDescent="0.3">
      <c r="I79">
        <f>profile!I79</f>
        <v>72</v>
      </c>
      <c r="J79">
        <f>profile!J79</f>
        <v>0.24000000000000002</v>
      </c>
      <c r="K79">
        <f>profile!K79</f>
        <v>0</v>
      </c>
      <c r="L79">
        <f>profile!L79</f>
        <v>3.0000000000000022</v>
      </c>
      <c r="M79">
        <f>profile!M79</f>
        <v>0.4800000000000002</v>
      </c>
      <c r="N79">
        <f t="shared" si="8"/>
        <v>0</v>
      </c>
      <c r="O79">
        <f t="shared" si="9"/>
        <v>3.0000000000000022</v>
      </c>
      <c r="P79">
        <f t="shared" si="10"/>
        <v>0.4800000000000002</v>
      </c>
      <c r="S79">
        <f>profile!$S$7</f>
        <v>1</v>
      </c>
      <c r="T79">
        <f t="shared" si="11"/>
        <v>3.0000000000000022</v>
      </c>
      <c r="U79">
        <f t="shared" si="13"/>
        <v>2</v>
      </c>
      <c r="V79">
        <f t="shared" si="12"/>
        <v>6.0000000000000044</v>
      </c>
    </row>
    <row r="80" spans="9:22" x14ac:dyDescent="0.3">
      <c r="I80">
        <f>profile!I80</f>
        <v>73</v>
      </c>
      <c r="J80">
        <f>profile!J80</f>
        <v>0.24333333333333335</v>
      </c>
      <c r="K80">
        <f>profile!K80</f>
        <v>0</v>
      </c>
      <c r="L80">
        <f>profile!L80</f>
        <v>3.0000000000000022</v>
      </c>
      <c r="M80">
        <f>profile!M80</f>
        <v>0.49000000000000021</v>
      </c>
      <c r="N80">
        <f t="shared" si="8"/>
        <v>0</v>
      </c>
      <c r="O80">
        <f t="shared" si="9"/>
        <v>3.0000000000000022</v>
      </c>
      <c r="P80">
        <f t="shared" si="10"/>
        <v>0.49000000000000021</v>
      </c>
      <c r="S80">
        <f>profile!$S$7</f>
        <v>1</v>
      </c>
      <c r="T80">
        <f t="shared" si="11"/>
        <v>3.0000000000000022</v>
      </c>
      <c r="U80">
        <f t="shared" si="13"/>
        <v>2</v>
      </c>
      <c r="V80">
        <f t="shared" si="12"/>
        <v>6.0000000000000044</v>
      </c>
    </row>
    <row r="81" spans="9:22" x14ac:dyDescent="0.3">
      <c r="I81">
        <f>profile!I81</f>
        <v>74</v>
      </c>
      <c r="J81">
        <f>profile!J81</f>
        <v>0.24666666666666667</v>
      </c>
      <c r="K81">
        <f>profile!K81</f>
        <v>0</v>
      </c>
      <c r="L81">
        <f>profile!L81</f>
        <v>3.0000000000000022</v>
      </c>
      <c r="M81">
        <f>profile!M81</f>
        <v>0.50000000000000022</v>
      </c>
      <c r="N81">
        <f t="shared" si="8"/>
        <v>0</v>
      </c>
      <c r="O81">
        <f t="shared" si="9"/>
        <v>3.0000000000000022</v>
      </c>
      <c r="P81">
        <f t="shared" si="10"/>
        <v>0.50000000000000022</v>
      </c>
      <c r="S81">
        <f>profile!$S$7</f>
        <v>1</v>
      </c>
      <c r="T81">
        <f t="shared" si="11"/>
        <v>3.0000000000000022</v>
      </c>
      <c r="U81">
        <f t="shared" si="13"/>
        <v>2</v>
      </c>
      <c r="V81">
        <f t="shared" si="12"/>
        <v>6.0000000000000044</v>
      </c>
    </row>
    <row r="82" spans="9:22" x14ac:dyDescent="0.3">
      <c r="I82">
        <f>profile!I82</f>
        <v>75</v>
      </c>
      <c r="J82">
        <f>profile!J82</f>
        <v>0.25</v>
      </c>
      <c r="K82">
        <f>profile!K82</f>
        <v>0</v>
      </c>
      <c r="L82">
        <f>profile!L82</f>
        <v>3.0000000000000022</v>
      </c>
      <c r="M82">
        <f>profile!M82</f>
        <v>0.51000000000000023</v>
      </c>
      <c r="N82">
        <f t="shared" si="8"/>
        <v>0</v>
      </c>
      <c r="O82">
        <f t="shared" si="9"/>
        <v>3.0000000000000022</v>
      </c>
      <c r="P82">
        <f t="shared" si="10"/>
        <v>0.51000000000000023</v>
      </c>
      <c r="S82">
        <f>profile!$S$7</f>
        <v>1</v>
      </c>
      <c r="T82">
        <f t="shared" si="11"/>
        <v>3.0000000000000022</v>
      </c>
      <c r="U82">
        <f t="shared" si="13"/>
        <v>2</v>
      </c>
      <c r="V82">
        <f t="shared" si="12"/>
        <v>6.0000000000000044</v>
      </c>
    </row>
    <row r="83" spans="9:22" x14ac:dyDescent="0.3">
      <c r="I83">
        <f>profile!I83</f>
        <v>76</v>
      </c>
      <c r="J83">
        <f>profile!J83</f>
        <v>0.25333333333333335</v>
      </c>
      <c r="K83">
        <f>profile!K83</f>
        <v>0</v>
      </c>
      <c r="L83">
        <f>profile!L83</f>
        <v>3.0000000000000022</v>
      </c>
      <c r="M83">
        <f>profile!M83</f>
        <v>0.52000000000000024</v>
      </c>
      <c r="N83">
        <f t="shared" si="8"/>
        <v>0</v>
      </c>
      <c r="O83">
        <f t="shared" si="9"/>
        <v>3.0000000000000022</v>
      </c>
      <c r="P83">
        <f t="shared" si="10"/>
        <v>0.52000000000000024</v>
      </c>
      <c r="S83">
        <f>profile!$S$7</f>
        <v>1</v>
      </c>
      <c r="T83">
        <f t="shared" si="11"/>
        <v>3.0000000000000022</v>
      </c>
      <c r="U83">
        <f t="shared" si="13"/>
        <v>2</v>
      </c>
      <c r="V83">
        <f t="shared" si="12"/>
        <v>6.0000000000000044</v>
      </c>
    </row>
    <row r="84" spans="9:22" x14ac:dyDescent="0.3">
      <c r="I84">
        <f>profile!I84</f>
        <v>77</v>
      </c>
      <c r="J84">
        <f>profile!J84</f>
        <v>0.25666666666666671</v>
      </c>
      <c r="K84">
        <f>profile!K84</f>
        <v>0</v>
      </c>
      <c r="L84">
        <f>profile!L84</f>
        <v>3.0000000000000022</v>
      </c>
      <c r="M84">
        <f>profile!M84</f>
        <v>0.53000000000000025</v>
      </c>
      <c r="N84">
        <f t="shared" si="8"/>
        <v>0</v>
      </c>
      <c r="O84">
        <f t="shared" si="9"/>
        <v>3.0000000000000022</v>
      </c>
      <c r="P84">
        <f t="shared" si="10"/>
        <v>0.53000000000000025</v>
      </c>
      <c r="S84">
        <f>profile!$S$7</f>
        <v>1</v>
      </c>
      <c r="T84">
        <f t="shared" si="11"/>
        <v>3.0000000000000022</v>
      </c>
      <c r="U84">
        <f t="shared" si="13"/>
        <v>2</v>
      </c>
      <c r="V84">
        <f t="shared" si="12"/>
        <v>6.0000000000000044</v>
      </c>
    </row>
    <row r="85" spans="9:22" x14ac:dyDescent="0.3">
      <c r="I85">
        <f>profile!I85</f>
        <v>78</v>
      </c>
      <c r="J85">
        <f>profile!J85</f>
        <v>0.26</v>
      </c>
      <c r="K85">
        <f>profile!K85</f>
        <v>0</v>
      </c>
      <c r="L85">
        <f>profile!L85</f>
        <v>3.0000000000000022</v>
      </c>
      <c r="M85">
        <f>profile!M85</f>
        <v>0.54000000000000026</v>
      </c>
      <c r="N85">
        <f t="shared" si="8"/>
        <v>0</v>
      </c>
      <c r="O85">
        <f t="shared" si="9"/>
        <v>3.0000000000000022</v>
      </c>
      <c r="P85">
        <f t="shared" si="10"/>
        <v>0.54000000000000026</v>
      </c>
      <c r="S85">
        <f>profile!$S$7</f>
        <v>1</v>
      </c>
      <c r="T85">
        <f t="shared" si="11"/>
        <v>3.0000000000000022</v>
      </c>
      <c r="U85">
        <f t="shared" si="13"/>
        <v>2</v>
      </c>
      <c r="V85">
        <f t="shared" si="12"/>
        <v>6.0000000000000044</v>
      </c>
    </row>
    <row r="86" spans="9:22" x14ac:dyDescent="0.3">
      <c r="I86">
        <f>profile!I86</f>
        <v>79</v>
      </c>
      <c r="J86">
        <f>profile!J86</f>
        <v>0.26333333333333336</v>
      </c>
      <c r="K86">
        <f>profile!K86</f>
        <v>0</v>
      </c>
      <c r="L86">
        <f>profile!L86</f>
        <v>3.0000000000000022</v>
      </c>
      <c r="M86">
        <f>profile!M86</f>
        <v>0.55000000000000027</v>
      </c>
      <c r="N86">
        <f t="shared" si="8"/>
        <v>0</v>
      </c>
      <c r="O86">
        <f t="shared" si="9"/>
        <v>3.0000000000000022</v>
      </c>
      <c r="P86">
        <f t="shared" si="10"/>
        <v>0.55000000000000027</v>
      </c>
      <c r="S86">
        <f>profile!$S$7</f>
        <v>1</v>
      </c>
      <c r="T86">
        <f t="shared" si="11"/>
        <v>3.0000000000000022</v>
      </c>
      <c r="U86">
        <f t="shared" si="13"/>
        <v>2</v>
      </c>
      <c r="V86">
        <f t="shared" si="12"/>
        <v>6.0000000000000044</v>
      </c>
    </row>
    <row r="87" spans="9:22" x14ac:dyDescent="0.3">
      <c r="I87">
        <f>profile!I87</f>
        <v>80</v>
      </c>
      <c r="J87">
        <f>profile!J87</f>
        <v>0.26666666666666666</v>
      </c>
      <c r="K87">
        <f>profile!K87</f>
        <v>0</v>
      </c>
      <c r="L87">
        <f>profile!L87</f>
        <v>3.0000000000000022</v>
      </c>
      <c r="M87">
        <f>profile!M87</f>
        <v>0.56000000000000028</v>
      </c>
      <c r="N87">
        <f t="shared" si="8"/>
        <v>0</v>
      </c>
      <c r="O87">
        <f t="shared" si="9"/>
        <v>3.0000000000000022</v>
      </c>
      <c r="P87">
        <f t="shared" si="10"/>
        <v>0.56000000000000028</v>
      </c>
      <c r="S87">
        <f>profile!$S$7</f>
        <v>1</v>
      </c>
      <c r="T87">
        <f t="shared" si="11"/>
        <v>3.0000000000000022</v>
      </c>
      <c r="U87">
        <f t="shared" si="13"/>
        <v>2</v>
      </c>
      <c r="V87">
        <f t="shared" si="12"/>
        <v>6.0000000000000044</v>
      </c>
    </row>
    <row r="88" spans="9:22" x14ac:dyDescent="0.3">
      <c r="I88">
        <f>profile!I88</f>
        <v>81</v>
      </c>
      <c r="J88">
        <f>profile!J88</f>
        <v>0.27</v>
      </c>
      <c r="K88">
        <f>profile!K88</f>
        <v>0</v>
      </c>
      <c r="L88">
        <f>profile!L88</f>
        <v>3.0000000000000022</v>
      </c>
      <c r="M88">
        <f>profile!M88</f>
        <v>0.57000000000000028</v>
      </c>
      <c r="N88">
        <f t="shared" si="8"/>
        <v>0</v>
      </c>
      <c r="O88">
        <f t="shared" si="9"/>
        <v>3.0000000000000022</v>
      </c>
      <c r="P88">
        <f t="shared" si="10"/>
        <v>0.57000000000000028</v>
      </c>
      <c r="S88">
        <f>profile!$S$7</f>
        <v>1</v>
      </c>
      <c r="T88">
        <f t="shared" si="11"/>
        <v>3.0000000000000022</v>
      </c>
      <c r="U88">
        <f t="shared" si="13"/>
        <v>2</v>
      </c>
      <c r="V88">
        <f t="shared" si="12"/>
        <v>6.0000000000000044</v>
      </c>
    </row>
    <row r="89" spans="9:22" x14ac:dyDescent="0.3">
      <c r="I89">
        <f>profile!I89</f>
        <v>82</v>
      </c>
      <c r="J89">
        <f>profile!J89</f>
        <v>0.27333333333333337</v>
      </c>
      <c r="K89">
        <f>profile!K89</f>
        <v>0</v>
      </c>
      <c r="L89">
        <f>profile!L89</f>
        <v>3.0000000000000022</v>
      </c>
      <c r="M89">
        <f>profile!M89</f>
        <v>0.58000000000000029</v>
      </c>
      <c r="N89">
        <f t="shared" si="8"/>
        <v>0</v>
      </c>
      <c r="O89">
        <f t="shared" si="9"/>
        <v>3.0000000000000022</v>
      </c>
      <c r="P89">
        <f t="shared" si="10"/>
        <v>0.58000000000000029</v>
      </c>
      <c r="S89">
        <f>profile!$S$7</f>
        <v>1</v>
      </c>
      <c r="T89">
        <f t="shared" si="11"/>
        <v>3.0000000000000022</v>
      </c>
      <c r="U89">
        <f t="shared" si="13"/>
        <v>2</v>
      </c>
      <c r="V89">
        <f t="shared" si="12"/>
        <v>6.0000000000000044</v>
      </c>
    </row>
    <row r="90" spans="9:22" x14ac:dyDescent="0.3">
      <c r="I90">
        <f>profile!I90</f>
        <v>83</v>
      </c>
      <c r="J90">
        <f>profile!J90</f>
        <v>0.27666666666666667</v>
      </c>
      <c r="K90">
        <f>profile!K90</f>
        <v>0</v>
      </c>
      <c r="L90">
        <f>profile!L90</f>
        <v>3.0000000000000022</v>
      </c>
      <c r="M90">
        <f>profile!M90</f>
        <v>0.5900000000000003</v>
      </c>
      <c r="N90">
        <f t="shared" si="8"/>
        <v>0</v>
      </c>
      <c r="O90">
        <f t="shared" si="9"/>
        <v>3.0000000000000022</v>
      </c>
      <c r="P90">
        <f t="shared" si="10"/>
        <v>0.5900000000000003</v>
      </c>
      <c r="S90">
        <f>profile!$S$7</f>
        <v>1</v>
      </c>
      <c r="T90">
        <f t="shared" si="11"/>
        <v>3.0000000000000022</v>
      </c>
      <c r="U90">
        <f t="shared" si="13"/>
        <v>2</v>
      </c>
      <c r="V90">
        <f t="shared" si="12"/>
        <v>6.0000000000000044</v>
      </c>
    </row>
    <row r="91" spans="9:22" x14ac:dyDescent="0.3">
      <c r="I91">
        <f>profile!I91</f>
        <v>84</v>
      </c>
      <c r="J91">
        <f>profile!J91</f>
        <v>0.28000000000000003</v>
      </c>
      <c r="K91">
        <f>profile!K91</f>
        <v>0</v>
      </c>
      <c r="L91">
        <f>profile!L91</f>
        <v>3.0000000000000022</v>
      </c>
      <c r="M91">
        <f>profile!M91</f>
        <v>0.60000000000000031</v>
      </c>
      <c r="N91">
        <f t="shared" si="8"/>
        <v>0</v>
      </c>
      <c r="O91">
        <f t="shared" si="9"/>
        <v>3.0000000000000022</v>
      </c>
      <c r="P91">
        <f t="shared" si="10"/>
        <v>0.60000000000000031</v>
      </c>
      <c r="S91">
        <f>profile!$S$7</f>
        <v>1</v>
      </c>
      <c r="T91">
        <f t="shared" si="11"/>
        <v>3.0000000000000022</v>
      </c>
      <c r="U91">
        <f t="shared" si="13"/>
        <v>2</v>
      </c>
      <c r="V91">
        <f t="shared" si="12"/>
        <v>6.0000000000000044</v>
      </c>
    </row>
    <row r="92" spans="9:22" x14ac:dyDescent="0.3">
      <c r="I92">
        <f>profile!I92</f>
        <v>85</v>
      </c>
      <c r="J92">
        <f>profile!J92</f>
        <v>0.28333333333333333</v>
      </c>
      <c r="K92">
        <f>profile!K92</f>
        <v>0</v>
      </c>
      <c r="L92">
        <f>profile!L92</f>
        <v>3.0000000000000022</v>
      </c>
      <c r="M92">
        <f>profile!M92</f>
        <v>0.61000000000000032</v>
      </c>
      <c r="N92">
        <f t="shared" si="8"/>
        <v>0</v>
      </c>
      <c r="O92">
        <f t="shared" si="9"/>
        <v>3.0000000000000022</v>
      </c>
      <c r="P92">
        <f t="shared" si="10"/>
        <v>0.61000000000000032</v>
      </c>
      <c r="S92">
        <f>profile!$S$7</f>
        <v>1</v>
      </c>
      <c r="T92">
        <f t="shared" si="11"/>
        <v>3.0000000000000022</v>
      </c>
      <c r="U92">
        <f t="shared" si="13"/>
        <v>2</v>
      </c>
      <c r="V92">
        <f t="shared" si="12"/>
        <v>6.0000000000000044</v>
      </c>
    </row>
    <row r="93" spans="9:22" x14ac:dyDescent="0.3">
      <c r="I93">
        <f>profile!I93</f>
        <v>86</v>
      </c>
      <c r="J93">
        <f>profile!J93</f>
        <v>0.28666666666666668</v>
      </c>
      <c r="K93">
        <f>profile!K93</f>
        <v>0</v>
      </c>
      <c r="L93">
        <f>profile!L93</f>
        <v>3.0000000000000022</v>
      </c>
      <c r="M93">
        <f>profile!M93</f>
        <v>0.62000000000000033</v>
      </c>
      <c r="N93">
        <f t="shared" si="8"/>
        <v>0</v>
      </c>
      <c r="O93">
        <f t="shared" si="9"/>
        <v>3.0000000000000022</v>
      </c>
      <c r="P93">
        <f t="shared" si="10"/>
        <v>0.62000000000000033</v>
      </c>
      <c r="S93">
        <f>profile!$S$7</f>
        <v>1</v>
      </c>
      <c r="T93">
        <f t="shared" si="11"/>
        <v>3.0000000000000022</v>
      </c>
      <c r="U93">
        <f t="shared" si="13"/>
        <v>2</v>
      </c>
      <c r="V93">
        <f t="shared" si="12"/>
        <v>6.0000000000000044</v>
      </c>
    </row>
    <row r="94" spans="9:22" x14ac:dyDescent="0.3">
      <c r="I94">
        <f>profile!I94</f>
        <v>87</v>
      </c>
      <c r="J94">
        <f>profile!J94</f>
        <v>0.29000000000000004</v>
      </c>
      <c r="K94">
        <f>profile!K94</f>
        <v>0</v>
      </c>
      <c r="L94">
        <f>profile!L94</f>
        <v>3.0000000000000022</v>
      </c>
      <c r="M94">
        <f>profile!M94</f>
        <v>0.63000000000000034</v>
      </c>
      <c r="N94">
        <f t="shared" si="8"/>
        <v>0</v>
      </c>
      <c r="O94">
        <f t="shared" si="9"/>
        <v>3.0000000000000022</v>
      </c>
      <c r="P94">
        <f t="shared" si="10"/>
        <v>0.63000000000000034</v>
      </c>
      <c r="S94">
        <f>profile!$S$7</f>
        <v>1</v>
      </c>
      <c r="T94">
        <f t="shared" si="11"/>
        <v>3.0000000000000022</v>
      </c>
      <c r="U94">
        <f t="shared" si="13"/>
        <v>2</v>
      </c>
      <c r="V94">
        <f t="shared" si="12"/>
        <v>6.0000000000000044</v>
      </c>
    </row>
    <row r="95" spans="9:22" x14ac:dyDescent="0.3">
      <c r="I95">
        <f>profile!I95</f>
        <v>88</v>
      </c>
      <c r="J95">
        <f>profile!J95</f>
        <v>0.29333333333333333</v>
      </c>
      <c r="K95">
        <f>profile!K95</f>
        <v>0</v>
      </c>
      <c r="L95">
        <f>profile!L95</f>
        <v>3.0000000000000022</v>
      </c>
      <c r="M95">
        <f>profile!M95</f>
        <v>0.64000000000000035</v>
      </c>
      <c r="N95">
        <f t="shared" si="8"/>
        <v>0</v>
      </c>
      <c r="O95">
        <f t="shared" si="9"/>
        <v>3.0000000000000022</v>
      </c>
      <c r="P95">
        <f t="shared" si="10"/>
        <v>0.64000000000000035</v>
      </c>
      <c r="S95">
        <f>profile!$S$7</f>
        <v>1</v>
      </c>
      <c r="T95">
        <f t="shared" si="11"/>
        <v>3.0000000000000022</v>
      </c>
      <c r="U95">
        <f t="shared" si="13"/>
        <v>2</v>
      </c>
      <c r="V95">
        <f t="shared" si="12"/>
        <v>6.0000000000000044</v>
      </c>
    </row>
    <row r="96" spans="9:22" x14ac:dyDescent="0.3">
      <c r="I96">
        <f>profile!I96</f>
        <v>89</v>
      </c>
      <c r="J96">
        <f>profile!J96</f>
        <v>0.29666666666666669</v>
      </c>
      <c r="K96">
        <f>profile!K96</f>
        <v>0</v>
      </c>
      <c r="L96">
        <f>profile!L96</f>
        <v>3.0000000000000022</v>
      </c>
      <c r="M96">
        <f>profile!M96</f>
        <v>0.65000000000000036</v>
      </c>
      <c r="N96">
        <f t="shared" si="8"/>
        <v>0</v>
      </c>
      <c r="O96">
        <f t="shared" si="9"/>
        <v>3.0000000000000022</v>
      </c>
      <c r="P96">
        <f t="shared" si="10"/>
        <v>0.65000000000000036</v>
      </c>
      <c r="S96">
        <f>profile!$S$7</f>
        <v>1</v>
      </c>
      <c r="T96">
        <f t="shared" si="11"/>
        <v>3.0000000000000022</v>
      </c>
      <c r="U96">
        <f t="shared" si="13"/>
        <v>2</v>
      </c>
      <c r="V96">
        <f t="shared" si="12"/>
        <v>6.0000000000000044</v>
      </c>
    </row>
    <row r="97" spans="9:22" x14ac:dyDescent="0.3">
      <c r="I97">
        <f>profile!I97</f>
        <v>90</v>
      </c>
      <c r="J97">
        <f>profile!J97</f>
        <v>0.30000000000000004</v>
      </c>
      <c r="K97">
        <f>profile!K97</f>
        <v>0</v>
      </c>
      <c r="L97">
        <f>profile!L97</f>
        <v>3.0000000000000022</v>
      </c>
      <c r="M97">
        <f>profile!M97</f>
        <v>0.66000000000000036</v>
      </c>
      <c r="N97">
        <f t="shared" si="8"/>
        <v>0</v>
      </c>
      <c r="O97">
        <f t="shared" si="9"/>
        <v>3.0000000000000022</v>
      </c>
      <c r="P97">
        <f t="shared" si="10"/>
        <v>0.66000000000000036</v>
      </c>
      <c r="S97">
        <f>profile!$S$7</f>
        <v>1</v>
      </c>
      <c r="T97">
        <f t="shared" si="11"/>
        <v>3.0000000000000022</v>
      </c>
      <c r="U97">
        <f t="shared" si="13"/>
        <v>2</v>
      </c>
      <c r="V97">
        <f t="shared" si="12"/>
        <v>6.0000000000000044</v>
      </c>
    </row>
    <row r="98" spans="9:22" x14ac:dyDescent="0.3">
      <c r="I98">
        <f>profile!I98</f>
        <v>91</v>
      </c>
      <c r="J98">
        <f>profile!J98</f>
        <v>0.30333333333333334</v>
      </c>
      <c r="K98">
        <f>profile!K98</f>
        <v>0</v>
      </c>
      <c r="L98">
        <f>profile!L98</f>
        <v>3.0000000000000022</v>
      </c>
      <c r="M98">
        <f>profile!M98</f>
        <v>0.67000000000000037</v>
      </c>
      <c r="N98">
        <f t="shared" si="8"/>
        <v>0</v>
      </c>
      <c r="O98">
        <f t="shared" si="9"/>
        <v>3.0000000000000022</v>
      </c>
      <c r="P98">
        <f t="shared" si="10"/>
        <v>0.67000000000000037</v>
      </c>
      <c r="S98">
        <f>profile!$S$7</f>
        <v>1</v>
      </c>
      <c r="T98">
        <f t="shared" si="11"/>
        <v>3.0000000000000022</v>
      </c>
      <c r="U98">
        <f t="shared" si="13"/>
        <v>2</v>
      </c>
      <c r="V98">
        <f t="shared" si="12"/>
        <v>6.0000000000000044</v>
      </c>
    </row>
    <row r="99" spans="9:22" x14ac:dyDescent="0.3">
      <c r="I99">
        <f>profile!I99</f>
        <v>92</v>
      </c>
      <c r="J99">
        <f>profile!J99</f>
        <v>0.3066666666666667</v>
      </c>
      <c r="K99">
        <f>profile!K99</f>
        <v>0</v>
      </c>
      <c r="L99">
        <f>profile!L99</f>
        <v>3.0000000000000022</v>
      </c>
      <c r="M99">
        <f>profile!M99</f>
        <v>0.68000000000000038</v>
      </c>
      <c r="N99">
        <f t="shared" si="8"/>
        <v>0</v>
      </c>
      <c r="O99">
        <f t="shared" si="9"/>
        <v>3.0000000000000022</v>
      </c>
      <c r="P99">
        <f t="shared" si="10"/>
        <v>0.68000000000000038</v>
      </c>
      <c r="S99">
        <f>profile!$S$7</f>
        <v>1</v>
      </c>
      <c r="T99">
        <f t="shared" si="11"/>
        <v>3.0000000000000022</v>
      </c>
      <c r="U99">
        <f t="shared" si="13"/>
        <v>2</v>
      </c>
      <c r="V99">
        <f t="shared" si="12"/>
        <v>6.0000000000000044</v>
      </c>
    </row>
    <row r="100" spans="9:22" x14ac:dyDescent="0.3">
      <c r="I100">
        <f>profile!I100</f>
        <v>93</v>
      </c>
      <c r="J100">
        <f>profile!J100</f>
        <v>0.31</v>
      </c>
      <c r="K100">
        <f>profile!K100</f>
        <v>0</v>
      </c>
      <c r="L100">
        <f>profile!L100</f>
        <v>3.0000000000000022</v>
      </c>
      <c r="M100">
        <f>profile!M100</f>
        <v>0.69000000000000039</v>
      </c>
      <c r="N100">
        <f t="shared" si="8"/>
        <v>0</v>
      </c>
      <c r="O100">
        <f t="shared" si="9"/>
        <v>3.0000000000000022</v>
      </c>
      <c r="P100">
        <f t="shared" si="10"/>
        <v>0.69000000000000039</v>
      </c>
      <c r="S100">
        <f>profile!$S$7</f>
        <v>1</v>
      </c>
      <c r="T100">
        <f t="shared" si="11"/>
        <v>3.0000000000000022</v>
      </c>
      <c r="U100">
        <f t="shared" si="13"/>
        <v>2</v>
      </c>
      <c r="V100">
        <f t="shared" si="12"/>
        <v>6.0000000000000044</v>
      </c>
    </row>
    <row r="101" spans="9:22" x14ac:dyDescent="0.3">
      <c r="I101">
        <f>profile!I101</f>
        <v>94</v>
      </c>
      <c r="J101">
        <f>profile!J101</f>
        <v>0.31333333333333335</v>
      </c>
      <c r="K101">
        <f>profile!K101</f>
        <v>0</v>
      </c>
      <c r="L101">
        <f>profile!L101</f>
        <v>3.0000000000000022</v>
      </c>
      <c r="M101">
        <f>profile!M101</f>
        <v>0.7000000000000004</v>
      </c>
      <c r="N101">
        <f t="shared" si="8"/>
        <v>0</v>
      </c>
      <c r="O101">
        <f t="shared" si="9"/>
        <v>3.0000000000000022</v>
      </c>
      <c r="P101">
        <f t="shared" si="10"/>
        <v>0.7000000000000004</v>
      </c>
      <c r="S101">
        <f>profile!$S$7</f>
        <v>1</v>
      </c>
      <c r="T101">
        <f t="shared" si="11"/>
        <v>3.0000000000000022</v>
      </c>
      <c r="U101">
        <f t="shared" si="13"/>
        <v>2</v>
      </c>
      <c r="V101">
        <f t="shared" si="12"/>
        <v>6.0000000000000044</v>
      </c>
    </row>
    <row r="102" spans="9:22" x14ac:dyDescent="0.3">
      <c r="I102">
        <f>profile!I102</f>
        <v>95</v>
      </c>
      <c r="J102">
        <f>profile!J102</f>
        <v>0.31666666666666671</v>
      </c>
      <c r="K102">
        <f>profile!K102</f>
        <v>0</v>
      </c>
      <c r="L102">
        <f>profile!L102</f>
        <v>3.0000000000000022</v>
      </c>
      <c r="M102">
        <f>profile!M102</f>
        <v>0.71000000000000041</v>
      </c>
      <c r="N102">
        <f t="shared" si="8"/>
        <v>0</v>
      </c>
      <c r="O102">
        <f t="shared" si="9"/>
        <v>3.0000000000000022</v>
      </c>
      <c r="P102">
        <f t="shared" si="10"/>
        <v>0.71000000000000041</v>
      </c>
      <c r="S102">
        <f>profile!$S$7</f>
        <v>1</v>
      </c>
      <c r="T102">
        <f t="shared" si="11"/>
        <v>3.0000000000000022</v>
      </c>
      <c r="U102">
        <f t="shared" si="13"/>
        <v>2</v>
      </c>
      <c r="V102">
        <f t="shared" si="12"/>
        <v>6.0000000000000044</v>
      </c>
    </row>
    <row r="103" spans="9:22" x14ac:dyDescent="0.3">
      <c r="I103">
        <f>profile!I103</f>
        <v>96</v>
      </c>
      <c r="J103">
        <f>profile!J103</f>
        <v>0.32</v>
      </c>
      <c r="K103">
        <f>profile!K103</f>
        <v>0</v>
      </c>
      <c r="L103">
        <f>profile!L103</f>
        <v>3.0000000000000022</v>
      </c>
      <c r="M103">
        <f>profile!M103</f>
        <v>0.72000000000000042</v>
      </c>
      <c r="N103">
        <f t="shared" si="8"/>
        <v>0</v>
      </c>
      <c r="O103">
        <f t="shared" si="9"/>
        <v>3.0000000000000022</v>
      </c>
      <c r="P103">
        <f t="shared" si="10"/>
        <v>0.72000000000000042</v>
      </c>
      <c r="S103">
        <f>profile!$S$7</f>
        <v>1</v>
      </c>
      <c r="T103">
        <f t="shared" si="11"/>
        <v>3.0000000000000022</v>
      </c>
      <c r="U103">
        <f t="shared" si="13"/>
        <v>2</v>
      </c>
      <c r="V103">
        <f t="shared" si="12"/>
        <v>6.0000000000000044</v>
      </c>
    </row>
    <row r="104" spans="9:22" x14ac:dyDescent="0.3">
      <c r="I104">
        <f>profile!I104</f>
        <v>97</v>
      </c>
      <c r="J104">
        <f>profile!J104</f>
        <v>0.32333333333333336</v>
      </c>
      <c r="K104">
        <f>profile!K104</f>
        <v>0</v>
      </c>
      <c r="L104">
        <f>profile!L104</f>
        <v>3.0000000000000022</v>
      </c>
      <c r="M104">
        <f>profile!M104</f>
        <v>0.73000000000000043</v>
      </c>
      <c r="N104">
        <f t="shared" si="8"/>
        <v>0</v>
      </c>
      <c r="O104">
        <f t="shared" si="9"/>
        <v>3.0000000000000022</v>
      </c>
      <c r="P104">
        <f t="shared" si="10"/>
        <v>0.73000000000000043</v>
      </c>
      <c r="S104">
        <f>profile!$S$7</f>
        <v>1</v>
      </c>
      <c r="T104">
        <f t="shared" si="11"/>
        <v>3.0000000000000022</v>
      </c>
      <c r="U104">
        <f t="shared" si="13"/>
        <v>2</v>
      </c>
      <c r="V104">
        <f t="shared" si="12"/>
        <v>6.0000000000000044</v>
      </c>
    </row>
    <row r="105" spans="9:22" x14ac:dyDescent="0.3">
      <c r="I105">
        <f>profile!I105</f>
        <v>98</v>
      </c>
      <c r="J105">
        <f>profile!J105</f>
        <v>0.32666666666666666</v>
      </c>
      <c r="K105">
        <f>profile!K105</f>
        <v>0</v>
      </c>
      <c r="L105">
        <f>profile!L105</f>
        <v>3.0000000000000022</v>
      </c>
      <c r="M105">
        <f>profile!M105</f>
        <v>0.74000000000000044</v>
      </c>
      <c r="N105">
        <f t="shared" si="8"/>
        <v>0</v>
      </c>
      <c r="O105">
        <f t="shared" si="9"/>
        <v>3.0000000000000022</v>
      </c>
      <c r="P105">
        <f t="shared" si="10"/>
        <v>0.74000000000000044</v>
      </c>
      <c r="S105">
        <f>profile!$S$7</f>
        <v>1</v>
      </c>
      <c r="T105">
        <f t="shared" si="11"/>
        <v>3.0000000000000022</v>
      </c>
      <c r="U105">
        <f t="shared" si="13"/>
        <v>2</v>
      </c>
      <c r="V105">
        <f t="shared" si="12"/>
        <v>6.0000000000000044</v>
      </c>
    </row>
    <row r="106" spans="9:22" x14ac:dyDescent="0.3">
      <c r="I106">
        <f>profile!I106</f>
        <v>99</v>
      </c>
      <c r="J106">
        <f>profile!J106</f>
        <v>0.33</v>
      </c>
      <c r="K106">
        <f>profile!K106</f>
        <v>0</v>
      </c>
      <c r="L106">
        <f>profile!L106</f>
        <v>3.0000000000000022</v>
      </c>
      <c r="M106">
        <f>profile!M106</f>
        <v>0.75000000000000044</v>
      </c>
      <c r="N106">
        <f t="shared" si="8"/>
        <v>0</v>
      </c>
      <c r="O106">
        <f t="shared" si="9"/>
        <v>3.0000000000000022</v>
      </c>
      <c r="P106">
        <f t="shared" si="10"/>
        <v>0.75000000000000044</v>
      </c>
      <c r="S106">
        <f>profile!$S$7</f>
        <v>1</v>
      </c>
      <c r="T106">
        <f t="shared" si="11"/>
        <v>3.0000000000000022</v>
      </c>
      <c r="U106">
        <f t="shared" si="13"/>
        <v>2</v>
      </c>
      <c r="V106">
        <f t="shared" si="12"/>
        <v>6.0000000000000044</v>
      </c>
    </row>
    <row r="107" spans="9:22" x14ac:dyDescent="0.3">
      <c r="I107">
        <f>profile!I107</f>
        <v>100</v>
      </c>
      <c r="J107">
        <f>profile!J107</f>
        <v>0.33333333333333337</v>
      </c>
      <c r="K107">
        <f>profile!K107</f>
        <v>0</v>
      </c>
      <c r="L107">
        <f>profile!L107</f>
        <v>3.0000000000000022</v>
      </c>
      <c r="M107">
        <f>profile!M107</f>
        <v>0.76000000000000045</v>
      </c>
      <c r="N107">
        <f t="shared" si="8"/>
        <v>0</v>
      </c>
      <c r="O107">
        <f t="shared" si="9"/>
        <v>3.0000000000000022</v>
      </c>
      <c r="P107">
        <f t="shared" si="10"/>
        <v>0.76000000000000045</v>
      </c>
      <c r="S107">
        <f>profile!$S$7</f>
        <v>1</v>
      </c>
      <c r="T107">
        <f t="shared" si="11"/>
        <v>3.0000000000000022</v>
      </c>
      <c r="U107">
        <f t="shared" si="13"/>
        <v>2</v>
      </c>
      <c r="V107">
        <f t="shared" si="12"/>
        <v>6.0000000000000044</v>
      </c>
    </row>
    <row r="108" spans="9:22" x14ac:dyDescent="0.3">
      <c r="I108">
        <f>profile!I108</f>
        <v>101</v>
      </c>
      <c r="J108">
        <f>profile!J108</f>
        <v>0.33666666666666667</v>
      </c>
      <c r="K108">
        <f>profile!K108</f>
        <v>0</v>
      </c>
      <c r="L108">
        <f>profile!L108</f>
        <v>3.0000000000000022</v>
      </c>
      <c r="M108">
        <f>profile!M108</f>
        <v>0.77000000000000046</v>
      </c>
      <c r="N108">
        <f t="shared" si="8"/>
        <v>0</v>
      </c>
      <c r="O108">
        <f t="shared" si="9"/>
        <v>3.0000000000000022</v>
      </c>
      <c r="P108">
        <f t="shared" si="10"/>
        <v>0.77000000000000046</v>
      </c>
      <c r="S108">
        <f>profile!$S$7</f>
        <v>1</v>
      </c>
      <c r="T108">
        <f t="shared" si="11"/>
        <v>3.0000000000000022</v>
      </c>
      <c r="U108">
        <f t="shared" si="13"/>
        <v>2</v>
      </c>
      <c r="V108">
        <f t="shared" si="12"/>
        <v>6.0000000000000044</v>
      </c>
    </row>
    <row r="109" spans="9:22" x14ac:dyDescent="0.3">
      <c r="I109">
        <f>profile!I109</f>
        <v>102</v>
      </c>
      <c r="J109">
        <f>profile!J109</f>
        <v>0.34</v>
      </c>
      <c r="K109">
        <f>profile!K109</f>
        <v>-18</v>
      </c>
      <c r="L109">
        <f>profile!L109</f>
        <v>2.9400000000000022</v>
      </c>
      <c r="M109">
        <f>profile!M109</f>
        <v>0.7797000000000005</v>
      </c>
      <c r="N109">
        <f t="shared" si="8"/>
        <v>-18</v>
      </c>
      <c r="O109">
        <f t="shared" si="9"/>
        <v>2.9400000000000022</v>
      </c>
      <c r="P109">
        <f t="shared" si="10"/>
        <v>0.7797000000000005</v>
      </c>
      <c r="S109">
        <f>profile!$S$7</f>
        <v>1</v>
      </c>
      <c r="T109">
        <f t="shared" si="11"/>
        <v>2.9400000000000022</v>
      </c>
      <c r="U109">
        <f t="shared" si="13"/>
        <v>1.820000000000001</v>
      </c>
      <c r="V109">
        <f t="shared" si="12"/>
        <v>5.3508000000000067</v>
      </c>
    </row>
    <row r="110" spans="9:22" x14ac:dyDescent="0.3">
      <c r="I110">
        <f>profile!I110</f>
        <v>103</v>
      </c>
      <c r="J110">
        <f>profile!J110</f>
        <v>0.34333333333333338</v>
      </c>
      <c r="K110">
        <f>profile!K110</f>
        <v>-18</v>
      </c>
      <c r="L110">
        <f>profile!L110</f>
        <v>2.8800000000000021</v>
      </c>
      <c r="M110">
        <f>profile!M110</f>
        <v>0.78920000000000057</v>
      </c>
      <c r="N110">
        <f t="shared" si="8"/>
        <v>-18</v>
      </c>
      <c r="O110">
        <f t="shared" si="9"/>
        <v>2.8800000000000021</v>
      </c>
      <c r="P110">
        <f t="shared" si="10"/>
        <v>0.78920000000000057</v>
      </c>
      <c r="S110">
        <f>profile!$S$7</f>
        <v>1</v>
      </c>
      <c r="T110">
        <f t="shared" si="11"/>
        <v>2.8800000000000021</v>
      </c>
      <c r="U110">
        <f t="shared" si="13"/>
        <v>1.820000000000001</v>
      </c>
      <c r="V110">
        <f t="shared" si="12"/>
        <v>5.2416000000000063</v>
      </c>
    </row>
    <row r="111" spans="9:22" x14ac:dyDescent="0.3">
      <c r="I111">
        <f>profile!I111</f>
        <v>104</v>
      </c>
      <c r="J111">
        <f>profile!J111</f>
        <v>0.34666666666666668</v>
      </c>
      <c r="K111">
        <f>profile!K111</f>
        <v>-18</v>
      </c>
      <c r="L111">
        <f>profile!L111</f>
        <v>2.8200000000000021</v>
      </c>
      <c r="M111">
        <f>profile!M111</f>
        <v>0.79850000000000054</v>
      </c>
      <c r="N111">
        <f t="shared" si="8"/>
        <v>-18</v>
      </c>
      <c r="O111">
        <f t="shared" si="9"/>
        <v>2.8200000000000021</v>
      </c>
      <c r="P111">
        <f t="shared" si="10"/>
        <v>0.79850000000000054</v>
      </c>
      <c r="S111">
        <f>profile!$S$7</f>
        <v>1</v>
      </c>
      <c r="T111">
        <f t="shared" si="11"/>
        <v>2.8200000000000021</v>
      </c>
      <c r="U111">
        <f t="shared" si="13"/>
        <v>1.8199999999999981</v>
      </c>
      <c r="V111">
        <f t="shared" si="12"/>
        <v>5.1323999999999979</v>
      </c>
    </row>
    <row r="112" spans="9:22" x14ac:dyDescent="0.3">
      <c r="I112">
        <f>profile!I112</f>
        <v>105</v>
      </c>
      <c r="J112">
        <f>profile!J112</f>
        <v>0.35000000000000003</v>
      </c>
      <c r="K112">
        <f>profile!K112</f>
        <v>-18</v>
      </c>
      <c r="L112">
        <f>profile!L112</f>
        <v>2.760000000000002</v>
      </c>
      <c r="M112">
        <f>profile!M112</f>
        <v>0.80760000000000054</v>
      </c>
      <c r="N112">
        <f t="shared" si="8"/>
        <v>-18</v>
      </c>
      <c r="O112">
        <f t="shared" si="9"/>
        <v>2.760000000000002</v>
      </c>
      <c r="P112">
        <f t="shared" si="10"/>
        <v>0.80760000000000054</v>
      </c>
      <c r="S112">
        <f>profile!$S$7</f>
        <v>1</v>
      </c>
      <c r="T112">
        <f t="shared" si="11"/>
        <v>2.760000000000002</v>
      </c>
      <c r="U112">
        <f t="shared" si="13"/>
        <v>1.820000000000001</v>
      </c>
      <c r="V112">
        <f t="shared" si="12"/>
        <v>5.0232000000000063</v>
      </c>
    </row>
    <row r="113" spans="9:22" x14ac:dyDescent="0.3">
      <c r="I113">
        <f>profile!I113</f>
        <v>106</v>
      </c>
      <c r="J113">
        <f>profile!J113</f>
        <v>0.35333333333333333</v>
      </c>
      <c r="K113">
        <f>profile!K113</f>
        <v>-18</v>
      </c>
      <c r="L113">
        <f>profile!L113</f>
        <v>2.700000000000002</v>
      </c>
      <c r="M113">
        <f>profile!M113</f>
        <v>0.81650000000000056</v>
      </c>
      <c r="N113">
        <f t="shared" si="8"/>
        <v>-18</v>
      </c>
      <c r="O113">
        <f t="shared" si="9"/>
        <v>2.700000000000002</v>
      </c>
      <c r="P113">
        <f t="shared" si="10"/>
        <v>0.81650000000000056</v>
      </c>
      <c r="S113">
        <f>profile!$S$7</f>
        <v>1</v>
      </c>
      <c r="T113">
        <f t="shared" si="11"/>
        <v>2.700000000000002</v>
      </c>
      <c r="U113">
        <f t="shared" si="13"/>
        <v>1.8199999999999981</v>
      </c>
      <c r="V113">
        <f t="shared" si="12"/>
        <v>4.9139999999999979</v>
      </c>
    </row>
    <row r="114" spans="9:22" x14ac:dyDescent="0.3">
      <c r="I114">
        <f>profile!I114</f>
        <v>107</v>
      </c>
      <c r="J114">
        <f>profile!J114</f>
        <v>0.35666666666666669</v>
      </c>
      <c r="K114">
        <f>profile!K114</f>
        <v>-18</v>
      </c>
      <c r="L114">
        <f>profile!L114</f>
        <v>2.6400000000000019</v>
      </c>
      <c r="M114">
        <f>profile!M114</f>
        <v>0.8252000000000006</v>
      </c>
      <c r="N114">
        <f t="shared" si="8"/>
        <v>-18</v>
      </c>
      <c r="O114">
        <f t="shared" si="9"/>
        <v>2.6400000000000019</v>
      </c>
      <c r="P114">
        <f t="shared" si="10"/>
        <v>0.8252000000000006</v>
      </c>
      <c r="S114">
        <f>profile!$S$7</f>
        <v>1</v>
      </c>
      <c r="T114">
        <f t="shared" si="11"/>
        <v>2.6400000000000019</v>
      </c>
      <c r="U114">
        <f t="shared" si="13"/>
        <v>1.820000000000001</v>
      </c>
      <c r="V114">
        <f t="shared" si="12"/>
        <v>4.8048000000000064</v>
      </c>
    </row>
    <row r="115" spans="9:22" x14ac:dyDescent="0.3">
      <c r="I115">
        <f>profile!I115</f>
        <v>108</v>
      </c>
      <c r="J115">
        <f>profile!J115</f>
        <v>0.36000000000000004</v>
      </c>
      <c r="K115">
        <f>profile!K115</f>
        <v>-18</v>
      </c>
      <c r="L115">
        <f>profile!L115</f>
        <v>2.5800000000000018</v>
      </c>
      <c r="M115">
        <f>profile!M115</f>
        <v>0.83370000000000066</v>
      </c>
      <c r="N115">
        <f t="shared" si="8"/>
        <v>-18</v>
      </c>
      <c r="O115">
        <f t="shared" si="9"/>
        <v>2.5800000000000018</v>
      </c>
      <c r="P115">
        <f t="shared" si="10"/>
        <v>0.83370000000000066</v>
      </c>
      <c r="S115">
        <f>profile!$S$7</f>
        <v>1</v>
      </c>
      <c r="T115">
        <f t="shared" si="11"/>
        <v>2.5800000000000018</v>
      </c>
      <c r="U115">
        <f t="shared" si="13"/>
        <v>1.820000000000001</v>
      </c>
      <c r="V115">
        <f t="shared" si="12"/>
        <v>4.695600000000006</v>
      </c>
    </row>
    <row r="116" spans="9:22" x14ac:dyDescent="0.3">
      <c r="I116">
        <f>profile!I116</f>
        <v>109</v>
      </c>
      <c r="J116">
        <f>profile!J116</f>
        <v>0.36333333333333334</v>
      </c>
      <c r="K116">
        <f>profile!K116</f>
        <v>-18</v>
      </c>
      <c r="L116">
        <f>profile!L116</f>
        <v>2.5200000000000018</v>
      </c>
      <c r="M116">
        <f>profile!M116</f>
        <v>0.84200000000000064</v>
      </c>
      <c r="N116">
        <f t="shared" si="8"/>
        <v>-18</v>
      </c>
      <c r="O116">
        <f t="shared" si="9"/>
        <v>2.5200000000000018</v>
      </c>
      <c r="P116">
        <f t="shared" si="10"/>
        <v>0.84200000000000064</v>
      </c>
      <c r="S116">
        <f>profile!$S$7</f>
        <v>1</v>
      </c>
      <c r="T116">
        <f t="shared" si="11"/>
        <v>2.5200000000000018</v>
      </c>
      <c r="U116">
        <f t="shared" si="13"/>
        <v>1.8199999999999981</v>
      </c>
      <c r="V116">
        <f t="shared" si="12"/>
        <v>4.5863999999999985</v>
      </c>
    </row>
    <row r="117" spans="9:22" x14ac:dyDescent="0.3">
      <c r="I117">
        <f>profile!I117</f>
        <v>110</v>
      </c>
      <c r="J117">
        <f>profile!J117</f>
        <v>0.3666666666666667</v>
      </c>
      <c r="K117">
        <f>profile!K117</f>
        <v>-18</v>
      </c>
      <c r="L117">
        <f>profile!L117</f>
        <v>2.4600000000000017</v>
      </c>
      <c r="M117">
        <f>profile!M117</f>
        <v>0.85010000000000063</v>
      </c>
      <c r="N117">
        <f t="shared" si="8"/>
        <v>-18</v>
      </c>
      <c r="O117">
        <f t="shared" si="9"/>
        <v>2.4600000000000017</v>
      </c>
      <c r="P117">
        <f t="shared" si="10"/>
        <v>0.85010000000000063</v>
      </c>
      <c r="S117">
        <f>profile!$S$7</f>
        <v>1</v>
      </c>
      <c r="T117">
        <f t="shared" si="11"/>
        <v>2.4600000000000017</v>
      </c>
      <c r="U117">
        <f t="shared" si="13"/>
        <v>1.820000000000001</v>
      </c>
      <c r="V117">
        <f t="shared" si="12"/>
        <v>4.4772000000000052</v>
      </c>
    </row>
    <row r="118" spans="9:22" x14ac:dyDescent="0.3">
      <c r="I118">
        <f>profile!I118</f>
        <v>111</v>
      </c>
      <c r="J118">
        <f>profile!J118</f>
        <v>0.37000000000000005</v>
      </c>
      <c r="K118">
        <f>profile!K118</f>
        <v>-18</v>
      </c>
      <c r="L118">
        <f>profile!L118</f>
        <v>2.4000000000000017</v>
      </c>
      <c r="M118">
        <f>profile!M118</f>
        <v>0.85800000000000065</v>
      </c>
      <c r="N118">
        <f t="shared" si="8"/>
        <v>-18</v>
      </c>
      <c r="O118">
        <f t="shared" si="9"/>
        <v>2.4000000000000017</v>
      </c>
      <c r="P118">
        <f t="shared" si="10"/>
        <v>0.85800000000000065</v>
      </c>
      <c r="S118">
        <f>profile!$S$7</f>
        <v>1</v>
      </c>
      <c r="T118">
        <f t="shared" si="11"/>
        <v>2.4000000000000017</v>
      </c>
      <c r="U118">
        <f t="shared" si="13"/>
        <v>1.820000000000001</v>
      </c>
      <c r="V118">
        <f t="shared" si="12"/>
        <v>4.3680000000000057</v>
      </c>
    </row>
    <row r="119" spans="9:22" x14ac:dyDescent="0.3">
      <c r="I119">
        <f>profile!I119</f>
        <v>112</v>
      </c>
      <c r="J119">
        <f>profile!J119</f>
        <v>0.37333333333333335</v>
      </c>
      <c r="K119">
        <f>profile!K119</f>
        <v>-18</v>
      </c>
      <c r="L119">
        <f>profile!L119</f>
        <v>2.3400000000000016</v>
      </c>
      <c r="M119">
        <f>profile!M119</f>
        <v>0.86570000000000069</v>
      </c>
      <c r="N119">
        <f t="shared" si="8"/>
        <v>-18</v>
      </c>
      <c r="O119">
        <f t="shared" si="9"/>
        <v>2.3400000000000016</v>
      </c>
      <c r="P119">
        <f t="shared" si="10"/>
        <v>0.86570000000000069</v>
      </c>
      <c r="S119">
        <f>profile!$S$7</f>
        <v>1</v>
      </c>
      <c r="T119">
        <f t="shared" si="11"/>
        <v>2.3400000000000016</v>
      </c>
      <c r="U119">
        <f t="shared" si="13"/>
        <v>1.8199999999999981</v>
      </c>
      <c r="V119">
        <f t="shared" si="12"/>
        <v>4.2587999999999981</v>
      </c>
    </row>
    <row r="120" spans="9:22" x14ac:dyDescent="0.3">
      <c r="I120">
        <f>profile!I120</f>
        <v>113</v>
      </c>
      <c r="J120">
        <f>profile!J120</f>
        <v>0.37666666666666671</v>
      </c>
      <c r="K120">
        <f>profile!K120</f>
        <v>-18</v>
      </c>
      <c r="L120">
        <f>profile!L120</f>
        <v>2.2800000000000016</v>
      </c>
      <c r="M120">
        <f>profile!M120</f>
        <v>0.87320000000000075</v>
      </c>
      <c r="N120">
        <f t="shared" si="8"/>
        <v>-18</v>
      </c>
      <c r="O120">
        <f t="shared" si="9"/>
        <v>2.2800000000000016</v>
      </c>
      <c r="P120">
        <f t="shared" si="10"/>
        <v>0.87320000000000075</v>
      </c>
      <c r="S120">
        <f>profile!$S$7</f>
        <v>1</v>
      </c>
      <c r="T120">
        <f t="shared" si="11"/>
        <v>2.2800000000000016</v>
      </c>
      <c r="U120">
        <f t="shared" si="13"/>
        <v>1.820000000000001</v>
      </c>
      <c r="V120">
        <f t="shared" si="12"/>
        <v>4.1496000000000048</v>
      </c>
    </row>
    <row r="121" spans="9:22" x14ac:dyDescent="0.3">
      <c r="I121">
        <f>profile!I121</f>
        <v>114</v>
      </c>
      <c r="J121">
        <f>profile!J121</f>
        <v>0.38</v>
      </c>
      <c r="K121">
        <f>profile!K121</f>
        <v>-18</v>
      </c>
      <c r="L121">
        <f>profile!L121</f>
        <v>2.2200000000000015</v>
      </c>
      <c r="M121">
        <f>profile!M121</f>
        <v>0.88050000000000073</v>
      </c>
      <c r="N121">
        <f t="shared" si="8"/>
        <v>-18</v>
      </c>
      <c r="O121">
        <f t="shared" si="9"/>
        <v>2.2200000000000015</v>
      </c>
      <c r="P121">
        <f t="shared" si="10"/>
        <v>0.88050000000000073</v>
      </c>
      <c r="S121">
        <f>profile!$S$7</f>
        <v>1</v>
      </c>
      <c r="T121">
        <f t="shared" si="11"/>
        <v>2.2200000000000015</v>
      </c>
      <c r="U121">
        <f t="shared" si="13"/>
        <v>1.8199999999999981</v>
      </c>
      <c r="V121">
        <f t="shared" si="12"/>
        <v>4.0403999999999982</v>
      </c>
    </row>
    <row r="122" spans="9:22" x14ac:dyDescent="0.3">
      <c r="I122">
        <f>profile!I122</f>
        <v>115</v>
      </c>
      <c r="J122">
        <f>profile!J122</f>
        <v>0.38333333333333336</v>
      </c>
      <c r="K122">
        <f>profile!K122</f>
        <v>-18</v>
      </c>
      <c r="L122">
        <f>profile!L122</f>
        <v>2.1600000000000015</v>
      </c>
      <c r="M122">
        <f>profile!M122</f>
        <v>0.88760000000000072</v>
      </c>
      <c r="N122">
        <f t="shared" si="8"/>
        <v>-18</v>
      </c>
      <c r="O122">
        <f t="shared" si="9"/>
        <v>2.1600000000000015</v>
      </c>
      <c r="P122">
        <f t="shared" si="10"/>
        <v>0.88760000000000072</v>
      </c>
      <c r="S122">
        <f>profile!$S$7</f>
        <v>1</v>
      </c>
      <c r="T122">
        <f t="shared" si="11"/>
        <v>2.1600000000000015</v>
      </c>
      <c r="U122">
        <f t="shared" si="13"/>
        <v>1.820000000000001</v>
      </c>
      <c r="V122">
        <f t="shared" si="12"/>
        <v>3.9312000000000049</v>
      </c>
    </row>
    <row r="123" spans="9:22" x14ac:dyDescent="0.3">
      <c r="I123">
        <f>profile!I123</f>
        <v>116</v>
      </c>
      <c r="J123">
        <f>profile!J123</f>
        <v>0.38666666666666671</v>
      </c>
      <c r="K123">
        <f>profile!K123</f>
        <v>-18</v>
      </c>
      <c r="L123">
        <f>profile!L123</f>
        <v>2.1000000000000014</v>
      </c>
      <c r="M123">
        <f>profile!M123</f>
        <v>0.89450000000000074</v>
      </c>
      <c r="N123">
        <f t="shared" si="8"/>
        <v>-18</v>
      </c>
      <c r="O123">
        <f t="shared" si="9"/>
        <v>2.1000000000000014</v>
      </c>
      <c r="P123">
        <f t="shared" si="10"/>
        <v>0.89450000000000074</v>
      </c>
      <c r="S123">
        <f>profile!$S$7</f>
        <v>1</v>
      </c>
      <c r="T123">
        <f t="shared" si="11"/>
        <v>2.1000000000000014</v>
      </c>
      <c r="U123">
        <f t="shared" si="13"/>
        <v>1.820000000000001</v>
      </c>
      <c r="V123">
        <f t="shared" si="12"/>
        <v>3.8220000000000045</v>
      </c>
    </row>
    <row r="124" spans="9:22" x14ac:dyDescent="0.3">
      <c r="I124">
        <f>profile!I124</f>
        <v>117</v>
      </c>
      <c r="J124">
        <f>profile!J124</f>
        <v>0.39</v>
      </c>
      <c r="K124">
        <f>profile!K124</f>
        <v>-18</v>
      </c>
      <c r="L124">
        <f>profile!L124</f>
        <v>2.0400000000000014</v>
      </c>
      <c r="M124">
        <f>profile!M124</f>
        <v>0.90120000000000078</v>
      </c>
      <c r="N124">
        <f t="shared" si="8"/>
        <v>-18</v>
      </c>
      <c r="O124">
        <f t="shared" si="9"/>
        <v>2.0400000000000014</v>
      </c>
      <c r="P124">
        <f t="shared" si="10"/>
        <v>0.90120000000000078</v>
      </c>
      <c r="S124">
        <f>profile!$S$7</f>
        <v>1</v>
      </c>
      <c r="T124">
        <f t="shared" si="11"/>
        <v>2.0400000000000014</v>
      </c>
      <c r="U124">
        <f t="shared" si="13"/>
        <v>1.8199999999999981</v>
      </c>
      <c r="V124">
        <f t="shared" si="12"/>
        <v>3.7127999999999983</v>
      </c>
    </row>
    <row r="125" spans="9:22" x14ac:dyDescent="0.3">
      <c r="I125">
        <f>profile!I125</f>
        <v>118</v>
      </c>
      <c r="J125">
        <f>profile!J125</f>
        <v>0.39333333333333337</v>
      </c>
      <c r="K125">
        <f>profile!K125</f>
        <v>-18</v>
      </c>
      <c r="L125">
        <f>profile!L125</f>
        <v>1.9800000000000013</v>
      </c>
      <c r="M125">
        <f>profile!M125</f>
        <v>0.90770000000000084</v>
      </c>
      <c r="N125">
        <f t="shared" si="8"/>
        <v>-18</v>
      </c>
      <c r="O125">
        <f t="shared" si="9"/>
        <v>1.9800000000000013</v>
      </c>
      <c r="P125">
        <f t="shared" si="10"/>
        <v>0.90770000000000084</v>
      </c>
      <c r="S125">
        <f>profile!$S$7</f>
        <v>1</v>
      </c>
      <c r="T125">
        <f t="shared" si="11"/>
        <v>1.9800000000000013</v>
      </c>
      <c r="U125">
        <f t="shared" si="13"/>
        <v>1.820000000000001</v>
      </c>
      <c r="V125">
        <f t="shared" si="12"/>
        <v>3.6036000000000041</v>
      </c>
    </row>
    <row r="126" spans="9:22" x14ac:dyDescent="0.3">
      <c r="I126">
        <f>profile!I126</f>
        <v>119</v>
      </c>
      <c r="J126">
        <f>profile!J126</f>
        <v>0.39666666666666667</v>
      </c>
      <c r="K126">
        <f>profile!K126</f>
        <v>-18</v>
      </c>
      <c r="L126">
        <f>profile!L126</f>
        <v>1.9200000000000013</v>
      </c>
      <c r="M126">
        <f>profile!M126</f>
        <v>0.91400000000000081</v>
      </c>
      <c r="N126">
        <f t="shared" si="8"/>
        <v>-18</v>
      </c>
      <c r="O126">
        <f t="shared" si="9"/>
        <v>1.9200000000000013</v>
      </c>
      <c r="P126">
        <f t="shared" si="10"/>
        <v>0.91400000000000081</v>
      </c>
      <c r="S126">
        <f>profile!$S$7</f>
        <v>1</v>
      </c>
      <c r="T126">
        <f t="shared" si="11"/>
        <v>1.9200000000000013</v>
      </c>
      <c r="U126">
        <f t="shared" si="13"/>
        <v>1.8199999999999981</v>
      </c>
      <c r="V126">
        <f t="shared" si="12"/>
        <v>3.4943999999999984</v>
      </c>
    </row>
    <row r="127" spans="9:22" x14ac:dyDescent="0.3">
      <c r="I127">
        <f>profile!I127</f>
        <v>120</v>
      </c>
      <c r="J127">
        <f>profile!J127</f>
        <v>0.4</v>
      </c>
      <c r="K127">
        <f>profile!K127</f>
        <v>-18</v>
      </c>
      <c r="L127">
        <f>profile!L127</f>
        <v>1.8600000000000012</v>
      </c>
      <c r="M127">
        <f>profile!M127</f>
        <v>0.92010000000000081</v>
      </c>
      <c r="N127">
        <f t="shared" si="8"/>
        <v>-18</v>
      </c>
      <c r="O127">
        <f t="shared" si="9"/>
        <v>1.8600000000000012</v>
      </c>
      <c r="P127">
        <f t="shared" si="10"/>
        <v>0.92010000000000081</v>
      </c>
      <c r="S127">
        <f>profile!$S$7</f>
        <v>1</v>
      </c>
      <c r="T127">
        <f t="shared" si="11"/>
        <v>1.8600000000000012</v>
      </c>
      <c r="U127">
        <f t="shared" si="13"/>
        <v>1.820000000000001</v>
      </c>
      <c r="V127">
        <f t="shared" si="12"/>
        <v>3.3852000000000038</v>
      </c>
    </row>
    <row r="128" spans="9:22" x14ac:dyDescent="0.3">
      <c r="I128">
        <f>profile!I128</f>
        <v>121</v>
      </c>
      <c r="J128">
        <f>profile!J128</f>
        <v>0.40333333333333338</v>
      </c>
      <c r="K128">
        <f>profile!K128</f>
        <v>-18</v>
      </c>
      <c r="L128">
        <f>profile!L128</f>
        <v>1.8000000000000012</v>
      </c>
      <c r="M128">
        <f>profile!M128</f>
        <v>0.92600000000000082</v>
      </c>
      <c r="N128">
        <f t="shared" si="8"/>
        <v>-18</v>
      </c>
      <c r="O128">
        <f t="shared" si="9"/>
        <v>1.8000000000000012</v>
      </c>
      <c r="P128">
        <f t="shared" si="10"/>
        <v>0.92600000000000082</v>
      </c>
      <c r="S128">
        <f>profile!$S$7</f>
        <v>1</v>
      </c>
      <c r="T128">
        <f t="shared" si="11"/>
        <v>1.8000000000000012</v>
      </c>
      <c r="U128">
        <f t="shared" si="13"/>
        <v>1.820000000000001</v>
      </c>
      <c r="V128">
        <f t="shared" si="12"/>
        <v>3.2760000000000038</v>
      </c>
    </row>
    <row r="129" spans="9:22" x14ac:dyDescent="0.3">
      <c r="I129">
        <f>profile!I129</f>
        <v>122</v>
      </c>
      <c r="J129">
        <f>profile!J129</f>
        <v>0.40666666666666668</v>
      </c>
      <c r="K129">
        <f>profile!K129</f>
        <v>-18</v>
      </c>
      <c r="L129">
        <f>profile!L129</f>
        <v>1.7400000000000011</v>
      </c>
      <c r="M129">
        <f>profile!M129</f>
        <v>0.93170000000000086</v>
      </c>
      <c r="N129">
        <f t="shared" si="8"/>
        <v>-18</v>
      </c>
      <c r="O129">
        <f t="shared" si="9"/>
        <v>1.7400000000000011</v>
      </c>
      <c r="P129">
        <f t="shared" si="10"/>
        <v>0.93170000000000086</v>
      </c>
      <c r="S129">
        <f>profile!$S$7</f>
        <v>1</v>
      </c>
      <c r="T129">
        <f t="shared" si="11"/>
        <v>1.7400000000000011</v>
      </c>
      <c r="U129">
        <f t="shared" si="13"/>
        <v>1.8199999999999981</v>
      </c>
      <c r="V129">
        <f t="shared" si="12"/>
        <v>3.1667999999999985</v>
      </c>
    </row>
    <row r="130" spans="9:22" x14ac:dyDescent="0.3">
      <c r="I130">
        <f>profile!I130</f>
        <v>123</v>
      </c>
      <c r="J130">
        <f>profile!J130</f>
        <v>0.41000000000000003</v>
      </c>
      <c r="K130">
        <f>profile!K130</f>
        <v>-18</v>
      </c>
      <c r="L130">
        <f>profile!L130</f>
        <v>1.680000000000001</v>
      </c>
      <c r="M130">
        <f>profile!M130</f>
        <v>0.93720000000000092</v>
      </c>
      <c r="N130">
        <f t="shared" si="8"/>
        <v>-18</v>
      </c>
      <c r="O130">
        <f t="shared" si="9"/>
        <v>1.680000000000001</v>
      </c>
      <c r="P130">
        <f t="shared" si="10"/>
        <v>0.93720000000000092</v>
      </c>
      <c r="S130">
        <f>profile!$S$7</f>
        <v>1</v>
      </c>
      <c r="T130">
        <f t="shared" si="11"/>
        <v>1.680000000000001</v>
      </c>
      <c r="U130">
        <f t="shared" si="13"/>
        <v>1.820000000000001</v>
      </c>
      <c r="V130">
        <f t="shared" si="12"/>
        <v>3.0576000000000034</v>
      </c>
    </row>
    <row r="131" spans="9:22" x14ac:dyDescent="0.3">
      <c r="I131">
        <f>profile!I131</f>
        <v>124</v>
      </c>
      <c r="J131">
        <f>profile!J131</f>
        <v>0.41333333333333339</v>
      </c>
      <c r="K131">
        <f>profile!K131</f>
        <v>-18</v>
      </c>
      <c r="L131">
        <f>profile!L131</f>
        <v>1.620000000000001</v>
      </c>
      <c r="M131">
        <f>profile!M131</f>
        <v>0.94250000000000089</v>
      </c>
      <c r="N131">
        <f t="shared" si="8"/>
        <v>-18</v>
      </c>
      <c r="O131">
        <f t="shared" si="9"/>
        <v>1.620000000000001</v>
      </c>
      <c r="P131">
        <f t="shared" si="10"/>
        <v>0.94250000000000089</v>
      </c>
      <c r="S131">
        <f>profile!$S$7</f>
        <v>1</v>
      </c>
      <c r="T131">
        <f t="shared" si="11"/>
        <v>1.620000000000001</v>
      </c>
      <c r="U131">
        <f t="shared" si="13"/>
        <v>1.820000000000001</v>
      </c>
      <c r="V131">
        <f t="shared" si="12"/>
        <v>2.9484000000000035</v>
      </c>
    </row>
    <row r="132" spans="9:22" x14ac:dyDescent="0.3">
      <c r="I132">
        <f>profile!I132</f>
        <v>125</v>
      </c>
      <c r="J132">
        <f>profile!J132</f>
        <v>0.41666666666666669</v>
      </c>
      <c r="K132">
        <f>profile!K132</f>
        <v>-18</v>
      </c>
      <c r="L132">
        <f>profile!L132</f>
        <v>1.5600000000000009</v>
      </c>
      <c r="M132">
        <f>profile!M132</f>
        <v>0.94760000000000089</v>
      </c>
      <c r="N132">
        <f t="shared" si="8"/>
        <v>-18</v>
      </c>
      <c r="O132">
        <f t="shared" si="9"/>
        <v>1.5600000000000009</v>
      </c>
      <c r="P132">
        <f t="shared" si="10"/>
        <v>0.94760000000000089</v>
      </c>
      <c r="S132">
        <f>profile!$S$7</f>
        <v>1</v>
      </c>
      <c r="T132">
        <f t="shared" si="11"/>
        <v>1.5600000000000009</v>
      </c>
      <c r="U132">
        <f t="shared" si="13"/>
        <v>1.8199999999999981</v>
      </c>
      <c r="V132">
        <f t="shared" si="12"/>
        <v>2.8391999999999986</v>
      </c>
    </row>
    <row r="133" spans="9:22" x14ac:dyDescent="0.3">
      <c r="I133">
        <f>profile!I133</f>
        <v>126</v>
      </c>
      <c r="J133">
        <f>profile!J133</f>
        <v>0.42000000000000004</v>
      </c>
      <c r="K133">
        <f>profile!K133</f>
        <v>-18</v>
      </c>
      <c r="L133">
        <f>profile!L133</f>
        <v>1.5000000000000009</v>
      </c>
      <c r="M133">
        <f>profile!M133</f>
        <v>0.9525000000000009</v>
      </c>
      <c r="N133">
        <f t="shared" si="8"/>
        <v>-18</v>
      </c>
      <c r="O133">
        <f t="shared" si="9"/>
        <v>1.5000000000000009</v>
      </c>
      <c r="P133">
        <f t="shared" si="10"/>
        <v>0.9525000000000009</v>
      </c>
      <c r="S133">
        <f>profile!$S$7</f>
        <v>1</v>
      </c>
      <c r="T133">
        <f t="shared" si="11"/>
        <v>1.5000000000000009</v>
      </c>
      <c r="U133">
        <f t="shared" si="13"/>
        <v>1.820000000000001</v>
      </c>
      <c r="V133">
        <f t="shared" si="12"/>
        <v>2.7300000000000031</v>
      </c>
    </row>
    <row r="134" spans="9:22" x14ac:dyDescent="0.3">
      <c r="I134">
        <f>profile!I134</f>
        <v>127</v>
      </c>
      <c r="J134">
        <f>profile!J134</f>
        <v>0.42333333333333334</v>
      </c>
      <c r="K134">
        <f>profile!K134</f>
        <v>-18</v>
      </c>
      <c r="L134">
        <f>profile!L134</f>
        <v>1.4400000000000008</v>
      </c>
      <c r="M134">
        <f>profile!M134</f>
        <v>0.95720000000000094</v>
      </c>
      <c r="N134">
        <f t="shared" si="8"/>
        <v>-18</v>
      </c>
      <c r="O134">
        <f t="shared" si="9"/>
        <v>1.4400000000000008</v>
      </c>
      <c r="P134">
        <f t="shared" si="10"/>
        <v>0.95720000000000094</v>
      </c>
      <c r="S134">
        <f>profile!$S$7</f>
        <v>1</v>
      </c>
      <c r="T134">
        <f t="shared" si="11"/>
        <v>1.4400000000000008</v>
      </c>
      <c r="U134">
        <f t="shared" si="13"/>
        <v>1.8199999999999981</v>
      </c>
      <c r="V134">
        <f t="shared" si="12"/>
        <v>2.6207999999999987</v>
      </c>
    </row>
    <row r="135" spans="9:22" x14ac:dyDescent="0.3">
      <c r="I135">
        <f>profile!I135</f>
        <v>128</v>
      </c>
      <c r="J135">
        <f>profile!J135</f>
        <v>0.42666666666666669</v>
      </c>
      <c r="K135">
        <f>profile!K135</f>
        <v>-18</v>
      </c>
      <c r="L135">
        <f>profile!L135</f>
        <v>1.3800000000000008</v>
      </c>
      <c r="M135">
        <f>profile!M135</f>
        <v>0.961700000000001</v>
      </c>
      <c r="N135">
        <f t="shared" si="8"/>
        <v>-18</v>
      </c>
      <c r="O135">
        <f t="shared" si="9"/>
        <v>1.3800000000000008</v>
      </c>
      <c r="P135">
        <f t="shared" si="10"/>
        <v>0.961700000000001</v>
      </c>
      <c r="S135">
        <f>profile!$S$7</f>
        <v>1</v>
      </c>
      <c r="T135">
        <f t="shared" si="11"/>
        <v>1.3800000000000008</v>
      </c>
      <c r="U135">
        <f t="shared" si="13"/>
        <v>1.820000000000001</v>
      </c>
      <c r="V135">
        <f t="shared" si="12"/>
        <v>2.5116000000000027</v>
      </c>
    </row>
    <row r="136" spans="9:22" x14ac:dyDescent="0.3">
      <c r="I136">
        <f>profile!I136</f>
        <v>129</v>
      </c>
      <c r="J136">
        <f>profile!J136</f>
        <v>0.43000000000000005</v>
      </c>
      <c r="K136">
        <f>profile!K136</f>
        <v>-18</v>
      </c>
      <c r="L136">
        <f>profile!L136</f>
        <v>1.3200000000000007</v>
      </c>
      <c r="M136">
        <f>profile!M136</f>
        <v>0.96600000000000097</v>
      </c>
      <c r="N136">
        <f t="shared" ref="N136:N157" si="14">K136/$E$12</f>
        <v>-18</v>
      </c>
      <c r="O136">
        <f t="shared" ref="O136:O157" si="15">L136/$E$12</f>
        <v>1.3200000000000007</v>
      </c>
      <c r="P136">
        <f t="shared" ref="P136:P157" si="16">M136/$E$12</f>
        <v>0.96600000000000097</v>
      </c>
      <c r="S136">
        <f>profile!$S$7</f>
        <v>1</v>
      </c>
      <c r="T136">
        <f t="shared" ref="T136:T157" si="17">S136*L136</f>
        <v>1.3200000000000007</v>
      </c>
      <c r="U136">
        <f t="shared" si="13"/>
        <v>1.820000000000001</v>
      </c>
      <c r="V136">
        <f t="shared" ref="V136:V157" si="18">U136*O136</f>
        <v>2.4024000000000028</v>
      </c>
    </row>
    <row r="137" spans="9:22" x14ac:dyDescent="0.3">
      <c r="I137">
        <f>profile!I137</f>
        <v>130</v>
      </c>
      <c r="J137">
        <f>profile!J137</f>
        <v>0.43333333333333335</v>
      </c>
      <c r="K137">
        <f>profile!K137</f>
        <v>-18</v>
      </c>
      <c r="L137">
        <f>profile!L137</f>
        <v>1.2600000000000007</v>
      </c>
      <c r="M137">
        <f>profile!M137</f>
        <v>0.97010000000000096</v>
      </c>
      <c r="N137">
        <f t="shared" si="14"/>
        <v>-18</v>
      </c>
      <c r="O137">
        <f t="shared" si="15"/>
        <v>1.2600000000000007</v>
      </c>
      <c r="P137">
        <f t="shared" si="16"/>
        <v>0.97010000000000096</v>
      </c>
      <c r="S137">
        <f>profile!$S$7</f>
        <v>1</v>
      </c>
      <c r="T137">
        <f t="shared" si="17"/>
        <v>1.2600000000000007</v>
      </c>
      <c r="U137">
        <f t="shared" ref="U137:U157" si="19">($E$9*((O137-O136)/(J137-J136)) +$E$12*S137+$E$14)/($E$16/100)</f>
        <v>1.8199999999999981</v>
      </c>
      <c r="V137">
        <f t="shared" si="18"/>
        <v>2.2931999999999988</v>
      </c>
    </row>
    <row r="138" spans="9:22" x14ac:dyDescent="0.3">
      <c r="I138">
        <f>profile!I138</f>
        <v>131</v>
      </c>
      <c r="J138">
        <f>profile!J138</f>
        <v>0.4366666666666667</v>
      </c>
      <c r="K138">
        <f>profile!K138</f>
        <v>-18</v>
      </c>
      <c r="L138">
        <f>profile!L138</f>
        <v>1.2000000000000006</v>
      </c>
      <c r="M138">
        <f>profile!M138</f>
        <v>0.97400000000000098</v>
      </c>
      <c r="N138">
        <f t="shared" si="14"/>
        <v>-18</v>
      </c>
      <c r="O138">
        <f t="shared" si="15"/>
        <v>1.2000000000000006</v>
      </c>
      <c r="P138">
        <f t="shared" si="16"/>
        <v>0.97400000000000098</v>
      </c>
      <c r="S138">
        <f>profile!$S$7</f>
        <v>1</v>
      </c>
      <c r="T138">
        <f t="shared" si="17"/>
        <v>1.2000000000000006</v>
      </c>
      <c r="U138">
        <f t="shared" si="19"/>
        <v>1.820000000000001</v>
      </c>
      <c r="V138">
        <f t="shared" si="18"/>
        <v>2.1840000000000024</v>
      </c>
    </row>
    <row r="139" spans="9:22" x14ac:dyDescent="0.3">
      <c r="I139">
        <f>profile!I139</f>
        <v>132</v>
      </c>
      <c r="J139">
        <f>profile!J139</f>
        <v>0.44</v>
      </c>
      <c r="K139">
        <f>profile!K139</f>
        <v>-18</v>
      </c>
      <c r="L139">
        <f>profile!L139</f>
        <v>1.1400000000000006</v>
      </c>
      <c r="M139">
        <f>profile!M139</f>
        <v>0.97770000000000101</v>
      </c>
      <c r="N139">
        <f t="shared" si="14"/>
        <v>-18</v>
      </c>
      <c r="O139">
        <f t="shared" si="15"/>
        <v>1.1400000000000006</v>
      </c>
      <c r="P139">
        <f t="shared" si="16"/>
        <v>0.97770000000000101</v>
      </c>
      <c r="S139">
        <f>profile!$S$7</f>
        <v>1</v>
      </c>
      <c r="T139">
        <f t="shared" si="17"/>
        <v>1.1400000000000006</v>
      </c>
      <c r="U139">
        <f t="shared" si="19"/>
        <v>1.8199999999999981</v>
      </c>
      <c r="V139">
        <f t="shared" si="18"/>
        <v>2.0747999999999989</v>
      </c>
    </row>
    <row r="140" spans="9:22" x14ac:dyDescent="0.3">
      <c r="I140">
        <f>profile!I140</f>
        <v>133</v>
      </c>
      <c r="J140">
        <f>profile!J140</f>
        <v>0.44333333333333336</v>
      </c>
      <c r="K140">
        <f>profile!K140</f>
        <v>-18</v>
      </c>
      <c r="L140">
        <f>profile!L140</f>
        <v>1.0800000000000005</v>
      </c>
      <c r="M140">
        <f>profile!M140</f>
        <v>0.98120000000000107</v>
      </c>
      <c r="N140">
        <f t="shared" si="14"/>
        <v>-18</v>
      </c>
      <c r="O140">
        <f t="shared" si="15"/>
        <v>1.0800000000000005</v>
      </c>
      <c r="P140">
        <f t="shared" si="16"/>
        <v>0.98120000000000107</v>
      </c>
      <c r="S140">
        <f>profile!$S$7</f>
        <v>1</v>
      </c>
      <c r="T140">
        <f t="shared" si="17"/>
        <v>1.0800000000000005</v>
      </c>
      <c r="U140">
        <f t="shared" si="19"/>
        <v>1.820000000000001</v>
      </c>
      <c r="V140">
        <f t="shared" si="18"/>
        <v>1.965600000000002</v>
      </c>
    </row>
    <row r="141" spans="9:22" x14ac:dyDescent="0.3">
      <c r="I141">
        <f>profile!I141</f>
        <v>134</v>
      </c>
      <c r="J141">
        <f>profile!J141</f>
        <v>0.44666666666666671</v>
      </c>
      <c r="K141">
        <f>profile!K141</f>
        <v>-18</v>
      </c>
      <c r="L141">
        <f>profile!L141</f>
        <v>1.0200000000000005</v>
      </c>
      <c r="M141">
        <f>profile!M141</f>
        <v>0.98450000000000104</v>
      </c>
      <c r="N141">
        <f t="shared" si="14"/>
        <v>-18</v>
      </c>
      <c r="O141">
        <f t="shared" si="15"/>
        <v>1.0200000000000005</v>
      </c>
      <c r="P141">
        <f t="shared" si="16"/>
        <v>0.98450000000000104</v>
      </c>
      <c r="S141">
        <f>profile!$S$7</f>
        <v>1</v>
      </c>
      <c r="T141">
        <f t="shared" si="17"/>
        <v>1.0200000000000005</v>
      </c>
      <c r="U141">
        <f t="shared" si="19"/>
        <v>1.820000000000001</v>
      </c>
      <c r="V141">
        <f t="shared" si="18"/>
        <v>1.8564000000000018</v>
      </c>
    </row>
    <row r="142" spans="9:22" x14ac:dyDescent="0.3">
      <c r="I142">
        <f>profile!I142</f>
        <v>135</v>
      </c>
      <c r="J142">
        <f>profile!J142</f>
        <v>0.45</v>
      </c>
      <c r="K142">
        <f>profile!K142</f>
        <v>-18</v>
      </c>
      <c r="L142">
        <f>profile!L142</f>
        <v>0.96000000000000041</v>
      </c>
      <c r="M142">
        <f>profile!M142</f>
        <v>0.98760000000000103</v>
      </c>
      <c r="N142">
        <f t="shared" si="14"/>
        <v>-18</v>
      </c>
      <c r="O142">
        <f t="shared" si="15"/>
        <v>0.96000000000000041</v>
      </c>
      <c r="P142">
        <f t="shared" si="16"/>
        <v>0.98760000000000103</v>
      </c>
      <c r="S142">
        <f>profile!$S$7</f>
        <v>1</v>
      </c>
      <c r="T142">
        <f t="shared" si="17"/>
        <v>0.96000000000000041</v>
      </c>
      <c r="U142">
        <f t="shared" si="19"/>
        <v>1.8199999999999981</v>
      </c>
      <c r="V142">
        <f t="shared" si="18"/>
        <v>1.747199999999999</v>
      </c>
    </row>
    <row r="143" spans="9:22" x14ac:dyDescent="0.3">
      <c r="I143">
        <f>profile!I143</f>
        <v>136</v>
      </c>
      <c r="J143">
        <f>profile!J143</f>
        <v>0.45333333333333337</v>
      </c>
      <c r="K143">
        <f>profile!K143</f>
        <v>-18</v>
      </c>
      <c r="L143">
        <f>profile!L143</f>
        <v>0.90000000000000036</v>
      </c>
      <c r="M143">
        <f>profile!M143</f>
        <v>0.99050000000000105</v>
      </c>
      <c r="N143">
        <f t="shared" si="14"/>
        <v>-18</v>
      </c>
      <c r="O143">
        <f t="shared" si="15"/>
        <v>0.90000000000000036</v>
      </c>
      <c r="P143">
        <f t="shared" si="16"/>
        <v>0.99050000000000105</v>
      </c>
      <c r="S143">
        <f>profile!$S$7</f>
        <v>1</v>
      </c>
      <c r="T143">
        <f t="shared" si="17"/>
        <v>0.90000000000000036</v>
      </c>
      <c r="U143">
        <f t="shared" si="19"/>
        <v>1.820000000000001</v>
      </c>
      <c r="V143">
        <f t="shared" si="18"/>
        <v>1.6380000000000015</v>
      </c>
    </row>
    <row r="144" spans="9:22" x14ac:dyDescent="0.3">
      <c r="I144">
        <f>profile!I144</f>
        <v>137</v>
      </c>
      <c r="J144">
        <f>profile!J144</f>
        <v>0.45666666666666672</v>
      </c>
      <c r="K144">
        <f>profile!K144</f>
        <v>-18</v>
      </c>
      <c r="L144">
        <f>profile!L144</f>
        <v>0.8400000000000003</v>
      </c>
      <c r="M144">
        <f>profile!M144</f>
        <v>0.99320000000000108</v>
      </c>
      <c r="N144">
        <f t="shared" si="14"/>
        <v>-18</v>
      </c>
      <c r="O144">
        <f t="shared" si="15"/>
        <v>0.8400000000000003</v>
      </c>
      <c r="P144">
        <f t="shared" si="16"/>
        <v>0.99320000000000108</v>
      </c>
      <c r="S144">
        <f>profile!$S$7</f>
        <v>1</v>
      </c>
      <c r="T144">
        <f t="shared" si="17"/>
        <v>0.8400000000000003</v>
      </c>
      <c r="U144">
        <f t="shared" si="19"/>
        <v>1.820000000000001</v>
      </c>
      <c r="V144">
        <f t="shared" si="18"/>
        <v>1.5288000000000013</v>
      </c>
    </row>
    <row r="145" spans="9:22" x14ac:dyDescent="0.3">
      <c r="I145">
        <f>profile!I145</f>
        <v>138</v>
      </c>
      <c r="J145">
        <f>profile!J145</f>
        <v>0.46</v>
      </c>
      <c r="K145">
        <f>profile!K145</f>
        <v>-18</v>
      </c>
      <c r="L145">
        <f>profile!L145</f>
        <v>0.78000000000000025</v>
      </c>
      <c r="M145">
        <f>profile!M145</f>
        <v>0.99570000000000114</v>
      </c>
      <c r="N145">
        <f t="shared" si="14"/>
        <v>-18</v>
      </c>
      <c r="O145">
        <f t="shared" si="15"/>
        <v>0.78000000000000025</v>
      </c>
      <c r="P145">
        <f t="shared" si="16"/>
        <v>0.99570000000000114</v>
      </c>
      <c r="S145">
        <f>profile!$S$7</f>
        <v>1</v>
      </c>
      <c r="T145">
        <f t="shared" si="17"/>
        <v>0.78000000000000025</v>
      </c>
      <c r="U145">
        <f t="shared" si="19"/>
        <v>1.8199999999999981</v>
      </c>
      <c r="V145">
        <f t="shared" si="18"/>
        <v>1.4195999999999989</v>
      </c>
    </row>
    <row r="146" spans="9:22" x14ac:dyDescent="0.3">
      <c r="I146">
        <f>profile!I146</f>
        <v>139</v>
      </c>
      <c r="J146">
        <f>profile!J146</f>
        <v>0.46333333333333337</v>
      </c>
      <c r="K146">
        <f>profile!K146</f>
        <v>-18</v>
      </c>
      <c r="L146">
        <f>profile!L146</f>
        <v>0.7200000000000002</v>
      </c>
      <c r="M146">
        <f>profile!M146</f>
        <v>0.99800000000000111</v>
      </c>
      <c r="N146">
        <f t="shared" si="14"/>
        <v>-18</v>
      </c>
      <c r="O146">
        <f t="shared" si="15"/>
        <v>0.7200000000000002</v>
      </c>
      <c r="P146">
        <f t="shared" si="16"/>
        <v>0.99800000000000111</v>
      </c>
      <c r="S146">
        <f>profile!$S$7</f>
        <v>1</v>
      </c>
      <c r="T146">
        <f t="shared" si="17"/>
        <v>0.7200000000000002</v>
      </c>
      <c r="U146">
        <f t="shared" si="19"/>
        <v>1.820000000000001</v>
      </c>
      <c r="V146">
        <f t="shared" si="18"/>
        <v>1.3104000000000011</v>
      </c>
    </row>
    <row r="147" spans="9:22" x14ac:dyDescent="0.3">
      <c r="I147">
        <f>profile!I147</f>
        <v>140</v>
      </c>
      <c r="J147">
        <f>profile!J147</f>
        <v>0.46666666666666667</v>
      </c>
      <c r="K147">
        <f>profile!K147</f>
        <v>-18</v>
      </c>
      <c r="L147">
        <f>profile!L147</f>
        <v>0.66000000000000014</v>
      </c>
      <c r="M147">
        <f>profile!M147</f>
        <v>1.0001000000000011</v>
      </c>
      <c r="N147">
        <f t="shared" si="14"/>
        <v>-18</v>
      </c>
      <c r="O147">
        <f t="shared" si="15"/>
        <v>0.66000000000000014</v>
      </c>
      <c r="P147">
        <f t="shared" si="16"/>
        <v>1.0001000000000011</v>
      </c>
      <c r="S147">
        <f>profile!$S$7</f>
        <v>1</v>
      </c>
      <c r="T147">
        <f t="shared" si="17"/>
        <v>0.66000000000000014</v>
      </c>
      <c r="U147">
        <f t="shared" si="19"/>
        <v>1.8199999999999981</v>
      </c>
      <c r="V147">
        <f t="shared" si="18"/>
        <v>1.2011999999999989</v>
      </c>
    </row>
    <row r="148" spans="9:22" x14ac:dyDescent="0.3">
      <c r="I148">
        <f>profile!I148</f>
        <v>141</v>
      </c>
      <c r="J148">
        <f>profile!J148</f>
        <v>0.47000000000000003</v>
      </c>
      <c r="K148">
        <f>profile!K148</f>
        <v>-18</v>
      </c>
      <c r="L148">
        <f>profile!L148</f>
        <v>0.60000000000000009</v>
      </c>
      <c r="M148">
        <f>profile!M148</f>
        <v>1.0020000000000011</v>
      </c>
      <c r="N148">
        <f t="shared" si="14"/>
        <v>-18</v>
      </c>
      <c r="O148">
        <f t="shared" si="15"/>
        <v>0.60000000000000009</v>
      </c>
      <c r="P148">
        <f t="shared" si="16"/>
        <v>1.0020000000000011</v>
      </c>
      <c r="S148">
        <f>profile!$S$7</f>
        <v>1</v>
      </c>
      <c r="T148">
        <f t="shared" si="17"/>
        <v>0.60000000000000009</v>
      </c>
      <c r="U148">
        <f t="shared" si="19"/>
        <v>1.820000000000001</v>
      </c>
      <c r="V148">
        <f t="shared" si="18"/>
        <v>1.0920000000000007</v>
      </c>
    </row>
    <row r="149" spans="9:22" x14ac:dyDescent="0.3">
      <c r="I149">
        <f>profile!I149</f>
        <v>142</v>
      </c>
      <c r="J149">
        <f>profile!J149</f>
        <v>0.47333333333333338</v>
      </c>
      <c r="K149">
        <f>profile!K149</f>
        <v>-18</v>
      </c>
      <c r="L149">
        <f>profile!L149</f>
        <v>0.54</v>
      </c>
      <c r="M149">
        <f>profile!M149</f>
        <v>1.0037000000000011</v>
      </c>
      <c r="N149">
        <f t="shared" si="14"/>
        <v>-18</v>
      </c>
      <c r="O149">
        <f t="shared" si="15"/>
        <v>0.54</v>
      </c>
      <c r="P149">
        <f t="shared" si="16"/>
        <v>1.0037000000000011</v>
      </c>
      <c r="S149">
        <f>profile!$S$7</f>
        <v>1</v>
      </c>
      <c r="T149">
        <f t="shared" si="17"/>
        <v>0.54</v>
      </c>
      <c r="U149">
        <f t="shared" si="19"/>
        <v>1.820000000000001</v>
      </c>
      <c r="V149">
        <f t="shared" si="18"/>
        <v>0.98280000000000056</v>
      </c>
    </row>
    <row r="150" spans="9:22" x14ac:dyDescent="0.3">
      <c r="I150">
        <f>profile!I150</f>
        <v>143</v>
      </c>
      <c r="J150">
        <f>profile!J150</f>
        <v>0.47666666666666668</v>
      </c>
      <c r="K150">
        <f>profile!K150</f>
        <v>-18</v>
      </c>
      <c r="L150">
        <f>profile!L150</f>
        <v>0.48000000000000004</v>
      </c>
      <c r="M150">
        <f>profile!M150</f>
        <v>1.0052000000000012</v>
      </c>
      <c r="N150">
        <f t="shared" si="14"/>
        <v>-18</v>
      </c>
      <c r="O150">
        <f t="shared" si="15"/>
        <v>0.48000000000000004</v>
      </c>
      <c r="P150">
        <f t="shared" si="16"/>
        <v>1.0052000000000012</v>
      </c>
      <c r="S150">
        <f>profile!$S$7</f>
        <v>1</v>
      </c>
      <c r="T150">
        <f t="shared" si="17"/>
        <v>0.48000000000000004</v>
      </c>
      <c r="U150">
        <f t="shared" si="19"/>
        <v>1.8199999999999981</v>
      </c>
      <c r="V150">
        <f t="shared" si="18"/>
        <v>0.87359999999999915</v>
      </c>
    </row>
    <row r="151" spans="9:22" x14ac:dyDescent="0.3">
      <c r="I151">
        <f>profile!I151</f>
        <v>144</v>
      </c>
      <c r="J151">
        <f>profile!J151</f>
        <v>0.48000000000000004</v>
      </c>
      <c r="K151">
        <f>profile!K151</f>
        <v>-18</v>
      </c>
      <c r="L151">
        <f>profile!L151</f>
        <v>0.42000000000000004</v>
      </c>
      <c r="M151">
        <f>profile!M151</f>
        <v>1.0065000000000013</v>
      </c>
      <c r="N151">
        <f t="shared" si="14"/>
        <v>-18</v>
      </c>
      <c r="O151">
        <f t="shared" si="15"/>
        <v>0.42000000000000004</v>
      </c>
      <c r="P151">
        <f t="shared" si="16"/>
        <v>1.0065000000000013</v>
      </c>
      <c r="S151">
        <f>profile!$S$7</f>
        <v>1</v>
      </c>
      <c r="T151">
        <f t="shared" si="17"/>
        <v>0.42000000000000004</v>
      </c>
      <c r="U151">
        <f t="shared" si="19"/>
        <v>1.8200000000000012</v>
      </c>
      <c r="V151">
        <f t="shared" si="18"/>
        <v>0.76440000000000052</v>
      </c>
    </row>
    <row r="152" spans="9:22" x14ac:dyDescent="0.3">
      <c r="I152">
        <f>profile!I152</f>
        <v>145</v>
      </c>
      <c r="J152">
        <f>profile!J152</f>
        <v>0.48333333333333334</v>
      </c>
      <c r="K152">
        <f>profile!K152</f>
        <v>-18</v>
      </c>
      <c r="L152">
        <f>profile!L152</f>
        <v>0.36000000000000004</v>
      </c>
      <c r="M152">
        <f>profile!M152</f>
        <v>1.0076000000000014</v>
      </c>
      <c r="N152">
        <f t="shared" si="14"/>
        <v>-18</v>
      </c>
      <c r="O152">
        <f t="shared" si="15"/>
        <v>0.36000000000000004</v>
      </c>
      <c r="P152">
        <f t="shared" si="16"/>
        <v>1.0076000000000014</v>
      </c>
      <c r="S152">
        <f>profile!$S$7</f>
        <v>1</v>
      </c>
      <c r="T152">
        <f t="shared" si="17"/>
        <v>0.36000000000000004</v>
      </c>
      <c r="U152">
        <f t="shared" si="19"/>
        <v>1.8199999999999981</v>
      </c>
      <c r="V152">
        <f t="shared" si="18"/>
        <v>0.65519999999999934</v>
      </c>
    </row>
    <row r="153" spans="9:22" x14ac:dyDescent="0.3">
      <c r="I153">
        <f>profile!I153</f>
        <v>146</v>
      </c>
      <c r="J153">
        <f>profile!J153</f>
        <v>0.48666666666666669</v>
      </c>
      <c r="K153">
        <f>profile!K153</f>
        <v>-18</v>
      </c>
      <c r="L153">
        <f>profile!L153</f>
        <v>0.30000000000000004</v>
      </c>
      <c r="M153">
        <f>profile!M153</f>
        <v>1.0085000000000013</v>
      </c>
      <c r="N153">
        <f t="shared" si="14"/>
        <v>-18</v>
      </c>
      <c r="O153">
        <f t="shared" si="15"/>
        <v>0.30000000000000004</v>
      </c>
      <c r="P153">
        <f t="shared" si="16"/>
        <v>1.0085000000000013</v>
      </c>
      <c r="S153">
        <f>profile!$S$7</f>
        <v>1</v>
      </c>
      <c r="T153">
        <f t="shared" si="17"/>
        <v>0.30000000000000004</v>
      </c>
      <c r="U153">
        <f t="shared" si="19"/>
        <v>1.8200000000000012</v>
      </c>
      <c r="V153">
        <f t="shared" si="18"/>
        <v>0.54600000000000048</v>
      </c>
    </row>
    <row r="154" spans="9:22" x14ac:dyDescent="0.3">
      <c r="I154">
        <f>profile!I154</f>
        <v>147</v>
      </c>
      <c r="J154">
        <f>profile!J154</f>
        <v>0.49000000000000005</v>
      </c>
      <c r="K154">
        <f>profile!K154</f>
        <v>-18</v>
      </c>
      <c r="L154">
        <f>profile!L154</f>
        <v>0.24000000000000005</v>
      </c>
      <c r="M154">
        <f>profile!M154</f>
        <v>1.0092000000000012</v>
      </c>
      <c r="N154">
        <f t="shared" si="14"/>
        <v>-18</v>
      </c>
      <c r="O154">
        <f t="shared" si="15"/>
        <v>0.24000000000000005</v>
      </c>
      <c r="P154">
        <f t="shared" si="16"/>
        <v>1.0092000000000012</v>
      </c>
      <c r="S154">
        <f>profile!$S$7</f>
        <v>1</v>
      </c>
      <c r="T154">
        <f t="shared" si="17"/>
        <v>0.24000000000000005</v>
      </c>
      <c r="U154">
        <f t="shared" si="19"/>
        <v>1.8200000000000012</v>
      </c>
      <c r="V154">
        <f t="shared" si="18"/>
        <v>0.43680000000000035</v>
      </c>
    </row>
    <row r="155" spans="9:22" x14ac:dyDescent="0.3">
      <c r="I155">
        <f>profile!I155</f>
        <v>148</v>
      </c>
      <c r="J155">
        <f>profile!J155</f>
        <v>0.49333333333333335</v>
      </c>
      <c r="K155">
        <f>profile!K155</f>
        <v>-18</v>
      </c>
      <c r="L155">
        <f>profile!L155</f>
        <v>0.18000000000000005</v>
      </c>
      <c r="M155">
        <f>profile!M155</f>
        <v>1.0097000000000012</v>
      </c>
      <c r="N155">
        <f t="shared" si="14"/>
        <v>-18</v>
      </c>
      <c r="O155">
        <f t="shared" si="15"/>
        <v>0.18000000000000005</v>
      </c>
      <c r="P155">
        <f t="shared" si="16"/>
        <v>1.0097000000000012</v>
      </c>
      <c r="S155">
        <f>profile!$S$7</f>
        <v>1</v>
      </c>
      <c r="T155">
        <f t="shared" si="17"/>
        <v>0.18000000000000005</v>
      </c>
      <c r="U155">
        <f t="shared" si="19"/>
        <v>1.8199999999999981</v>
      </c>
      <c r="V155">
        <f t="shared" si="18"/>
        <v>0.32759999999999972</v>
      </c>
    </row>
    <row r="156" spans="9:22" x14ac:dyDescent="0.3">
      <c r="I156">
        <f>profile!I156</f>
        <v>149</v>
      </c>
      <c r="J156">
        <f>profile!J156</f>
        <v>0.4966666666666667</v>
      </c>
      <c r="K156">
        <f>profile!K156</f>
        <v>-18</v>
      </c>
      <c r="L156">
        <f>profile!L156</f>
        <v>0.12000000000000005</v>
      </c>
      <c r="M156">
        <f>profile!M156</f>
        <v>1.0100000000000011</v>
      </c>
      <c r="N156">
        <f t="shared" si="14"/>
        <v>-18</v>
      </c>
      <c r="O156">
        <f t="shared" si="15"/>
        <v>0.12000000000000005</v>
      </c>
      <c r="P156">
        <f t="shared" si="16"/>
        <v>1.0100000000000011</v>
      </c>
      <c r="S156">
        <f>profile!$S$7</f>
        <v>1</v>
      </c>
      <c r="T156">
        <f t="shared" si="17"/>
        <v>0.12000000000000005</v>
      </c>
      <c r="U156">
        <f t="shared" si="19"/>
        <v>1.8200000000000012</v>
      </c>
      <c r="V156">
        <f t="shared" si="18"/>
        <v>0.21840000000000023</v>
      </c>
    </row>
    <row r="157" spans="9:22" x14ac:dyDescent="0.3">
      <c r="I157">
        <f>profile!I157</f>
        <v>150</v>
      </c>
      <c r="J157">
        <f>profile!J157</f>
        <v>0.5</v>
      </c>
      <c r="K157">
        <f>profile!K157</f>
        <v>-18</v>
      </c>
      <c r="L157">
        <f>profile!L157</f>
        <v>6.0000000000000046E-2</v>
      </c>
      <c r="M157">
        <f>profile!M157</f>
        <v>1.0101000000000011</v>
      </c>
      <c r="N157">
        <f t="shared" si="14"/>
        <v>-18</v>
      </c>
      <c r="O157">
        <f t="shared" si="15"/>
        <v>6.0000000000000046E-2</v>
      </c>
      <c r="P157">
        <f t="shared" si="16"/>
        <v>1.0101000000000011</v>
      </c>
      <c r="S157">
        <f>profile!$S$7</f>
        <v>1</v>
      </c>
      <c r="T157">
        <f t="shared" si="17"/>
        <v>6.0000000000000046E-2</v>
      </c>
      <c r="U157">
        <f t="shared" si="19"/>
        <v>1.8199999999999981</v>
      </c>
      <c r="V157">
        <f t="shared" si="18"/>
        <v>0.10919999999999996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B5:V157"/>
  <sheetViews>
    <sheetView zoomScale="70" zoomScaleNormal="70" workbookViewId="0">
      <selection activeCell="U6" sqref="U6:V6"/>
    </sheetView>
  </sheetViews>
  <sheetFormatPr defaultRowHeight="14.4" x14ac:dyDescent="0.3"/>
  <sheetData>
    <row r="5" spans="2:22" x14ac:dyDescent="0.3">
      <c r="K5" t="str">
        <f>'cylinder load'!K5</f>
        <v>OUTPUT</v>
      </c>
      <c r="N5" t="str">
        <f>'cylinder load'!N5</f>
        <v>INPUT</v>
      </c>
      <c r="S5" t="str">
        <f>'cylinder load'!S5</f>
        <v>OUTPUT</v>
      </c>
      <c r="U5" t="str">
        <f>'cylinder load'!U5</f>
        <v>INPUT</v>
      </c>
    </row>
    <row r="6" spans="2:22" x14ac:dyDescent="0.3">
      <c r="I6" t="str">
        <f>'cylinder load'!I6</f>
        <v>index</v>
      </c>
      <c r="J6" t="str">
        <f>'cylinder load'!J6</f>
        <v>time</v>
      </c>
      <c r="K6" s="7" t="str">
        <f>'cylinder load'!K6</f>
        <v>acceleration [rad/s2]</v>
      </c>
      <c r="L6" s="7" t="str">
        <f>'cylinder load'!L6</f>
        <v>speed[rad/s]</v>
      </c>
      <c r="M6" s="7" t="str">
        <f>'cylinder load'!M6</f>
        <v>position [rads]</v>
      </c>
      <c r="N6" s="10" t="str">
        <f>'cylinder load'!N6</f>
        <v>acceleration [rad/s2]</v>
      </c>
      <c r="O6" s="10" t="str">
        <f>'cylinder load'!O6</f>
        <v>speed[rad/s]</v>
      </c>
      <c r="P6" s="10" t="str">
        <f>'cylinder load'!P6</f>
        <v>position [rads]</v>
      </c>
      <c r="S6" s="8" t="str">
        <f>'cylinder load'!S6</f>
        <v>torque [N/m]</v>
      </c>
      <c r="T6" s="8" t="str">
        <f>'cylinder load'!T6</f>
        <v>Power</v>
      </c>
      <c r="U6" s="10" t="str">
        <f>'cylinder load'!U6</f>
        <v>torque [N/m]</v>
      </c>
      <c r="V6" s="10" t="str">
        <f>'cylinder load'!V6</f>
        <v>Power</v>
      </c>
    </row>
    <row r="7" spans="2:22" x14ac:dyDescent="0.3">
      <c r="I7">
        <f>'cylinder load'!L7</f>
        <v>0</v>
      </c>
      <c r="J7">
        <f>'cylinder load'!J7</f>
        <v>0</v>
      </c>
      <c r="K7">
        <f>'cylinder load'!N7</f>
        <v>18</v>
      </c>
      <c r="L7">
        <f>'cylinder load'!O7</f>
        <v>0</v>
      </c>
      <c r="M7">
        <f>'cylinder load'!P7</f>
        <v>0</v>
      </c>
      <c r="N7">
        <f>K7/$B$16</f>
        <v>11.25</v>
      </c>
      <c r="O7">
        <f t="shared" ref="O7:P7" si="0">L7/$B$16</f>
        <v>0</v>
      </c>
      <c r="P7">
        <f t="shared" si="0"/>
        <v>0</v>
      </c>
      <c r="S7">
        <f>'cylinder load'!U7</f>
        <v>2</v>
      </c>
      <c r="T7">
        <f>'cylinder load'!V7</f>
        <v>0</v>
      </c>
      <c r="U7">
        <f>($B$16*S7 +$B$22)/($B$20/100)</f>
        <v>4.2</v>
      </c>
      <c r="V7">
        <f>U7*O7</f>
        <v>0</v>
      </c>
    </row>
    <row r="8" spans="2:22" x14ac:dyDescent="0.3">
      <c r="I8">
        <f>'cylinder load'!L8</f>
        <v>6.0000000000000005E-2</v>
      </c>
      <c r="J8">
        <f>'cylinder load'!J8</f>
        <v>3.3333333333333335E-3</v>
      </c>
      <c r="K8">
        <f>'cylinder load'!N8</f>
        <v>18</v>
      </c>
      <c r="L8">
        <f>'cylinder load'!O8</f>
        <v>6.0000000000000005E-2</v>
      </c>
      <c r="M8">
        <f>'cylinder load'!P8</f>
        <v>3.0000000000000003E-4</v>
      </c>
      <c r="N8">
        <f t="shared" ref="N8:N71" si="1">K8/$B$16</f>
        <v>11.25</v>
      </c>
      <c r="O8">
        <f t="shared" ref="O8:O71" si="2">L8/$B$16</f>
        <v>3.7499999999999999E-2</v>
      </c>
      <c r="P8">
        <f t="shared" ref="P8:P71" si="3">M8/$B$16</f>
        <v>1.875E-4</v>
      </c>
      <c r="S8">
        <f>'cylinder load'!U8</f>
        <v>2.1799999999999997</v>
      </c>
      <c r="T8">
        <f>'cylinder load'!V8</f>
        <v>0.1308</v>
      </c>
      <c r="U8">
        <f>(B24*((O8-O7)/(J8-J7)) +$B$16*S8 +$B$22)/($B$20/100)</f>
        <v>4.6567499999999997</v>
      </c>
      <c r="V8">
        <f t="shared" ref="V8:V71" si="4">U8*O8</f>
        <v>0.174628125</v>
      </c>
    </row>
    <row r="9" spans="2:22" x14ac:dyDescent="0.3">
      <c r="I9">
        <f>'cylinder load'!L9</f>
        <v>0.12000000000000001</v>
      </c>
      <c r="J9">
        <f>'cylinder load'!J9</f>
        <v>6.6666666666666671E-3</v>
      </c>
      <c r="K9">
        <f>'cylinder load'!N9</f>
        <v>18</v>
      </c>
      <c r="L9">
        <f>'cylinder load'!O9</f>
        <v>0.12000000000000001</v>
      </c>
      <c r="M9">
        <f>'cylinder load'!P9</f>
        <v>8.0000000000000015E-4</v>
      </c>
      <c r="N9">
        <f t="shared" si="1"/>
        <v>11.25</v>
      </c>
      <c r="O9">
        <f t="shared" si="2"/>
        <v>7.4999999999999997E-2</v>
      </c>
      <c r="P9">
        <f t="shared" si="3"/>
        <v>5.0000000000000001E-4</v>
      </c>
      <c r="S9">
        <f>'cylinder load'!U9</f>
        <v>2.1799999999999997</v>
      </c>
      <c r="T9">
        <f>'cylinder load'!V9</f>
        <v>0.2616</v>
      </c>
      <c r="U9">
        <f t="shared" ref="U9:U72" si="5">(B25*((O9-O8)/(J9-J8)) +$B$16*S9 +$B$22)/($B$20/100)</f>
        <v>4.4879999999999995</v>
      </c>
      <c r="V9">
        <f t="shared" si="4"/>
        <v>0.33659999999999995</v>
      </c>
    </row>
    <row r="10" spans="2:22" x14ac:dyDescent="0.3">
      <c r="I10">
        <f>'cylinder load'!L10</f>
        <v>0.18000000000000002</v>
      </c>
      <c r="J10">
        <f>'cylinder load'!J10</f>
        <v>0.01</v>
      </c>
      <c r="K10">
        <f>'cylinder load'!N10</f>
        <v>18</v>
      </c>
      <c r="L10">
        <f>'cylinder load'!O10</f>
        <v>0.18000000000000002</v>
      </c>
      <c r="M10">
        <f>'cylinder load'!P10</f>
        <v>1.5000000000000002E-3</v>
      </c>
      <c r="N10">
        <f t="shared" si="1"/>
        <v>11.25</v>
      </c>
      <c r="O10">
        <f t="shared" si="2"/>
        <v>0.1125</v>
      </c>
      <c r="P10">
        <f t="shared" si="3"/>
        <v>9.3750000000000007E-4</v>
      </c>
      <c r="S10">
        <f>'cylinder load'!U10</f>
        <v>2.1800000000000002</v>
      </c>
      <c r="T10">
        <f>'cylinder load'!V10</f>
        <v>0.39240000000000008</v>
      </c>
      <c r="U10">
        <f t="shared" si="5"/>
        <v>4.4880000000000004</v>
      </c>
      <c r="V10">
        <f t="shared" si="4"/>
        <v>0.50490000000000002</v>
      </c>
    </row>
    <row r="11" spans="2:22" x14ac:dyDescent="0.3">
      <c r="I11">
        <f>'cylinder load'!L11</f>
        <v>0.24000000000000002</v>
      </c>
      <c r="J11">
        <f>'cylinder load'!J11</f>
        <v>1.3333333333333334E-2</v>
      </c>
      <c r="K11">
        <f>'cylinder load'!N11</f>
        <v>18</v>
      </c>
      <c r="L11">
        <f>'cylinder load'!O11</f>
        <v>0.24000000000000002</v>
      </c>
      <c r="M11">
        <f>'cylinder load'!P11</f>
        <v>2.4000000000000002E-3</v>
      </c>
      <c r="N11">
        <f t="shared" si="1"/>
        <v>11.25</v>
      </c>
      <c r="O11">
        <f t="shared" si="2"/>
        <v>0.15</v>
      </c>
      <c r="P11">
        <f t="shared" si="3"/>
        <v>1.5E-3</v>
      </c>
      <c r="S11">
        <f>'cylinder load'!U11</f>
        <v>2.1799999999999997</v>
      </c>
      <c r="T11">
        <f>'cylinder load'!V11</f>
        <v>0.5232</v>
      </c>
      <c r="U11">
        <f t="shared" si="5"/>
        <v>4.4879999999999995</v>
      </c>
      <c r="V11">
        <f t="shared" si="4"/>
        <v>0.67319999999999991</v>
      </c>
    </row>
    <row r="12" spans="2:22" x14ac:dyDescent="0.3">
      <c r="I12">
        <f>'cylinder load'!L12</f>
        <v>0.30000000000000004</v>
      </c>
      <c r="J12">
        <f>'cylinder load'!J12</f>
        <v>1.6666666666666666E-2</v>
      </c>
      <c r="K12">
        <f>'cylinder load'!N12</f>
        <v>18</v>
      </c>
      <c r="L12">
        <f>'cylinder load'!O12</f>
        <v>0.30000000000000004</v>
      </c>
      <c r="M12">
        <f>'cylinder load'!P12</f>
        <v>3.5000000000000001E-3</v>
      </c>
      <c r="N12">
        <f t="shared" si="1"/>
        <v>11.25</v>
      </c>
      <c r="O12">
        <f t="shared" si="2"/>
        <v>0.18750000000000003</v>
      </c>
      <c r="P12">
        <f t="shared" si="3"/>
        <v>2.1874999999999998E-3</v>
      </c>
      <c r="S12">
        <f>'cylinder load'!U12</f>
        <v>2.1800000000000002</v>
      </c>
      <c r="T12">
        <f>'cylinder load'!V12</f>
        <v>0.65400000000000014</v>
      </c>
      <c r="U12">
        <f t="shared" si="5"/>
        <v>4.4880000000000004</v>
      </c>
      <c r="V12">
        <f t="shared" si="4"/>
        <v>0.84150000000000025</v>
      </c>
    </row>
    <row r="13" spans="2:22" x14ac:dyDescent="0.3">
      <c r="I13">
        <f>'cylinder load'!L13</f>
        <v>0.36000000000000004</v>
      </c>
      <c r="J13">
        <f>'cylinder load'!J13</f>
        <v>0.02</v>
      </c>
      <c r="K13">
        <f>'cylinder load'!N13</f>
        <v>18</v>
      </c>
      <c r="L13">
        <f>'cylinder load'!O13</f>
        <v>0.36000000000000004</v>
      </c>
      <c r="M13">
        <f>'cylinder load'!P13</f>
        <v>4.8000000000000004E-3</v>
      </c>
      <c r="N13">
        <f t="shared" si="1"/>
        <v>11.25</v>
      </c>
      <c r="O13">
        <f t="shared" si="2"/>
        <v>0.22500000000000001</v>
      </c>
      <c r="P13">
        <f t="shared" si="3"/>
        <v>3.0000000000000001E-3</v>
      </c>
      <c r="S13">
        <f>'cylinder load'!U13</f>
        <v>2.1799999999999997</v>
      </c>
      <c r="T13">
        <f>'cylinder load'!V13</f>
        <v>0.78479999999999994</v>
      </c>
      <c r="U13">
        <f t="shared" si="5"/>
        <v>4.4879999999999995</v>
      </c>
      <c r="V13">
        <f t="shared" si="4"/>
        <v>1.0098</v>
      </c>
    </row>
    <row r="14" spans="2:22" x14ac:dyDescent="0.3">
      <c r="I14">
        <f>'cylinder load'!L14</f>
        <v>0.42000000000000004</v>
      </c>
      <c r="J14">
        <f>'cylinder load'!J14</f>
        <v>2.3333333333333334E-2</v>
      </c>
      <c r="K14">
        <f>'cylinder load'!N14</f>
        <v>18</v>
      </c>
      <c r="L14">
        <f>'cylinder load'!O14</f>
        <v>0.42000000000000004</v>
      </c>
      <c r="M14">
        <f>'cylinder load'!P14</f>
        <v>6.3000000000000009E-3</v>
      </c>
      <c r="N14">
        <f t="shared" si="1"/>
        <v>11.25</v>
      </c>
      <c r="O14">
        <f t="shared" si="2"/>
        <v>0.26250000000000001</v>
      </c>
      <c r="P14">
        <f t="shared" si="3"/>
        <v>3.9375E-3</v>
      </c>
      <c r="S14">
        <f>'cylinder load'!U14</f>
        <v>2.1799999999999997</v>
      </c>
      <c r="T14">
        <f>'cylinder load'!V14</f>
        <v>0.91559999999999997</v>
      </c>
      <c r="U14">
        <f t="shared" si="5"/>
        <v>4.4879999999999995</v>
      </c>
      <c r="V14">
        <f t="shared" si="4"/>
        <v>1.1780999999999999</v>
      </c>
    </row>
    <row r="15" spans="2:22" x14ac:dyDescent="0.3">
      <c r="B15" t="s">
        <v>25</v>
      </c>
      <c r="I15">
        <f>'cylinder load'!L15</f>
        <v>0.48000000000000004</v>
      </c>
      <c r="J15">
        <f>'cylinder load'!J15</f>
        <v>2.6666666666666668E-2</v>
      </c>
      <c r="K15">
        <f>'cylinder load'!N15</f>
        <v>18</v>
      </c>
      <c r="L15">
        <f>'cylinder load'!O15</f>
        <v>0.48000000000000004</v>
      </c>
      <c r="M15">
        <f>'cylinder load'!P15</f>
        <v>8.0000000000000002E-3</v>
      </c>
      <c r="N15">
        <f t="shared" si="1"/>
        <v>11.25</v>
      </c>
      <c r="O15">
        <f t="shared" si="2"/>
        <v>0.3</v>
      </c>
      <c r="P15">
        <f t="shared" si="3"/>
        <v>5.0000000000000001E-3</v>
      </c>
      <c r="S15">
        <f>'cylinder load'!U15</f>
        <v>2.1799999999999997</v>
      </c>
      <c r="T15">
        <f>'cylinder load'!V15</f>
        <v>1.0464</v>
      </c>
      <c r="U15">
        <f t="shared" si="5"/>
        <v>4.4879999999999995</v>
      </c>
      <c r="V15">
        <f t="shared" si="4"/>
        <v>1.3463999999999998</v>
      </c>
    </row>
    <row r="16" spans="2:22" x14ac:dyDescent="0.3">
      <c r="B16">
        <v>1.6</v>
      </c>
      <c r="I16">
        <f>'cylinder load'!L16</f>
        <v>0.54</v>
      </c>
      <c r="J16">
        <f>'cylinder load'!J16</f>
        <v>3.0000000000000002E-2</v>
      </c>
      <c r="K16">
        <f>'cylinder load'!N16</f>
        <v>18</v>
      </c>
      <c r="L16">
        <f>'cylinder load'!O16</f>
        <v>0.54</v>
      </c>
      <c r="M16">
        <f>'cylinder load'!P16</f>
        <v>9.8999999999999991E-3</v>
      </c>
      <c r="N16">
        <f t="shared" si="1"/>
        <v>11.25</v>
      </c>
      <c r="O16">
        <f t="shared" si="2"/>
        <v>0.33750000000000002</v>
      </c>
      <c r="P16">
        <f t="shared" si="3"/>
        <v>6.1874999999999994E-3</v>
      </c>
      <c r="S16">
        <f>'cylinder load'!U16</f>
        <v>2.1799999999999997</v>
      </c>
      <c r="T16">
        <f>'cylinder load'!V16</f>
        <v>1.1772</v>
      </c>
      <c r="U16">
        <f t="shared" si="5"/>
        <v>4.4879999999999995</v>
      </c>
      <c r="V16">
        <f t="shared" si="4"/>
        <v>1.5146999999999999</v>
      </c>
    </row>
    <row r="17" spans="2:22" x14ac:dyDescent="0.3">
      <c r="B17" t="s">
        <v>26</v>
      </c>
      <c r="I17">
        <f>'cylinder load'!L17</f>
        <v>0.60000000000000009</v>
      </c>
      <c r="J17">
        <f>'cylinder load'!J17</f>
        <v>3.3333333333333333E-2</v>
      </c>
      <c r="K17">
        <f>'cylinder load'!N17</f>
        <v>18</v>
      </c>
      <c r="L17">
        <f>'cylinder load'!O17</f>
        <v>0.60000000000000009</v>
      </c>
      <c r="M17">
        <f>'cylinder load'!P17</f>
        <v>1.1999999999999999E-2</v>
      </c>
      <c r="N17">
        <f t="shared" si="1"/>
        <v>11.25</v>
      </c>
      <c r="O17">
        <f t="shared" si="2"/>
        <v>0.37500000000000006</v>
      </c>
      <c r="P17">
        <f t="shared" si="3"/>
        <v>7.4999999999999989E-3</v>
      </c>
      <c r="S17">
        <f>'cylinder load'!U17</f>
        <v>2.1800000000000006</v>
      </c>
      <c r="T17">
        <f>'cylinder load'!V17</f>
        <v>1.3080000000000005</v>
      </c>
      <c r="U17">
        <f t="shared" si="5"/>
        <v>4.4880000000000013</v>
      </c>
      <c r="V17">
        <f t="shared" si="4"/>
        <v>1.6830000000000007</v>
      </c>
    </row>
    <row r="18" spans="2:22" x14ac:dyDescent="0.3">
      <c r="B18">
        <v>0</v>
      </c>
      <c r="I18">
        <f>'cylinder load'!L18</f>
        <v>0.66000000000000014</v>
      </c>
      <c r="J18">
        <f>'cylinder load'!J18</f>
        <v>3.6666666666666667E-2</v>
      </c>
      <c r="K18">
        <f>'cylinder load'!N18</f>
        <v>18</v>
      </c>
      <c r="L18">
        <f>'cylinder load'!O18</f>
        <v>0.66000000000000014</v>
      </c>
      <c r="M18">
        <f>'cylinder load'!P18</f>
        <v>1.4299999999999998E-2</v>
      </c>
      <c r="N18">
        <f t="shared" si="1"/>
        <v>11.25</v>
      </c>
      <c r="O18">
        <f t="shared" si="2"/>
        <v>0.41250000000000009</v>
      </c>
      <c r="P18">
        <f t="shared" si="3"/>
        <v>8.9374999999999993E-3</v>
      </c>
      <c r="S18">
        <f>'cylinder load'!U18</f>
        <v>2.1800000000000002</v>
      </c>
      <c r="T18">
        <f>'cylinder load'!V18</f>
        <v>1.4388000000000005</v>
      </c>
      <c r="U18">
        <f t="shared" si="5"/>
        <v>4.4880000000000004</v>
      </c>
      <c r="V18">
        <f t="shared" si="4"/>
        <v>1.8513000000000006</v>
      </c>
    </row>
    <row r="19" spans="2:22" x14ac:dyDescent="0.3">
      <c r="B19" t="s">
        <v>27</v>
      </c>
      <c r="I19">
        <f>'cylinder load'!L19</f>
        <v>0.7200000000000002</v>
      </c>
      <c r="J19">
        <f>'cylinder load'!J19</f>
        <v>0.04</v>
      </c>
      <c r="K19">
        <f>'cylinder load'!N19</f>
        <v>18</v>
      </c>
      <c r="L19">
        <f>'cylinder load'!O19</f>
        <v>0.7200000000000002</v>
      </c>
      <c r="M19">
        <f>'cylinder load'!P19</f>
        <v>1.6799999999999999E-2</v>
      </c>
      <c r="N19">
        <f t="shared" si="1"/>
        <v>11.25</v>
      </c>
      <c r="O19">
        <f t="shared" si="2"/>
        <v>0.45000000000000012</v>
      </c>
      <c r="P19">
        <f t="shared" si="3"/>
        <v>1.0499999999999999E-2</v>
      </c>
      <c r="S19">
        <f>'cylinder load'!U19</f>
        <v>2.1800000000000002</v>
      </c>
      <c r="T19">
        <f>'cylinder load'!V19</f>
        <v>1.5696000000000006</v>
      </c>
      <c r="U19">
        <f t="shared" si="5"/>
        <v>4.4880000000000004</v>
      </c>
      <c r="V19">
        <f t="shared" si="4"/>
        <v>2.0196000000000009</v>
      </c>
    </row>
    <row r="20" spans="2:22" x14ac:dyDescent="0.3">
      <c r="B20">
        <v>100</v>
      </c>
      <c r="I20">
        <f>'cylinder load'!L20</f>
        <v>0.78000000000000025</v>
      </c>
      <c r="J20">
        <f>'cylinder load'!J20</f>
        <v>4.3333333333333335E-2</v>
      </c>
      <c r="K20">
        <f>'cylinder load'!N20</f>
        <v>18</v>
      </c>
      <c r="L20">
        <f>'cylinder load'!O20</f>
        <v>0.78000000000000025</v>
      </c>
      <c r="M20">
        <f>'cylinder load'!P20</f>
        <v>1.95E-2</v>
      </c>
      <c r="N20">
        <f t="shared" si="1"/>
        <v>11.25</v>
      </c>
      <c r="O20">
        <f t="shared" si="2"/>
        <v>0.48750000000000016</v>
      </c>
      <c r="P20">
        <f t="shared" si="3"/>
        <v>1.2187499999999999E-2</v>
      </c>
      <c r="S20">
        <f>'cylinder load'!U20</f>
        <v>2.1800000000000002</v>
      </c>
      <c r="T20">
        <f>'cylinder load'!V20</f>
        <v>1.7004000000000006</v>
      </c>
      <c r="U20">
        <f t="shared" si="5"/>
        <v>4.4880000000000004</v>
      </c>
      <c r="V20">
        <f t="shared" si="4"/>
        <v>2.1879000000000008</v>
      </c>
    </row>
    <row r="21" spans="2:22" x14ac:dyDescent="0.3">
      <c r="B21" t="s">
        <v>28</v>
      </c>
      <c r="I21">
        <f>'cylinder load'!L21</f>
        <v>0.8400000000000003</v>
      </c>
      <c r="J21">
        <f>'cylinder load'!J21</f>
        <v>4.6666666666666669E-2</v>
      </c>
      <c r="K21">
        <f>'cylinder load'!N21</f>
        <v>18</v>
      </c>
      <c r="L21">
        <f>'cylinder load'!O21</f>
        <v>0.8400000000000003</v>
      </c>
      <c r="M21">
        <f>'cylinder load'!P21</f>
        <v>2.24E-2</v>
      </c>
      <c r="N21">
        <f t="shared" si="1"/>
        <v>11.25</v>
      </c>
      <c r="O21">
        <f t="shared" si="2"/>
        <v>0.52500000000000013</v>
      </c>
      <c r="P21">
        <f t="shared" si="3"/>
        <v>1.3999999999999999E-2</v>
      </c>
      <c r="S21">
        <f>'cylinder load'!U21</f>
        <v>2.1800000000000002</v>
      </c>
      <c r="T21">
        <f>'cylinder load'!V21</f>
        <v>1.8312000000000008</v>
      </c>
      <c r="U21">
        <f t="shared" si="5"/>
        <v>4.4880000000000004</v>
      </c>
      <c r="V21">
        <f t="shared" si="4"/>
        <v>2.3562000000000007</v>
      </c>
    </row>
    <row r="22" spans="2:22" x14ac:dyDescent="0.3">
      <c r="B22">
        <v>1</v>
      </c>
      <c r="I22">
        <f>'cylinder load'!L22</f>
        <v>0.90000000000000036</v>
      </c>
      <c r="J22">
        <f>'cylinder load'!J22</f>
        <v>0.05</v>
      </c>
      <c r="K22">
        <f>'cylinder load'!N22</f>
        <v>18</v>
      </c>
      <c r="L22">
        <f>'cylinder load'!O22</f>
        <v>0.90000000000000036</v>
      </c>
      <c r="M22">
        <f>'cylinder load'!P22</f>
        <v>2.5500000000000002E-2</v>
      </c>
      <c r="N22">
        <f t="shared" si="1"/>
        <v>11.25</v>
      </c>
      <c r="O22">
        <f t="shared" si="2"/>
        <v>0.56250000000000022</v>
      </c>
      <c r="P22">
        <f t="shared" si="3"/>
        <v>1.59375E-2</v>
      </c>
      <c r="S22">
        <f>'cylinder load'!U22</f>
        <v>2.1800000000000002</v>
      </c>
      <c r="T22">
        <f>'cylinder load'!V22</f>
        <v>1.9620000000000009</v>
      </c>
      <c r="U22">
        <f t="shared" si="5"/>
        <v>4.4880000000000004</v>
      </c>
      <c r="V22">
        <f t="shared" si="4"/>
        <v>2.5245000000000011</v>
      </c>
    </row>
    <row r="23" spans="2:22" x14ac:dyDescent="0.3">
      <c r="B23" t="s">
        <v>29</v>
      </c>
      <c r="I23">
        <f>'cylinder load'!L23</f>
        <v>0.96000000000000041</v>
      </c>
      <c r="J23">
        <f>'cylinder load'!J23</f>
        <v>5.3333333333333337E-2</v>
      </c>
      <c r="K23">
        <f>'cylinder load'!N23</f>
        <v>18</v>
      </c>
      <c r="L23">
        <f>'cylinder load'!O23</f>
        <v>0.96000000000000041</v>
      </c>
      <c r="M23">
        <f>'cylinder load'!P23</f>
        <v>2.8800000000000003E-2</v>
      </c>
      <c r="N23">
        <f t="shared" si="1"/>
        <v>11.25</v>
      </c>
      <c r="O23">
        <f t="shared" si="2"/>
        <v>0.6000000000000002</v>
      </c>
      <c r="P23">
        <f t="shared" si="3"/>
        <v>1.8000000000000002E-2</v>
      </c>
      <c r="S23">
        <f>'cylinder load'!U23</f>
        <v>2.1800000000000002</v>
      </c>
      <c r="T23">
        <f>'cylinder load'!V23</f>
        <v>2.0928000000000009</v>
      </c>
      <c r="U23">
        <f t="shared" si="5"/>
        <v>4.4880000000000004</v>
      </c>
      <c r="V23">
        <f t="shared" si="4"/>
        <v>2.692800000000001</v>
      </c>
    </row>
    <row r="24" spans="2:22" x14ac:dyDescent="0.3">
      <c r="B24">
        <v>1.4999999999999999E-2</v>
      </c>
      <c r="I24">
        <f>'cylinder load'!L24</f>
        <v>1.0200000000000005</v>
      </c>
      <c r="J24">
        <f>'cylinder load'!J24</f>
        <v>5.6666666666666671E-2</v>
      </c>
      <c r="K24">
        <f>'cylinder load'!N24</f>
        <v>18</v>
      </c>
      <c r="L24">
        <f>'cylinder load'!O24</f>
        <v>1.0200000000000005</v>
      </c>
      <c r="M24">
        <f>'cylinder load'!P24</f>
        <v>3.2300000000000009E-2</v>
      </c>
      <c r="N24">
        <f t="shared" si="1"/>
        <v>11.25</v>
      </c>
      <c r="O24">
        <f t="shared" si="2"/>
        <v>0.63750000000000029</v>
      </c>
      <c r="P24">
        <f t="shared" si="3"/>
        <v>2.0187500000000004E-2</v>
      </c>
      <c r="S24">
        <f>'cylinder load'!U24</f>
        <v>2.1800000000000002</v>
      </c>
      <c r="T24">
        <f>'cylinder load'!V24</f>
        <v>2.2236000000000011</v>
      </c>
      <c r="U24">
        <f t="shared" si="5"/>
        <v>4.4880000000000004</v>
      </c>
      <c r="V24">
        <f t="shared" si="4"/>
        <v>2.8611000000000018</v>
      </c>
    </row>
    <row r="25" spans="2:22" x14ac:dyDescent="0.3">
      <c r="I25">
        <f>'cylinder load'!L25</f>
        <v>1.0800000000000005</v>
      </c>
      <c r="J25">
        <f>'cylinder load'!J25</f>
        <v>6.0000000000000005E-2</v>
      </c>
      <c r="K25">
        <f>'cylinder load'!N25</f>
        <v>18</v>
      </c>
      <c r="L25">
        <f>'cylinder load'!O25</f>
        <v>1.0800000000000005</v>
      </c>
      <c r="M25">
        <f>'cylinder load'!P25</f>
        <v>3.6000000000000011E-2</v>
      </c>
      <c r="N25">
        <f t="shared" si="1"/>
        <v>11.25</v>
      </c>
      <c r="O25">
        <f t="shared" si="2"/>
        <v>0.67500000000000027</v>
      </c>
      <c r="P25">
        <f t="shared" si="3"/>
        <v>2.2500000000000006E-2</v>
      </c>
      <c r="S25">
        <f>'cylinder load'!U25</f>
        <v>2.1800000000000002</v>
      </c>
      <c r="T25">
        <f>'cylinder load'!V25</f>
        <v>2.3544000000000014</v>
      </c>
      <c r="U25">
        <f t="shared" si="5"/>
        <v>4.4880000000000004</v>
      </c>
      <c r="V25">
        <f t="shared" si="4"/>
        <v>3.0294000000000016</v>
      </c>
    </row>
    <row r="26" spans="2:22" x14ac:dyDescent="0.3">
      <c r="I26">
        <f>'cylinder load'!L26</f>
        <v>1.1400000000000006</v>
      </c>
      <c r="J26">
        <f>'cylinder load'!J26</f>
        <v>6.3333333333333339E-2</v>
      </c>
      <c r="K26">
        <f>'cylinder load'!N26</f>
        <v>18</v>
      </c>
      <c r="L26">
        <f>'cylinder load'!O26</f>
        <v>1.1400000000000006</v>
      </c>
      <c r="M26">
        <f>'cylinder load'!P26</f>
        <v>3.9900000000000019E-2</v>
      </c>
      <c r="N26">
        <f t="shared" si="1"/>
        <v>11.25</v>
      </c>
      <c r="O26">
        <f t="shared" si="2"/>
        <v>0.71250000000000036</v>
      </c>
      <c r="P26">
        <f t="shared" si="3"/>
        <v>2.4937500000000012E-2</v>
      </c>
      <c r="S26">
        <f>'cylinder load'!U26</f>
        <v>2.1800000000000002</v>
      </c>
      <c r="T26">
        <f>'cylinder load'!V26</f>
        <v>2.4852000000000016</v>
      </c>
      <c r="U26">
        <f t="shared" si="5"/>
        <v>4.4880000000000004</v>
      </c>
      <c r="V26">
        <f t="shared" si="4"/>
        <v>3.197700000000002</v>
      </c>
    </row>
    <row r="27" spans="2:22" x14ac:dyDescent="0.3">
      <c r="I27">
        <f>'cylinder load'!L27</f>
        <v>1.2000000000000006</v>
      </c>
      <c r="J27">
        <f>'cylinder load'!J27</f>
        <v>6.6666666666666666E-2</v>
      </c>
      <c r="K27">
        <f>'cylinder load'!N27</f>
        <v>18</v>
      </c>
      <c r="L27">
        <f>'cylinder load'!O27</f>
        <v>1.2000000000000006</v>
      </c>
      <c r="M27">
        <f>'cylinder load'!P27</f>
        <v>4.4000000000000025E-2</v>
      </c>
      <c r="N27">
        <f t="shared" si="1"/>
        <v>11.25</v>
      </c>
      <c r="O27">
        <f t="shared" si="2"/>
        <v>0.75000000000000033</v>
      </c>
      <c r="P27">
        <f t="shared" si="3"/>
        <v>2.7500000000000014E-2</v>
      </c>
      <c r="S27">
        <f>'cylinder load'!U27</f>
        <v>2.1800000000000006</v>
      </c>
      <c r="T27">
        <f>'cylinder load'!V27</f>
        <v>2.6160000000000019</v>
      </c>
      <c r="U27">
        <f t="shared" si="5"/>
        <v>4.4880000000000013</v>
      </c>
      <c r="V27">
        <f t="shared" si="4"/>
        <v>3.3660000000000023</v>
      </c>
    </row>
    <row r="28" spans="2:22" x14ac:dyDescent="0.3">
      <c r="I28">
        <f>'cylinder load'!L28</f>
        <v>1.2600000000000007</v>
      </c>
      <c r="J28">
        <f>'cylinder load'!J28</f>
        <v>7.0000000000000007E-2</v>
      </c>
      <c r="K28">
        <f>'cylinder load'!N28</f>
        <v>18</v>
      </c>
      <c r="L28">
        <f>'cylinder load'!O28</f>
        <v>1.2600000000000007</v>
      </c>
      <c r="M28">
        <f>'cylinder load'!P28</f>
        <v>4.830000000000003E-2</v>
      </c>
      <c r="N28">
        <f t="shared" si="1"/>
        <v>11.25</v>
      </c>
      <c r="O28">
        <f t="shared" si="2"/>
        <v>0.78750000000000042</v>
      </c>
      <c r="P28">
        <f t="shared" si="3"/>
        <v>3.0187500000000016E-2</v>
      </c>
      <c r="S28">
        <f>'cylinder load'!U28</f>
        <v>2.1799999999999997</v>
      </c>
      <c r="T28">
        <f>'cylinder load'!V28</f>
        <v>2.7468000000000012</v>
      </c>
      <c r="U28">
        <f t="shared" si="5"/>
        <v>4.4879999999999995</v>
      </c>
      <c r="V28">
        <f t="shared" si="4"/>
        <v>3.5343000000000013</v>
      </c>
    </row>
    <row r="29" spans="2:22" x14ac:dyDescent="0.3">
      <c r="I29">
        <f>'cylinder load'!L29</f>
        <v>1.3200000000000007</v>
      </c>
      <c r="J29">
        <f>'cylinder load'!J29</f>
        <v>7.3333333333333334E-2</v>
      </c>
      <c r="K29">
        <f>'cylinder load'!N29</f>
        <v>18</v>
      </c>
      <c r="L29">
        <f>'cylinder load'!O29</f>
        <v>1.3200000000000007</v>
      </c>
      <c r="M29">
        <f>'cylinder load'!P29</f>
        <v>5.2800000000000034E-2</v>
      </c>
      <c r="N29">
        <f t="shared" si="1"/>
        <v>11.25</v>
      </c>
      <c r="O29">
        <f t="shared" si="2"/>
        <v>0.8250000000000004</v>
      </c>
      <c r="P29">
        <f t="shared" si="3"/>
        <v>3.3000000000000022E-2</v>
      </c>
      <c r="S29">
        <f>'cylinder load'!U29</f>
        <v>2.1800000000000006</v>
      </c>
      <c r="T29">
        <f>'cylinder load'!V29</f>
        <v>2.8776000000000024</v>
      </c>
      <c r="U29">
        <f t="shared" si="5"/>
        <v>4.4880000000000013</v>
      </c>
      <c r="V29">
        <f t="shared" si="4"/>
        <v>3.702600000000003</v>
      </c>
    </row>
    <row r="30" spans="2:22" x14ac:dyDescent="0.3">
      <c r="I30">
        <f>'cylinder load'!L30</f>
        <v>1.3800000000000008</v>
      </c>
      <c r="J30">
        <f>'cylinder load'!J30</f>
        <v>7.6666666666666675E-2</v>
      </c>
      <c r="K30">
        <f>'cylinder load'!N30</f>
        <v>18</v>
      </c>
      <c r="L30">
        <f>'cylinder load'!O30</f>
        <v>1.3800000000000008</v>
      </c>
      <c r="M30">
        <f>'cylinder load'!P30</f>
        <v>5.7500000000000037E-2</v>
      </c>
      <c r="N30">
        <f t="shared" si="1"/>
        <v>11.25</v>
      </c>
      <c r="O30">
        <f t="shared" si="2"/>
        <v>0.86250000000000049</v>
      </c>
      <c r="P30">
        <f t="shared" si="3"/>
        <v>3.5937500000000018E-2</v>
      </c>
      <c r="S30">
        <f>'cylinder load'!U30</f>
        <v>2.1799999999999997</v>
      </c>
      <c r="T30">
        <f>'cylinder load'!V30</f>
        <v>3.0084000000000013</v>
      </c>
      <c r="U30">
        <f t="shared" si="5"/>
        <v>4.4879999999999995</v>
      </c>
      <c r="V30">
        <f t="shared" si="4"/>
        <v>3.870900000000002</v>
      </c>
    </row>
    <row r="31" spans="2:22" x14ac:dyDescent="0.3">
      <c r="I31">
        <f>'cylinder load'!L31</f>
        <v>1.4400000000000008</v>
      </c>
      <c r="J31">
        <f>'cylinder load'!J31</f>
        <v>0.08</v>
      </c>
      <c r="K31">
        <f>'cylinder load'!N31</f>
        <v>18</v>
      </c>
      <c r="L31">
        <f>'cylinder load'!O31</f>
        <v>1.4400000000000008</v>
      </c>
      <c r="M31">
        <f>'cylinder load'!P31</f>
        <v>6.2400000000000046E-2</v>
      </c>
      <c r="N31">
        <f t="shared" si="1"/>
        <v>11.25</v>
      </c>
      <c r="O31">
        <f t="shared" si="2"/>
        <v>0.90000000000000047</v>
      </c>
      <c r="P31">
        <f t="shared" si="3"/>
        <v>3.9000000000000028E-2</v>
      </c>
      <c r="S31">
        <f>'cylinder load'!U31</f>
        <v>2.1800000000000006</v>
      </c>
      <c r="T31">
        <f>'cylinder load'!V31</f>
        <v>3.1392000000000029</v>
      </c>
      <c r="U31">
        <f t="shared" si="5"/>
        <v>4.4880000000000013</v>
      </c>
      <c r="V31">
        <f t="shared" si="4"/>
        <v>4.0392000000000037</v>
      </c>
    </row>
    <row r="32" spans="2:22" x14ac:dyDescent="0.3">
      <c r="I32">
        <f>'cylinder load'!L32</f>
        <v>1.5000000000000009</v>
      </c>
      <c r="J32">
        <f>'cylinder load'!J32</f>
        <v>8.3333333333333343E-2</v>
      </c>
      <c r="K32">
        <f>'cylinder load'!N32</f>
        <v>18</v>
      </c>
      <c r="L32">
        <f>'cylinder load'!O32</f>
        <v>1.5000000000000009</v>
      </c>
      <c r="M32">
        <f>'cylinder load'!P32</f>
        <v>6.7500000000000046E-2</v>
      </c>
      <c r="N32">
        <f t="shared" si="1"/>
        <v>11.25</v>
      </c>
      <c r="O32">
        <f t="shared" si="2"/>
        <v>0.93750000000000056</v>
      </c>
      <c r="P32">
        <f t="shared" si="3"/>
        <v>4.2187500000000024E-2</v>
      </c>
      <c r="S32">
        <f>'cylinder load'!U32</f>
        <v>2.1799999999999997</v>
      </c>
      <c r="T32">
        <f>'cylinder load'!V32</f>
        <v>3.2700000000000014</v>
      </c>
      <c r="U32">
        <f t="shared" si="5"/>
        <v>4.4879999999999995</v>
      </c>
      <c r="V32">
        <f t="shared" si="4"/>
        <v>4.2075000000000022</v>
      </c>
    </row>
    <row r="33" spans="9:22" x14ac:dyDescent="0.3">
      <c r="I33">
        <f>'cylinder load'!L33</f>
        <v>1.5600000000000009</v>
      </c>
      <c r="J33">
        <f>'cylinder load'!J33</f>
        <v>8.666666666666667E-2</v>
      </c>
      <c r="K33">
        <f>'cylinder load'!N33</f>
        <v>18</v>
      </c>
      <c r="L33">
        <f>'cylinder load'!O33</f>
        <v>1.5600000000000009</v>
      </c>
      <c r="M33">
        <f>'cylinder load'!P33</f>
        <v>7.2800000000000045E-2</v>
      </c>
      <c r="N33">
        <f t="shared" si="1"/>
        <v>11.25</v>
      </c>
      <c r="O33">
        <f t="shared" si="2"/>
        <v>0.97500000000000053</v>
      </c>
      <c r="P33">
        <f t="shared" si="3"/>
        <v>4.5500000000000027E-2</v>
      </c>
      <c r="S33">
        <f>'cylinder load'!U33</f>
        <v>2.1800000000000006</v>
      </c>
      <c r="T33">
        <f>'cylinder load'!V33</f>
        <v>3.4008000000000029</v>
      </c>
      <c r="U33">
        <f t="shared" si="5"/>
        <v>4.4880000000000013</v>
      </c>
      <c r="V33">
        <f t="shared" si="4"/>
        <v>4.3758000000000035</v>
      </c>
    </row>
    <row r="34" spans="9:22" x14ac:dyDescent="0.3">
      <c r="I34">
        <f>'cylinder load'!L34</f>
        <v>1.620000000000001</v>
      </c>
      <c r="J34">
        <f>'cylinder load'!J34</f>
        <v>9.0000000000000011E-2</v>
      </c>
      <c r="K34">
        <f>'cylinder load'!N34</f>
        <v>18</v>
      </c>
      <c r="L34">
        <f>'cylinder load'!O34</f>
        <v>1.620000000000001</v>
      </c>
      <c r="M34">
        <f>'cylinder load'!P34</f>
        <v>7.830000000000005E-2</v>
      </c>
      <c r="N34">
        <f t="shared" si="1"/>
        <v>11.25</v>
      </c>
      <c r="O34">
        <f t="shared" si="2"/>
        <v>1.0125000000000006</v>
      </c>
      <c r="P34">
        <f t="shared" si="3"/>
        <v>4.893750000000003E-2</v>
      </c>
      <c r="S34">
        <f>'cylinder load'!U34</f>
        <v>2.1799999999999997</v>
      </c>
      <c r="T34">
        <f>'cylinder load'!V34</f>
        <v>3.5316000000000018</v>
      </c>
      <c r="U34">
        <f t="shared" si="5"/>
        <v>4.4879999999999995</v>
      </c>
      <c r="V34">
        <f t="shared" si="4"/>
        <v>4.544100000000002</v>
      </c>
    </row>
    <row r="35" spans="9:22" x14ac:dyDescent="0.3">
      <c r="I35">
        <f>'cylinder load'!L35</f>
        <v>1.680000000000001</v>
      </c>
      <c r="J35">
        <f>'cylinder load'!J35</f>
        <v>9.3333333333333338E-2</v>
      </c>
      <c r="K35">
        <f>'cylinder load'!N35</f>
        <v>18</v>
      </c>
      <c r="L35">
        <f>'cylinder load'!O35</f>
        <v>1.680000000000001</v>
      </c>
      <c r="M35">
        <f>'cylinder load'!P35</f>
        <v>8.4000000000000061E-2</v>
      </c>
      <c r="N35">
        <f t="shared" si="1"/>
        <v>11.25</v>
      </c>
      <c r="O35">
        <f t="shared" si="2"/>
        <v>1.0500000000000005</v>
      </c>
      <c r="P35">
        <f t="shared" si="3"/>
        <v>5.2500000000000033E-2</v>
      </c>
      <c r="S35">
        <f>'cylinder load'!U35</f>
        <v>2.1800000000000006</v>
      </c>
      <c r="T35">
        <f>'cylinder load'!V35</f>
        <v>3.6624000000000034</v>
      </c>
      <c r="U35">
        <f t="shared" si="5"/>
        <v>4.4880000000000013</v>
      </c>
      <c r="V35">
        <f t="shared" si="4"/>
        <v>4.7124000000000033</v>
      </c>
    </row>
    <row r="36" spans="9:22" x14ac:dyDescent="0.3">
      <c r="I36">
        <f>'cylinder load'!L36</f>
        <v>1.7400000000000011</v>
      </c>
      <c r="J36">
        <f>'cylinder load'!J36</f>
        <v>9.6666666666666679E-2</v>
      </c>
      <c r="K36">
        <f>'cylinder load'!N36</f>
        <v>18</v>
      </c>
      <c r="L36">
        <f>'cylinder load'!O36</f>
        <v>1.7400000000000011</v>
      </c>
      <c r="M36">
        <f>'cylinder load'!P36</f>
        <v>8.9900000000000063E-2</v>
      </c>
      <c r="N36">
        <f t="shared" si="1"/>
        <v>11.25</v>
      </c>
      <c r="O36">
        <f t="shared" si="2"/>
        <v>1.0875000000000006</v>
      </c>
      <c r="P36">
        <f t="shared" si="3"/>
        <v>5.6187500000000036E-2</v>
      </c>
      <c r="S36">
        <f>'cylinder load'!U36</f>
        <v>2.1799999999999997</v>
      </c>
      <c r="T36">
        <f>'cylinder load'!V36</f>
        <v>3.7932000000000019</v>
      </c>
      <c r="U36">
        <f t="shared" si="5"/>
        <v>4.4879999999999995</v>
      </c>
      <c r="V36">
        <f t="shared" si="4"/>
        <v>4.8807000000000018</v>
      </c>
    </row>
    <row r="37" spans="9:22" x14ac:dyDescent="0.3">
      <c r="I37">
        <f>'cylinder load'!L37</f>
        <v>1.8000000000000012</v>
      </c>
      <c r="J37">
        <f>'cylinder load'!J37</f>
        <v>0.1</v>
      </c>
      <c r="K37">
        <f>'cylinder load'!N37</f>
        <v>18</v>
      </c>
      <c r="L37">
        <f>'cylinder load'!O37</f>
        <v>1.8000000000000012</v>
      </c>
      <c r="M37">
        <f>'cylinder load'!P37</f>
        <v>9.6000000000000071E-2</v>
      </c>
      <c r="N37">
        <f t="shared" si="1"/>
        <v>11.25</v>
      </c>
      <c r="O37">
        <f t="shared" si="2"/>
        <v>1.1250000000000007</v>
      </c>
      <c r="P37">
        <f t="shared" si="3"/>
        <v>6.0000000000000039E-2</v>
      </c>
      <c r="S37">
        <f>'cylinder load'!U37</f>
        <v>2.1800000000000006</v>
      </c>
      <c r="T37">
        <f>'cylinder load'!V37</f>
        <v>3.9240000000000035</v>
      </c>
      <c r="U37">
        <f t="shared" si="5"/>
        <v>4.4880000000000013</v>
      </c>
      <c r="V37">
        <f t="shared" si="4"/>
        <v>5.0490000000000048</v>
      </c>
    </row>
    <row r="38" spans="9:22" x14ac:dyDescent="0.3">
      <c r="I38">
        <f>'cylinder load'!L38</f>
        <v>1.8600000000000012</v>
      </c>
      <c r="J38">
        <f>'cylinder load'!J38</f>
        <v>0.10333333333333335</v>
      </c>
      <c r="K38">
        <f>'cylinder load'!N38</f>
        <v>18</v>
      </c>
      <c r="L38">
        <f>'cylinder load'!O38</f>
        <v>1.8600000000000012</v>
      </c>
      <c r="M38">
        <f>'cylinder load'!P38</f>
        <v>0.10230000000000007</v>
      </c>
      <c r="N38">
        <f t="shared" si="1"/>
        <v>11.25</v>
      </c>
      <c r="O38">
        <f t="shared" si="2"/>
        <v>1.1625000000000008</v>
      </c>
      <c r="P38">
        <f t="shared" si="3"/>
        <v>6.3937500000000036E-2</v>
      </c>
      <c r="S38">
        <f>'cylinder load'!U38</f>
        <v>2.1799999999999997</v>
      </c>
      <c r="T38">
        <f>'cylinder load'!V38</f>
        <v>4.054800000000002</v>
      </c>
      <c r="U38">
        <f t="shared" si="5"/>
        <v>4.4879999999999995</v>
      </c>
      <c r="V38">
        <f t="shared" si="4"/>
        <v>5.2173000000000025</v>
      </c>
    </row>
    <row r="39" spans="9:22" x14ac:dyDescent="0.3">
      <c r="I39">
        <f>'cylinder load'!L39</f>
        <v>1.9200000000000013</v>
      </c>
      <c r="J39">
        <f>'cylinder load'!J39</f>
        <v>0.10666666666666667</v>
      </c>
      <c r="K39">
        <f>'cylinder load'!N39</f>
        <v>18</v>
      </c>
      <c r="L39">
        <f>'cylinder load'!O39</f>
        <v>1.9200000000000013</v>
      </c>
      <c r="M39">
        <f>'cylinder load'!P39</f>
        <v>0.10880000000000008</v>
      </c>
      <c r="N39">
        <f t="shared" si="1"/>
        <v>11.25</v>
      </c>
      <c r="O39">
        <f t="shared" si="2"/>
        <v>1.2000000000000006</v>
      </c>
      <c r="P39">
        <f t="shared" si="3"/>
        <v>6.8000000000000047E-2</v>
      </c>
      <c r="S39">
        <f>'cylinder load'!U39</f>
        <v>2.1800000000000006</v>
      </c>
      <c r="T39">
        <f>'cylinder load'!V39</f>
        <v>4.1856000000000035</v>
      </c>
      <c r="U39">
        <f t="shared" si="5"/>
        <v>4.4880000000000013</v>
      </c>
      <c r="V39">
        <f t="shared" si="4"/>
        <v>5.3856000000000046</v>
      </c>
    </row>
    <row r="40" spans="9:22" x14ac:dyDescent="0.3">
      <c r="I40">
        <f>'cylinder load'!L40</f>
        <v>1.9800000000000013</v>
      </c>
      <c r="J40">
        <f>'cylinder load'!J40</f>
        <v>0.11</v>
      </c>
      <c r="K40">
        <f>'cylinder load'!N40</f>
        <v>18</v>
      </c>
      <c r="L40">
        <f>'cylinder load'!O40</f>
        <v>1.9800000000000013</v>
      </c>
      <c r="M40">
        <f>'cylinder load'!P40</f>
        <v>0.11550000000000009</v>
      </c>
      <c r="N40">
        <f t="shared" si="1"/>
        <v>11.25</v>
      </c>
      <c r="O40">
        <f t="shared" si="2"/>
        <v>1.2375000000000007</v>
      </c>
      <c r="P40">
        <f t="shared" si="3"/>
        <v>7.2187500000000057E-2</v>
      </c>
      <c r="S40">
        <f>'cylinder load'!U40</f>
        <v>2.1800000000000006</v>
      </c>
      <c r="T40">
        <f>'cylinder load'!V40</f>
        <v>4.3164000000000042</v>
      </c>
      <c r="U40">
        <f t="shared" si="5"/>
        <v>4.4880000000000013</v>
      </c>
      <c r="V40">
        <f t="shared" si="4"/>
        <v>5.5539000000000049</v>
      </c>
    </row>
    <row r="41" spans="9:22" x14ac:dyDescent="0.3">
      <c r="I41">
        <f>'cylinder load'!L41</f>
        <v>2.0400000000000014</v>
      </c>
      <c r="J41">
        <f>'cylinder load'!J41</f>
        <v>0.11333333333333334</v>
      </c>
      <c r="K41">
        <f>'cylinder load'!N41</f>
        <v>18</v>
      </c>
      <c r="L41">
        <f>'cylinder load'!O41</f>
        <v>2.0400000000000014</v>
      </c>
      <c r="M41">
        <f>'cylinder load'!P41</f>
        <v>0.12240000000000009</v>
      </c>
      <c r="N41">
        <f t="shared" si="1"/>
        <v>11.25</v>
      </c>
      <c r="O41">
        <f t="shared" si="2"/>
        <v>1.2750000000000008</v>
      </c>
      <c r="P41">
        <f t="shared" si="3"/>
        <v>7.6500000000000054E-2</v>
      </c>
      <c r="S41">
        <f>'cylinder load'!U41</f>
        <v>2.1799999999999997</v>
      </c>
      <c r="T41">
        <f>'cylinder load'!V41</f>
        <v>4.4472000000000023</v>
      </c>
      <c r="U41">
        <f t="shared" si="5"/>
        <v>4.4879999999999995</v>
      </c>
      <c r="V41">
        <f t="shared" si="4"/>
        <v>5.7222000000000026</v>
      </c>
    </row>
    <row r="42" spans="9:22" x14ac:dyDescent="0.3">
      <c r="I42">
        <f>'cylinder load'!L42</f>
        <v>2.1000000000000014</v>
      </c>
      <c r="J42">
        <f>'cylinder load'!J42</f>
        <v>0.11666666666666667</v>
      </c>
      <c r="K42">
        <f>'cylinder load'!N42</f>
        <v>18</v>
      </c>
      <c r="L42">
        <f>'cylinder load'!O42</f>
        <v>2.1000000000000014</v>
      </c>
      <c r="M42">
        <f>'cylinder load'!P42</f>
        <v>0.12950000000000009</v>
      </c>
      <c r="N42">
        <f t="shared" si="1"/>
        <v>11.25</v>
      </c>
      <c r="O42">
        <f t="shared" si="2"/>
        <v>1.3125000000000009</v>
      </c>
      <c r="P42">
        <f t="shared" si="3"/>
        <v>8.0937500000000051E-2</v>
      </c>
      <c r="S42">
        <f>'cylinder load'!U42</f>
        <v>2.1800000000000006</v>
      </c>
      <c r="T42">
        <f>'cylinder load'!V42</f>
        <v>4.5780000000000047</v>
      </c>
      <c r="U42">
        <f t="shared" si="5"/>
        <v>4.4880000000000013</v>
      </c>
      <c r="V42">
        <f t="shared" si="4"/>
        <v>5.8905000000000056</v>
      </c>
    </row>
    <row r="43" spans="9:22" x14ac:dyDescent="0.3">
      <c r="I43">
        <f>'cylinder load'!L43</f>
        <v>2.1600000000000015</v>
      </c>
      <c r="J43">
        <f>'cylinder load'!J43</f>
        <v>0.12000000000000001</v>
      </c>
      <c r="K43">
        <f>'cylinder load'!N43</f>
        <v>18</v>
      </c>
      <c r="L43">
        <f>'cylinder load'!O43</f>
        <v>2.1600000000000015</v>
      </c>
      <c r="M43">
        <f>'cylinder load'!P43</f>
        <v>0.13680000000000009</v>
      </c>
      <c r="N43">
        <f t="shared" si="1"/>
        <v>11.25</v>
      </c>
      <c r="O43">
        <f t="shared" si="2"/>
        <v>1.3500000000000008</v>
      </c>
      <c r="P43">
        <f t="shared" si="3"/>
        <v>8.5500000000000048E-2</v>
      </c>
      <c r="S43">
        <f>'cylinder load'!U43</f>
        <v>2.1799999999999997</v>
      </c>
      <c r="T43">
        <f>'cylinder load'!V43</f>
        <v>4.7088000000000028</v>
      </c>
      <c r="U43">
        <f t="shared" si="5"/>
        <v>4.4879999999999995</v>
      </c>
      <c r="V43">
        <f t="shared" si="4"/>
        <v>6.0588000000000024</v>
      </c>
    </row>
    <row r="44" spans="9:22" x14ac:dyDescent="0.3">
      <c r="I44">
        <f>'cylinder load'!L44</f>
        <v>2.2200000000000015</v>
      </c>
      <c r="J44">
        <f>'cylinder load'!J44</f>
        <v>0.12333333333333334</v>
      </c>
      <c r="K44">
        <f>'cylinder load'!N44</f>
        <v>18</v>
      </c>
      <c r="L44">
        <f>'cylinder load'!O44</f>
        <v>2.2200000000000015</v>
      </c>
      <c r="M44">
        <f>'cylinder load'!P44</f>
        <v>0.14430000000000009</v>
      </c>
      <c r="N44">
        <f t="shared" si="1"/>
        <v>11.25</v>
      </c>
      <c r="O44">
        <f t="shared" si="2"/>
        <v>1.3875000000000008</v>
      </c>
      <c r="P44">
        <f t="shared" si="3"/>
        <v>9.0187500000000059E-2</v>
      </c>
      <c r="S44">
        <f>'cylinder load'!U44</f>
        <v>2.1800000000000006</v>
      </c>
      <c r="T44">
        <f>'cylinder load'!V44</f>
        <v>4.8396000000000043</v>
      </c>
      <c r="U44">
        <f t="shared" si="5"/>
        <v>4.4880000000000013</v>
      </c>
      <c r="V44">
        <f t="shared" si="4"/>
        <v>6.2271000000000054</v>
      </c>
    </row>
    <row r="45" spans="9:22" x14ac:dyDescent="0.3">
      <c r="I45">
        <f>'cylinder load'!L45</f>
        <v>2.2800000000000016</v>
      </c>
      <c r="J45">
        <f>'cylinder load'!J45</f>
        <v>0.12666666666666668</v>
      </c>
      <c r="K45">
        <f>'cylinder load'!N45</f>
        <v>18</v>
      </c>
      <c r="L45">
        <f>'cylinder load'!O45</f>
        <v>2.2800000000000016</v>
      </c>
      <c r="M45">
        <f>'cylinder load'!P45</f>
        <v>0.15200000000000008</v>
      </c>
      <c r="N45">
        <f t="shared" si="1"/>
        <v>11.25</v>
      </c>
      <c r="O45">
        <f t="shared" si="2"/>
        <v>1.4250000000000009</v>
      </c>
      <c r="P45">
        <f t="shared" si="3"/>
        <v>9.5000000000000043E-2</v>
      </c>
      <c r="S45">
        <f>'cylinder load'!U45</f>
        <v>2.1799999999999997</v>
      </c>
      <c r="T45">
        <f>'cylinder load'!V45</f>
        <v>4.9704000000000024</v>
      </c>
      <c r="U45">
        <f t="shared" si="5"/>
        <v>4.4879999999999995</v>
      </c>
      <c r="V45">
        <f t="shared" si="4"/>
        <v>6.395400000000004</v>
      </c>
    </row>
    <row r="46" spans="9:22" x14ac:dyDescent="0.3">
      <c r="I46">
        <f>'cylinder load'!L46</f>
        <v>2.3400000000000016</v>
      </c>
      <c r="J46">
        <f>'cylinder load'!J46</f>
        <v>0.13</v>
      </c>
      <c r="K46">
        <f>'cylinder load'!N46</f>
        <v>18</v>
      </c>
      <c r="L46">
        <f>'cylinder load'!O46</f>
        <v>2.3400000000000016</v>
      </c>
      <c r="M46">
        <f>'cylinder load'!P46</f>
        <v>0.15990000000000007</v>
      </c>
      <c r="N46">
        <f t="shared" si="1"/>
        <v>11.25</v>
      </c>
      <c r="O46">
        <f t="shared" si="2"/>
        <v>1.462500000000001</v>
      </c>
      <c r="P46">
        <f t="shared" si="3"/>
        <v>9.993750000000004E-2</v>
      </c>
      <c r="S46">
        <f>'cylinder load'!U46</f>
        <v>2.1800000000000006</v>
      </c>
      <c r="T46">
        <f>'cylinder load'!V46</f>
        <v>5.1012000000000048</v>
      </c>
      <c r="U46">
        <f t="shared" si="5"/>
        <v>4.4880000000000013</v>
      </c>
      <c r="V46">
        <f t="shared" si="4"/>
        <v>6.5637000000000061</v>
      </c>
    </row>
    <row r="47" spans="9:22" x14ac:dyDescent="0.3">
      <c r="I47">
        <f>'cylinder load'!L47</f>
        <v>2.4000000000000017</v>
      </c>
      <c r="J47">
        <f>'cylinder load'!J47</f>
        <v>0.13333333333333333</v>
      </c>
      <c r="K47">
        <f>'cylinder load'!N47</f>
        <v>18</v>
      </c>
      <c r="L47">
        <f>'cylinder load'!O47</f>
        <v>2.4000000000000017</v>
      </c>
      <c r="M47">
        <f>'cylinder load'!P47</f>
        <v>0.16800000000000007</v>
      </c>
      <c r="N47">
        <f t="shared" si="1"/>
        <v>11.25</v>
      </c>
      <c r="O47">
        <f t="shared" si="2"/>
        <v>1.5000000000000009</v>
      </c>
      <c r="P47">
        <f t="shared" si="3"/>
        <v>0.10500000000000004</v>
      </c>
      <c r="S47">
        <f>'cylinder load'!U47</f>
        <v>2.1800000000000006</v>
      </c>
      <c r="T47">
        <f>'cylinder load'!V47</f>
        <v>5.2320000000000055</v>
      </c>
      <c r="U47">
        <f t="shared" si="5"/>
        <v>4.4880000000000013</v>
      </c>
      <c r="V47">
        <f t="shared" si="4"/>
        <v>6.7320000000000055</v>
      </c>
    </row>
    <row r="48" spans="9:22" x14ac:dyDescent="0.3">
      <c r="I48">
        <f>'cylinder load'!L48</f>
        <v>2.4600000000000017</v>
      </c>
      <c r="J48">
        <f>'cylinder load'!J48</f>
        <v>0.13666666666666669</v>
      </c>
      <c r="K48">
        <f>'cylinder load'!N48</f>
        <v>18</v>
      </c>
      <c r="L48">
        <f>'cylinder load'!O48</f>
        <v>2.4600000000000017</v>
      </c>
      <c r="M48">
        <f>'cylinder load'!P48</f>
        <v>0.17630000000000007</v>
      </c>
      <c r="N48">
        <f t="shared" si="1"/>
        <v>11.25</v>
      </c>
      <c r="O48">
        <f t="shared" si="2"/>
        <v>1.537500000000001</v>
      </c>
      <c r="P48">
        <f t="shared" si="3"/>
        <v>0.11018750000000004</v>
      </c>
      <c r="S48">
        <f>'cylinder load'!U48</f>
        <v>2.1799999999999988</v>
      </c>
      <c r="T48">
        <f>'cylinder load'!V48</f>
        <v>5.3628000000000009</v>
      </c>
      <c r="U48">
        <f t="shared" si="5"/>
        <v>4.4879999999999978</v>
      </c>
      <c r="V48">
        <f t="shared" si="4"/>
        <v>6.9003000000000005</v>
      </c>
    </row>
    <row r="49" spans="9:22" x14ac:dyDescent="0.3">
      <c r="I49">
        <f>'cylinder load'!L49</f>
        <v>2.5200000000000018</v>
      </c>
      <c r="J49">
        <f>'cylinder load'!J49</f>
        <v>0.14000000000000001</v>
      </c>
      <c r="K49">
        <f>'cylinder load'!N49</f>
        <v>18</v>
      </c>
      <c r="L49">
        <f>'cylinder load'!O49</f>
        <v>2.5200000000000018</v>
      </c>
      <c r="M49">
        <f>'cylinder load'!P49</f>
        <v>0.18480000000000008</v>
      </c>
      <c r="N49">
        <f t="shared" si="1"/>
        <v>11.25</v>
      </c>
      <c r="O49">
        <f t="shared" si="2"/>
        <v>1.5750000000000011</v>
      </c>
      <c r="P49">
        <f t="shared" si="3"/>
        <v>0.11550000000000005</v>
      </c>
      <c r="S49">
        <f>'cylinder load'!U49</f>
        <v>2.1800000000000006</v>
      </c>
      <c r="T49">
        <f>'cylinder load'!V49</f>
        <v>5.4936000000000051</v>
      </c>
      <c r="U49">
        <f t="shared" si="5"/>
        <v>4.4880000000000013</v>
      </c>
      <c r="V49">
        <f t="shared" si="4"/>
        <v>7.0686000000000071</v>
      </c>
    </row>
    <row r="50" spans="9:22" x14ac:dyDescent="0.3">
      <c r="I50">
        <f>'cylinder load'!L50</f>
        <v>2.5800000000000018</v>
      </c>
      <c r="J50">
        <f>'cylinder load'!J50</f>
        <v>0.14333333333333334</v>
      </c>
      <c r="K50">
        <f>'cylinder load'!N50</f>
        <v>18</v>
      </c>
      <c r="L50">
        <f>'cylinder load'!O50</f>
        <v>2.5800000000000018</v>
      </c>
      <c r="M50">
        <f>'cylinder load'!P50</f>
        <v>0.19350000000000006</v>
      </c>
      <c r="N50">
        <f t="shared" si="1"/>
        <v>11.25</v>
      </c>
      <c r="O50">
        <f t="shared" si="2"/>
        <v>1.6125000000000012</v>
      </c>
      <c r="P50">
        <f t="shared" si="3"/>
        <v>0.12093750000000003</v>
      </c>
      <c r="S50">
        <f>'cylinder load'!U50</f>
        <v>2.1800000000000006</v>
      </c>
      <c r="T50">
        <f>'cylinder load'!V50</f>
        <v>5.6244000000000058</v>
      </c>
      <c r="U50">
        <f t="shared" si="5"/>
        <v>4.4880000000000013</v>
      </c>
      <c r="V50">
        <f t="shared" si="4"/>
        <v>7.2369000000000074</v>
      </c>
    </row>
    <row r="51" spans="9:22" x14ac:dyDescent="0.3">
      <c r="I51">
        <f>'cylinder load'!L51</f>
        <v>2.6400000000000019</v>
      </c>
      <c r="J51">
        <f>'cylinder load'!J51</f>
        <v>0.14666666666666667</v>
      </c>
      <c r="K51">
        <f>'cylinder load'!N51</f>
        <v>18</v>
      </c>
      <c r="L51">
        <f>'cylinder load'!O51</f>
        <v>2.6400000000000019</v>
      </c>
      <c r="M51">
        <f>'cylinder load'!P51</f>
        <v>0.20240000000000005</v>
      </c>
      <c r="N51">
        <f t="shared" si="1"/>
        <v>11.25</v>
      </c>
      <c r="O51">
        <f t="shared" si="2"/>
        <v>1.650000000000001</v>
      </c>
      <c r="P51">
        <f t="shared" si="3"/>
        <v>0.12650000000000003</v>
      </c>
      <c r="S51">
        <f>'cylinder load'!U51</f>
        <v>2.1800000000000006</v>
      </c>
      <c r="T51">
        <f>'cylinder load'!V51</f>
        <v>5.7552000000000056</v>
      </c>
      <c r="U51">
        <f t="shared" si="5"/>
        <v>4.4880000000000013</v>
      </c>
      <c r="V51">
        <f t="shared" si="4"/>
        <v>7.4052000000000069</v>
      </c>
    </row>
    <row r="52" spans="9:22" x14ac:dyDescent="0.3">
      <c r="I52">
        <f>'cylinder load'!L52</f>
        <v>2.700000000000002</v>
      </c>
      <c r="J52">
        <f>'cylinder load'!J52</f>
        <v>0.15000000000000002</v>
      </c>
      <c r="K52">
        <f>'cylinder load'!N52</f>
        <v>18</v>
      </c>
      <c r="L52">
        <f>'cylinder load'!O52</f>
        <v>2.700000000000002</v>
      </c>
      <c r="M52">
        <f>'cylinder load'!P52</f>
        <v>0.21150000000000005</v>
      </c>
      <c r="N52">
        <f t="shared" si="1"/>
        <v>11.25</v>
      </c>
      <c r="O52">
        <f t="shared" si="2"/>
        <v>1.6875000000000011</v>
      </c>
      <c r="P52">
        <f t="shared" si="3"/>
        <v>0.13218750000000001</v>
      </c>
      <c r="S52">
        <f>'cylinder load'!U52</f>
        <v>2.1799999999999988</v>
      </c>
      <c r="T52">
        <f>'cylinder load'!V52</f>
        <v>5.886000000000001</v>
      </c>
      <c r="U52">
        <f t="shared" si="5"/>
        <v>4.4879999999999978</v>
      </c>
      <c r="V52">
        <f t="shared" si="4"/>
        <v>7.573500000000001</v>
      </c>
    </row>
    <row r="53" spans="9:22" x14ac:dyDescent="0.3">
      <c r="I53">
        <f>'cylinder load'!L53</f>
        <v>2.760000000000002</v>
      </c>
      <c r="J53">
        <f>'cylinder load'!J53</f>
        <v>0.15333333333333335</v>
      </c>
      <c r="K53">
        <f>'cylinder load'!N53</f>
        <v>18</v>
      </c>
      <c r="L53">
        <f>'cylinder load'!O53</f>
        <v>2.760000000000002</v>
      </c>
      <c r="M53">
        <f>'cylinder load'!P53</f>
        <v>0.22080000000000005</v>
      </c>
      <c r="N53">
        <f t="shared" si="1"/>
        <v>11.25</v>
      </c>
      <c r="O53">
        <f t="shared" si="2"/>
        <v>1.7250000000000012</v>
      </c>
      <c r="P53">
        <f t="shared" si="3"/>
        <v>0.13800000000000001</v>
      </c>
      <c r="S53">
        <f>'cylinder load'!U53</f>
        <v>2.1800000000000006</v>
      </c>
      <c r="T53">
        <f>'cylinder load'!V53</f>
        <v>6.0168000000000061</v>
      </c>
      <c r="U53">
        <f t="shared" si="5"/>
        <v>4.4880000000000013</v>
      </c>
      <c r="V53">
        <f t="shared" si="4"/>
        <v>7.7418000000000076</v>
      </c>
    </row>
    <row r="54" spans="9:22" x14ac:dyDescent="0.3">
      <c r="I54">
        <f>'cylinder load'!L54</f>
        <v>2.8200000000000021</v>
      </c>
      <c r="J54">
        <f>'cylinder load'!J54</f>
        <v>0.15666666666666668</v>
      </c>
      <c r="K54">
        <f>'cylinder load'!N54</f>
        <v>18</v>
      </c>
      <c r="L54">
        <f>'cylinder load'!O54</f>
        <v>2.8200000000000021</v>
      </c>
      <c r="M54">
        <f>'cylinder load'!P54</f>
        <v>0.23030000000000006</v>
      </c>
      <c r="N54">
        <f t="shared" si="1"/>
        <v>11.25</v>
      </c>
      <c r="O54">
        <f t="shared" si="2"/>
        <v>1.7625000000000013</v>
      </c>
      <c r="P54">
        <f t="shared" si="3"/>
        <v>0.14393750000000002</v>
      </c>
      <c r="S54">
        <f>'cylinder load'!U54</f>
        <v>2.1800000000000006</v>
      </c>
      <c r="T54">
        <f>'cylinder load'!V54</f>
        <v>6.1476000000000059</v>
      </c>
      <c r="U54">
        <f t="shared" si="5"/>
        <v>4.4880000000000013</v>
      </c>
      <c r="V54">
        <f t="shared" si="4"/>
        <v>7.9101000000000079</v>
      </c>
    </row>
    <row r="55" spans="9:22" x14ac:dyDescent="0.3">
      <c r="I55">
        <f>'cylinder load'!L55</f>
        <v>2.8800000000000021</v>
      </c>
      <c r="J55">
        <f>'cylinder load'!J55</f>
        <v>0.16</v>
      </c>
      <c r="K55">
        <f>'cylinder load'!N55</f>
        <v>18</v>
      </c>
      <c r="L55">
        <f>'cylinder load'!O55</f>
        <v>2.8800000000000021</v>
      </c>
      <c r="M55">
        <f>'cylinder load'!P55</f>
        <v>0.24000000000000005</v>
      </c>
      <c r="N55">
        <f t="shared" si="1"/>
        <v>11.25</v>
      </c>
      <c r="O55">
        <f t="shared" si="2"/>
        <v>1.8000000000000012</v>
      </c>
      <c r="P55">
        <f t="shared" si="3"/>
        <v>0.15000000000000002</v>
      </c>
      <c r="S55">
        <f>'cylinder load'!U55</f>
        <v>2.1800000000000006</v>
      </c>
      <c r="T55">
        <f>'cylinder load'!V55</f>
        <v>6.2784000000000066</v>
      </c>
      <c r="U55">
        <f t="shared" si="5"/>
        <v>4.4880000000000013</v>
      </c>
      <c r="V55">
        <f t="shared" si="4"/>
        <v>8.0784000000000074</v>
      </c>
    </row>
    <row r="56" spans="9:22" x14ac:dyDescent="0.3">
      <c r="I56">
        <f>'cylinder load'!L56</f>
        <v>2.9400000000000022</v>
      </c>
      <c r="J56">
        <f>'cylinder load'!J56</f>
        <v>0.16333333333333333</v>
      </c>
      <c r="K56">
        <f>'cylinder load'!N56</f>
        <v>18</v>
      </c>
      <c r="L56">
        <f>'cylinder load'!O56</f>
        <v>2.9400000000000022</v>
      </c>
      <c r="M56">
        <f>'cylinder load'!P56</f>
        <v>0.24990000000000004</v>
      </c>
      <c r="N56">
        <f t="shared" si="1"/>
        <v>11.25</v>
      </c>
      <c r="O56">
        <f t="shared" si="2"/>
        <v>1.8375000000000012</v>
      </c>
      <c r="P56">
        <f t="shared" si="3"/>
        <v>0.15618750000000001</v>
      </c>
      <c r="S56">
        <f>'cylinder load'!U56</f>
        <v>2.1800000000000006</v>
      </c>
      <c r="T56">
        <f>'cylinder load'!V56</f>
        <v>6.4092000000000064</v>
      </c>
      <c r="U56">
        <f t="shared" si="5"/>
        <v>4.4880000000000013</v>
      </c>
      <c r="V56">
        <f t="shared" si="4"/>
        <v>8.2467000000000077</v>
      </c>
    </row>
    <row r="57" spans="9:22" x14ac:dyDescent="0.3">
      <c r="I57">
        <f>'cylinder load'!L57</f>
        <v>3.0000000000000022</v>
      </c>
      <c r="J57">
        <f>'cylinder load'!J57</f>
        <v>0.16666666666666669</v>
      </c>
      <c r="K57">
        <f>'cylinder load'!N57</f>
        <v>18</v>
      </c>
      <c r="L57">
        <f>'cylinder load'!O57</f>
        <v>3.0000000000000022</v>
      </c>
      <c r="M57">
        <f>'cylinder load'!P57</f>
        <v>0.26</v>
      </c>
      <c r="N57">
        <f t="shared" si="1"/>
        <v>11.25</v>
      </c>
      <c r="O57">
        <f t="shared" si="2"/>
        <v>1.8750000000000013</v>
      </c>
      <c r="P57">
        <f t="shared" si="3"/>
        <v>0.16250000000000001</v>
      </c>
      <c r="S57">
        <f>'cylinder load'!U57</f>
        <v>2.1799999999999988</v>
      </c>
      <c r="T57">
        <f>'cylinder load'!V57</f>
        <v>6.5400000000000009</v>
      </c>
      <c r="U57">
        <f t="shared" si="5"/>
        <v>4.4879999999999978</v>
      </c>
      <c r="V57">
        <f t="shared" si="4"/>
        <v>8.4150000000000009</v>
      </c>
    </row>
    <row r="58" spans="9:22" x14ac:dyDescent="0.3">
      <c r="I58">
        <f>'cylinder load'!L58</f>
        <v>3.0000000000000022</v>
      </c>
      <c r="J58">
        <f>'cylinder load'!J58</f>
        <v>0.17</v>
      </c>
      <c r="K58">
        <f>'cylinder load'!N58</f>
        <v>0</v>
      </c>
      <c r="L58">
        <f>'cylinder load'!O58</f>
        <v>3.0000000000000022</v>
      </c>
      <c r="M58">
        <f>'cylinder load'!P58</f>
        <v>0.27</v>
      </c>
      <c r="N58">
        <f t="shared" si="1"/>
        <v>0</v>
      </c>
      <c r="O58">
        <f t="shared" si="2"/>
        <v>1.8750000000000013</v>
      </c>
      <c r="P58">
        <f t="shared" si="3"/>
        <v>0.16875000000000001</v>
      </c>
      <c r="S58">
        <f>'cylinder load'!U58</f>
        <v>2</v>
      </c>
      <c r="T58">
        <f>'cylinder load'!V58</f>
        <v>6.0000000000000044</v>
      </c>
      <c r="U58">
        <f t="shared" si="5"/>
        <v>4.2</v>
      </c>
      <c r="V58">
        <f t="shared" si="4"/>
        <v>7.8750000000000062</v>
      </c>
    </row>
    <row r="59" spans="9:22" x14ac:dyDescent="0.3">
      <c r="I59">
        <f>'cylinder load'!L59</f>
        <v>3.0000000000000022</v>
      </c>
      <c r="J59">
        <f>'cylinder load'!J59</f>
        <v>0.17333333333333334</v>
      </c>
      <c r="K59">
        <f>'cylinder load'!N59</f>
        <v>0</v>
      </c>
      <c r="L59">
        <f>'cylinder load'!O59</f>
        <v>3.0000000000000022</v>
      </c>
      <c r="M59">
        <f>'cylinder load'!P59</f>
        <v>0.28000000000000003</v>
      </c>
      <c r="N59">
        <f t="shared" si="1"/>
        <v>0</v>
      </c>
      <c r="O59">
        <f t="shared" si="2"/>
        <v>1.8750000000000013</v>
      </c>
      <c r="P59">
        <f t="shared" si="3"/>
        <v>0.17500000000000002</v>
      </c>
      <c r="S59">
        <f>'cylinder load'!U59</f>
        <v>2</v>
      </c>
      <c r="T59">
        <f>'cylinder load'!V59</f>
        <v>6.0000000000000044</v>
      </c>
      <c r="U59">
        <f t="shared" si="5"/>
        <v>4.2</v>
      </c>
      <c r="V59">
        <f t="shared" si="4"/>
        <v>7.8750000000000062</v>
      </c>
    </row>
    <row r="60" spans="9:22" x14ac:dyDescent="0.3">
      <c r="I60">
        <f>'cylinder load'!L60</f>
        <v>3.0000000000000022</v>
      </c>
      <c r="J60">
        <f>'cylinder load'!J60</f>
        <v>0.17666666666666667</v>
      </c>
      <c r="K60">
        <f>'cylinder load'!N60</f>
        <v>0</v>
      </c>
      <c r="L60">
        <f>'cylinder load'!O60</f>
        <v>3.0000000000000022</v>
      </c>
      <c r="M60">
        <f>'cylinder load'!P60</f>
        <v>0.29000000000000004</v>
      </c>
      <c r="N60">
        <f t="shared" si="1"/>
        <v>0</v>
      </c>
      <c r="O60">
        <f t="shared" si="2"/>
        <v>1.8750000000000013</v>
      </c>
      <c r="P60">
        <f t="shared" si="3"/>
        <v>0.18125000000000002</v>
      </c>
      <c r="S60">
        <f>'cylinder load'!U60</f>
        <v>2</v>
      </c>
      <c r="T60">
        <f>'cylinder load'!V60</f>
        <v>6.0000000000000044</v>
      </c>
      <c r="U60">
        <f t="shared" si="5"/>
        <v>4.2</v>
      </c>
      <c r="V60">
        <f t="shared" si="4"/>
        <v>7.8750000000000062</v>
      </c>
    </row>
    <row r="61" spans="9:22" x14ac:dyDescent="0.3">
      <c r="I61">
        <f>'cylinder load'!L61</f>
        <v>3.0000000000000022</v>
      </c>
      <c r="J61">
        <f>'cylinder load'!J61</f>
        <v>0.18000000000000002</v>
      </c>
      <c r="K61">
        <f>'cylinder load'!N61</f>
        <v>0</v>
      </c>
      <c r="L61">
        <f>'cylinder load'!O61</f>
        <v>3.0000000000000022</v>
      </c>
      <c r="M61">
        <f>'cylinder load'!P61</f>
        <v>0.30000000000000004</v>
      </c>
      <c r="N61">
        <f t="shared" si="1"/>
        <v>0</v>
      </c>
      <c r="O61">
        <f t="shared" si="2"/>
        <v>1.8750000000000013</v>
      </c>
      <c r="P61">
        <f t="shared" si="3"/>
        <v>0.18750000000000003</v>
      </c>
      <c r="S61">
        <f>'cylinder load'!U61</f>
        <v>2</v>
      </c>
      <c r="T61">
        <f>'cylinder load'!V61</f>
        <v>6.0000000000000044</v>
      </c>
      <c r="U61">
        <f t="shared" si="5"/>
        <v>4.2</v>
      </c>
      <c r="V61">
        <f t="shared" si="4"/>
        <v>7.8750000000000062</v>
      </c>
    </row>
    <row r="62" spans="9:22" x14ac:dyDescent="0.3">
      <c r="I62">
        <f>'cylinder load'!L62</f>
        <v>3.0000000000000022</v>
      </c>
      <c r="J62">
        <f>'cylinder load'!J62</f>
        <v>0.18333333333333335</v>
      </c>
      <c r="K62">
        <f>'cylinder load'!N62</f>
        <v>0</v>
      </c>
      <c r="L62">
        <f>'cylinder load'!O62</f>
        <v>3.0000000000000022</v>
      </c>
      <c r="M62">
        <f>'cylinder load'!P62</f>
        <v>0.31000000000000005</v>
      </c>
      <c r="N62">
        <f t="shared" si="1"/>
        <v>0</v>
      </c>
      <c r="O62">
        <f t="shared" si="2"/>
        <v>1.8750000000000013</v>
      </c>
      <c r="P62">
        <f t="shared" si="3"/>
        <v>0.19375000000000003</v>
      </c>
      <c r="S62">
        <f>'cylinder load'!U62</f>
        <v>2</v>
      </c>
      <c r="T62">
        <f>'cylinder load'!V62</f>
        <v>6.0000000000000044</v>
      </c>
      <c r="U62">
        <f t="shared" si="5"/>
        <v>4.2</v>
      </c>
      <c r="V62">
        <f t="shared" si="4"/>
        <v>7.8750000000000062</v>
      </c>
    </row>
    <row r="63" spans="9:22" x14ac:dyDescent="0.3">
      <c r="I63">
        <f>'cylinder load'!L63</f>
        <v>3.0000000000000022</v>
      </c>
      <c r="J63">
        <f>'cylinder load'!J63</f>
        <v>0.18666666666666668</v>
      </c>
      <c r="K63">
        <f>'cylinder load'!N63</f>
        <v>0</v>
      </c>
      <c r="L63">
        <f>'cylinder load'!O63</f>
        <v>3.0000000000000022</v>
      </c>
      <c r="M63">
        <f>'cylinder load'!P63</f>
        <v>0.32000000000000006</v>
      </c>
      <c r="N63">
        <f t="shared" si="1"/>
        <v>0</v>
      </c>
      <c r="O63">
        <f t="shared" si="2"/>
        <v>1.8750000000000013</v>
      </c>
      <c r="P63">
        <f t="shared" si="3"/>
        <v>0.20000000000000004</v>
      </c>
      <c r="S63">
        <f>'cylinder load'!U63</f>
        <v>2</v>
      </c>
      <c r="T63">
        <f>'cylinder load'!V63</f>
        <v>6.0000000000000044</v>
      </c>
      <c r="U63">
        <f t="shared" si="5"/>
        <v>4.2</v>
      </c>
      <c r="V63">
        <f t="shared" si="4"/>
        <v>7.8750000000000062</v>
      </c>
    </row>
    <row r="64" spans="9:22" x14ac:dyDescent="0.3">
      <c r="I64">
        <f>'cylinder load'!L64</f>
        <v>3.0000000000000022</v>
      </c>
      <c r="J64">
        <f>'cylinder load'!J64</f>
        <v>0.19</v>
      </c>
      <c r="K64">
        <f>'cylinder load'!N64</f>
        <v>0</v>
      </c>
      <c r="L64">
        <f>'cylinder load'!O64</f>
        <v>3.0000000000000022</v>
      </c>
      <c r="M64">
        <f>'cylinder load'!P64</f>
        <v>0.33000000000000007</v>
      </c>
      <c r="N64">
        <f t="shared" si="1"/>
        <v>0</v>
      </c>
      <c r="O64">
        <f t="shared" si="2"/>
        <v>1.8750000000000013</v>
      </c>
      <c r="P64">
        <f t="shared" si="3"/>
        <v>0.20625000000000004</v>
      </c>
      <c r="S64">
        <f>'cylinder load'!U64</f>
        <v>2</v>
      </c>
      <c r="T64">
        <f>'cylinder load'!V64</f>
        <v>6.0000000000000044</v>
      </c>
      <c r="U64">
        <f t="shared" si="5"/>
        <v>4.2</v>
      </c>
      <c r="V64">
        <f t="shared" si="4"/>
        <v>7.8750000000000062</v>
      </c>
    </row>
    <row r="65" spans="9:22" x14ac:dyDescent="0.3">
      <c r="I65">
        <f>'cylinder load'!L65</f>
        <v>3.0000000000000022</v>
      </c>
      <c r="J65">
        <f>'cylinder load'!J65</f>
        <v>0.19333333333333336</v>
      </c>
      <c r="K65">
        <f>'cylinder load'!N65</f>
        <v>0</v>
      </c>
      <c r="L65">
        <f>'cylinder load'!O65</f>
        <v>3.0000000000000022</v>
      </c>
      <c r="M65">
        <f>'cylinder load'!P65</f>
        <v>0.34000000000000008</v>
      </c>
      <c r="N65">
        <f t="shared" si="1"/>
        <v>0</v>
      </c>
      <c r="O65">
        <f t="shared" si="2"/>
        <v>1.8750000000000013</v>
      </c>
      <c r="P65">
        <f t="shared" si="3"/>
        <v>0.21250000000000005</v>
      </c>
      <c r="S65">
        <f>'cylinder load'!U65</f>
        <v>2</v>
      </c>
      <c r="T65">
        <f>'cylinder load'!V65</f>
        <v>6.0000000000000044</v>
      </c>
      <c r="U65">
        <f t="shared" si="5"/>
        <v>4.2</v>
      </c>
      <c r="V65">
        <f t="shared" si="4"/>
        <v>7.8750000000000062</v>
      </c>
    </row>
    <row r="66" spans="9:22" x14ac:dyDescent="0.3">
      <c r="I66">
        <f>'cylinder load'!L66</f>
        <v>3.0000000000000022</v>
      </c>
      <c r="J66">
        <f>'cylinder load'!J66</f>
        <v>0.19666666666666668</v>
      </c>
      <c r="K66">
        <f>'cylinder load'!N66</f>
        <v>0</v>
      </c>
      <c r="L66">
        <f>'cylinder load'!O66</f>
        <v>3.0000000000000022</v>
      </c>
      <c r="M66">
        <f>'cylinder load'!P66</f>
        <v>0.35000000000000009</v>
      </c>
      <c r="N66">
        <f t="shared" si="1"/>
        <v>0</v>
      </c>
      <c r="O66">
        <f t="shared" si="2"/>
        <v>1.8750000000000013</v>
      </c>
      <c r="P66">
        <f t="shared" si="3"/>
        <v>0.21875000000000006</v>
      </c>
      <c r="S66">
        <f>'cylinder load'!U66</f>
        <v>2</v>
      </c>
      <c r="T66">
        <f>'cylinder load'!V66</f>
        <v>6.0000000000000044</v>
      </c>
      <c r="U66">
        <f t="shared" si="5"/>
        <v>4.2</v>
      </c>
      <c r="V66">
        <f t="shared" si="4"/>
        <v>7.8750000000000062</v>
      </c>
    </row>
    <row r="67" spans="9:22" x14ac:dyDescent="0.3">
      <c r="I67">
        <f>'cylinder load'!L67</f>
        <v>3.0000000000000022</v>
      </c>
      <c r="J67">
        <f>'cylinder load'!J67</f>
        <v>0.2</v>
      </c>
      <c r="K67">
        <f>'cylinder load'!N67</f>
        <v>0</v>
      </c>
      <c r="L67">
        <f>'cylinder load'!O67</f>
        <v>3.0000000000000022</v>
      </c>
      <c r="M67">
        <f>'cylinder load'!P67</f>
        <v>0.3600000000000001</v>
      </c>
      <c r="N67">
        <f t="shared" si="1"/>
        <v>0</v>
      </c>
      <c r="O67">
        <f t="shared" si="2"/>
        <v>1.8750000000000013</v>
      </c>
      <c r="P67">
        <f t="shared" si="3"/>
        <v>0.22500000000000006</v>
      </c>
      <c r="S67">
        <f>'cylinder load'!U67</f>
        <v>2</v>
      </c>
      <c r="T67">
        <f>'cylinder load'!V67</f>
        <v>6.0000000000000044</v>
      </c>
      <c r="U67">
        <f t="shared" si="5"/>
        <v>4.2</v>
      </c>
      <c r="V67">
        <f t="shared" si="4"/>
        <v>7.8750000000000062</v>
      </c>
    </row>
    <row r="68" spans="9:22" x14ac:dyDescent="0.3">
      <c r="I68">
        <f>'cylinder load'!L68</f>
        <v>3.0000000000000022</v>
      </c>
      <c r="J68">
        <f>'cylinder load'!J68</f>
        <v>0.20333333333333334</v>
      </c>
      <c r="K68">
        <f>'cylinder load'!N68</f>
        <v>0</v>
      </c>
      <c r="L68">
        <f>'cylinder load'!O68</f>
        <v>3.0000000000000022</v>
      </c>
      <c r="M68">
        <f>'cylinder load'!P68</f>
        <v>0.37000000000000011</v>
      </c>
      <c r="N68">
        <f t="shared" si="1"/>
        <v>0</v>
      </c>
      <c r="O68">
        <f t="shared" si="2"/>
        <v>1.8750000000000013</v>
      </c>
      <c r="P68">
        <f t="shared" si="3"/>
        <v>0.23125000000000007</v>
      </c>
      <c r="S68">
        <f>'cylinder load'!U68</f>
        <v>2</v>
      </c>
      <c r="T68">
        <f>'cylinder load'!V68</f>
        <v>6.0000000000000044</v>
      </c>
      <c r="U68">
        <f t="shared" si="5"/>
        <v>4.2</v>
      </c>
      <c r="V68">
        <f t="shared" si="4"/>
        <v>7.8750000000000062</v>
      </c>
    </row>
    <row r="69" spans="9:22" x14ac:dyDescent="0.3">
      <c r="I69">
        <f>'cylinder load'!L69</f>
        <v>3.0000000000000022</v>
      </c>
      <c r="J69">
        <f>'cylinder load'!J69</f>
        <v>0.20666666666666669</v>
      </c>
      <c r="K69">
        <f>'cylinder load'!N69</f>
        <v>0</v>
      </c>
      <c r="L69">
        <f>'cylinder load'!O69</f>
        <v>3.0000000000000022</v>
      </c>
      <c r="M69">
        <f>'cylinder load'!P69</f>
        <v>0.38000000000000012</v>
      </c>
      <c r="N69">
        <f t="shared" si="1"/>
        <v>0</v>
      </c>
      <c r="O69">
        <f t="shared" si="2"/>
        <v>1.8750000000000013</v>
      </c>
      <c r="P69">
        <f t="shared" si="3"/>
        <v>0.23750000000000007</v>
      </c>
      <c r="S69">
        <f>'cylinder load'!U69</f>
        <v>2</v>
      </c>
      <c r="T69">
        <f>'cylinder load'!V69</f>
        <v>6.0000000000000044</v>
      </c>
      <c r="U69">
        <f t="shared" si="5"/>
        <v>4.2</v>
      </c>
      <c r="V69">
        <f t="shared" si="4"/>
        <v>7.8750000000000062</v>
      </c>
    </row>
    <row r="70" spans="9:22" x14ac:dyDescent="0.3">
      <c r="I70">
        <f>'cylinder load'!L70</f>
        <v>3.0000000000000022</v>
      </c>
      <c r="J70">
        <f>'cylinder load'!J70</f>
        <v>0.21000000000000002</v>
      </c>
      <c r="K70">
        <f>'cylinder load'!N70</f>
        <v>0</v>
      </c>
      <c r="L70">
        <f>'cylinder load'!O70</f>
        <v>3.0000000000000022</v>
      </c>
      <c r="M70">
        <f>'cylinder load'!P70</f>
        <v>0.39000000000000012</v>
      </c>
      <c r="N70">
        <f t="shared" si="1"/>
        <v>0</v>
      </c>
      <c r="O70">
        <f t="shared" si="2"/>
        <v>1.8750000000000013</v>
      </c>
      <c r="P70">
        <f t="shared" si="3"/>
        <v>0.24375000000000008</v>
      </c>
      <c r="S70">
        <f>'cylinder load'!U70</f>
        <v>2</v>
      </c>
      <c r="T70">
        <f>'cylinder load'!V70</f>
        <v>6.0000000000000044</v>
      </c>
      <c r="U70">
        <f t="shared" si="5"/>
        <v>4.2</v>
      </c>
      <c r="V70">
        <f t="shared" si="4"/>
        <v>7.8750000000000062</v>
      </c>
    </row>
    <row r="71" spans="9:22" x14ac:dyDescent="0.3">
      <c r="I71">
        <f>'cylinder load'!L71</f>
        <v>3.0000000000000022</v>
      </c>
      <c r="J71">
        <f>'cylinder load'!J71</f>
        <v>0.21333333333333335</v>
      </c>
      <c r="K71">
        <f>'cylinder load'!N71</f>
        <v>0</v>
      </c>
      <c r="L71">
        <f>'cylinder load'!O71</f>
        <v>3.0000000000000022</v>
      </c>
      <c r="M71">
        <f>'cylinder load'!P71</f>
        <v>0.40000000000000013</v>
      </c>
      <c r="N71">
        <f t="shared" si="1"/>
        <v>0</v>
      </c>
      <c r="O71">
        <f t="shared" si="2"/>
        <v>1.8750000000000013</v>
      </c>
      <c r="P71">
        <f t="shared" si="3"/>
        <v>0.25000000000000006</v>
      </c>
      <c r="S71">
        <f>'cylinder load'!U71</f>
        <v>2</v>
      </c>
      <c r="T71">
        <f>'cylinder load'!V71</f>
        <v>6.0000000000000044</v>
      </c>
      <c r="U71">
        <f t="shared" si="5"/>
        <v>4.2</v>
      </c>
      <c r="V71">
        <f t="shared" si="4"/>
        <v>7.8750000000000062</v>
      </c>
    </row>
    <row r="72" spans="9:22" x14ac:dyDescent="0.3">
      <c r="I72">
        <f>'cylinder load'!L72</f>
        <v>3.0000000000000022</v>
      </c>
      <c r="J72">
        <f>'cylinder load'!J72</f>
        <v>0.21666666666666667</v>
      </c>
      <c r="K72">
        <f>'cylinder load'!N72</f>
        <v>0</v>
      </c>
      <c r="L72">
        <f>'cylinder load'!O72</f>
        <v>3.0000000000000022</v>
      </c>
      <c r="M72">
        <f>'cylinder load'!P72</f>
        <v>0.41000000000000014</v>
      </c>
      <c r="N72">
        <f t="shared" ref="N72:N135" si="6">K72/$B$16</f>
        <v>0</v>
      </c>
      <c r="O72">
        <f t="shared" ref="O72:O135" si="7">L72/$B$16</f>
        <v>1.8750000000000013</v>
      </c>
      <c r="P72">
        <f t="shared" ref="P72:P135" si="8">M72/$B$16</f>
        <v>0.25625000000000009</v>
      </c>
      <c r="S72">
        <f>'cylinder load'!U72</f>
        <v>2</v>
      </c>
      <c r="T72">
        <f>'cylinder load'!V72</f>
        <v>6.0000000000000044</v>
      </c>
      <c r="U72">
        <f t="shared" si="5"/>
        <v>4.2</v>
      </c>
      <c r="V72">
        <f t="shared" ref="V72:V135" si="9">U72*O72</f>
        <v>7.8750000000000062</v>
      </c>
    </row>
    <row r="73" spans="9:22" x14ac:dyDescent="0.3">
      <c r="I73">
        <f>'cylinder load'!L73</f>
        <v>3.0000000000000022</v>
      </c>
      <c r="J73">
        <f>'cylinder load'!J73</f>
        <v>0.22</v>
      </c>
      <c r="K73">
        <f>'cylinder load'!N73</f>
        <v>0</v>
      </c>
      <c r="L73">
        <f>'cylinder load'!O73</f>
        <v>3.0000000000000022</v>
      </c>
      <c r="M73">
        <f>'cylinder load'!P73</f>
        <v>0.42000000000000015</v>
      </c>
      <c r="N73">
        <f t="shared" si="6"/>
        <v>0</v>
      </c>
      <c r="O73">
        <f t="shared" si="7"/>
        <v>1.8750000000000013</v>
      </c>
      <c r="P73">
        <f t="shared" si="8"/>
        <v>0.26250000000000007</v>
      </c>
      <c r="S73">
        <f>'cylinder load'!U73</f>
        <v>2</v>
      </c>
      <c r="T73">
        <f>'cylinder load'!V73</f>
        <v>6.0000000000000044</v>
      </c>
      <c r="U73">
        <f t="shared" ref="U73:U136" si="10">(B89*((O73-O72)/(J73-J72)) +$B$16*S73 +$B$22)/($B$20/100)</f>
        <v>4.2</v>
      </c>
      <c r="V73">
        <f t="shared" si="9"/>
        <v>7.8750000000000062</v>
      </c>
    </row>
    <row r="74" spans="9:22" x14ac:dyDescent="0.3">
      <c r="I74">
        <f>'cylinder load'!L74</f>
        <v>3.0000000000000022</v>
      </c>
      <c r="J74">
        <f>'cylinder load'!J74</f>
        <v>0.22333333333333336</v>
      </c>
      <c r="K74">
        <f>'cylinder load'!N74</f>
        <v>0</v>
      </c>
      <c r="L74">
        <f>'cylinder load'!O74</f>
        <v>3.0000000000000022</v>
      </c>
      <c r="M74">
        <f>'cylinder load'!P74</f>
        <v>0.43000000000000016</v>
      </c>
      <c r="N74">
        <f t="shared" si="6"/>
        <v>0</v>
      </c>
      <c r="O74">
        <f t="shared" si="7"/>
        <v>1.8750000000000013</v>
      </c>
      <c r="P74">
        <f t="shared" si="8"/>
        <v>0.2687500000000001</v>
      </c>
      <c r="S74">
        <f>'cylinder load'!U74</f>
        <v>2</v>
      </c>
      <c r="T74">
        <f>'cylinder load'!V74</f>
        <v>6.0000000000000044</v>
      </c>
      <c r="U74">
        <f t="shared" si="10"/>
        <v>4.2</v>
      </c>
      <c r="V74">
        <f t="shared" si="9"/>
        <v>7.8750000000000062</v>
      </c>
    </row>
    <row r="75" spans="9:22" x14ac:dyDescent="0.3">
      <c r="I75">
        <f>'cylinder load'!L75</f>
        <v>3.0000000000000022</v>
      </c>
      <c r="J75">
        <f>'cylinder load'!J75</f>
        <v>0.22666666666666668</v>
      </c>
      <c r="K75">
        <f>'cylinder load'!N75</f>
        <v>0</v>
      </c>
      <c r="L75">
        <f>'cylinder load'!O75</f>
        <v>3.0000000000000022</v>
      </c>
      <c r="M75">
        <f>'cylinder load'!P75</f>
        <v>0.44000000000000017</v>
      </c>
      <c r="N75">
        <f t="shared" si="6"/>
        <v>0</v>
      </c>
      <c r="O75">
        <f t="shared" si="7"/>
        <v>1.8750000000000013</v>
      </c>
      <c r="P75">
        <f t="shared" si="8"/>
        <v>0.27500000000000008</v>
      </c>
      <c r="S75">
        <f>'cylinder load'!U75</f>
        <v>2</v>
      </c>
      <c r="T75">
        <f>'cylinder load'!V75</f>
        <v>6.0000000000000044</v>
      </c>
      <c r="U75">
        <f t="shared" si="10"/>
        <v>4.2</v>
      </c>
      <c r="V75">
        <f t="shared" si="9"/>
        <v>7.8750000000000062</v>
      </c>
    </row>
    <row r="76" spans="9:22" x14ac:dyDescent="0.3">
      <c r="I76">
        <f>'cylinder load'!L76</f>
        <v>3.0000000000000022</v>
      </c>
      <c r="J76">
        <f>'cylinder load'!J76</f>
        <v>0.23</v>
      </c>
      <c r="K76">
        <f>'cylinder load'!N76</f>
        <v>0</v>
      </c>
      <c r="L76">
        <f>'cylinder load'!O76</f>
        <v>3.0000000000000022</v>
      </c>
      <c r="M76">
        <f>'cylinder load'!P76</f>
        <v>0.45000000000000018</v>
      </c>
      <c r="N76">
        <f t="shared" si="6"/>
        <v>0</v>
      </c>
      <c r="O76">
        <f t="shared" si="7"/>
        <v>1.8750000000000013</v>
      </c>
      <c r="P76">
        <f t="shared" si="8"/>
        <v>0.28125000000000011</v>
      </c>
      <c r="S76">
        <f>'cylinder load'!U76</f>
        <v>2</v>
      </c>
      <c r="T76">
        <f>'cylinder load'!V76</f>
        <v>6.0000000000000044</v>
      </c>
      <c r="U76">
        <f t="shared" si="10"/>
        <v>4.2</v>
      </c>
      <c r="V76">
        <f t="shared" si="9"/>
        <v>7.8750000000000062</v>
      </c>
    </row>
    <row r="77" spans="9:22" x14ac:dyDescent="0.3">
      <c r="I77">
        <f>'cylinder load'!L77</f>
        <v>3.0000000000000022</v>
      </c>
      <c r="J77">
        <f>'cylinder load'!J77</f>
        <v>0.23333333333333334</v>
      </c>
      <c r="K77">
        <f>'cylinder load'!N77</f>
        <v>0</v>
      </c>
      <c r="L77">
        <f>'cylinder load'!O77</f>
        <v>3.0000000000000022</v>
      </c>
      <c r="M77">
        <f>'cylinder load'!P77</f>
        <v>0.46000000000000019</v>
      </c>
      <c r="N77">
        <f t="shared" si="6"/>
        <v>0</v>
      </c>
      <c r="O77">
        <f t="shared" si="7"/>
        <v>1.8750000000000013</v>
      </c>
      <c r="P77">
        <f t="shared" si="8"/>
        <v>0.28750000000000009</v>
      </c>
      <c r="S77">
        <f>'cylinder load'!U77</f>
        <v>2</v>
      </c>
      <c r="T77">
        <f>'cylinder load'!V77</f>
        <v>6.0000000000000044</v>
      </c>
      <c r="U77">
        <f t="shared" si="10"/>
        <v>4.2</v>
      </c>
      <c r="V77">
        <f t="shared" si="9"/>
        <v>7.8750000000000062</v>
      </c>
    </row>
    <row r="78" spans="9:22" x14ac:dyDescent="0.3">
      <c r="I78">
        <f>'cylinder load'!L78</f>
        <v>3.0000000000000022</v>
      </c>
      <c r="J78">
        <f>'cylinder load'!J78</f>
        <v>0.23666666666666669</v>
      </c>
      <c r="K78">
        <f>'cylinder load'!N78</f>
        <v>0</v>
      </c>
      <c r="L78">
        <f>'cylinder load'!O78</f>
        <v>3.0000000000000022</v>
      </c>
      <c r="M78">
        <f>'cylinder load'!P78</f>
        <v>0.4700000000000002</v>
      </c>
      <c r="N78">
        <f t="shared" si="6"/>
        <v>0</v>
      </c>
      <c r="O78">
        <f t="shared" si="7"/>
        <v>1.8750000000000013</v>
      </c>
      <c r="P78">
        <f t="shared" si="8"/>
        <v>0.29375000000000012</v>
      </c>
      <c r="S78">
        <f>'cylinder load'!U78</f>
        <v>2</v>
      </c>
      <c r="T78">
        <f>'cylinder load'!V78</f>
        <v>6.0000000000000044</v>
      </c>
      <c r="U78">
        <f t="shared" si="10"/>
        <v>4.2</v>
      </c>
      <c r="V78">
        <f t="shared" si="9"/>
        <v>7.8750000000000062</v>
      </c>
    </row>
    <row r="79" spans="9:22" x14ac:dyDescent="0.3">
      <c r="I79">
        <f>'cylinder load'!L79</f>
        <v>3.0000000000000022</v>
      </c>
      <c r="J79">
        <f>'cylinder load'!J79</f>
        <v>0.24000000000000002</v>
      </c>
      <c r="K79">
        <f>'cylinder load'!N79</f>
        <v>0</v>
      </c>
      <c r="L79">
        <f>'cylinder load'!O79</f>
        <v>3.0000000000000022</v>
      </c>
      <c r="M79">
        <f>'cylinder load'!P79</f>
        <v>0.4800000000000002</v>
      </c>
      <c r="N79">
        <f t="shared" si="6"/>
        <v>0</v>
      </c>
      <c r="O79">
        <f t="shared" si="7"/>
        <v>1.8750000000000013</v>
      </c>
      <c r="P79">
        <f t="shared" si="8"/>
        <v>0.3000000000000001</v>
      </c>
      <c r="S79">
        <f>'cylinder load'!U79</f>
        <v>2</v>
      </c>
      <c r="T79">
        <f>'cylinder load'!V79</f>
        <v>6.0000000000000044</v>
      </c>
      <c r="U79">
        <f t="shared" si="10"/>
        <v>4.2</v>
      </c>
      <c r="V79">
        <f t="shared" si="9"/>
        <v>7.8750000000000062</v>
      </c>
    </row>
    <row r="80" spans="9:22" x14ac:dyDescent="0.3">
      <c r="I80">
        <f>'cylinder load'!L80</f>
        <v>3.0000000000000022</v>
      </c>
      <c r="J80">
        <f>'cylinder load'!J80</f>
        <v>0.24333333333333335</v>
      </c>
      <c r="K80">
        <f>'cylinder load'!N80</f>
        <v>0</v>
      </c>
      <c r="L80">
        <f>'cylinder load'!O80</f>
        <v>3.0000000000000022</v>
      </c>
      <c r="M80">
        <f>'cylinder load'!P80</f>
        <v>0.49000000000000021</v>
      </c>
      <c r="N80">
        <f t="shared" si="6"/>
        <v>0</v>
      </c>
      <c r="O80">
        <f t="shared" si="7"/>
        <v>1.8750000000000013</v>
      </c>
      <c r="P80">
        <f t="shared" si="8"/>
        <v>0.30625000000000013</v>
      </c>
      <c r="S80">
        <f>'cylinder load'!U80</f>
        <v>2</v>
      </c>
      <c r="T80">
        <f>'cylinder load'!V80</f>
        <v>6.0000000000000044</v>
      </c>
      <c r="U80">
        <f t="shared" si="10"/>
        <v>4.2</v>
      </c>
      <c r="V80">
        <f t="shared" si="9"/>
        <v>7.8750000000000062</v>
      </c>
    </row>
    <row r="81" spans="9:22" x14ac:dyDescent="0.3">
      <c r="I81">
        <f>'cylinder load'!L81</f>
        <v>3.0000000000000022</v>
      </c>
      <c r="J81">
        <f>'cylinder load'!J81</f>
        <v>0.24666666666666667</v>
      </c>
      <c r="K81">
        <f>'cylinder load'!N81</f>
        <v>0</v>
      </c>
      <c r="L81">
        <f>'cylinder load'!O81</f>
        <v>3.0000000000000022</v>
      </c>
      <c r="M81">
        <f>'cylinder load'!P81</f>
        <v>0.50000000000000022</v>
      </c>
      <c r="N81">
        <f t="shared" si="6"/>
        <v>0</v>
      </c>
      <c r="O81">
        <f t="shared" si="7"/>
        <v>1.8750000000000013</v>
      </c>
      <c r="P81">
        <f t="shared" si="8"/>
        <v>0.31250000000000011</v>
      </c>
      <c r="S81">
        <f>'cylinder load'!U81</f>
        <v>2</v>
      </c>
      <c r="T81">
        <f>'cylinder load'!V81</f>
        <v>6.0000000000000044</v>
      </c>
      <c r="U81">
        <f t="shared" si="10"/>
        <v>4.2</v>
      </c>
      <c r="V81">
        <f t="shared" si="9"/>
        <v>7.8750000000000062</v>
      </c>
    </row>
    <row r="82" spans="9:22" x14ac:dyDescent="0.3">
      <c r="I82">
        <f>'cylinder load'!L82</f>
        <v>3.0000000000000022</v>
      </c>
      <c r="J82">
        <f>'cylinder load'!J82</f>
        <v>0.25</v>
      </c>
      <c r="K82">
        <f>'cylinder load'!N82</f>
        <v>0</v>
      </c>
      <c r="L82">
        <f>'cylinder load'!O82</f>
        <v>3.0000000000000022</v>
      </c>
      <c r="M82">
        <f>'cylinder load'!P82</f>
        <v>0.51000000000000023</v>
      </c>
      <c r="N82">
        <f t="shared" si="6"/>
        <v>0</v>
      </c>
      <c r="O82">
        <f t="shared" si="7"/>
        <v>1.8750000000000013</v>
      </c>
      <c r="P82">
        <f t="shared" si="8"/>
        <v>0.31875000000000014</v>
      </c>
      <c r="S82">
        <f>'cylinder load'!U82</f>
        <v>2</v>
      </c>
      <c r="T82">
        <f>'cylinder load'!V82</f>
        <v>6.0000000000000044</v>
      </c>
      <c r="U82">
        <f t="shared" si="10"/>
        <v>4.2</v>
      </c>
      <c r="V82">
        <f t="shared" si="9"/>
        <v>7.8750000000000062</v>
      </c>
    </row>
    <row r="83" spans="9:22" x14ac:dyDescent="0.3">
      <c r="I83">
        <f>'cylinder load'!L83</f>
        <v>3.0000000000000022</v>
      </c>
      <c r="J83">
        <f>'cylinder load'!J83</f>
        <v>0.25333333333333335</v>
      </c>
      <c r="K83">
        <f>'cylinder load'!N83</f>
        <v>0</v>
      </c>
      <c r="L83">
        <f>'cylinder load'!O83</f>
        <v>3.0000000000000022</v>
      </c>
      <c r="M83">
        <f>'cylinder load'!P83</f>
        <v>0.52000000000000024</v>
      </c>
      <c r="N83">
        <f t="shared" si="6"/>
        <v>0</v>
      </c>
      <c r="O83">
        <f t="shared" si="7"/>
        <v>1.8750000000000013</v>
      </c>
      <c r="P83">
        <f t="shared" si="8"/>
        <v>0.32500000000000012</v>
      </c>
      <c r="S83">
        <f>'cylinder load'!U83</f>
        <v>2</v>
      </c>
      <c r="T83">
        <f>'cylinder load'!V83</f>
        <v>6.0000000000000044</v>
      </c>
      <c r="U83">
        <f t="shared" si="10"/>
        <v>4.2</v>
      </c>
      <c r="V83">
        <f t="shared" si="9"/>
        <v>7.8750000000000062</v>
      </c>
    </row>
    <row r="84" spans="9:22" x14ac:dyDescent="0.3">
      <c r="I84">
        <f>'cylinder load'!L84</f>
        <v>3.0000000000000022</v>
      </c>
      <c r="J84">
        <f>'cylinder load'!J84</f>
        <v>0.25666666666666671</v>
      </c>
      <c r="K84">
        <f>'cylinder load'!N84</f>
        <v>0</v>
      </c>
      <c r="L84">
        <f>'cylinder load'!O84</f>
        <v>3.0000000000000022</v>
      </c>
      <c r="M84">
        <f>'cylinder load'!P84</f>
        <v>0.53000000000000025</v>
      </c>
      <c r="N84">
        <f t="shared" si="6"/>
        <v>0</v>
      </c>
      <c r="O84">
        <f t="shared" si="7"/>
        <v>1.8750000000000013</v>
      </c>
      <c r="P84">
        <f t="shared" si="8"/>
        <v>0.33125000000000016</v>
      </c>
      <c r="S84">
        <f>'cylinder load'!U84</f>
        <v>2</v>
      </c>
      <c r="T84">
        <f>'cylinder load'!V84</f>
        <v>6.0000000000000044</v>
      </c>
      <c r="U84">
        <f t="shared" si="10"/>
        <v>4.2</v>
      </c>
      <c r="V84">
        <f t="shared" si="9"/>
        <v>7.8750000000000062</v>
      </c>
    </row>
    <row r="85" spans="9:22" x14ac:dyDescent="0.3">
      <c r="I85">
        <f>'cylinder load'!L85</f>
        <v>3.0000000000000022</v>
      </c>
      <c r="J85">
        <f>'cylinder load'!J85</f>
        <v>0.26</v>
      </c>
      <c r="K85">
        <f>'cylinder load'!N85</f>
        <v>0</v>
      </c>
      <c r="L85">
        <f>'cylinder load'!O85</f>
        <v>3.0000000000000022</v>
      </c>
      <c r="M85">
        <f>'cylinder load'!P85</f>
        <v>0.54000000000000026</v>
      </c>
      <c r="N85">
        <f t="shared" si="6"/>
        <v>0</v>
      </c>
      <c r="O85">
        <f t="shared" si="7"/>
        <v>1.8750000000000013</v>
      </c>
      <c r="P85">
        <f t="shared" si="8"/>
        <v>0.33750000000000013</v>
      </c>
      <c r="S85">
        <f>'cylinder load'!U85</f>
        <v>2</v>
      </c>
      <c r="T85">
        <f>'cylinder load'!V85</f>
        <v>6.0000000000000044</v>
      </c>
      <c r="U85">
        <f t="shared" si="10"/>
        <v>4.2</v>
      </c>
      <c r="V85">
        <f t="shared" si="9"/>
        <v>7.8750000000000062</v>
      </c>
    </row>
    <row r="86" spans="9:22" x14ac:dyDescent="0.3">
      <c r="I86">
        <f>'cylinder load'!L86</f>
        <v>3.0000000000000022</v>
      </c>
      <c r="J86">
        <f>'cylinder load'!J86</f>
        <v>0.26333333333333336</v>
      </c>
      <c r="K86">
        <f>'cylinder load'!N86</f>
        <v>0</v>
      </c>
      <c r="L86">
        <f>'cylinder load'!O86</f>
        <v>3.0000000000000022</v>
      </c>
      <c r="M86">
        <f>'cylinder load'!P86</f>
        <v>0.55000000000000027</v>
      </c>
      <c r="N86">
        <f t="shared" si="6"/>
        <v>0</v>
      </c>
      <c r="O86">
        <f t="shared" si="7"/>
        <v>1.8750000000000013</v>
      </c>
      <c r="P86">
        <f t="shared" si="8"/>
        <v>0.34375000000000017</v>
      </c>
      <c r="S86">
        <f>'cylinder load'!U86</f>
        <v>2</v>
      </c>
      <c r="T86">
        <f>'cylinder load'!V86</f>
        <v>6.0000000000000044</v>
      </c>
      <c r="U86">
        <f t="shared" si="10"/>
        <v>4.2</v>
      </c>
      <c r="V86">
        <f t="shared" si="9"/>
        <v>7.8750000000000062</v>
      </c>
    </row>
    <row r="87" spans="9:22" x14ac:dyDescent="0.3">
      <c r="I87">
        <f>'cylinder load'!L87</f>
        <v>3.0000000000000022</v>
      </c>
      <c r="J87">
        <f>'cylinder load'!J87</f>
        <v>0.26666666666666666</v>
      </c>
      <c r="K87">
        <f>'cylinder load'!N87</f>
        <v>0</v>
      </c>
      <c r="L87">
        <f>'cylinder load'!O87</f>
        <v>3.0000000000000022</v>
      </c>
      <c r="M87">
        <f>'cylinder load'!P87</f>
        <v>0.56000000000000028</v>
      </c>
      <c r="N87">
        <f t="shared" si="6"/>
        <v>0</v>
      </c>
      <c r="O87">
        <f t="shared" si="7"/>
        <v>1.8750000000000013</v>
      </c>
      <c r="P87">
        <f t="shared" si="8"/>
        <v>0.35000000000000014</v>
      </c>
      <c r="S87">
        <f>'cylinder load'!U87</f>
        <v>2</v>
      </c>
      <c r="T87">
        <f>'cylinder load'!V87</f>
        <v>6.0000000000000044</v>
      </c>
      <c r="U87">
        <f t="shared" si="10"/>
        <v>4.2</v>
      </c>
      <c r="V87">
        <f t="shared" si="9"/>
        <v>7.8750000000000062</v>
      </c>
    </row>
    <row r="88" spans="9:22" x14ac:dyDescent="0.3">
      <c r="I88">
        <f>'cylinder load'!L88</f>
        <v>3.0000000000000022</v>
      </c>
      <c r="J88">
        <f>'cylinder load'!J88</f>
        <v>0.27</v>
      </c>
      <c r="K88">
        <f>'cylinder load'!N88</f>
        <v>0</v>
      </c>
      <c r="L88">
        <f>'cylinder load'!O88</f>
        <v>3.0000000000000022</v>
      </c>
      <c r="M88">
        <f>'cylinder load'!P88</f>
        <v>0.57000000000000028</v>
      </c>
      <c r="N88">
        <f t="shared" si="6"/>
        <v>0</v>
      </c>
      <c r="O88">
        <f t="shared" si="7"/>
        <v>1.8750000000000013</v>
      </c>
      <c r="P88">
        <f t="shared" si="8"/>
        <v>0.35625000000000018</v>
      </c>
      <c r="S88">
        <f>'cylinder load'!U88</f>
        <v>2</v>
      </c>
      <c r="T88">
        <f>'cylinder load'!V88</f>
        <v>6.0000000000000044</v>
      </c>
      <c r="U88">
        <f t="shared" si="10"/>
        <v>4.2</v>
      </c>
      <c r="V88">
        <f t="shared" si="9"/>
        <v>7.8750000000000062</v>
      </c>
    </row>
    <row r="89" spans="9:22" x14ac:dyDescent="0.3">
      <c r="I89">
        <f>'cylinder load'!L89</f>
        <v>3.0000000000000022</v>
      </c>
      <c r="J89">
        <f>'cylinder load'!J89</f>
        <v>0.27333333333333337</v>
      </c>
      <c r="K89">
        <f>'cylinder load'!N89</f>
        <v>0</v>
      </c>
      <c r="L89">
        <f>'cylinder load'!O89</f>
        <v>3.0000000000000022</v>
      </c>
      <c r="M89">
        <f>'cylinder load'!P89</f>
        <v>0.58000000000000029</v>
      </c>
      <c r="N89">
        <f t="shared" si="6"/>
        <v>0</v>
      </c>
      <c r="O89">
        <f t="shared" si="7"/>
        <v>1.8750000000000013</v>
      </c>
      <c r="P89">
        <f t="shared" si="8"/>
        <v>0.36250000000000016</v>
      </c>
      <c r="S89">
        <f>'cylinder load'!U89</f>
        <v>2</v>
      </c>
      <c r="T89">
        <f>'cylinder load'!V89</f>
        <v>6.0000000000000044</v>
      </c>
      <c r="U89">
        <f t="shared" si="10"/>
        <v>4.2</v>
      </c>
      <c r="V89">
        <f t="shared" si="9"/>
        <v>7.8750000000000062</v>
      </c>
    </row>
    <row r="90" spans="9:22" x14ac:dyDescent="0.3">
      <c r="I90">
        <f>'cylinder load'!L90</f>
        <v>3.0000000000000022</v>
      </c>
      <c r="J90">
        <f>'cylinder load'!J90</f>
        <v>0.27666666666666667</v>
      </c>
      <c r="K90">
        <f>'cylinder load'!N90</f>
        <v>0</v>
      </c>
      <c r="L90">
        <f>'cylinder load'!O90</f>
        <v>3.0000000000000022</v>
      </c>
      <c r="M90">
        <f>'cylinder load'!P90</f>
        <v>0.5900000000000003</v>
      </c>
      <c r="N90">
        <f t="shared" si="6"/>
        <v>0</v>
      </c>
      <c r="O90">
        <f t="shared" si="7"/>
        <v>1.8750000000000013</v>
      </c>
      <c r="P90">
        <f t="shared" si="8"/>
        <v>0.36875000000000019</v>
      </c>
      <c r="S90">
        <f>'cylinder load'!U90</f>
        <v>2</v>
      </c>
      <c r="T90">
        <f>'cylinder load'!V90</f>
        <v>6.0000000000000044</v>
      </c>
      <c r="U90">
        <f t="shared" si="10"/>
        <v>4.2</v>
      </c>
      <c r="V90">
        <f t="shared" si="9"/>
        <v>7.8750000000000062</v>
      </c>
    </row>
    <row r="91" spans="9:22" x14ac:dyDescent="0.3">
      <c r="I91">
        <f>'cylinder load'!L91</f>
        <v>3.0000000000000022</v>
      </c>
      <c r="J91">
        <f>'cylinder load'!J91</f>
        <v>0.28000000000000003</v>
      </c>
      <c r="K91">
        <f>'cylinder load'!N91</f>
        <v>0</v>
      </c>
      <c r="L91">
        <f>'cylinder load'!O91</f>
        <v>3.0000000000000022</v>
      </c>
      <c r="M91">
        <f>'cylinder load'!P91</f>
        <v>0.60000000000000031</v>
      </c>
      <c r="N91">
        <f t="shared" si="6"/>
        <v>0</v>
      </c>
      <c r="O91">
        <f t="shared" si="7"/>
        <v>1.8750000000000013</v>
      </c>
      <c r="P91">
        <f t="shared" si="8"/>
        <v>0.37500000000000017</v>
      </c>
      <c r="S91">
        <f>'cylinder load'!U91</f>
        <v>2</v>
      </c>
      <c r="T91">
        <f>'cylinder load'!V91</f>
        <v>6.0000000000000044</v>
      </c>
      <c r="U91">
        <f t="shared" si="10"/>
        <v>4.2</v>
      </c>
      <c r="V91">
        <f t="shared" si="9"/>
        <v>7.8750000000000062</v>
      </c>
    </row>
    <row r="92" spans="9:22" x14ac:dyDescent="0.3">
      <c r="I92">
        <f>'cylinder load'!L92</f>
        <v>3.0000000000000022</v>
      </c>
      <c r="J92">
        <f>'cylinder load'!J92</f>
        <v>0.28333333333333333</v>
      </c>
      <c r="K92">
        <f>'cylinder load'!N92</f>
        <v>0</v>
      </c>
      <c r="L92">
        <f>'cylinder load'!O92</f>
        <v>3.0000000000000022</v>
      </c>
      <c r="M92">
        <f>'cylinder load'!P92</f>
        <v>0.61000000000000032</v>
      </c>
      <c r="N92">
        <f t="shared" si="6"/>
        <v>0</v>
      </c>
      <c r="O92">
        <f t="shared" si="7"/>
        <v>1.8750000000000013</v>
      </c>
      <c r="P92">
        <f t="shared" si="8"/>
        <v>0.3812500000000002</v>
      </c>
      <c r="S92">
        <f>'cylinder load'!U92</f>
        <v>2</v>
      </c>
      <c r="T92">
        <f>'cylinder load'!V92</f>
        <v>6.0000000000000044</v>
      </c>
      <c r="U92">
        <f t="shared" si="10"/>
        <v>4.2</v>
      </c>
      <c r="V92">
        <f t="shared" si="9"/>
        <v>7.8750000000000062</v>
      </c>
    </row>
    <row r="93" spans="9:22" x14ac:dyDescent="0.3">
      <c r="I93">
        <f>'cylinder load'!L93</f>
        <v>3.0000000000000022</v>
      </c>
      <c r="J93">
        <f>'cylinder load'!J93</f>
        <v>0.28666666666666668</v>
      </c>
      <c r="K93">
        <f>'cylinder load'!N93</f>
        <v>0</v>
      </c>
      <c r="L93">
        <f>'cylinder load'!O93</f>
        <v>3.0000000000000022</v>
      </c>
      <c r="M93">
        <f>'cylinder load'!P93</f>
        <v>0.62000000000000033</v>
      </c>
      <c r="N93">
        <f t="shared" si="6"/>
        <v>0</v>
      </c>
      <c r="O93">
        <f t="shared" si="7"/>
        <v>1.8750000000000013</v>
      </c>
      <c r="P93">
        <f t="shared" si="8"/>
        <v>0.38750000000000018</v>
      </c>
      <c r="S93">
        <f>'cylinder load'!U93</f>
        <v>2</v>
      </c>
      <c r="T93">
        <f>'cylinder load'!V93</f>
        <v>6.0000000000000044</v>
      </c>
      <c r="U93">
        <f t="shared" si="10"/>
        <v>4.2</v>
      </c>
      <c r="V93">
        <f t="shared" si="9"/>
        <v>7.8750000000000062</v>
      </c>
    </row>
    <row r="94" spans="9:22" x14ac:dyDescent="0.3">
      <c r="I94">
        <f>'cylinder load'!L94</f>
        <v>3.0000000000000022</v>
      </c>
      <c r="J94">
        <f>'cylinder load'!J94</f>
        <v>0.29000000000000004</v>
      </c>
      <c r="K94">
        <f>'cylinder load'!N94</f>
        <v>0</v>
      </c>
      <c r="L94">
        <f>'cylinder load'!O94</f>
        <v>3.0000000000000022</v>
      </c>
      <c r="M94">
        <f>'cylinder load'!P94</f>
        <v>0.63000000000000034</v>
      </c>
      <c r="N94">
        <f t="shared" si="6"/>
        <v>0</v>
      </c>
      <c r="O94">
        <f t="shared" si="7"/>
        <v>1.8750000000000013</v>
      </c>
      <c r="P94">
        <f t="shared" si="8"/>
        <v>0.39375000000000021</v>
      </c>
      <c r="S94">
        <f>'cylinder load'!U94</f>
        <v>2</v>
      </c>
      <c r="T94">
        <f>'cylinder load'!V94</f>
        <v>6.0000000000000044</v>
      </c>
      <c r="U94">
        <f t="shared" si="10"/>
        <v>4.2</v>
      </c>
      <c r="V94">
        <f t="shared" si="9"/>
        <v>7.8750000000000062</v>
      </c>
    </row>
    <row r="95" spans="9:22" x14ac:dyDescent="0.3">
      <c r="I95">
        <f>'cylinder load'!L95</f>
        <v>3.0000000000000022</v>
      </c>
      <c r="J95">
        <f>'cylinder load'!J95</f>
        <v>0.29333333333333333</v>
      </c>
      <c r="K95">
        <f>'cylinder load'!N95</f>
        <v>0</v>
      </c>
      <c r="L95">
        <f>'cylinder load'!O95</f>
        <v>3.0000000000000022</v>
      </c>
      <c r="M95">
        <f>'cylinder load'!P95</f>
        <v>0.64000000000000035</v>
      </c>
      <c r="N95">
        <f t="shared" si="6"/>
        <v>0</v>
      </c>
      <c r="O95">
        <f t="shared" si="7"/>
        <v>1.8750000000000013</v>
      </c>
      <c r="P95">
        <f t="shared" si="8"/>
        <v>0.40000000000000019</v>
      </c>
      <c r="S95">
        <f>'cylinder load'!U95</f>
        <v>2</v>
      </c>
      <c r="T95">
        <f>'cylinder load'!V95</f>
        <v>6.0000000000000044</v>
      </c>
      <c r="U95">
        <f t="shared" si="10"/>
        <v>4.2</v>
      </c>
      <c r="V95">
        <f t="shared" si="9"/>
        <v>7.8750000000000062</v>
      </c>
    </row>
    <row r="96" spans="9:22" x14ac:dyDescent="0.3">
      <c r="I96">
        <f>'cylinder load'!L96</f>
        <v>3.0000000000000022</v>
      </c>
      <c r="J96">
        <f>'cylinder load'!J96</f>
        <v>0.29666666666666669</v>
      </c>
      <c r="K96">
        <f>'cylinder load'!N96</f>
        <v>0</v>
      </c>
      <c r="L96">
        <f>'cylinder load'!O96</f>
        <v>3.0000000000000022</v>
      </c>
      <c r="M96">
        <f>'cylinder load'!P96</f>
        <v>0.65000000000000036</v>
      </c>
      <c r="N96">
        <f t="shared" si="6"/>
        <v>0</v>
      </c>
      <c r="O96">
        <f t="shared" si="7"/>
        <v>1.8750000000000013</v>
      </c>
      <c r="P96">
        <f t="shared" si="8"/>
        <v>0.40625000000000022</v>
      </c>
      <c r="S96">
        <f>'cylinder load'!U96</f>
        <v>2</v>
      </c>
      <c r="T96">
        <f>'cylinder load'!V96</f>
        <v>6.0000000000000044</v>
      </c>
      <c r="U96">
        <f t="shared" si="10"/>
        <v>4.2</v>
      </c>
      <c r="V96">
        <f t="shared" si="9"/>
        <v>7.8750000000000062</v>
      </c>
    </row>
    <row r="97" spans="9:22" x14ac:dyDescent="0.3">
      <c r="I97">
        <f>'cylinder load'!L97</f>
        <v>3.0000000000000022</v>
      </c>
      <c r="J97">
        <f>'cylinder load'!J97</f>
        <v>0.30000000000000004</v>
      </c>
      <c r="K97">
        <f>'cylinder load'!N97</f>
        <v>0</v>
      </c>
      <c r="L97">
        <f>'cylinder load'!O97</f>
        <v>3.0000000000000022</v>
      </c>
      <c r="M97">
        <f>'cylinder load'!P97</f>
        <v>0.66000000000000036</v>
      </c>
      <c r="N97">
        <f t="shared" si="6"/>
        <v>0</v>
      </c>
      <c r="O97">
        <f t="shared" si="7"/>
        <v>1.8750000000000013</v>
      </c>
      <c r="P97">
        <f t="shared" si="8"/>
        <v>0.4125000000000002</v>
      </c>
      <c r="S97">
        <f>'cylinder load'!U97</f>
        <v>2</v>
      </c>
      <c r="T97">
        <f>'cylinder load'!V97</f>
        <v>6.0000000000000044</v>
      </c>
      <c r="U97">
        <f t="shared" si="10"/>
        <v>4.2</v>
      </c>
      <c r="V97">
        <f t="shared" si="9"/>
        <v>7.8750000000000062</v>
      </c>
    </row>
    <row r="98" spans="9:22" x14ac:dyDescent="0.3">
      <c r="I98">
        <f>'cylinder load'!L98</f>
        <v>3.0000000000000022</v>
      </c>
      <c r="J98">
        <f>'cylinder load'!J98</f>
        <v>0.30333333333333334</v>
      </c>
      <c r="K98">
        <f>'cylinder load'!N98</f>
        <v>0</v>
      </c>
      <c r="L98">
        <f>'cylinder load'!O98</f>
        <v>3.0000000000000022</v>
      </c>
      <c r="M98">
        <f>'cylinder load'!P98</f>
        <v>0.67000000000000037</v>
      </c>
      <c r="N98">
        <f t="shared" si="6"/>
        <v>0</v>
      </c>
      <c r="O98">
        <f t="shared" si="7"/>
        <v>1.8750000000000013</v>
      </c>
      <c r="P98">
        <f t="shared" si="8"/>
        <v>0.41875000000000023</v>
      </c>
      <c r="S98">
        <f>'cylinder load'!U98</f>
        <v>2</v>
      </c>
      <c r="T98">
        <f>'cylinder load'!V98</f>
        <v>6.0000000000000044</v>
      </c>
      <c r="U98">
        <f t="shared" si="10"/>
        <v>4.2</v>
      </c>
      <c r="V98">
        <f t="shared" si="9"/>
        <v>7.8750000000000062</v>
      </c>
    </row>
    <row r="99" spans="9:22" x14ac:dyDescent="0.3">
      <c r="I99">
        <f>'cylinder load'!L99</f>
        <v>3.0000000000000022</v>
      </c>
      <c r="J99">
        <f>'cylinder load'!J99</f>
        <v>0.3066666666666667</v>
      </c>
      <c r="K99">
        <f>'cylinder load'!N99</f>
        <v>0</v>
      </c>
      <c r="L99">
        <f>'cylinder load'!O99</f>
        <v>3.0000000000000022</v>
      </c>
      <c r="M99">
        <f>'cylinder load'!P99</f>
        <v>0.68000000000000038</v>
      </c>
      <c r="N99">
        <f t="shared" si="6"/>
        <v>0</v>
      </c>
      <c r="O99">
        <f t="shared" si="7"/>
        <v>1.8750000000000013</v>
      </c>
      <c r="P99">
        <f t="shared" si="8"/>
        <v>0.42500000000000021</v>
      </c>
      <c r="S99">
        <f>'cylinder load'!U99</f>
        <v>2</v>
      </c>
      <c r="T99">
        <f>'cylinder load'!V99</f>
        <v>6.0000000000000044</v>
      </c>
      <c r="U99">
        <f t="shared" si="10"/>
        <v>4.2</v>
      </c>
      <c r="V99">
        <f t="shared" si="9"/>
        <v>7.8750000000000062</v>
      </c>
    </row>
    <row r="100" spans="9:22" x14ac:dyDescent="0.3">
      <c r="I100">
        <f>'cylinder load'!L100</f>
        <v>3.0000000000000022</v>
      </c>
      <c r="J100">
        <f>'cylinder load'!J100</f>
        <v>0.31</v>
      </c>
      <c r="K100">
        <f>'cylinder load'!N100</f>
        <v>0</v>
      </c>
      <c r="L100">
        <f>'cylinder load'!O100</f>
        <v>3.0000000000000022</v>
      </c>
      <c r="M100">
        <f>'cylinder load'!P100</f>
        <v>0.69000000000000039</v>
      </c>
      <c r="N100">
        <f t="shared" si="6"/>
        <v>0</v>
      </c>
      <c r="O100">
        <f t="shared" si="7"/>
        <v>1.8750000000000013</v>
      </c>
      <c r="P100">
        <f t="shared" si="8"/>
        <v>0.43125000000000024</v>
      </c>
      <c r="S100">
        <f>'cylinder load'!U100</f>
        <v>2</v>
      </c>
      <c r="T100">
        <f>'cylinder load'!V100</f>
        <v>6.0000000000000044</v>
      </c>
      <c r="U100">
        <f t="shared" si="10"/>
        <v>4.2</v>
      </c>
      <c r="V100">
        <f t="shared" si="9"/>
        <v>7.8750000000000062</v>
      </c>
    </row>
    <row r="101" spans="9:22" x14ac:dyDescent="0.3">
      <c r="I101">
        <f>'cylinder load'!L101</f>
        <v>3.0000000000000022</v>
      </c>
      <c r="J101">
        <f>'cylinder load'!J101</f>
        <v>0.31333333333333335</v>
      </c>
      <c r="K101">
        <f>'cylinder load'!N101</f>
        <v>0</v>
      </c>
      <c r="L101">
        <f>'cylinder load'!O101</f>
        <v>3.0000000000000022</v>
      </c>
      <c r="M101">
        <f>'cylinder load'!P101</f>
        <v>0.7000000000000004</v>
      </c>
      <c r="N101">
        <f t="shared" si="6"/>
        <v>0</v>
      </c>
      <c r="O101">
        <f t="shared" si="7"/>
        <v>1.8750000000000013</v>
      </c>
      <c r="P101">
        <f t="shared" si="8"/>
        <v>0.43750000000000022</v>
      </c>
      <c r="S101">
        <f>'cylinder load'!U101</f>
        <v>2</v>
      </c>
      <c r="T101">
        <f>'cylinder load'!V101</f>
        <v>6.0000000000000044</v>
      </c>
      <c r="U101">
        <f t="shared" si="10"/>
        <v>4.2</v>
      </c>
      <c r="V101">
        <f t="shared" si="9"/>
        <v>7.8750000000000062</v>
      </c>
    </row>
    <row r="102" spans="9:22" x14ac:dyDescent="0.3">
      <c r="I102">
        <f>'cylinder load'!L102</f>
        <v>3.0000000000000022</v>
      </c>
      <c r="J102">
        <f>'cylinder load'!J102</f>
        <v>0.31666666666666671</v>
      </c>
      <c r="K102">
        <f>'cylinder load'!N102</f>
        <v>0</v>
      </c>
      <c r="L102">
        <f>'cylinder load'!O102</f>
        <v>3.0000000000000022</v>
      </c>
      <c r="M102">
        <f>'cylinder load'!P102</f>
        <v>0.71000000000000041</v>
      </c>
      <c r="N102">
        <f t="shared" si="6"/>
        <v>0</v>
      </c>
      <c r="O102">
        <f t="shared" si="7"/>
        <v>1.8750000000000013</v>
      </c>
      <c r="P102">
        <f t="shared" si="8"/>
        <v>0.44375000000000026</v>
      </c>
      <c r="S102">
        <f>'cylinder load'!U102</f>
        <v>2</v>
      </c>
      <c r="T102">
        <f>'cylinder load'!V102</f>
        <v>6.0000000000000044</v>
      </c>
      <c r="U102">
        <f t="shared" si="10"/>
        <v>4.2</v>
      </c>
      <c r="V102">
        <f t="shared" si="9"/>
        <v>7.8750000000000062</v>
      </c>
    </row>
    <row r="103" spans="9:22" x14ac:dyDescent="0.3">
      <c r="I103">
        <f>'cylinder load'!L103</f>
        <v>3.0000000000000022</v>
      </c>
      <c r="J103">
        <f>'cylinder load'!J103</f>
        <v>0.32</v>
      </c>
      <c r="K103">
        <f>'cylinder load'!N103</f>
        <v>0</v>
      </c>
      <c r="L103">
        <f>'cylinder load'!O103</f>
        <v>3.0000000000000022</v>
      </c>
      <c r="M103">
        <f>'cylinder load'!P103</f>
        <v>0.72000000000000042</v>
      </c>
      <c r="N103">
        <f t="shared" si="6"/>
        <v>0</v>
      </c>
      <c r="O103">
        <f t="shared" si="7"/>
        <v>1.8750000000000013</v>
      </c>
      <c r="P103">
        <f t="shared" si="8"/>
        <v>0.45000000000000023</v>
      </c>
      <c r="S103">
        <f>'cylinder load'!U103</f>
        <v>2</v>
      </c>
      <c r="T103">
        <f>'cylinder load'!V103</f>
        <v>6.0000000000000044</v>
      </c>
      <c r="U103">
        <f t="shared" si="10"/>
        <v>4.2</v>
      </c>
      <c r="V103">
        <f t="shared" si="9"/>
        <v>7.8750000000000062</v>
      </c>
    </row>
    <row r="104" spans="9:22" x14ac:dyDescent="0.3">
      <c r="I104">
        <f>'cylinder load'!L104</f>
        <v>3.0000000000000022</v>
      </c>
      <c r="J104">
        <f>'cylinder load'!J104</f>
        <v>0.32333333333333336</v>
      </c>
      <c r="K104">
        <f>'cylinder load'!N104</f>
        <v>0</v>
      </c>
      <c r="L104">
        <f>'cylinder load'!O104</f>
        <v>3.0000000000000022</v>
      </c>
      <c r="M104">
        <f>'cylinder load'!P104</f>
        <v>0.73000000000000043</v>
      </c>
      <c r="N104">
        <f t="shared" si="6"/>
        <v>0</v>
      </c>
      <c r="O104">
        <f t="shared" si="7"/>
        <v>1.8750000000000013</v>
      </c>
      <c r="P104">
        <f t="shared" si="8"/>
        <v>0.45625000000000027</v>
      </c>
      <c r="S104">
        <f>'cylinder load'!U104</f>
        <v>2</v>
      </c>
      <c r="T104">
        <f>'cylinder load'!V104</f>
        <v>6.0000000000000044</v>
      </c>
      <c r="U104">
        <f t="shared" si="10"/>
        <v>4.2</v>
      </c>
      <c r="V104">
        <f t="shared" si="9"/>
        <v>7.8750000000000062</v>
      </c>
    </row>
    <row r="105" spans="9:22" x14ac:dyDescent="0.3">
      <c r="I105">
        <f>'cylinder load'!L105</f>
        <v>3.0000000000000022</v>
      </c>
      <c r="J105">
        <f>'cylinder load'!J105</f>
        <v>0.32666666666666666</v>
      </c>
      <c r="K105">
        <f>'cylinder load'!N105</f>
        <v>0</v>
      </c>
      <c r="L105">
        <f>'cylinder load'!O105</f>
        <v>3.0000000000000022</v>
      </c>
      <c r="M105">
        <f>'cylinder load'!P105</f>
        <v>0.74000000000000044</v>
      </c>
      <c r="N105">
        <f t="shared" si="6"/>
        <v>0</v>
      </c>
      <c r="O105">
        <f t="shared" si="7"/>
        <v>1.8750000000000013</v>
      </c>
      <c r="P105">
        <f t="shared" si="8"/>
        <v>0.46250000000000024</v>
      </c>
      <c r="S105">
        <f>'cylinder load'!U105</f>
        <v>2</v>
      </c>
      <c r="T105">
        <f>'cylinder load'!V105</f>
        <v>6.0000000000000044</v>
      </c>
      <c r="U105">
        <f t="shared" si="10"/>
        <v>4.2</v>
      </c>
      <c r="V105">
        <f t="shared" si="9"/>
        <v>7.8750000000000062</v>
      </c>
    </row>
    <row r="106" spans="9:22" x14ac:dyDescent="0.3">
      <c r="I106">
        <f>'cylinder load'!L106</f>
        <v>3.0000000000000022</v>
      </c>
      <c r="J106">
        <f>'cylinder load'!J106</f>
        <v>0.33</v>
      </c>
      <c r="K106">
        <f>'cylinder load'!N106</f>
        <v>0</v>
      </c>
      <c r="L106">
        <f>'cylinder load'!O106</f>
        <v>3.0000000000000022</v>
      </c>
      <c r="M106">
        <f>'cylinder load'!P106</f>
        <v>0.75000000000000044</v>
      </c>
      <c r="N106">
        <f t="shared" si="6"/>
        <v>0</v>
      </c>
      <c r="O106">
        <f t="shared" si="7"/>
        <v>1.8750000000000013</v>
      </c>
      <c r="P106">
        <f t="shared" si="8"/>
        <v>0.46875000000000028</v>
      </c>
      <c r="S106">
        <f>'cylinder load'!U106</f>
        <v>2</v>
      </c>
      <c r="T106">
        <f>'cylinder load'!V106</f>
        <v>6.0000000000000044</v>
      </c>
      <c r="U106">
        <f t="shared" si="10"/>
        <v>4.2</v>
      </c>
      <c r="V106">
        <f t="shared" si="9"/>
        <v>7.8750000000000062</v>
      </c>
    </row>
    <row r="107" spans="9:22" x14ac:dyDescent="0.3">
      <c r="I107">
        <f>'cylinder load'!L107</f>
        <v>3.0000000000000022</v>
      </c>
      <c r="J107">
        <f>'cylinder load'!J107</f>
        <v>0.33333333333333337</v>
      </c>
      <c r="K107">
        <f>'cylinder load'!N107</f>
        <v>0</v>
      </c>
      <c r="L107">
        <f>'cylinder load'!O107</f>
        <v>3.0000000000000022</v>
      </c>
      <c r="M107">
        <f>'cylinder load'!P107</f>
        <v>0.76000000000000045</v>
      </c>
      <c r="N107">
        <f t="shared" si="6"/>
        <v>0</v>
      </c>
      <c r="O107">
        <f t="shared" si="7"/>
        <v>1.8750000000000013</v>
      </c>
      <c r="P107">
        <f t="shared" si="8"/>
        <v>0.47500000000000026</v>
      </c>
      <c r="S107">
        <f>'cylinder load'!U107</f>
        <v>2</v>
      </c>
      <c r="T107">
        <f>'cylinder load'!V107</f>
        <v>6.0000000000000044</v>
      </c>
      <c r="U107">
        <f t="shared" si="10"/>
        <v>4.2</v>
      </c>
      <c r="V107">
        <f t="shared" si="9"/>
        <v>7.8750000000000062</v>
      </c>
    </row>
    <row r="108" spans="9:22" x14ac:dyDescent="0.3">
      <c r="I108">
        <f>'cylinder load'!L108</f>
        <v>3.0000000000000022</v>
      </c>
      <c r="J108">
        <f>'cylinder load'!J108</f>
        <v>0.33666666666666667</v>
      </c>
      <c r="K108">
        <f>'cylinder load'!N108</f>
        <v>0</v>
      </c>
      <c r="L108">
        <f>'cylinder load'!O108</f>
        <v>3.0000000000000022</v>
      </c>
      <c r="M108">
        <f>'cylinder load'!P108</f>
        <v>0.77000000000000046</v>
      </c>
      <c r="N108">
        <f t="shared" si="6"/>
        <v>0</v>
      </c>
      <c r="O108">
        <f t="shared" si="7"/>
        <v>1.8750000000000013</v>
      </c>
      <c r="P108">
        <f t="shared" si="8"/>
        <v>0.48125000000000029</v>
      </c>
      <c r="S108">
        <f>'cylinder load'!U108</f>
        <v>2</v>
      </c>
      <c r="T108">
        <f>'cylinder load'!V108</f>
        <v>6.0000000000000044</v>
      </c>
      <c r="U108">
        <f t="shared" si="10"/>
        <v>4.2</v>
      </c>
      <c r="V108">
        <f t="shared" si="9"/>
        <v>7.8750000000000062</v>
      </c>
    </row>
    <row r="109" spans="9:22" x14ac:dyDescent="0.3">
      <c r="I109">
        <f>'cylinder load'!L109</f>
        <v>2.9400000000000022</v>
      </c>
      <c r="J109">
        <f>'cylinder load'!J109</f>
        <v>0.34</v>
      </c>
      <c r="K109">
        <f>'cylinder load'!N109</f>
        <v>-18</v>
      </c>
      <c r="L109">
        <f>'cylinder load'!O109</f>
        <v>2.9400000000000022</v>
      </c>
      <c r="M109">
        <f>'cylinder load'!P109</f>
        <v>0.7797000000000005</v>
      </c>
      <c r="N109">
        <f t="shared" si="6"/>
        <v>-11.25</v>
      </c>
      <c r="O109">
        <f t="shared" si="7"/>
        <v>1.8375000000000012</v>
      </c>
      <c r="P109">
        <f t="shared" si="8"/>
        <v>0.48731250000000031</v>
      </c>
      <c r="S109">
        <f>'cylinder load'!U109</f>
        <v>1.820000000000001</v>
      </c>
      <c r="T109">
        <f>'cylinder load'!V109</f>
        <v>5.3508000000000067</v>
      </c>
      <c r="U109">
        <f t="shared" si="10"/>
        <v>3.9120000000000017</v>
      </c>
      <c r="V109">
        <f t="shared" si="9"/>
        <v>7.1883000000000079</v>
      </c>
    </row>
    <row r="110" spans="9:22" x14ac:dyDescent="0.3">
      <c r="I110">
        <f>'cylinder load'!L110</f>
        <v>2.8800000000000021</v>
      </c>
      <c r="J110">
        <f>'cylinder load'!J110</f>
        <v>0.34333333333333338</v>
      </c>
      <c r="K110">
        <f>'cylinder load'!N110</f>
        <v>-18</v>
      </c>
      <c r="L110">
        <f>'cylinder load'!O110</f>
        <v>2.8800000000000021</v>
      </c>
      <c r="M110">
        <f>'cylinder load'!P110</f>
        <v>0.78920000000000057</v>
      </c>
      <c r="N110">
        <f t="shared" si="6"/>
        <v>-11.25</v>
      </c>
      <c r="O110">
        <f t="shared" si="7"/>
        <v>1.8000000000000012</v>
      </c>
      <c r="P110">
        <f t="shared" si="8"/>
        <v>0.49325000000000035</v>
      </c>
      <c r="S110">
        <f>'cylinder load'!U110</f>
        <v>1.820000000000001</v>
      </c>
      <c r="T110">
        <f>'cylinder load'!V110</f>
        <v>5.2416000000000063</v>
      </c>
      <c r="U110">
        <f t="shared" si="10"/>
        <v>3.9120000000000017</v>
      </c>
      <c r="V110">
        <f t="shared" si="9"/>
        <v>7.0416000000000079</v>
      </c>
    </row>
    <row r="111" spans="9:22" x14ac:dyDescent="0.3">
      <c r="I111">
        <f>'cylinder load'!L111</f>
        <v>2.8200000000000021</v>
      </c>
      <c r="J111">
        <f>'cylinder load'!J111</f>
        <v>0.34666666666666668</v>
      </c>
      <c r="K111">
        <f>'cylinder load'!N111</f>
        <v>-18</v>
      </c>
      <c r="L111">
        <f>'cylinder load'!O111</f>
        <v>2.8200000000000021</v>
      </c>
      <c r="M111">
        <f>'cylinder load'!P111</f>
        <v>0.79850000000000054</v>
      </c>
      <c r="N111">
        <f t="shared" si="6"/>
        <v>-11.25</v>
      </c>
      <c r="O111">
        <f t="shared" si="7"/>
        <v>1.7625000000000013</v>
      </c>
      <c r="P111">
        <f t="shared" si="8"/>
        <v>0.4990625000000003</v>
      </c>
      <c r="S111">
        <f>'cylinder load'!U111</f>
        <v>1.8199999999999981</v>
      </c>
      <c r="T111">
        <f>'cylinder load'!V111</f>
        <v>5.1323999999999979</v>
      </c>
      <c r="U111">
        <f t="shared" si="10"/>
        <v>3.9119999999999973</v>
      </c>
      <c r="V111">
        <f t="shared" si="9"/>
        <v>6.8948999999999998</v>
      </c>
    </row>
    <row r="112" spans="9:22" x14ac:dyDescent="0.3">
      <c r="I112">
        <f>'cylinder load'!L112</f>
        <v>2.760000000000002</v>
      </c>
      <c r="J112">
        <f>'cylinder load'!J112</f>
        <v>0.35000000000000003</v>
      </c>
      <c r="K112">
        <f>'cylinder load'!N112</f>
        <v>-18</v>
      </c>
      <c r="L112">
        <f>'cylinder load'!O112</f>
        <v>2.760000000000002</v>
      </c>
      <c r="M112">
        <f>'cylinder load'!P112</f>
        <v>0.80760000000000054</v>
      </c>
      <c r="N112">
        <f t="shared" si="6"/>
        <v>-11.25</v>
      </c>
      <c r="O112">
        <f t="shared" si="7"/>
        <v>1.7250000000000012</v>
      </c>
      <c r="P112">
        <f t="shared" si="8"/>
        <v>0.50475000000000025</v>
      </c>
      <c r="S112">
        <f>'cylinder load'!U112</f>
        <v>1.820000000000001</v>
      </c>
      <c r="T112">
        <f>'cylinder load'!V112</f>
        <v>5.0232000000000063</v>
      </c>
      <c r="U112">
        <f t="shared" si="10"/>
        <v>3.9120000000000017</v>
      </c>
      <c r="V112">
        <f t="shared" si="9"/>
        <v>6.7482000000000077</v>
      </c>
    </row>
    <row r="113" spans="9:22" x14ac:dyDescent="0.3">
      <c r="I113">
        <f>'cylinder load'!L113</f>
        <v>2.700000000000002</v>
      </c>
      <c r="J113">
        <f>'cylinder load'!J113</f>
        <v>0.35333333333333333</v>
      </c>
      <c r="K113">
        <f>'cylinder load'!N113</f>
        <v>-18</v>
      </c>
      <c r="L113">
        <f>'cylinder load'!O113</f>
        <v>2.700000000000002</v>
      </c>
      <c r="M113">
        <f>'cylinder load'!P113</f>
        <v>0.81650000000000056</v>
      </c>
      <c r="N113">
        <f t="shared" si="6"/>
        <v>-11.25</v>
      </c>
      <c r="O113">
        <f t="shared" si="7"/>
        <v>1.6875000000000011</v>
      </c>
      <c r="P113">
        <f t="shared" si="8"/>
        <v>0.51031250000000028</v>
      </c>
      <c r="S113">
        <f>'cylinder load'!U113</f>
        <v>1.8199999999999981</v>
      </c>
      <c r="T113">
        <f>'cylinder load'!V113</f>
        <v>4.9139999999999979</v>
      </c>
      <c r="U113">
        <f t="shared" si="10"/>
        <v>3.9119999999999973</v>
      </c>
      <c r="V113">
        <f t="shared" si="9"/>
        <v>6.6014999999999997</v>
      </c>
    </row>
    <row r="114" spans="9:22" x14ac:dyDescent="0.3">
      <c r="I114">
        <f>'cylinder load'!L114</f>
        <v>2.6400000000000019</v>
      </c>
      <c r="J114">
        <f>'cylinder load'!J114</f>
        <v>0.35666666666666669</v>
      </c>
      <c r="K114">
        <f>'cylinder load'!N114</f>
        <v>-18</v>
      </c>
      <c r="L114">
        <f>'cylinder load'!O114</f>
        <v>2.6400000000000019</v>
      </c>
      <c r="M114">
        <f>'cylinder load'!P114</f>
        <v>0.8252000000000006</v>
      </c>
      <c r="N114">
        <f t="shared" si="6"/>
        <v>-11.25</v>
      </c>
      <c r="O114">
        <f t="shared" si="7"/>
        <v>1.650000000000001</v>
      </c>
      <c r="P114">
        <f t="shared" si="8"/>
        <v>0.51575000000000037</v>
      </c>
      <c r="S114">
        <f>'cylinder load'!U114</f>
        <v>1.820000000000001</v>
      </c>
      <c r="T114">
        <f>'cylinder load'!V114</f>
        <v>4.8048000000000064</v>
      </c>
      <c r="U114">
        <f t="shared" si="10"/>
        <v>3.9120000000000017</v>
      </c>
      <c r="V114">
        <f t="shared" si="9"/>
        <v>6.4548000000000068</v>
      </c>
    </row>
    <row r="115" spans="9:22" x14ac:dyDescent="0.3">
      <c r="I115">
        <f>'cylinder load'!L115</f>
        <v>2.5800000000000018</v>
      </c>
      <c r="J115">
        <f>'cylinder load'!J115</f>
        <v>0.36000000000000004</v>
      </c>
      <c r="K115">
        <f>'cylinder load'!N115</f>
        <v>-18</v>
      </c>
      <c r="L115">
        <f>'cylinder load'!O115</f>
        <v>2.5800000000000018</v>
      </c>
      <c r="M115">
        <f>'cylinder load'!P115</f>
        <v>0.83370000000000066</v>
      </c>
      <c r="N115">
        <f t="shared" si="6"/>
        <v>-11.25</v>
      </c>
      <c r="O115">
        <f t="shared" si="7"/>
        <v>1.6125000000000012</v>
      </c>
      <c r="P115">
        <f t="shared" si="8"/>
        <v>0.52106250000000043</v>
      </c>
      <c r="S115">
        <f>'cylinder load'!U115</f>
        <v>1.820000000000001</v>
      </c>
      <c r="T115">
        <f>'cylinder load'!V115</f>
        <v>4.695600000000006</v>
      </c>
      <c r="U115">
        <f t="shared" si="10"/>
        <v>3.9120000000000017</v>
      </c>
      <c r="V115">
        <f t="shared" si="9"/>
        <v>6.3081000000000076</v>
      </c>
    </row>
    <row r="116" spans="9:22" x14ac:dyDescent="0.3">
      <c r="I116">
        <f>'cylinder load'!L116</f>
        <v>2.5200000000000018</v>
      </c>
      <c r="J116">
        <f>'cylinder load'!J116</f>
        <v>0.36333333333333334</v>
      </c>
      <c r="K116">
        <f>'cylinder load'!N116</f>
        <v>-18</v>
      </c>
      <c r="L116">
        <f>'cylinder load'!O116</f>
        <v>2.5200000000000018</v>
      </c>
      <c r="M116">
        <f>'cylinder load'!P116</f>
        <v>0.84200000000000064</v>
      </c>
      <c r="N116">
        <f t="shared" si="6"/>
        <v>-11.25</v>
      </c>
      <c r="O116">
        <f t="shared" si="7"/>
        <v>1.5750000000000011</v>
      </c>
      <c r="P116">
        <f t="shared" si="8"/>
        <v>0.52625000000000033</v>
      </c>
      <c r="S116">
        <f>'cylinder load'!U116</f>
        <v>1.8199999999999981</v>
      </c>
      <c r="T116">
        <f>'cylinder load'!V116</f>
        <v>4.5863999999999985</v>
      </c>
      <c r="U116">
        <f t="shared" si="10"/>
        <v>3.9119999999999973</v>
      </c>
      <c r="V116">
        <f t="shared" si="9"/>
        <v>6.1613999999999995</v>
      </c>
    </row>
    <row r="117" spans="9:22" x14ac:dyDescent="0.3">
      <c r="I117">
        <f>'cylinder load'!L117</f>
        <v>2.4600000000000017</v>
      </c>
      <c r="J117">
        <f>'cylinder load'!J117</f>
        <v>0.3666666666666667</v>
      </c>
      <c r="K117">
        <f>'cylinder load'!N117</f>
        <v>-18</v>
      </c>
      <c r="L117">
        <f>'cylinder load'!O117</f>
        <v>2.4600000000000017</v>
      </c>
      <c r="M117">
        <f>'cylinder load'!P117</f>
        <v>0.85010000000000063</v>
      </c>
      <c r="N117">
        <f t="shared" si="6"/>
        <v>-11.25</v>
      </c>
      <c r="O117">
        <f t="shared" si="7"/>
        <v>1.537500000000001</v>
      </c>
      <c r="P117">
        <f t="shared" si="8"/>
        <v>0.53131250000000041</v>
      </c>
      <c r="S117">
        <f>'cylinder load'!U117</f>
        <v>1.820000000000001</v>
      </c>
      <c r="T117">
        <f>'cylinder load'!V117</f>
        <v>4.4772000000000052</v>
      </c>
      <c r="U117">
        <f t="shared" si="10"/>
        <v>3.9120000000000017</v>
      </c>
      <c r="V117">
        <f t="shared" si="9"/>
        <v>6.0147000000000066</v>
      </c>
    </row>
    <row r="118" spans="9:22" x14ac:dyDescent="0.3">
      <c r="I118">
        <f>'cylinder load'!L118</f>
        <v>2.4000000000000017</v>
      </c>
      <c r="J118">
        <f>'cylinder load'!J118</f>
        <v>0.37000000000000005</v>
      </c>
      <c r="K118">
        <f>'cylinder load'!N118</f>
        <v>-18</v>
      </c>
      <c r="L118">
        <f>'cylinder load'!O118</f>
        <v>2.4000000000000017</v>
      </c>
      <c r="M118">
        <f>'cylinder load'!P118</f>
        <v>0.85800000000000065</v>
      </c>
      <c r="N118">
        <f t="shared" si="6"/>
        <v>-11.25</v>
      </c>
      <c r="O118">
        <f t="shared" si="7"/>
        <v>1.5000000000000009</v>
      </c>
      <c r="P118">
        <f t="shared" si="8"/>
        <v>0.53625000000000034</v>
      </c>
      <c r="S118">
        <f>'cylinder load'!U118</f>
        <v>1.820000000000001</v>
      </c>
      <c r="T118">
        <f>'cylinder load'!V118</f>
        <v>4.3680000000000057</v>
      </c>
      <c r="U118">
        <f t="shared" si="10"/>
        <v>3.9120000000000017</v>
      </c>
      <c r="V118">
        <f t="shared" si="9"/>
        <v>5.8680000000000057</v>
      </c>
    </row>
    <row r="119" spans="9:22" x14ac:dyDescent="0.3">
      <c r="I119">
        <f>'cylinder load'!L119</f>
        <v>2.3400000000000016</v>
      </c>
      <c r="J119">
        <f>'cylinder load'!J119</f>
        <v>0.37333333333333335</v>
      </c>
      <c r="K119">
        <f>'cylinder load'!N119</f>
        <v>-18</v>
      </c>
      <c r="L119">
        <f>'cylinder load'!O119</f>
        <v>2.3400000000000016</v>
      </c>
      <c r="M119">
        <f>'cylinder load'!P119</f>
        <v>0.86570000000000069</v>
      </c>
      <c r="N119">
        <f t="shared" si="6"/>
        <v>-11.25</v>
      </c>
      <c r="O119">
        <f t="shared" si="7"/>
        <v>1.462500000000001</v>
      </c>
      <c r="P119">
        <f t="shared" si="8"/>
        <v>0.54106250000000045</v>
      </c>
      <c r="S119">
        <f>'cylinder load'!U119</f>
        <v>1.8199999999999981</v>
      </c>
      <c r="T119">
        <f>'cylinder load'!V119</f>
        <v>4.2587999999999981</v>
      </c>
      <c r="U119">
        <f t="shared" si="10"/>
        <v>3.9119999999999973</v>
      </c>
      <c r="V119">
        <f t="shared" si="9"/>
        <v>5.7213000000000003</v>
      </c>
    </row>
    <row r="120" spans="9:22" x14ac:dyDescent="0.3">
      <c r="I120">
        <f>'cylinder load'!L120</f>
        <v>2.2800000000000016</v>
      </c>
      <c r="J120">
        <f>'cylinder load'!J120</f>
        <v>0.37666666666666671</v>
      </c>
      <c r="K120">
        <f>'cylinder load'!N120</f>
        <v>-18</v>
      </c>
      <c r="L120">
        <f>'cylinder load'!O120</f>
        <v>2.2800000000000016</v>
      </c>
      <c r="M120">
        <f>'cylinder load'!P120</f>
        <v>0.87320000000000075</v>
      </c>
      <c r="N120">
        <f t="shared" si="6"/>
        <v>-11.25</v>
      </c>
      <c r="O120">
        <f t="shared" si="7"/>
        <v>1.4250000000000009</v>
      </c>
      <c r="P120">
        <f t="shared" si="8"/>
        <v>0.5457500000000004</v>
      </c>
      <c r="S120">
        <f>'cylinder load'!U120</f>
        <v>1.820000000000001</v>
      </c>
      <c r="T120">
        <f>'cylinder load'!V120</f>
        <v>4.1496000000000048</v>
      </c>
      <c r="U120">
        <f t="shared" si="10"/>
        <v>3.9120000000000017</v>
      </c>
      <c r="V120">
        <f t="shared" si="9"/>
        <v>5.5746000000000064</v>
      </c>
    </row>
    <row r="121" spans="9:22" x14ac:dyDescent="0.3">
      <c r="I121">
        <f>'cylinder load'!L121</f>
        <v>2.2200000000000015</v>
      </c>
      <c r="J121">
        <f>'cylinder load'!J121</f>
        <v>0.38</v>
      </c>
      <c r="K121">
        <f>'cylinder load'!N121</f>
        <v>-18</v>
      </c>
      <c r="L121">
        <f>'cylinder load'!O121</f>
        <v>2.2200000000000015</v>
      </c>
      <c r="M121">
        <f>'cylinder load'!P121</f>
        <v>0.88050000000000073</v>
      </c>
      <c r="N121">
        <f t="shared" si="6"/>
        <v>-11.25</v>
      </c>
      <c r="O121">
        <f t="shared" si="7"/>
        <v>1.3875000000000008</v>
      </c>
      <c r="P121">
        <f t="shared" si="8"/>
        <v>0.55031250000000043</v>
      </c>
      <c r="S121">
        <f>'cylinder load'!U121</f>
        <v>1.8199999999999981</v>
      </c>
      <c r="T121">
        <f>'cylinder load'!V121</f>
        <v>4.0403999999999982</v>
      </c>
      <c r="U121">
        <f t="shared" si="10"/>
        <v>3.9119999999999973</v>
      </c>
      <c r="V121">
        <f t="shared" si="9"/>
        <v>5.4278999999999993</v>
      </c>
    </row>
    <row r="122" spans="9:22" x14ac:dyDescent="0.3">
      <c r="I122">
        <f>'cylinder load'!L122</f>
        <v>2.1600000000000015</v>
      </c>
      <c r="J122">
        <f>'cylinder load'!J122</f>
        <v>0.38333333333333336</v>
      </c>
      <c r="K122">
        <f>'cylinder load'!N122</f>
        <v>-18</v>
      </c>
      <c r="L122">
        <f>'cylinder load'!O122</f>
        <v>2.1600000000000015</v>
      </c>
      <c r="M122">
        <f>'cylinder load'!P122</f>
        <v>0.88760000000000072</v>
      </c>
      <c r="N122">
        <f t="shared" si="6"/>
        <v>-11.25</v>
      </c>
      <c r="O122">
        <f t="shared" si="7"/>
        <v>1.3500000000000008</v>
      </c>
      <c r="P122">
        <f t="shared" si="8"/>
        <v>0.55475000000000041</v>
      </c>
      <c r="S122">
        <f>'cylinder load'!U122</f>
        <v>1.820000000000001</v>
      </c>
      <c r="T122">
        <f>'cylinder load'!V122</f>
        <v>3.9312000000000049</v>
      </c>
      <c r="U122">
        <f t="shared" si="10"/>
        <v>3.9120000000000017</v>
      </c>
      <c r="V122">
        <f t="shared" si="9"/>
        <v>5.2812000000000054</v>
      </c>
    </row>
    <row r="123" spans="9:22" x14ac:dyDescent="0.3">
      <c r="I123">
        <f>'cylinder load'!L123</f>
        <v>2.1000000000000014</v>
      </c>
      <c r="J123">
        <f>'cylinder load'!J123</f>
        <v>0.38666666666666671</v>
      </c>
      <c r="K123">
        <f>'cylinder load'!N123</f>
        <v>-18</v>
      </c>
      <c r="L123">
        <f>'cylinder load'!O123</f>
        <v>2.1000000000000014</v>
      </c>
      <c r="M123">
        <f>'cylinder load'!P123</f>
        <v>0.89450000000000074</v>
      </c>
      <c r="N123">
        <f t="shared" si="6"/>
        <v>-11.25</v>
      </c>
      <c r="O123">
        <f t="shared" si="7"/>
        <v>1.3125000000000009</v>
      </c>
      <c r="P123">
        <f t="shared" si="8"/>
        <v>0.55906250000000046</v>
      </c>
      <c r="S123">
        <f>'cylinder load'!U123</f>
        <v>1.820000000000001</v>
      </c>
      <c r="T123">
        <f>'cylinder load'!V123</f>
        <v>3.8220000000000045</v>
      </c>
      <c r="U123">
        <f t="shared" si="10"/>
        <v>3.9120000000000017</v>
      </c>
      <c r="V123">
        <f t="shared" si="9"/>
        <v>5.1345000000000054</v>
      </c>
    </row>
    <row r="124" spans="9:22" x14ac:dyDescent="0.3">
      <c r="I124">
        <f>'cylinder load'!L124</f>
        <v>2.0400000000000014</v>
      </c>
      <c r="J124">
        <f>'cylinder load'!J124</f>
        <v>0.39</v>
      </c>
      <c r="K124">
        <f>'cylinder load'!N124</f>
        <v>-18</v>
      </c>
      <c r="L124">
        <f>'cylinder load'!O124</f>
        <v>2.0400000000000014</v>
      </c>
      <c r="M124">
        <f>'cylinder load'!P124</f>
        <v>0.90120000000000078</v>
      </c>
      <c r="N124">
        <f t="shared" si="6"/>
        <v>-11.25</v>
      </c>
      <c r="O124">
        <f t="shared" si="7"/>
        <v>1.2750000000000008</v>
      </c>
      <c r="P124">
        <f t="shared" si="8"/>
        <v>0.56325000000000047</v>
      </c>
      <c r="S124">
        <f>'cylinder load'!U124</f>
        <v>1.8199999999999981</v>
      </c>
      <c r="T124">
        <f>'cylinder load'!V124</f>
        <v>3.7127999999999983</v>
      </c>
      <c r="U124">
        <f t="shared" si="10"/>
        <v>3.9119999999999973</v>
      </c>
      <c r="V124">
        <f t="shared" si="9"/>
        <v>4.9878</v>
      </c>
    </row>
    <row r="125" spans="9:22" x14ac:dyDescent="0.3">
      <c r="I125">
        <f>'cylinder load'!L125</f>
        <v>1.9800000000000013</v>
      </c>
      <c r="J125">
        <f>'cylinder load'!J125</f>
        <v>0.39333333333333337</v>
      </c>
      <c r="K125">
        <f>'cylinder load'!N125</f>
        <v>-18</v>
      </c>
      <c r="L125">
        <f>'cylinder load'!O125</f>
        <v>1.9800000000000013</v>
      </c>
      <c r="M125">
        <f>'cylinder load'!P125</f>
        <v>0.90770000000000084</v>
      </c>
      <c r="N125">
        <f t="shared" si="6"/>
        <v>-11.25</v>
      </c>
      <c r="O125">
        <f t="shared" si="7"/>
        <v>1.2375000000000007</v>
      </c>
      <c r="P125">
        <f t="shared" si="8"/>
        <v>0.56731250000000044</v>
      </c>
      <c r="S125">
        <f>'cylinder load'!U125</f>
        <v>1.820000000000001</v>
      </c>
      <c r="T125">
        <f>'cylinder load'!V125</f>
        <v>3.6036000000000041</v>
      </c>
      <c r="U125">
        <f t="shared" si="10"/>
        <v>3.9120000000000017</v>
      </c>
      <c r="V125">
        <f t="shared" si="9"/>
        <v>4.8411000000000053</v>
      </c>
    </row>
    <row r="126" spans="9:22" x14ac:dyDescent="0.3">
      <c r="I126">
        <f>'cylinder load'!L126</f>
        <v>1.9200000000000013</v>
      </c>
      <c r="J126">
        <f>'cylinder load'!J126</f>
        <v>0.39666666666666667</v>
      </c>
      <c r="K126">
        <f>'cylinder load'!N126</f>
        <v>-18</v>
      </c>
      <c r="L126">
        <f>'cylinder load'!O126</f>
        <v>1.9200000000000013</v>
      </c>
      <c r="M126">
        <f>'cylinder load'!P126</f>
        <v>0.91400000000000081</v>
      </c>
      <c r="N126">
        <f t="shared" si="6"/>
        <v>-11.25</v>
      </c>
      <c r="O126">
        <f t="shared" si="7"/>
        <v>1.2000000000000006</v>
      </c>
      <c r="P126">
        <f t="shared" si="8"/>
        <v>0.57125000000000048</v>
      </c>
      <c r="S126">
        <f>'cylinder load'!U126</f>
        <v>1.8199999999999981</v>
      </c>
      <c r="T126">
        <f>'cylinder load'!V126</f>
        <v>3.4943999999999984</v>
      </c>
      <c r="U126">
        <f t="shared" si="10"/>
        <v>3.9119999999999973</v>
      </c>
      <c r="V126">
        <f t="shared" si="9"/>
        <v>4.694399999999999</v>
      </c>
    </row>
    <row r="127" spans="9:22" x14ac:dyDescent="0.3">
      <c r="I127">
        <f>'cylinder load'!L127</f>
        <v>1.8600000000000012</v>
      </c>
      <c r="J127">
        <f>'cylinder load'!J127</f>
        <v>0.4</v>
      </c>
      <c r="K127">
        <f>'cylinder load'!N127</f>
        <v>-18</v>
      </c>
      <c r="L127">
        <f>'cylinder load'!O127</f>
        <v>1.8600000000000012</v>
      </c>
      <c r="M127">
        <f>'cylinder load'!P127</f>
        <v>0.92010000000000081</v>
      </c>
      <c r="N127">
        <f t="shared" si="6"/>
        <v>-11.25</v>
      </c>
      <c r="O127">
        <f t="shared" si="7"/>
        <v>1.1625000000000008</v>
      </c>
      <c r="P127">
        <f t="shared" si="8"/>
        <v>0.57506250000000048</v>
      </c>
      <c r="S127">
        <f>'cylinder load'!U127</f>
        <v>1.820000000000001</v>
      </c>
      <c r="T127">
        <f>'cylinder load'!V127</f>
        <v>3.3852000000000038</v>
      </c>
      <c r="U127">
        <f t="shared" si="10"/>
        <v>3.9120000000000017</v>
      </c>
      <c r="V127">
        <f t="shared" si="9"/>
        <v>4.5477000000000052</v>
      </c>
    </row>
    <row r="128" spans="9:22" x14ac:dyDescent="0.3">
      <c r="I128">
        <f>'cylinder load'!L128</f>
        <v>1.8000000000000012</v>
      </c>
      <c r="J128">
        <f>'cylinder load'!J128</f>
        <v>0.40333333333333338</v>
      </c>
      <c r="K128">
        <f>'cylinder load'!N128</f>
        <v>-18</v>
      </c>
      <c r="L128">
        <f>'cylinder load'!O128</f>
        <v>1.8000000000000012</v>
      </c>
      <c r="M128">
        <f>'cylinder load'!P128</f>
        <v>0.92600000000000082</v>
      </c>
      <c r="N128">
        <f t="shared" si="6"/>
        <v>-11.25</v>
      </c>
      <c r="O128">
        <f t="shared" si="7"/>
        <v>1.1250000000000007</v>
      </c>
      <c r="P128">
        <f t="shared" si="8"/>
        <v>0.57875000000000043</v>
      </c>
      <c r="S128">
        <f>'cylinder load'!U128</f>
        <v>1.820000000000001</v>
      </c>
      <c r="T128">
        <f>'cylinder load'!V128</f>
        <v>3.2760000000000038</v>
      </c>
      <c r="U128">
        <f t="shared" si="10"/>
        <v>3.9120000000000017</v>
      </c>
      <c r="V128">
        <f t="shared" si="9"/>
        <v>4.4010000000000042</v>
      </c>
    </row>
    <row r="129" spans="9:22" x14ac:dyDescent="0.3">
      <c r="I129">
        <f>'cylinder load'!L129</f>
        <v>1.7400000000000011</v>
      </c>
      <c r="J129">
        <f>'cylinder load'!J129</f>
        <v>0.40666666666666668</v>
      </c>
      <c r="K129">
        <f>'cylinder load'!N129</f>
        <v>-18</v>
      </c>
      <c r="L129">
        <f>'cylinder load'!O129</f>
        <v>1.7400000000000011</v>
      </c>
      <c r="M129">
        <f>'cylinder load'!P129</f>
        <v>0.93170000000000086</v>
      </c>
      <c r="N129">
        <f t="shared" si="6"/>
        <v>-11.25</v>
      </c>
      <c r="O129">
        <f t="shared" si="7"/>
        <v>1.0875000000000006</v>
      </c>
      <c r="P129">
        <f t="shared" si="8"/>
        <v>0.58231250000000045</v>
      </c>
      <c r="S129">
        <f>'cylinder load'!U129</f>
        <v>1.8199999999999981</v>
      </c>
      <c r="T129">
        <f>'cylinder load'!V129</f>
        <v>3.1667999999999985</v>
      </c>
      <c r="U129">
        <f t="shared" si="10"/>
        <v>3.9119999999999973</v>
      </c>
      <c r="V129">
        <f t="shared" si="9"/>
        <v>4.2542999999999989</v>
      </c>
    </row>
    <row r="130" spans="9:22" x14ac:dyDescent="0.3">
      <c r="I130">
        <f>'cylinder load'!L130</f>
        <v>1.680000000000001</v>
      </c>
      <c r="J130">
        <f>'cylinder load'!J130</f>
        <v>0.41000000000000003</v>
      </c>
      <c r="K130">
        <f>'cylinder load'!N130</f>
        <v>-18</v>
      </c>
      <c r="L130">
        <f>'cylinder load'!O130</f>
        <v>1.680000000000001</v>
      </c>
      <c r="M130">
        <f>'cylinder load'!P130</f>
        <v>0.93720000000000092</v>
      </c>
      <c r="N130">
        <f t="shared" si="6"/>
        <v>-11.25</v>
      </c>
      <c r="O130">
        <f t="shared" si="7"/>
        <v>1.0500000000000005</v>
      </c>
      <c r="P130">
        <f t="shared" si="8"/>
        <v>0.58575000000000055</v>
      </c>
      <c r="S130">
        <f>'cylinder load'!U130</f>
        <v>1.820000000000001</v>
      </c>
      <c r="T130">
        <f>'cylinder load'!V130</f>
        <v>3.0576000000000034</v>
      </c>
      <c r="U130">
        <f t="shared" si="10"/>
        <v>3.9120000000000017</v>
      </c>
      <c r="V130">
        <f t="shared" si="9"/>
        <v>4.1076000000000041</v>
      </c>
    </row>
    <row r="131" spans="9:22" x14ac:dyDescent="0.3">
      <c r="I131">
        <f>'cylinder load'!L131</f>
        <v>1.620000000000001</v>
      </c>
      <c r="J131">
        <f>'cylinder load'!J131</f>
        <v>0.41333333333333339</v>
      </c>
      <c r="K131">
        <f>'cylinder load'!N131</f>
        <v>-18</v>
      </c>
      <c r="L131">
        <f>'cylinder load'!O131</f>
        <v>1.620000000000001</v>
      </c>
      <c r="M131">
        <f>'cylinder load'!P131</f>
        <v>0.94250000000000089</v>
      </c>
      <c r="N131">
        <f t="shared" si="6"/>
        <v>-11.25</v>
      </c>
      <c r="O131">
        <f t="shared" si="7"/>
        <v>1.0125000000000006</v>
      </c>
      <c r="P131">
        <f t="shared" si="8"/>
        <v>0.58906250000000049</v>
      </c>
      <c r="S131">
        <f>'cylinder load'!U131</f>
        <v>1.820000000000001</v>
      </c>
      <c r="T131">
        <f>'cylinder load'!V131</f>
        <v>2.9484000000000035</v>
      </c>
      <c r="U131">
        <f t="shared" si="10"/>
        <v>3.9120000000000017</v>
      </c>
      <c r="V131">
        <f t="shared" si="9"/>
        <v>3.9609000000000041</v>
      </c>
    </row>
    <row r="132" spans="9:22" x14ac:dyDescent="0.3">
      <c r="I132">
        <f>'cylinder load'!L132</f>
        <v>1.5600000000000009</v>
      </c>
      <c r="J132">
        <f>'cylinder load'!J132</f>
        <v>0.41666666666666669</v>
      </c>
      <c r="K132">
        <f>'cylinder load'!N132</f>
        <v>-18</v>
      </c>
      <c r="L132">
        <f>'cylinder load'!O132</f>
        <v>1.5600000000000009</v>
      </c>
      <c r="M132">
        <f>'cylinder load'!P132</f>
        <v>0.94760000000000089</v>
      </c>
      <c r="N132">
        <f t="shared" si="6"/>
        <v>-11.25</v>
      </c>
      <c r="O132">
        <f t="shared" si="7"/>
        <v>0.97500000000000053</v>
      </c>
      <c r="P132">
        <f t="shared" si="8"/>
        <v>0.5922500000000005</v>
      </c>
      <c r="S132">
        <f>'cylinder load'!U132</f>
        <v>1.8199999999999981</v>
      </c>
      <c r="T132">
        <f>'cylinder load'!V132</f>
        <v>2.8391999999999986</v>
      </c>
      <c r="U132">
        <f t="shared" si="10"/>
        <v>3.9119999999999973</v>
      </c>
      <c r="V132">
        <f t="shared" si="9"/>
        <v>3.8141999999999996</v>
      </c>
    </row>
    <row r="133" spans="9:22" x14ac:dyDescent="0.3">
      <c r="I133">
        <f>'cylinder load'!L133</f>
        <v>1.5000000000000009</v>
      </c>
      <c r="J133">
        <f>'cylinder load'!J133</f>
        <v>0.42000000000000004</v>
      </c>
      <c r="K133">
        <f>'cylinder load'!N133</f>
        <v>-18</v>
      </c>
      <c r="L133">
        <f>'cylinder load'!O133</f>
        <v>1.5000000000000009</v>
      </c>
      <c r="M133">
        <f>'cylinder load'!P133</f>
        <v>0.9525000000000009</v>
      </c>
      <c r="N133">
        <f t="shared" si="6"/>
        <v>-11.25</v>
      </c>
      <c r="O133">
        <f t="shared" si="7"/>
        <v>0.93750000000000056</v>
      </c>
      <c r="P133">
        <f t="shared" si="8"/>
        <v>0.59531250000000058</v>
      </c>
      <c r="S133">
        <f>'cylinder load'!U133</f>
        <v>1.820000000000001</v>
      </c>
      <c r="T133">
        <f>'cylinder load'!V133</f>
        <v>2.7300000000000031</v>
      </c>
      <c r="U133">
        <f t="shared" si="10"/>
        <v>3.9120000000000017</v>
      </c>
      <c r="V133">
        <f t="shared" si="9"/>
        <v>3.667500000000004</v>
      </c>
    </row>
    <row r="134" spans="9:22" x14ac:dyDescent="0.3">
      <c r="I134">
        <f>'cylinder load'!L134</f>
        <v>1.4400000000000008</v>
      </c>
      <c r="J134">
        <f>'cylinder load'!J134</f>
        <v>0.42333333333333334</v>
      </c>
      <c r="K134">
        <f>'cylinder load'!N134</f>
        <v>-18</v>
      </c>
      <c r="L134">
        <f>'cylinder load'!O134</f>
        <v>1.4400000000000008</v>
      </c>
      <c r="M134">
        <f>'cylinder load'!P134</f>
        <v>0.95720000000000094</v>
      </c>
      <c r="N134">
        <f t="shared" si="6"/>
        <v>-11.25</v>
      </c>
      <c r="O134">
        <f t="shared" si="7"/>
        <v>0.90000000000000047</v>
      </c>
      <c r="P134">
        <f t="shared" si="8"/>
        <v>0.5982500000000005</v>
      </c>
      <c r="S134">
        <f>'cylinder load'!U134</f>
        <v>1.8199999999999981</v>
      </c>
      <c r="T134">
        <f>'cylinder load'!V134</f>
        <v>2.6207999999999987</v>
      </c>
      <c r="U134">
        <f t="shared" si="10"/>
        <v>3.9119999999999973</v>
      </c>
      <c r="V134">
        <f t="shared" si="9"/>
        <v>3.5207999999999995</v>
      </c>
    </row>
    <row r="135" spans="9:22" x14ac:dyDescent="0.3">
      <c r="I135">
        <f>'cylinder load'!L135</f>
        <v>1.3800000000000008</v>
      </c>
      <c r="J135">
        <f>'cylinder load'!J135</f>
        <v>0.42666666666666669</v>
      </c>
      <c r="K135">
        <f>'cylinder load'!N135</f>
        <v>-18</v>
      </c>
      <c r="L135">
        <f>'cylinder load'!O135</f>
        <v>1.3800000000000008</v>
      </c>
      <c r="M135">
        <f>'cylinder load'!P135</f>
        <v>0.961700000000001</v>
      </c>
      <c r="N135">
        <f t="shared" si="6"/>
        <v>-11.25</v>
      </c>
      <c r="O135">
        <f t="shared" si="7"/>
        <v>0.86250000000000049</v>
      </c>
      <c r="P135">
        <f t="shared" si="8"/>
        <v>0.60106250000000061</v>
      </c>
      <c r="S135">
        <f>'cylinder load'!U135</f>
        <v>1.820000000000001</v>
      </c>
      <c r="T135">
        <f>'cylinder load'!V135</f>
        <v>2.5116000000000027</v>
      </c>
      <c r="U135">
        <f t="shared" si="10"/>
        <v>3.9120000000000017</v>
      </c>
      <c r="V135">
        <f t="shared" si="9"/>
        <v>3.3741000000000034</v>
      </c>
    </row>
    <row r="136" spans="9:22" x14ac:dyDescent="0.3">
      <c r="I136">
        <f>'cylinder load'!L136</f>
        <v>1.3200000000000007</v>
      </c>
      <c r="J136">
        <f>'cylinder load'!J136</f>
        <v>0.43000000000000005</v>
      </c>
      <c r="K136">
        <f>'cylinder load'!N136</f>
        <v>-18</v>
      </c>
      <c r="L136">
        <f>'cylinder load'!O136</f>
        <v>1.3200000000000007</v>
      </c>
      <c r="M136">
        <f>'cylinder load'!P136</f>
        <v>0.96600000000000097</v>
      </c>
      <c r="N136">
        <f t="shared" ref="N136:N157" si="11">K136/$B$16</f>
        <v>-11.25</v>
      </c>
      <c r="O136">
        <f t="shared" ref="O136:O157" si="12">L136/$B$16</f>
        <v>0.8250000000000004</v>
      </c>
      <c r="P136">
        <f t="shared" ref="P136:P157" si="13">M136/$B$16</f>
        <v>0.60375000000000056</v>
      </c>
      <c r="S136">
        <f>'cylinder load'!U136</f>
        <v>1.820000000000001</v>
      </c>
      <c r="T136">
        <f>'cylinder load'!V136</f>
        <v>2.4024000000000028</v>
      </c>
      <c r="U136">
        <f t="shared" si="10"/>
        <v>3.9120000000000017</v>
      </c>
      <c r="V136">
        <f t="shared" ref="V136:V157" si="14">U136*O136</f>
        <v>3.2274000000000029</v>
      </c>
    </row>
    <row r="137" spans="9:22" x14ac:dyDescent="0.3">
      <c r="I137">
        <f>'cylinder load'!L137</f>
        <v>1.2600000000000007</v>
      </c>
      <c r="J137">
        <f>'cylinder load'!J137</f>
        <v>0.43333333333333335</v>
      </c>
      <c r="K137">
        <f>'cylinder load'!N137</f>
        <v>-18</v>
      </c>
      <c r="L137">
        <f>'cylinder load'!O137</f>
        <v>1.2600000000000007</v>
      </c>
      <c r="M137">
        <f>'cylinder load'!P137</f>
        <v>0.97010000000000096</v>
      </c>
      <c r="N137">
        <f t="shared" si="11"/>
        <v>-11.25</v>
      </c>
      <c r="O137">
        <f t="shared" si="12"/>
        <v>0.78750000000000042</v>
      </c>
      <c r="P137">
        <f t="shared" si="13"/>
        <v>0.60631250000000059</v>
      </c>
      <c r="S137">
        <f>'cylinder load'!U137</f>
        <v>1.8199999999999981</v>
      </c>
      <c r="T137">
        <f>'cylinder load'!V137</f>
        <v>2.2931999999999988</v>
      </c>
      <c r="U137">
        <f t="shared" ref="U137:U157" si="15">(B153*((O137-O136)/(J137-J136)) +$B$16*S137 +$B$22)/($B$20/100)</f>
        <v>3.9119999999999973</v>
      </c>
      <c r="V137">
        <f t="shared" si="14"/>
        <v>3.0806999999999993</v>
      </c>
    </row>
    <row r="138" spans="9:22" x14ac:dyDescent="0.3">
      <c r="I138">
        <f>'cylinder load'!L138</f>
        <v>1.2000000000000006</v>
      </c>
      <c r="J138">
        <f>'cylinder load'!J138</f>
        <v>0.4366666666666667</v>
      </c>
      <c r="K138">
        <f>'cylinder load'!N138</f>
        <v>-18</v>
      </c>
      <c r="L138">
        <f>'cylinder load'!O138</f>
        <v>1.2000000000000006</v>
      </c>
      <c r="M138">
        <f>'cylinder load'!P138</f>
        <v>0.97400000000000098</v>
      </c>
      <c r="N138">
        <f t="shared" si="11"/>
        <v>-11.25</v>
      </c>
      <c r="O138">
        <f t="shared" si="12"/>
        <v>0.75000000000000033</v>
      </c>
      <c r="P138">
        <f t="shared" si="13"/>
        <v>0.60875000000000057</v>
      </c>
      <c r="S138">
        <f>'cylinder load'!U138</f>
        <v>1.820000000000001</v>
      </c>
      <c r="T138">
        <f>'cylinder load'!V138</f>
        <v>2.1840000000000024</v>
      </c>
      <c r="U138">
        <f t="shared" si="15"/>
        <v>3.9120000000000017</v>
      </c>
      <c r="V138">
        <f t="shared" si="14"/>
        <v>2.9340000000000024</v>
      </c>
    </row>
    <row r="139" spans="9:22" x14ac:dyDescent="0.3">
      <c r="I139">
        <f>'cylinder load'!L139</f>
        <v>1.1400000000000006</v>
      </c>
      <c r="J139">
        <f>'cylinder load'!J139</f>
        <v>0.44</v>
      </c>
      <c r="K139">
        <f>'cylinder load'!N139</f>
        <v>-18</v>
      </c>
      <c r="L139">
        <f>'cylinder load'!O139</f>
        <v>1.1400000000000006</v>
      </c>
      <c r="M139">
        <f>'cylinder load'!P139</f>
        <v>0.97770000000000101</v>
      </c>
      <c r="N139">
        <f t="shared" si="11"/>
        <v>-11.25</v>
      </c>
      <c r="O139">
        <f t="shared" si="12"/>
        <v>0.71250000000000036</v>
      </c>
      <c r="P139">
        <f t="shared" si="13"/>
        <v>0.61106250000000062</v>
      </c>
      <c r="S139">
        <f>'cylinder load'!U139</f>
        <v>1.8199999999999981</v>
      </c>
      <c r="T139">
        <f>'cylinder load'!V139</f>
        <v>2.0747999999999989</v>
      </c>
      <c r="U139">
        <f t="shared" si="15"/>
        <v>3.9119999999999973</v>
      </c>
      <c r="V139">
        <f t="shared" si="14"/>
        <v>2.7872999999999992</v>
      </c>
    </row>
    <row r="140" spans="9:22" x14ac:dyDescent="0.3">
      <c r="I140">
        <f>'cylinder load'!L140</f>
        <v>1.0800000000000005</v>
      </c>
      <c r="J140">
        <f>'cylinder load'!J140</f>
        <v>0.44333333333333336</v>
      </c>
      <c r="K140">
        <f>'cylinder load'!N140</f>
        <v>-18</v>
      </c>
      <c r="L140">
        <f>'cylinder load'!O140</f>
        <v>1.0800000000000005</v>
      </c>
      <c r="M140">
        <f>'cylinder load'!P140</f>
        <v>0.98120000000000107</v>
      </c>
      <c r="N140">
        <f t="shared" si="11"/>
        <v>-11.25</v>
      </c>
      <c r="O140">
        <f t="shared" si="12"/>
        <v>0.67500000000000027</v>
      </c>
      <c r="P140">
        <f t="shared" si="13"/>
        <v>0.61325000000000063</v>
      </c>
      <c r="S140">
        <f>'cylinder load'!U140</f>
        <v>1.820000000000001</v>
      </c>
      <c r="T140">
        <f>'cylinder load'!V140</f>
        <v>1.965600000000002</v>
      </c>
      <c r="U140">
        <f t="shared" si="15"/>
        <v>3.9120000000000017</v>
      </c>
      <c r="V140">
        <f t="shared" si="14"/>
        <v>2.6406000000000023</v>
      </c>
    </row>
    <row r="141" spans="9:22" x14ac:dyDescent="0.3">
      <c r="I141">
        <f>'cylinder load'!L141</f>
        <v>1.0200000000000005</v>
      </c>
      <c r="J141">
        <f>'cylinder load'!J141</f>
        <v>0.44666666666666671</v>
      </c>
      <c r="K141">
        <f>'cylinder load'!N141</f>
        <v>-18</v>
      </c>
      <c r="L141">
        <f>'cylinder load'!O141</f>
        <v>1.0200000000000005</v>
      </c>
      <c r="M141">
        <f>'cylinder load'!P141</f>
        <v>0.98450000000000104</v>
      </c>
      <c r="N141">
        <f t="shared" si="11"/>
        <v>-11.25</v>
      </c>
      <c r="O141">
        <f t="shared" si="12"/>
        <v>0.63750000000000029</v>
      </c>
      <c r="P141">
        <f t="shared" si="13"/>
        <v>0.6153125000000006</v>
      </c>
      <c r="S141">
        <f>'cylinder load'!U141</f>
        <v>1.820000000000001</v>
      </c>
      <c r="T141">
        <f>'cylinder load'!V141</f>
        <v>1.8564000000000018</v>
      </c>
      <c r="U141">
        <f t="shared" si="15"/>
        <v>3.9120000000000017</v>
      </c>
      <c r="V141">
        <f t="shared" si="14"/>
        <v>2.4939000000000022</v>
      </c>
    </row>
    <row r="142" spans="9:22" x14ac:dyDescent="0.3">
      <c r="I142">
        <f>'cylinder load'!L142</f>
        <v>0.96000000000000041</v>
      </c>
      <c r="J142">
        <f>'cylinder load'!J142</f>
        <v>0.45</v>
      </c>
      <c r="K142">
        <f>'cylinder load'!N142</f>
        <v>-18</v>
      </c>
      <c r="L142">
        <f>'cylinder load'!O142</f>
        <v>0.96000000000000041</v>
      </c>
      <c r="M142">
        <f>'cylinder load'!P142</f>
        <v>0.98760000000000103</v>
      </c>
      <c r="N142">
        <f t="shared" si="11"/>
        <v>-11.25</v>
      </c>
      <c r="O142">
        <f t="shared" si="12"/>
        <v>0.6000000000000002</v>
      </c>
      <c r="P142">
        <f t="shared" si="13"/>
        <v>0.61725000000000063</v>
      </c>
      <c r="S142">
        <f>'cylinder load'!U142</f>
        <v>1.8199999999999981</v>
      </c>
      <c r="T142">
        <f>'cylinder load'!V142</f>
        <v>1.747199999999999</v>
      </c>
      <c r="U142">
        <f t="shared" si="15"/>
        <v>3.9119999999999973</v>
      </c>
      <c r="V142">
        <f t="shared" si="14"/>
        <v>2.3471999999999991</v>
      </c>
    </row>
    <row r="143" spans="9:22" x14ac:dyDescent="0.3">
      <c r="I143">
        <f>'cylinder load'!L143</f>
        <v>0.90000000000000036</v>
      </c>
      <c r="J143">
        <f>'cylinder load'!J143</f>
        <v>0.45333333333333337</v>
      </c>
      <c r="K143">
        <f>'cylinder load'!N143</f>
        <v>-18</v>
      </c>
      <c r="L143">
        <f>'cylinder load'!O143</f>
        <v>0.90000000000000036</v>
      </c>
      <c r="M143">
        <f>'cylinder load'!P143</f>
        <v>0.99050000000000105</v>
      </c>
      <c r="N143">
        <f t="shared" si="11"/>
        <v>-11.25</v>
      </c>
      <c r="O143">
        <f t="shared" si="12"/>
        <v>0.56250000000000022</v>
      </c>
      <c r="P143">
        <f t="shared" si="13"/>
        <v>0.61906250000000063</v>
      </c>
      <c r="S143">
        <f>'cylinder load'!U143</f>
        <v>1.820000000000001</v>
      </c>
      <c r="T143">
        <f>'cylinder load'!V143</f>
        <v>1.6380000000000015</v>
      </c>
      <c r="U143">
        <f t="shared" si="15"/>
        <v>3.9120000000000017</v>
      </c>
      <c r="V143">
        <f t="shared" si="14"/>
        <v>2.2005000000000017</v>
      </c>
    </row>
    <row r="144" spans="9:22" x14ac:dyDescent="0.3">
      <c r="I144">
        <f>'cylinder load'!L144</f>
        <v>0.8400000000000003</v>
      </c>
      <c r="J144">
        <f>'cylinder load'!J144</f>
        <v>0.45666666666666672</v>
      </c>
      <c r="K144">
        <f>'cylinder load'!N144</f>
        <v>-18</v>
      </c>
      <c r="L144">
        <f>'cylinder load'!O144</f>
        <v>0.8400000000000003</v>
      </c>
      <c r="M144">
        <f>'cylinder load'!P144</f>
        <v>0.99320000000000108</v>
      </c>
      <c r="N144">
        <f t="shared" si="11"/>
        <v>-11.25</v>
      </c>
      <c r="O144">
        <f t="shared" si="12"/>
        <v>0.52500000000000013</v>
      </c>
      <c r="P144">
        <f t="shared" si="13"/>
        <v>0.62075000000000069</v>
      </c>
      <c r="S144">
        <f>'cylinder load'!U144</f>
        <v>1.820000000000001</v>
      </c>
      <c r="T144">
        <f>'cylinder load'!V144</f>
        <v>1.5288000000000013</v>
      </c>
      <c r="U144">
        <f t="shared" si="15"/>
        <v>3.9120000000000017</v>
      </c>
      <c r="V144">
        <f t="shared" si="14"/>
        <v>2.0538000000000016</v>
      </c>
    </row>
    <row r="145" spans="9:22" x14ac:dyDescent="0.3">
      <c r="I145">
        <f>'cylinder load'!L145</f>
        <v>0.78000000000000025</v>
      </c>
      <c r="J145">
        <f>'cylinder load'!J145</f>
        <v>0.46</v>
      </c>
      <c r="K145">
        <f>'cylinder load'!N145</f>
        <v>-18</v>
      </c>
      <c r="L145">
        <f>'cylinder load'!O145</f>
        <v>0.78000000000000025</v>
      </c>
      <c r="M145">
        <f>'cylinder load'!P145</f>
        <v>0.99570000000000114</v>
      </c>
      <c r="N145">
        <f t="shared" si="11"/>
        <v>-11.25</v>
      </c>
      <c r="O145">
        <f t="shared" si="12"/>
        <v>0.48750000000000016</v>
      </c>
      <c r="P145">
        <f t="shared" si="13"/>
        <v>0.62231250000000071</v>
      </c>
      <c r="S145">
        <f>'cylinder load'!U145</f>
        <v>1.8199999999999981</v>
      </c>
      <c r="T145">
        <f>'cylinder load'!V145</f>
        <v>1.4195999999999989</v>
      </c>
      <c r="U145">
        <f t="shared" si="15"/>
        <v>3.9119999999999973</v>
      </c>
      <c r="V145">
        <f t="shared" si="14"/>
        <v>1.9070999999999994</v>
      </c>
    </row>
    <row r="146" spans="9:22" x14ac:dyDescent="0.3">
      <c r="I146">
        <f>'cylinder load'!L146</f>
        <v>0.7200000000000002</v>
      </c>
      <c r="J146">
        <f>'cylinder load'!J146</f>
        <v>0.46333333333333337</v>
      </c>
      <c r="K146">
        <f>'cylinder load'!N146</f>
        <v>-18</v>
      </c>
      <c r="L146">
        <f>'cylinder load'!O146</f>
        <v>0.7200000000000002</v>
      </c>
      <c r="M146">
        <f>'cylinder load'!P146</f>
        <v>0.99800000000000111</v>
      </c>
      <c r="N146">
        <f t="shared" si="11"/>
        <v>-11.25</v>
      </c>
      <c r="O146">
        <f t="shared" si="12"/>
        <v>0.45000000000000012</v>
      </c>
      <c r="P146">
        <f t="shared" si="13"/>
        <v>0.62375000000000069</v>
      </c>
      <c r="S146">
        <f>'cylinder load'!U146</f>
        <v>1.820000000000001</v>
      </c>
      <c r="T146">
        <f>'cylinder load'!V146</f>
        <v>1.3104000000000011</v>
      </c>
      <c r="U146">
        <f t="shared" si="15"/>
        <v>3.9120000000000017</v>
      </c>
      <c r="V146">
        <f t="shared" si="14"/>
        <v>1.7604000000000013</v>
      </c>
    </row>
    <row r="147" spans="9:22" x14ac:dyDescent="0.3">
      <c r="I147">
        <f>'cylinder load'!L147</f>
        <v>0.66000000000000014</v>
      </c>
      <c r="J147">
        <f>'cylinder load'!J147</f>
        <v>0.46666666666666667</v>
      </c>
      <c r="K147">
        <f>'cylinder load'!N147</f>
        <v>-18</v>
      </c>
      <c r="L147">
        <f>'cylinder load'!O147</f>
        <v>0.66000000000000014</v>
      </c>
      <c r="M147">
        <f>'cylinder load'!P147</f>
        <v>1.0001000000000011</v>
      </c>
      <c r="N147">
        <f t="shared" si="11"/>
        <v>-11.25</v>
      </c>
      <c r="O147">
        <f t="shared" si="12"/>
        <v>0.41250000000000009</v>
      </c>
      <c r="P147">
        <f t="shared" si="13"/>
        <v>0.62506250000000063</v>
      </c>
      <c r="S147">
        <f>'cylinder load'!U147</f>
        <v>1.8199999999999981</v>
      </c>
      <c r="T147">
        <f>'cylinder load'!V147</f>
        <v>1.2011999999999989</v>
      </c>
      <c r="U147">
        <f t="shared" si="15"/>
        <v>3.9119999999999973</v>
      </c>
      <c r="V147">
        <f t="shared" si="14"/>
        <v>1.6136999999999992</v>
      </c>
    </row>
    <row r="148" spans="9:22" x14ac:dyDescent="0.3">
      <c r="I148">
        <f>'cylinder load'!L148</f>
        <v>0.60000000000000009</v>
      </c>
      <c r="J148">
        <f>'cylinder load'!J148</f>
        <v>0.47000000000000003</v>
      </c>
      <c r="K148">
        <f>'cylinder load'!N148</f>
        <v>-18</v>
      </c>
      <c r="L148">
        <f>'cylinder load'!O148</f>
        <v>0.60000000000000009</v>
      </c>
      <c r="M148">
        <f>'cylinder load'!P148</f>
        <v>1.0020000000000011</v>
      </c>
      <c r="N148">
        <f t="shared" si="11"/>
        <v>-11.25</v>
      </c>
      <c r="O148">
        <f t="shared" si="12"/>
        <v>0.37500000000000006</v>
      </c>
      <c r="P148">
        <f t="shared" si="13"/>
        <v>0.62625000000000064</v>
      </c>
      <c r="S148">
        <f>'cylinder load'!U148</f>
        <v>1.820000000000001</v>
      </c>
      <c r="T148">
        <f>'cylinder load'!V148</f>
        <v>1.0920000000000007</v>
      </c>
      <c r="U148">
        <f t="shared" si="15"/>
        <v>3.9120000000000017</v>
      </c>
      <c r="V148">
        <f t="shared" si="14"/>
        <v>1.4670000000000007</v>
      </c>
    </row>
    <row r="149" spans="9:22" x14ac:dyDescent="0.3">
      <c r="I149">
        <f>'cylinder load'!L149</f>
        <v>0.54</v>
      </c>
      <c r="J149">
        <f>'cylinder load'!J149</f>
        <v>0.47333333333333338</v>
      </c>
      <c r="K149">
        <f>'cylinder load'!N149</f>
        <v>-18</v>
      </c>
      <c r="L149">
        <f>'cylinder load'!O149</f>
        <v>0.54</v>
      </c>
      <c r="M149">
        <f>'cylinder load'!P149</f>
        <v>1.0037000000000011</v>
      </c>
      <c r="N149">
        <f t="shared" si="11"/>
        <v>-11.25</v>
      </c>
      <c r="O149">
        <f t="shared" si="12"/>
        <v>0.33750000000000002</v>
      </c>
      <c r="P149">
        <f t="shared" si="13"/>
        <v>0.62731250000000072</v>
      </c>
      <c r="S149">
        <f>'cylinder load'!U149</f>
        <v>1.820000000000001</v>
      </c>
      <c r="T149">
        <f>'cylinder load'!V149</f>
        <v>0.98280000000000056</v>
      </c>
      <c r="U149">
        <f t="shared" si="15"/>
        <v>3.9120000000000017</v>
      </c>
      <c r="V149">
        <f t="shared" si="14"/>
        <v>1.3203000000000007</v>
      </c>
    </row>
    <row r="150" spans="9:22" x14ac:dyDescent="0.3">
      <c r="I150">
        <f>'cylinder load'!L150</f>
        <v>0.48000000000000004</v>
      </c>
      <c r="J150">
        <f>'cylinder load'!J150</f>
        <v>0.47666666666666668</v>
      </c>
      <c r="K150">
        <f>'cylinder load'!N150</f>
        <v>-18</v>
      </c>
      <c r="L150">
        <f>'cylinder load'!O150</f>
        <v>0.48000000000000004</v>
      </c>
      <c r="M150">
        <f>'cylinder load'!P150</f>
        <v>1.0052000000000012</v>
      </c>
      <c r="N150">
        <f t="shared" si="11"/>
        <v>-11.25</v>
      </c>
      <c r="O150">
        <f t="shared" si="12"/>
        <v>0.3</v>
      </c>
      <c r="P150">
        <f t="shared" si="13"/>
        <v>0.62825000000000075</v>
      </c>
      <c r="S150">
        <f>'cylinder load'!U150</f>
        <v>1.8199999999999981</v>
      </c>
      <c r="T150">
        <f>'cylinder load'!V150</f>
        <v>0.87359999999999915</v>
      </c>
      <c r="U150">
        <f t="shared" si="15"/>
        <v>3.9119999999999973</v>
      </c>
      <c r="V150">
        <f t="shared" si="14"/>
        <v>1.1735999999999991</v>
      </c>
    </row>
    <row r="151" spans="9:22" x14ac:dyDescent="0.3">
      <c r="I151">
        <f>'cylinder load'!L151</f>
        <v>0.42000000000000004</v>
      </c>
      <c r="J151">
        <f>'cylinder load'!J151</f>
        <v>0.48000000000000004</v>
      </c>
      <c r="K151">
        <f>'cylinder load'!N151</f>
        <v>-18</v>
      </c>
      <c r="L151">
        <f>'cylinder load'!O151</f>
        <v>0.42000000000000004</v>
      </c>
      <c r="M151">
        <f>'cylinder load'!P151</f>
        <v>1.0065000000000013</v>
      </c>
      <c r="N151">
        <f t="shared" si="11"/>
        <v>-11.25</v>
      </c>
      <c r="O151">
        <f t="shared" si="12"/>
        <v>0.26250000000000001</v>
      </c>
      <c r="P151">
        <f t="shared" si="13"/>
        <v>0.62906250000000075</v>
      </c>
      <c r="S151">
        <f>'cylinder load'!U151</f>
        <v>1.8200000000000012</v>
      </c>
      <c r="T151">
        <f>'cylinder load'!V151</f>
        <v>0.76440000000000052</v>
      </c>
      <c r="U151">
        <f t="shared" si="15"/>
        <v>3.9120000000000021</v>
      </c>
      <c r="V151">
        <f t="shared" si="14"/>
        <v>1.0269000000000006</v>
      </c>
    </row>
    <row r="152" spans="9:22" x14ac:dyDescent="0.3">
      <c r="I152">
        <f>'cylinder load'!L152</f>
        <v>0.36000000000000004</v>
      </c>
      <c r="J152">
        <f>'cylinder load'!J152</f>
        <v>0.48333333333333334</v>
      </c>
      <c r="K152">
        <f>'cylinder load'!N152</f>
        <v>-18</v>
      </c>
      <c r="L152">
        <f>'cylinder load'!O152</f>
        <v>0.36000000000000004</v>
      </c>
      <c r="M152">
        <f>'cylinder load'!P152</f>
        <v>1.0076000000000014</v>
      </c>
      <c r="N152">
        <f t="shared" si="11"/>
        <v>-11.25</v>
      </c>
      <c r="O152">
        <f t="shared" si="12"/>
        <v>0.22500000000000001</v>
      </c>
      <c r="P152">
        <f t="shared" si="13"/>
        <v>0.62975000000000081</v>
      </c>
      <c r="S152">
        <f>'cylinder load'!U152</f>
        <v>1.8199999999999981</v>
      </c>
      <c r="T152">
        <f>'cylinder load'!V152</f>
        <v>0.65519999999999934</v>
      </c>
      <c r="U152">
        <f t="shared" si="15"/>
        <v>3.9119999999999973</v>
      </c>
      <c r="V152">
        <f t="shared" si="14"/>
        <v>0.88019999999999943</v>
      </c>
    </row>
    <row r="153" spans="9:22" x14ac:dyDescent="0.3">
      <c r="I153">
        <f>'cylinder load'!L153</f>
        <v>0.30000000000000004</v>
      </c>
      <c r="J153">
        <f>'cylinder load'!J153</f>
        <v>0.48666666666666669</v>
      </c>
      <c r="K153">
        <f>'cylinder load'!N153</f>
        <v>-18</v>
      </c>
      <c r="L153">
        <f>'cylinder load'!O153</f>
        <v>0.30000000000000004</v>
      </c>
      <c r="M153">
        <f>'cylinder load'!P153</f>
        <v>1.0085000000000013</v>
      </c>
      <c r="N153">
        <f t="shared" si="11"/>
        <v>-11.25</v>
      </c>
      <c r="O153">
        <f t="shared" si="12"/>
        <v>0.18750000000000003</v>
      </c>
      <c r="P153">
        <f t="shared" si="13"/>
        <v>0.63031250000000072</v>
      </c>
      <c r="S153">
        <f>'cylinder load'!U153</f>
        <v>1.8200000000000012</v>
      </c>
      <c r="T153">
        <f>'cylinder load'!V153</f>
        <v>0.54600000000000048</v>
      </c>
      <c r="U153">
        <f t="shared" si="15"/>
        <v>3.9120000000000021</v>
      </c>
      <c r="V153">
        <f t="shared" si="14"/>
        <v>0.73350000000000048</v>
      </c>
    </row>
    <row r="154" spans="9:22" x14ac:dyDescent="0.3">
      <c r="I154">
        <f>'cylinder load'!L154</f>
        <v>0.24000000000000005</v>
      </c>
      <c r="J154">
        <f>'cylinder load'!J154</f>
        <v>0.49000000000000005</v>
      </c>
      <c r="K154">
        <f>'cylinder load'!N154</f>
        <v>-18</v>
      </c>
      <c r="L154">
        <f>'cylinder load'!O154</f>
        <v>0.24000000000000005</v>
      </c>
      <c r="M154">
        <f>'cylinder load'!P154</f>
        <v>1.0092000000000012</v>
      </c>
      <c r="N154">
        <f t="shared" si="11"/>
        <v>-11.25</v>
      </c>
      <c r="O154">
        <f t="shared" si="12"/>
        <v>0.15000000000000002</v>
      </c>
      <c r="P154">
        <f t="shared" si="13"/>
        <v>0.6307500000000007</v>
      </c>
      <c r="S154">
        <f>'cylinder load'!U154</f>
        <v>1.8200000000000012</v>
      </c>
      <c r="T154">
        <f>'cylinder load'!V154</f>
        <v>0.43680000000000035</v>
      </c>
      <c r="U154">
        <f t="shared" si="15"/>
        <v>3.9120000000000021</v>
      </c>
      <c r="V154">
        <f t="shared" si="14"/>
        <v>0.58680000000000043</v>
      </c>
    </row>
    <row r="155" spans="9:22" x14ac:dyDescent="0.3">
      <c r="I155">
        <f>'cylinder load'!L155</f>
        <v>0.18000000000000005</v>
      </c>
      <c r="J155">
        <f>'cylinder load'!J155</f>
        <v>0.49333333333333335</v>
      </c>
      <c r="K155">
        <f>'cylinder load'!N155</f>
        <v>-18</v>
      </c>
      <c r="L155">
        <f>'cylinder load'!O155</f>
        <v>0.18000000000000005</v>
      </c>
      <c r="M155">
        <f>'cylinder load'!P155</f>
        <v>1.0097000000000012</v>
      </c>
      <c r="N155">
        <f t="shared" si="11"/>
        <v>-11.25</v>
      </c>
      <c r="O155">
        <f t="shared" si="12"/>
        <v>0.11250000000000003</v>
      </c>
      <c r="P155">
        <f t="shared" si="13"/>
        <v>0.63106250000000064</v>
      </c>
      <c r="S155">
        <f>'cylinder load'!U155</f>
        <v>1.8199999999999981</v>
      </c>
      <c r="T155">
        <f>'cylinder load'!V155</f>
        <v>0.32759999999999972</v>
      </c>
      <c r="U155">
        <f t="shared" si="15"/>
        <v>3.9119999999999973</v>
      </c>
      <c r="V155">
        <f t="shared" si="14"/>
        <v>0.44009999999999982</v>
      </c>
    </row>
    <row r="156" spans="9:22" x14ac:dyDescent="0.3">
      <c r="I156">
        <f>'cylinder load'!L156</f>
        <v>0.12000000000000005</v>
      </c>
      <c r="J156">
        <f>'cylinder load'!J156</f>
        <v>0.4966666666666667</v>
      </c>
      <c r="K156">
        <f>'cylinder load'!N156</f>
        <v>-18</v>
      </c>
      <c r="L156">
        <f>'cylinder load'!O156</f>
        <v>0.12000000000000005</v>
      </c>
      <c r="M156">
        <f>'cylinder load'!P156</f>
        <v>1.0100000000000011</v>
      </c>
      <c r="N156">
        <f t="shared" si="11"/>
        <v>-11.25</v>
      </c>
      <c r="O156">
        <f t="shared" si="12"/>
        <v>7.5000000000000025E-2</v>
      </c>
      <c r="P156">
        <f t="shared" si="13"/>
        <v>0.63125000000000064</v>
      </c>
      <c r="S156">
        <f>'cylinder load'!U156</f>
        <v>1.8200000000000012</v>
      </c>
      <c r="T156">
        <f>'cylinder load'!V156</f>
        <v>0.21840000000000023</v>
      </c>
      <c r="U156">
        <f t="shared" si="15"/>
        <v>3.9120000000000021</v>
      </c>
      <c r="V156">
        <f t="shared" si="14"/>
        <v>0.29340000000000027</v>
      </c>
    </row>
    <row r="157" spans="9:22" x14ac:dyDescent="0.3">
      <c r="I157">
        <f>'cylinder load'!L157</f>
        <v>6.0000000000000046E-2</v>
      </c>
      <c r="J157">
        <f>'cylinder load'!J157</f>
        <v>0.5</v>
      </c>
      <c r="K157">
        <f>'cylinder load'!N157</f>
        <v>-18</v>
      </c>
      <c r="L157">
        <f>'cylinder load'!O157</f>
        <v>6.0000000000000046E-2</v>
      </c>
      <c r="M157">
        <f>'cylinder load'!P157</f>
        <v>1.0101000000000011</v>
      </c>
      <c r="N157">
        <f t="shared" si="11"/>
        <v>-11.25</v>
      </c>
      <c r="O157">
        <f t="shared" si="12"/>
        <v>3.7500000000000026E-2</v>
      </c>
      <c r="P157">
        <f t="shared" si="13"/>
        <v>0.63131250000000061</v>
      </c>
      <c r="S157">
        <f>'cylinder load'!U157</f>
        <v>1.8199999999999981</v>
      </c>
      <c r="T157">
        <f>'cylinder load'!V157</f>
        <v>0.10919999999999996</v>
      </c>
      <c r="U157">
        <f t="shared" si="15"/>
        <v>3.9119999999999973</v>
      </c>
      <c r="V157">
        <f t="shared" si="14"/>
        <v>0.1467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B4:AN157"/>
  <sheetViews>
    <sheetView tabSelected="1" topLeftCell="D1" zoomScale="55" zoomScaleNormal="55" workbookViewId="0">
      <selection activeCell="AF33" sqref="AF33"/>
    </sheetView>
  </sheetViews>
  <sheetFormatPr defaultRowHeight="14.4" x14ac:dyDescent="0.3"/>
  <cols>
    <col min="3" max="3" width="13.44140625" bestFit="1" customWidth="1"/>
    <col min="4" max="5" width="18.88671875" bestFit="1" customWidth="1"/>
    <col min="11" max="11" width="10.44140625" customWidth="1"/>
    <col min="36" max="36" width="16.109375" bestFit="1" customWidth="1"/>
    <col min="37" max="37" width="13.6640625" bestFit="1" customWidth="1"/>
    <col min="38" max="38" width="10.6640625" bestFit="1" customWidth="1"/>
    <col min="39" max="39" width="13.6640625" bestFit="1" customWidth="1"/>
    <col min="40" max="40" width="10.6640625" bestFit="1" customWidth="1"/>
  </cols>
  <sheetData>
    <row r="4" spans="9:22" x14ac:dyDescent="0.3">
      <c r="I4" s="5"/>
    </row>
    <row r="5" spans="9:22" x14ac:dyDescent="0.3">
      <c r="K5" t="str">
        <f>'gear reducer'!K5</f>
        <v>OUTPUT</v>
      </c>
      <c r="N5" t="str">
        <f>'gear reducer'!N5</f>
        <v>INPUT</v>
      </c>
      <c r="S5" t="str">
        <f>'gear reducer'!S5</f>
        <v>OUTPUT</v>
      </c>
      <c r="U5" t="str">
        <f>'gear reducer'!U5</f>
        <v>INPUT</v>
      </c>
    </row>
    <row r="6" spans="9:22" x14ac:dyDescent="0.3">
      <c r="I6" t="str">
        <f>'gear reducer'!I6</f>
        <v>index</v>
      </c>
      <c r="J6" t="str">
        <f>'gear reducer'!J6</f>
        <v>time</v>
      </c>
      <c r="K6" s="7" t="str">
        <f>'gear reducer'!K6</f>
        <v>acceleration [rad/s2]</v>
      </c>
      <c r="L6" s="7" t="str">
        <f>'gear reducer'!L6</f>
        <v>speed[rad/s]</v>
      </c>
      <c r="M6" s="7" t="str">
        <f>'gear reducer'!M6</f>
        <v>position [rads]</v>
      </c>
      <c r="N6" s="10" t="str">
        <f>'gear reducer'!N6</f>
        <v>acceleration [rad/s2]</v>
      </c>
      <c r="O6" s="10" t="str">
        <f>'gear reducer'!O6</f>
        <v>speed[rad/s]</v>
      </c>
      <c r="P6" s="10" t="str">
        <f>'gear reducer'!P6</f>
        <v>position [rads]</v>
      </c>
      <c r="S6" s="8" t="str">
        <f>'gear reducer'!S6</f>
        <v>torque [N/m]</v>
      </c>
      <c r="T6" s="8" t="str">
        <f>'gear reducer'!T6</f>
        <v>Power</v>
      </c>
      <c r="U6" s="10" t="str">
        <f>'gear reducer'!U6</f>
        <v>torque [N/m]</v>
      </c>
      <c r="V6" s="10" t="str">
        <f>'gear reducer'!V6</f>
        <v>Power</v>
      </c>
    </row>
    <row r="7" spans="9:22" x14ac:dyDescent="0.3">
      <c r="I7">
        <f>'gear reducer'!I7</f>
        <v>0</v>
      </c>
      <c r="J7">
        <f>'gear reducer'!J7</f>
        <v>0</v>
      </c>
      <c r="K7">
        <f>'gear reducer'!N7</f>
        <v>11.25</v>
      </c>
      <c r="L7">
        <f>'gear reducer'!O7</f>
        <v>0</v>
      </c>
      <c r="M7">
        <f>'gear reducer'!P7</f>
        <v>0</v>
      </c>
      <c r="N7">
        <f>K7</f>
        <v>11.25</v>
      </c>
      <c r="O7">
        <f>L7</f>
        <v>0</v>
      </c>
      <c r="P7">
        <f>M7</f>
        <v>0</v>
      </c>
      <c r="S7">
        <f>'gear reducer'!U7</f>
        <v>4.2</v>
      </c>
      <c r="T7">
        <f>'gear reducer'!V7</f>
        <v>0</v>
      </c>
      <c r="U7">
        <f>+$C$40*S7</f>
        <v>4.2</v>
      </c>
      <c r="V7">
        <f>U7*O7</f>
        <v>0</v>
      </c>
    </row>
    <row r="8" spans="9:22" x14ac:dyDescent="0.3">
      <c r="I8">
        <f>'gear reducer'!I8</f>
        <v>6.0000000000000005E-2</v>
      </c>
      <c r="J8">
        <f>'gear reducer'!J8</f>
        <v>3.3333333333333335E-3</v>
      </c>
      <c r="K8">
        <f>'gear reducer'!N8</f>
        <v>11.25</v>
      </c>
      <c r="L8">
        <f>'gear reducer'!O8</f>
        <v>3.7499999999999999E-2</v>
      </c>
      <c r="M8">
        <f>'gear reducer'!P8</f>
        <v>1.875E-4</v>
      </c>
      <c r="N8">
        <f t="shared" ref="N8:N71" si="0">K8</f>
        <v>11.25</v>
      </c>
      <c r="O8">
        <f t="shared" ref="O8:O71" si="1">L8</f>
        <v>3.7499999999999999E-2</v>
      </c>
      <c r="P8">
        <f t="shared" ref="P8:P71" si="2">M8</f>
        <v>1.875E-4</v>
      </c>
      <c r="S8">
        <f>'gear reducer'!U8</f>
        <v>4.6567499999999997</v>
      </c>
      <c r="T8">
        <f>'gear reducer'!V8</f>
        <v>0.174628125</v>
      </c>
      <c r="U8">
        <f>$D$46*((O8-O7)/(J8-J7)) +$C$40*S8</f>
        <v>4.7120999999999995</v>
      </c>
      <c r="V8">
        <f t="shared" ref="V8:V71" si="3">U8*O8</f>
        <v>0.17670374999999997</v>
      </c>
    </row>
    <row r="9" spans="9:22" x14ac:dyDescent="0.3">
      <c r="I9">
        <f>'gear reducer'!I9</f>
        <v>0.12000000000000001</v>
      </c>
      <c r="J9">
        <f>'gear reducer'!J9</f>
        <v>6.6666666666666671E-3</v>
      </c>
      <c r="K9">
        <f>'gear reducer'!N9</f>
        <v>11.25</v>
      </c>
      <c r="L9">
        <f>'gear reducer'!O9</f>
        <v>7.4999999999999997E-2</v>
      </c>
      <c r="M9">
        <f>'gear reducer'!P9</f>
        <v>5.0000000000000001E-4</v>
      </c>
      <c r="N9">
        <f t="shared" si="0"/>
        <v>11.25</v>
      </c>
      <c r="O9">
        <f t="shared" si="1"/>
        <v>7.4999999999999997E-2</v>
      </c>
      <c r="P9">
        <f t="shared" si="2"/>
        <v>5.0000000000000001E-4</v>
      </c>
      <c r="S9">
        <f>'gear reducer'!U9</f>
        <v>4.4879999999999995</v>
      </c>
      <c r="T9">
        <f>'gear reducer'!V9</f>
        <v>0.33659999999999995</v>
      </c>
      <c r="U9">
        <f t="shared" ref="U9:U72" si="4">$D$46*((O9-O8)/(J9-J8)) +$C$40*S9</f>
        <v>4.5433499999999993</v>
      </c>
      <c r="V9">
        <f t="shared" si="3"/>
        <v>0.34075124999999995</v>
      </c>
    </row>
    <row r="10" spans="9:22" x14ac:dyDescent="0.3">
      <c r="I10">
        <f>'gear reducer'!I10</f>
        <v>0.18000000000000002</v>
      </c>
      <c r="J10">
        <f>'gear reducer'!J10</f>
        <v>0.01</v>
      </c>
      <c r="K10">
        <f>'gear reducer'!N10</f>
        <v>11.25</v>
      </c>
      <c r="L10">
        <f>'gear reducer'!O10</f>
        <v>0.1125</v>
      </c>
      <c r="M10">
        <f>'gear reducer'!P10</f>
        <v>9.3750000000000007E-4</v>
      </c>
      <c r="N10">
        <f t="shared" si="0"/>
        <v>11.25</v>
      </c>
      <c r="O10">
        <f t="shared" si="1"/>
        <v>0.1125</v>
      </c>
      <c r="P10">
        <f t="shared" si="2"/>
        <v>9.3750000000000007E-4</v>
      </c>
      <c r="S10">
        <f>'gear reducer'!U10</f>
        <v>4.4880000000000004</v>
      </c>
      <c r="T10">
        <f>'gear reducer'!V10</f>
        <v>0.50490000000000002</v>
      </c>
      <c r="U10">
        <f t="shared" si="4"/>
        <v>4.5433500000000002</v>
      </c>
      <c r="V10">
        <f t="shared" si="3"/>
        <v>0.51112687500000009</v>
      </c>
    </row>
    <row r="11" spans="9:22" x14ac:dyDescent="0.3">
      <c r="I11">
        <f>'gear reducer'!I11</f>
        <v>0.24000000000000002</v>
      </c>
      <c r="J11">
        <f>'gear reducer'!J11</f>
        <v>1.3333333333333334E-2</v>
      </c>
      <c r="K11">
        <f>'gear reducer'!N11</f>
        <v>11.25</v>
      </c>
      <c r="L11">
        <f>'gear reducer'!O11</f>
        <v>0.15</v>
      </c>
      <c r="M11">
        <f>'gear reducer'!P11</f>
        <v>1.5E-3</v>
      </c>
      <c r="N11">
        <f t="shared" si="0"/>
        <v>11.25</v>
      </c>
      <c r="O11">
        <f t="shared" si="1"/>
        <v>0.15</v>
      </c>
      <c r="P11">
        <f t="shared" si="2"/>
        <v>1.5E-3</v>
      </c>
      <c r="S11">
        <f>'gear reducer'!U11</f>
        <v>4.4879999999999995</v>
      </c>
      <c r="T11">
        <f>'gear reducer'!V11</f>
        <v>0.67319999999999991</v>
      </c>
      <c r="U11">
        <f t="shared" si="4"/>
        <v>4.5433499999999993</v>
      </c>
      <c r="V11">
        <f t="shared" si="3"/>
        <v>0.6815024999999999</v>
      </c>
    </row>
    <row r="12" spans="9:22" x14ac:dyDescent="0.3">
      <c r="I12">
        <f>'gear reducer'!I12</f>
        <v>0.30000000000000004</v>
      </c>
      <c r="J12">
        <f>'gear reducer'!J12</f>
        <v>1.6666666666666666E-2</v>
      </c>
      <c r="K12">
        <f>'gear reducer'!N12</f>
        <v>11.25</v>
      </c>
      <c r="L12">
        <f>'gear reducer'!O12</f>
        <v>0.18750000000000003</v>
      </c>
      <c r="M12">
        <f>'gear reducer'!P12</f>
        <v>2.1874999999999998E-3</v>
      </c>
      <c r="N12">
        <f t="shared" si="0"/>
        <v>11.25</v>
      </c>
      <c r="O12">
        <f t="shared" si="1"/>
        <v>0.18750000000000003</v>
      </c>
      <c r="P12">
        <f t="shared" si="2"/>
        <v>2.1874999999999998E-3</v>
      </c>
      <c r="S12">
        <f>'gear reducer'!U12</f>
        <v>4.4880000000000004</v>
      </c>
      <c r="T12">
        <f>'gear reducer'!V12</f>
        <v>0.84150000000000025</v>
      </c>
      <c r="U12">
        <f t="shared" si="4"/>
        <v>4.5433500000000002</v>
      </c>
      <c r="V12">
        <f t="shared" si="3"/>
        <v>0.85187812500000015</v>
      </c>
    </row>
    <row r="13" spans="9:22" x14ac:dyDescent="0.3">
      <c r="I13">
        <f>'gear reducer'!I13</f>
        <v>0.36000000000000004</v>
      </c>
      <c r="J13">
        <f>'gear reducer'!J13</f>
        <v>0.02</v>
      </c>
      <c r="K13">
        <f>'gear reducer'!N13</f>
        <v>11.25</v>
      </c>
      <c r="L13">
        <f>'gear reducer'!O13</f>
        <v>0.22500000000000001</v>
      </c>
      <c r="M13">
        <f>'gear reducer'!P13</f>
        <v>3.0000000000000001E-3</v>
      </c>
      <c r="N13">
        <f t="shared" si="0"/>
        <v>11.25</v>
      </c>
      <c r="O13">
        <f t="shared" si="1"/>
        <v>0.22500000000000001</v>
      </c>
      <c r="P13">
        <f t="shared" si="2"/>
        <v>3.0000000000000001E-3</v>
      </c>
      <c r="S13">
        <f>'gear reducer'!U13</f>
        <v>4.4879999999999995</v>
      </c>
      <c r="T13">
        <f>'gear reducer'!V13</f>
        <v>1.0098</v>
      </c>
      <c r="U13">
        <f t="shared" si="4"/>
        <v>4.5433499999999993</v>
      </c>
      <c r="V13">
        <f t="shared" si="3"/>
        <v>1.02225375</v>
      </c>
    </row>
    <row r="14" spans="9:22" x14ac:dyDescent="0.3">
      <c r="I14">
        <f>'gear reducer'!I14</f>
        <v>0.42000000000000004</v>
      </c>
      <c r="J14">
        <f>'gear reducer'!J14</f>
        <v>2.3333333333333334E-2</v>
      </c>
      <c r="K14">
        <f>'gear reducer'!N14</f>
        <v>11.25</v>
      </c>
      <c r="L14">
        <f>'gear reducer'!O14</f>
        <v>0.26250000000000001</v>
      </c>
      <c r="M14">
        <f>'gear reducer'!P14</f>
        <v>3.9375E-3</v>
      </c>
      <c r="N14">
        <f t="shared" si="0"/>
        <v>11.25</v>
      </c>
      <c r="O14">
        <f t="shared" si="1"/>
        <v>0.26250000000000001</v>
      </c>
      <c r="P14">
        <f t="shared" si="2"/>
        <v>3.9375E-3</v>
      </c>
      <c r="S14">
        <f>'gear reducer'!U14</f>
        <v>4.4879999999999995</v>
      </c>
      <c r="T14">
        <f>'gear reducer'!V14</f>
        <v>1.1780999999999999</v>
      </c>
      <c r="U14">
        <f t="shared" si="4"/>
        <v>4.5433499999999993</v>
      </c>
      <c r="V14">
        <f t="shared" si="3"/>
        <v>1.1926293749999999</v>
      </c>
    </row>
    <row r="15" spans="9:22" x14ac:dyDescent="0.3">
      <c r="I15">
        <f>'gear reducer'!I15</f>
        <v>0.48000000000000004</v>
      </c>
      <c r="J15">
        <f>'gear reducer'!J15</f>
        <v>2.6666666666666668E-2</v>
      </c>
      <c r="K15">
        <f>'gear reducer'!N15</f>
        <v>11.25</v>
      </c>
      <c r="L15">
        <f>'gear reducer'!O15</f>
        <v>0.3</v>
      </c>
      <c r="M15">
        <f>'gear reducer'!P15</f>
        <v>5.0000000000000001E-3</v>
      </c>
      <c r="N15">
        <f t="shared" si="0"/>
        <v>11.25</v>
      </c>
      <c r="O15">
        <f t="shared" si="1"/>
        <v>0.3</v>
      </c>
      <c r="P15">
        <f t="shared" si="2"/>
        <v>5.0000000000000001E-3</v>
      </c>
      <c r="S15">
        <f>'gear reducer'!U15</f>
        <v>4.4879999999999995</v>
      </c>
      <c r="T15">
        <f>'gear reducer'!V15</f>
        <v>1.3463999999999998</v>
      </c>
      <c r="U15">
        <f t="shared" si="4"/>
        <v>4.5433499999999993</v>
      </c>
      <c r="V15">
        <f t="shared" si="3"/>
        <v>1.3630049999999998</v>
      </c>
    </row>
    <row r="16" spans="9:22" x14ac:dyDescent="0.3">
      <c r="I16">
        <f>'gear reducer'!I16</f>
        <v>0.54</v>
      </c>
      <c r="J16">
        <f>'gear reducer'!J16</f>
        <v>3.0000000000000002E-2</v>
      </c>
      <c r="K16">
        <f>'gear reducer'!N16</f>
        <v>11.25</v>
      </c>
      <c r="L16">
        <f>'gear reducer'!O16</f>
        <v>0.33750000000000002</v>
      </c>
      <c r="M16">
        <f>'gear reducer'!P16</f>
        <v>6.1874999999999994E-3</v>
      </c>
      <c r="N16">
        <f t="shared" si="0"/>
        <v>11.25</v>
      </c>
      <c r="O16">
        <f t="shared" si="1"/>
        <v>0.33750000000000002</v>
      </c>
      <c r="P16">
        <f t="shared" si="2"/>
        <v>6.1874999999999994E-3</v>
      </c>
      <c r="S16">
        <f>'gear reducer'!U16</f>
        <v>4.4879999999999995</v>
      </c>
      <c r="T16">
        <f>'gear reducer'!V16</f>
        <v>1.5146999999999999</v>
      </c>
      <c r="U16">
        <f t="shared" si="4"/>
        <v>4.5433499999999993</v>
      </c>
      <c r="V16">
        <f t="shared" si="3"/>
        <v>1.5333806249999999</v>
      </c>
    </row>
    <row r="17" spans="9:22" x14ac:dyDescent="0.3">
      <c r="I17">
        <f>'gear reducer'!I17</f>
        <v>0.60000000000000009</v>
      </c>
      <c r="J17">
        <f>'gear reducer'!J17</f>
        <v>3.3333333333333333E-2</v>
      </c>
      <c r="K17">
        <f>'gear reducer'!N17</f>
        <v>11.25</v>
      </c>
      <c r="L17">
        <f>'gear reducer'!O17</f>
        <v>0.37500000000000006</v>
      </c>
      <c r="M17">
        <f>'gear reducer'!P17</f>
        <v>7.4999999999999989E-3</v>
      </c>
      <c r="N17">
        <f t="shared" si="0"/>
        <v>11.25</v>
      </c>
      <c r="O17">
        <f t="shared" si="1"/>
        <v>0.37500000000000006</v>
      </c>
      <c r="P17">
        <f t="shared" si="2"/>
        <v>7.4999999999999989E-3</v>
      </c>
      <c r="S17">
        <f>'gear reducer'!U17</f>
        <v>4.4880000000000013</v>
      </c>
      <c r="T17">
        <f>'gear reducer'!V17</f>
        <v>1.6830000000000007</v>
      </c>
      <c r="U17">
        <f t="shared" si="4"/>
        <v>4.5433500000000011</v>
      </c>
      <c r="V17">
        <f t="shared" si="3"/>
        <v>1.7037562500000007</v>
      </c>
    </row>
    <row r="18" spans="9:22" x14ac:dyDescent="0.3">
      <c r="I18">
        <f>'gear reducer'!I18</f>
        <v>0.66000000000000014</v>
      </c>
      <c r="J18">
        <f>'gear reducer'!J18</f>
        <v>3.6666666666666667E-2</v>
      </c>
      <c r="K18">
        <f>'gear reducer'!N18</f>
        <v>11.25</v>
      </c>
      <c r="L18">
        <f>'gear reducer'!O18</f>
        <v>0.41250000000000009</v>
      </c>
      <c r="M18">
        <f>'gear reducer'!P18</f>
        <v>8.9374999999999993E-3</v>
      </c>
      <c r="N18">
        <f t="shared" si="0"/>
        <v>11.25</v>
      </c>
      <c r="O18">
        <f t="shared" si="1"/>
        <v>0.41250000000000009</v>
      </c>
      <c r="P18">
        <f t="shared" si="2"/>
        <v>8.9374999999999993E-3</v>
      </c>
      <c r="S18">
        <f>'gear reducer'!U18</f>
        <v>4.4880000000000004</v>
      </c>
      <c r="T18">
        <f>'gear reducer'!V18</f>
        <v>1.8513000000000006</v>
      </c>
      <c r="U18">
        <f t="shared" si="4"/>
        <v>4.5433500000000002</v>
      </c>
      <c r="V18">
        <f t="shared" si="3"/>
        <v>1.8741318750000004</v>
      </c>
    </row>
    <row r="19" spans="9:22" x14ac:dyDescent="0.3">
      <c r="I19">
        <f>'gear reducer'!I19</f>
        <v>0.7200000000000002</v>
      </c>
      <c r="J19">
        <f>'gear reducer'!J19</f>
        <v>0.04</v>
      </c>
      <c r="K19">
        <f>'gear reducer'!N19</f>
        <v>11.25</v>
      </c>
      <c r="L19">
        <f>'gear reducer'!O19</f>
        <v>0.45000000000000012</v>
      </c>
      <c r="M19">
        <f>'gear reducer'!P19</f>
        <v>1.0499999999999999E-2</v>
      </c>
      <c r="N19">
        <f t="shared" si="0"/>
        <v>11.25</v>
      </c>
      <c r="O19">
        <f t="shared" si="1"/>
        <v>0.45000000000000012</v>
      </c>
      <c r="P19">
        <f t="shared" si="2"/>
        <v>1.0499999999999999E-2</v>
      </c>
      <c r="S19">
        <f>'gear reducer'!U19</f>
        <v>4.4880000000000004</v>
      </c>
      <c r="T19">
        <f>'gear reducer'!V19</f>
        <v>2.0196000000000009</v>
      </c>
      <c r="U19">
        <f t="shared" si="4"/>
        <v>4.5433500000000002</v>
      </c>
      <c r="V19">
        <f t="shared" si="3"/>
        <v>2.0445075000000008</v>
      </c>
    </row>
    <row r="20" spans="9:22" x14ac:dyDescent="0.3">
      <c r="I20">
        <f>'gear reducer'!I20</f>
        <v>0.78000000000000025</v>
      </c>
      <c r="J20">
        <f>'gear reducer'!J20</f>
        <v>4.3333333333333335E-2</v>
      </c>
      <c r="K20">
        <f>'gear reducer'!N20</f>
        <v>11.25</v>
      </c>
      <c r="L20">
        <f>'gear reducer'!O20</f>
        <v>0.48750000000000016</v>
      </c>
      <c r="M20">
        <f>'gear reducer'!P20</f>
        <v>1.2187499999999999E-2</v>
      </c>
      <c r="N20">
        <f t="shared" si="0"/>
        <v>11.25</v>
      </c>
      <c r="O20">
        <f t="shared" si="1"/>
        <v>0.48750000000000016</v>
      </c>
      <c r="P20">
        <f t="shared" si="2"/>
        <v>1.2187499999999999E-2</v>
      </c>
      <c r="S20">
        <f>'gear reducer'!U20</f>
        <v>4.4880000000000004</v>
      </c>
      <c r="T20">
        <f>'gear reducer'!V20</f>
        <v>2.1879000000000008</v>
      </c>
      <c r="U20">
        <f t="shared" si="4"/>
        <v>4.5433500000000002</v>
      </c>
      <c r="V20">
        <f t="shared" si="3"/>
        <v>2.214883125000001</v>
      </c>
    </row>
    <row r="21" spans="9:22" x14ac:dyDescent="0.3">
      <c r="I21">
        <f>'gear reducer'!I21</f>
        <v>0.8400000000000003</v>
      </c>
      <c r="J21">
        <f>'gear reducer'!J21</f>
        <v>4.6666666666666669E-2</v>
      </c>
      <c r="K21">
        <f>'gear reducer'!N21</f>
        <v>11.25</v>
      </c>
      <c r="L21">
        <f>'gear reducer'!O21</f>
        <v>0.52500000000000013</v>
      </c>
      <c r="M21">
        <f>'gear reducer'!P21</f>
        <v>1.3999999999999999E-2</v>
      </c>
      <c r="N21">
        <f t="shared" si="0"/>
        <v>11.25</v>
      </c>
      <c r="O21">
        <f t="shared" si="1"/>
        <v>0.52500000000000013</v>
      </c>
      <c r="P21">
        <f t="shared" si="2"/>
        <v>1.3999999999999999E-2</v>
      </c>
      <c r="S21">
        <f>'gear reducer'!U21</f>
        <v>4.4880000000000004</v>
      </c>
      <c r="T21">
        <f>'gear reducer'!V21</f>
        <v>2.3562000000000007</v>
      </c>
      <c r="U21">
        <f t="shared" si="4"/>
        <v>4.5433500000000002</v>
      </c>
      <c r="V21">
        <f t="shared" si="3"/>
        <v>2.3852587500000006</v>
      </c>
    </row>
    <row r="22" spans="9:22" x14ac:dyDescent="0.3">
      <c r="I22">
        <f>'gear reducer'!I22</f>
        <v>0.90000000000000036</v>
      </c>
      <c r="J22">
        <f>'gear reducer'!J22</f>
        <v>0.05</v>
      </c>
      <c r="K22">
        <f>'gear reducer'!N22</f>
        <v>11.25</v>
      </c>
      <c r="L22">
        <f>'gear reducer'!O22</f>
        <v>0.56250000000000022</v>
      </c>
      <c r="M22">
        <f>'gear reducer'!P22</f>
        <v>1.59375E-2</v>
      </c>
      <c r="N22">
        <f t="shared" si="0"/>
        <v>11.25</v>
      </c>
      <c r="O22">
        <f t="shared" si="1"/>
        <v>0.56250000000000022</v>
      </c>
      <c r="P22">
        <f t="shared" si="2"/>
        <v>1.59375E-2</v>
      </c>
      <c r="S22">
        <f>'gear reducer'!U22</f>
        <v>4.4880000000000004</v>
      </c>
      <c r="T22">
        <f>'gear reducer'!V22</f>
        <v>2.5245000000000011</v>
      </c>
      <c r="U22">
        <f t="shared" si="4"/>
        <v>4.5433500000000002</v>
      </c>
      <c r="V22">
        <f t="shared" si="3"/>
        <v>2.5556343750000012</v>
      </c>
    </row>
    <row r="23" spans="9:22" x14ac:dyDescent="0.3">
      <c r="I23">
        <f>'gear reducer'!I23</f>
        <v>0.96000000000000041</v>
      </c>
      <c r="J23">
        <f>'gear reducer'!J23</f>
        <v>5.3333333333333337E-2</v>
      </c>
      <c r="K23">
        <f>'gear reducer'!N23</f>
        <v>11.25</v>
      </c>
      <c r="L23">
        <f>'gear reducer'!O23</f>
        <v>0.6000000000000002</v>
      </c>
      <c r="M23">
        <f>'gear reducer'!P23</f>
        <v>1.8000000000000002E-2</v>
      </c>
      <c r="N23">
        <f t="shared" si="0"/>
        <v>11.25</v>
      </c>
      <c r="O23">
        <f t="shared" si="1"/>
        <v>0.6000000000000002</v>
      </c>
      <c r="P23">
        <f t="shared" si="2"/>
        <v>1.8000000000000002E-2</v>
      </c>
      <c r="S23">
        <f>'gear reducer'!U23</f>
        <v>4.4880000000000004</v>
      </c>
      <c r="T23">
        <f>'gear reducer'!V23</f>
        <v>2.692800000000001</v>
      </c>
      <c r="U23">
        <f t="shared" si="4"/>
        <v>4.5433500000000002</v>
      </c>
      <c r="V23">
        <f t="shared" si="3"/>
        <v>2.7260100000000009</v>
      </c>
    </row>
    <row r="24" spans="9:22" x14ac:dyDescent="0.3">
      <c r="I24">
        <f>'gear reducer'!I24</f>
        <v>1.0200000000000005</v>
      </c>
      <c r="J24">
        <f>'gear reducer'!J24</f>
        <v>5.6666666666666671E-2</v>
      </c>
      <c r="K24">
        <f>'gear reducer'!N24</f>
        <v>11.25</v>
      </c>
      <c r="L24">
        <f>'gear reducer'!O24</f>
        <v>0.63750000000000029</v>
      </c>
      <c r="M24">
        <f>'gear reducer'!P24</f>
        <v>2.0187500000000004E-2</v>
      </c>
      <c r="N24">
        <f t="shared" si="0"/>
        <v>11.25</v>
      </c>
      <c r="O24">
        <f t="shared" si="1"/>
        <v>0.63750000000000029</v>
      </c>
      <c r="P24">
        <f t="shared" si="2"/>
        <v>2.0187500000000004E-2</v>
      </c>
      <c r="S24">
        <f>'gear reducer'!U24</f>
        <v>4.4880000000000004</v>
      </c>
      <c r="T24">
        <f>'gear reducer'!V24</f>
        <v>2.8611000000000018</v>
      </c>
      <c r="U24">
        <f t="shared" si="4"/>
        <v>4.5433500000000002</v>
      </c>
      <c r="V24">
        <f t="shared" si="3"/>
        <v>2.8963856250000015</v>
      </c>
    </row>
    <row r="25" spans="9:22" x14ac:dyDescent="0.3">
      <c r="I25">
        <f>'gear reducer'!I25</f>
        <v>1.0800000000000005</v>
      </c>
      <c r="J25">
        <f>'gear reducer'!J25</f>
        <v>6.0000000000000005E-2</v>
      </c>
      <c r="K25">
        <f>'gear reducer'!N25</f>
        <v>11.25</v>
      </c>
      <c r="L25">
        <f>'gear reducer'!O25</f>
        <v>0.67500000000000027</v>
      </c>
      <c r="M25">
        <f>'gear reducer'!P25</f>
        <v>2.2500000000000006E-2</v>
      </c>
      <c r="N25">
        <f t="shared" si="0"/>
        <v>11.25</v>
      </c>
      <c r="O25">
        <f t="shared" si="1"/>
        <v>0.67500000000000027</v>
      </c>
      <c r="P25">
        <f t="shared" si="2"/>
        <v>2.2500000000000006E-2</v>
      </c>
      <c r="S25">
        <f>'gear reducer'!U25</f>
        <v>4.4880000000000004</v>
      </c>
      <c r="T25">
        <f>'gear reducer'!V25</f>
        <v>3.0294000000000016</v>
      </c>
      <c r="U25">
        <f t="shared" si="4"/>
        <v>4.5433500000000002</v>
      </c>
      <c r="V25">
        <f t="shared" si="3"/>
        <v>3.0667612500000012</v>
      </c>
    </row>
    <row r="26" spans="9:22" x14ac:dyDescent="0.3">
      <c r="I26">
        <f>'gear reducer'!I26</f>
        <v>1.1400000000000006</v>
      </c>
      <c r="J26">
        <f>'gear reducer'!J26</f>
        <v>6.3333333333333339E-2</v>
      </c>
      <c r="K26">
        <f>'gear reducer'!N26</f>
        <v>11.25</v>
      </c>
      <c r="L26">
        <f>'gear reducer'!O26</f>
        <v>0.71250000000000036</v>
      </c>
      <c r="M26">
        <f>'gear reducer'!P26</f>
        <v>2.4937500000000012E-2</v>
      </c>
      <c r="N26">
        <f t="shared" si="0"/>
        <v>11.25</v>
      </c>
      <c r="O26">
        <f t="shared" si="1"/>
        <v>0.71250000000000036</v>
      </c>
      <c r="P26">
        <f t="shared" si="2"/>
        <v>2.4937500000000012E-2</v>
      </c>
      <c r="S26">
        <f>'gear reducer'!U26</f>
        <v>4.4880000000000004</v>
      </c>
      <c r="T26">
        <f>'gear reducer'!V26</f>
        <v>3.197700000000002</v>
      </c>
      <c r="U26">
        <f t="shared" si="4"/>
        <v>4.5433500000000002</v>
      </c>
      <c r="V26">
        <f t="shared" si="3"/>
        <v>3.2371368750000018</v>
      </c>
    </row>
    <row r="27" spans="9:22" x14ac:dyDescent="0.3">
      <c r="I27">
        <f>'gear reducer'!I27</f>
        <v>1.2000000000000006</v>
      </c>
      <c r="J27">
        <f>'gear reducer'!J27</f>
        <v>6.6666666666666666E-2</v>
      </c>
      <c r="K27">
        <f>'gear reducer'!N27</f>
        <v>11.25</v>
      </c>
      <c r="L27">
        <f>'gear reducer'!O27</f>
        <v>0.75000000000000033</v>
      </c>
      <c r="M27">
        <f>'gear reducer'!P27</f>
        <v>2.7500000000000014E-2</v>
      </c>
      <c r="N27">
        <f t="shared" si="0"/>
        <v>11.25</v>
      </c>
      <c r="O27">
        <f t="shared" si="1"/>
        <v>0.75000000000000033</v>
      </c>
      <c r="P27">
        <f t="shared" si="2"/>
        <v>2.7500000000000014E-2</v>
      </c>
      <c r="S27">
        <f>'gear reducer'!U27</f>
        <v>4.4880000000000013</v>
      </c>
      <c r="T27">
        <f>'gear reducer'!V27</f>
        <v>3.3660000000000023</v>
      </c>
      <c r="U27">
        <f t="shared" si="4"/>
        <v>4.5433500000000011</v>
      </c>
      <c r="V27">
        <f t="shared" si="3"/>
        <v>3.4075125000000024</v>
      </c>
    </row>
    <row r="28" spans="9:22" x14ac:dyDescent="0.3">
      <c r="I28">
        <f>'gear reducer'!I28</f>
        <v>1.2600000000000007</v>
      </c>
      <c r="J28">
        <f>'gear reducer'!J28</f>
        <v>7.0000000000000007E-2</v>
      </c>
      <c r="K28">
        <f>'gear reducer'!N28</f>
        <v>11.25</v>
      </c>
      <c r="L28">
        <f>'gear reducer'!O28</f>
        <v>0.78750000000000042</v>
      </c>
      <c r="M28">
        <f>'gear reducer'!P28</f>
        <v>3.0187500000000016E-2</v>
      </c>
      <c r="N28">
        <f t="shared" si="0"/>
        <v>11.25</v>
      </c>
      <c r="O28">
        <f t="shared" si="1"/>
        <v>0.78750000000000042</v>
      </c>
      <c r="P28">
        <f t="shared" si="2"/>
        <v>3.0187500000000016E-2</v>
      </c>
      <c r="S28">
        <f>'gear reducer'!U28</f>
        <v>4.4879999999999995</v>
      </c>
      <c r="T28">
        <f>'gear reducer'!V28</f>
        <v>3.5343000000000013</v>
      </c>
      <c r="U28">
        <f t="shared" si="4"/>
        <v>4.5433499999999993</v>
      </c>
      <c r="V28">
        <f t="shared" si="3"/>
        <v>3.5778881250000012</v>
      </c>
    </row>
    <row r="29" spans="9:22" x14ac:dyDescent="0.3">
      <c r="I29">
        <f>'gear reducer'!I29</f>
        <v>1.3200000000000007</v>
      </c>
      <c r="J29">
        <f>'gear reducer'!J29</f>
        <v>7.3333333333333334E-2</v>
      </c>
      <c r="K29">
        <f>'gear reducer'!N29</f>
        <v>11.25</v>
      </c>
      <c r="L29">
        <f>'gear reducer'!O29</f>
        <v>0.8250000000000004</v>
      </c>
      <c r="M29">
        <f>'gear reducer'!P29</f>
        <v>3.3000000000000022E-2</v>
      </c>
      <c r="N29">
        <f t="shared" si="0"/>
        <v>11.25</v>
      </c>
      <c r="O29">
        <f t="shared" si="1"/>
        <v>0.8250000000000004</v>
      </c>
      <c r="P29">
        <f t="shared" si="2"/>
        <v>3.3000000000000022E-2</v>
      </c>
      <c r="S29">
        <f>'gear reducer'!U29</f>
        <v>4.4880000000000013</v>
      </c>
      <c r="T29">
        <f>'gear reducer'!V29</f>
        <v>3.702600000000003</v>
      </c>
      <c r="U29">
        <f t="shared" si="4"/>
        <v>4.5433500000000011</v>
      </c>
      <c r="V29">
        <f t="shared" si="3"/>
        <v>3.7482637500000027</v>
      </c>
    </row>
    <row r="30" spans="9:22" x14ac:dyDescent="0.3">
      <c r="I30">
        <f>'gear reducer'!I30</f>
        <v>1.3800000000000008</v>
      </c>
      <c r="J30">
        <f>'gear reducer'!J30</f>
        <v>7.6666666666666675E-2</v>
      </c>
      <c r="K30">
        <f>'gear reducer'!N30</f>
        <v>11.25</v>
      </c>
      <c r="L30">
        <f>'gear reducer'!O30</f>
        <v>0.86250000000000049</v>
      </c>
      <c r="M30">
        <f>'gear reducer'!P30</f>
        <v>3.5937500000000018E-2</v>
      </c>
      <c r="N30">
        <f t="shared" si="0"/>
        <v>11.25</v>
      </c>
      <c r="O30">
        <f t="shared" si="1"/>
        <v>0.86250000000000049</v>
      </c>
      <c r="P30">
        <f t="shared" si="2"/>
        <v>3.5937500000000018E-2</v>
      </c>
      <c r="S30">
        <f>'gear reducer'!U30</f>
        <v>4.4879999999999995</v>
      </c>
      <c r="T30">
        <f>'gear reducer'!V30</f>
        <v>3.870900000000002</v>
      </c>
      <c r="U30">
        <f t="shared" si="4"/>
        <v>4.5433499999999993</v>
      </c>
      <c r="V30">
        <f t="shared" si="3"/>
        <v>3.9186393750000015</v>
      </c>
    </row>
    <row r="31" spans="9:22" x14ac:dyDescent="0.3">
      <c r="I31">
        <f>'gear reducer'!I31</f>
        <v>1.4400000000000008</v>
      </c>
      <c r="J31">
        <f>'gear reducer'!J31</f>
        <v>0.08</v>
      </c>
      <c r="K31">
        <f>'gear reducer'!N31</f>
        <v>11.25</v>
      </c>
      <c r="L31">
        <f>'gear reducer'!O31</f>
        <v>0.90000000000000047</v>
      </c>
      <c r="M31">
        <f>'gear reducer'!P31</f>
        <v>3.9000000000000028E-2</v>
      </c>
      <c r="N31">
        <f t="shared" si="0"/>
        <v>11.25</v>
      </c>
      <c r="O31">
        <f t="shared" si="1"/>
        <v>0.90000000000000047</v>
      </c>
      <c r="P31">
        <f t="shared" si="2"/>
        <v>3.9000000000000028E-2</v>
      </c>
      <c r="S31">
        <f>'gear reducer'!U31</f>
        <v>4.4880000000000013</v>
      </c>
      <c r="T31">
        <f>'gear reducer'!V31</f>
        <v>4.0392000000000037</v>
      </c>
      <c r="U31">
        <f t="shared" si="4"/>
        <v>4.5433500000000011</v>
      </c>
      <c r="V31">
        <f t="shared" si="3"/>
        <v>4.0890150000000034</v>
      </c>
    </row>
    <row r="32" spans="9:22" x14ac:dyDescent="0.3">
      <c r="I32">
        <f>'gear reducer'!I32</f>
        <v>1.5000000000000009</v>
      </c>
      <c r="J32">
        <f>'gear reducer'!J32</f>
        <v>8.3333333333333343E-2</v>
      </c>
      <c r="K32">
        <f>'gear reducer'!N32</f>
        <v>11.25</v>
      </c>
      <c r="L32">
        <f>'gear reducer'!O32</f>
        <v>0.93750000000000056</v>
      </c>
      <c r="M32">
        <f>'gear reducer'!P32</f>
        <v>4.2187500000000024E-2</v>
      </c>
      <c r="N32">
        <f t="shared" si="0"/>
        <v>11.25</v>
      </c>
      <c r="O32">
        <f t="shared" si="1"/>
        <v>0.93750000000000056</v>
      </c>
      <c r="P32">
        <f t="shared" si="2"/>
        <v>4.2187500000000024E-2</v>
      </c>
      <c r="S32">
        <f>'gear reducer'!U32</f>
        <v>4.4879999999999995</v>
      </c>
      <c r="T32">
        <f>'gear reducer'!V32</f>
        <v>4.2075000000000022</v>
      </c>
      <c r="U32">
        <f t="shared" si="4"/>
        <v>4.5433499999999993</v>
      </c>
      <c r="V32">
        <f t="shared" si="3"/>
        <v>4.2593906250000018</v>
      </c>
    </row>
    <row r="33" spans="2:40" x14ac:dyDescent="0.3">
      <c r="I33">
        <f>'gear reducer'!I33</f>
        <v>1.5600000000000009</v>
      </c>
      <c r="J33">
        <f>'gear reducer'!J33</f>
        <v>8.666666666666667E-2</v>
      </c>
      <c r="K33">
        <f>'gear reducer'!N33</f>
        <v>11.25</v>
      </c>
      <c r="L33">
        <f>'gear reducer'!O33</f>
        <v>0.97500000000000053</v>
      </c>
      <c r="M33">
        <f>'gear reducer'!P33</f>
        <v>4.5500000000000027E-2</v>
      </c>
      <c r="N33">
        <f t="shared" si="0"/>
        <v>11.25</v>
      </c>
      <c r="O33">
        <f t="shared" si="1"/>
        <v>0.97500000000000053</v>
      </c>
      <c r="P33">
        <f t="shared" si="2"/>
        <v>4.5500000000000027E-2</v>
      </c>
      <c r="S33">
        <f>'gear reducer'!U33</f>
        <v>4.4880000000000013</v>
      </c>
      <c r="T33">
        <f>'gear reducer'!V33</f>
        <v>4.3758000000000035</v>
      </c>
      <c r="U33">
        <f t="shared" si="4"/>
        <v>4.5433500000000011</v>
      </c>
      <c r="V33">
        <f t="shared" si="3"/>
        <v>4.4297662500000037</v>
      </c>
    </row>
    <row r="34" spans="2:40" x14ac:dyDescent="0.3">
      <c r="I34">
        <f>'gear reducer'!I34</f>
        <v>1.620000000000001</v>
      </c>
      <c r="J34">
        <f>'gear reducer'!J34</f>
        <v>9.0000000000000011E-2</v>
      </c>
      <c r="K34">
        <f>'gear reducer'!N34</f>
        <v>11.25</v>
      </c>
      <c r="L34">
        <f>'gear reducer'!O34</f>
        <v>1.0125000000000006</v>
      </c>
      <c r="M34">
        <f>'gear reducer'!P34</f>
        <v>4.893750000000003E-2</v>
      </c>
      <c r="N34">
        <f t="shared" si="0"/>
        <v>11.25</v>
      </c>
      <c r="O34">
        <f t="shared" si="1"/>
        <v>1.0125000000000006</v>
      </c>
      <c r="P34">
        <f t="shared" si="2"/>
        <v>4.893750000000003E-2</v>
      </c>
      <c r="S34">
        <f>'gear reducer'!U34</f>
        <v>4.4879999999999995</v>
      </c>
      <c r="T34">
        <f>'gear reducer'!V34</f>
        <v>4.544100000000002</v>
      </c>
      <c r="U34">
        <f t="shared" si="4"/>
        <v>4.5433499999999993</v>
      </c>
      <c r="V34">
        <f t="shared" si="3"/>
        <v>4.600141875000002</v>
      </c>
    </row>
    <row r="35" spans="2:40" x14ac:dyDescent="0.3">
      <c r="I35">
        <f>'gear reducer'!I35</f>
        <v>1.680000000000001</v>
      </c>
      <c r="J35">
        <f>'gear reducer'!J35</f>
        <v>9.3333333333333338E-2</v>
      </c>
      <c r="K35">
        <f>'gear reducer'!N35</f>
        <v>11.25</v>
      </c>
      <c r="L35">
        <f>'gear reducer'!O35</f>
        <v>1.0500000000000005</v>
      </c>
      <c r="M35">
        <f>'gear reducer'!P35</f>
        <v>5.2500000000000033E-2</v>
      </c>
      <c r="N35">
        <f t="shared" si="0"/>
        <v>11.25</v>
      </c>
      <c r="O35">
        <f t="shared" si="1"/>
        <v>1.0500000000000005</v>
      </c>
      <c r="P35">
        <f t="shared" si="2"/>
        <v>5.2500000000000033E-2</v>
      </c>
      <c r="S35">
        <f>'gear reducer'!U35</f>
        <v>4.4880000000000013</v>
      </c>
      <c r="T35">
        <f>'gear reducer'!V35</f>
        <v>4.7124000000000033</v>
      </c>
      <c r="U35">
        <f t="shared" si="4"/>
        <v>4.5433500000000011</v>
      </c>
      <c r="V35">
        <f t="shared" si="3"/>
        <v>4.7705175000000031</v>
      </c>
    </row>
    <row r="36" spans="2:40" x14ac:dyDescent="0.3">
      <c r="I36">
        <f>'gear reducer'!I36</f>
        <v>1.7400000000000011</v>
      </c>
      <c r="J36">
        <f>'gear reducer'!J36</f>
        <v>9.6666666666666679E-2</v>
      </c>
      <c r="K36">
        <f>'gear reducer'!N36</f>
        <v>11.25</v>
      </c>
      <c r="L36">
        <f>'gear reducer'!O36</f>
        <v>1.0875000000000006</v>
      </c>
      <c r="M36">
        <f>'gear reducer'!P36</f>
        <v>5.6187500000000036E-2</v>
      </c>
      <c r="N36">
        <f t="shared" si="0"/>
        <v>11.25</v>
      </c>
      <c r="O36">
        <f t="shared" si="1"/>
        <v>1.0875000000000006</v>
      </c>
      <c r="P36">
        <f t="shared" si="2"/>
        <v>5.6187500000000036E-2</v>
      </c>
      <c r="S36">
        <f>'gear reducer'!U36</f>
        <v>4.4879999999999995</v>
      </c>
      <c r="T36">
        <f>'gear reducer'!V36</f>
        <v>4.8807000000000018</v>
      </c>
      <c r="U36">
        <f t="shared" si="4"/>
        <v>4.5433499999999993</v>
      </c>
      <c r="V36">
        <f t="shared" si="3"/>
        <v>4.9408931250000023</v>
      </c>
    </row>
    <row r="37" spans="2:40" x14ac:dyDescent="0.3">
      <c r="I37">
        <f>'gear reducer'!I37</f>
        <v>1.8000000000000012</v>
      </c>
      <c r="J37">
        <f>'gear reducer'!J37</f>
        <v>0.1</v>
      </c>
      <c r="K37">
        <f>'gear reducer'!N37</f>
        <v>11.25</v>
      </c>
      <c r="L37">
        <f>'gear reducer'!O37</f>
        <v>1.1250000000000007</v>
      </c>
      <c r="M37">
        <f>'gear reducer'!P37</f>
        <v>6.0000000000000039E-2</v>
      </c>
      <c r="N37">
        <f t="shared" si="0"/>
        <v>11.25</v>
      </c>
      <c r="O37">
        <f t="shared" si="1"/>
        <v>1.1250000000000007</v>
      </c>
      <c r="P37">
        <f t="shared" si="2"/>
        <v>6.0000000000000039E-2</v>
      </c>
      <c r="S37">
        <f>'gear reducer'!U37</f>
        <v>4.4880000000000013</v>
      </c>
      <c r="T37">
        <f>'gear reducer'!V37</f>
        <v>5.0490000000000048</v>
      </c>
      <c r="U37">
        <f t="shared" si="4"/>
        <v>4.543350000000002</v>
      </c>
      <c r="V37">
        <f t="shared" si="3"/>
        <v>5.1112687500000051</v>
      </c>
    </row>
    <row r="38" spans="2:40" x14ac:dyDescent="0.3">
      <c r="I38">
        <f>'gear reducer'!I38</f>
        <v>1.8600000000000012</v>
      </c>
      <c r="J38">
        <f>'gear reducer'!J38</f>
        <v>0.10333333333333335</v>
      </c>
      <c r="K38">
        <f>'gear reducer'!N38</f>
        <v>11.25</v>
      </c>
      <c r="L38">
        <f>'gear reducer'!O38</f>
        <v>1.1625000000000008</v>
      </c>
      <c r="M38">
        <f>'gear reducer'!P38</f>
        <v>6.3937500000000036E-2</v>
      </c>
      <c r="N38">
        <f t="shared" si="0"/>
        <v>11.25</v>
      </c>
      <c r="O38">
        <f t="shared" si="1"/>
        <v>1.1625000000000008</v>
      </c>
      <c r="P38">
        <f t="shared" si="2"/>
        <v>6.3937500000000036E-2</v>
      </c>
      <c r="S38">
        <f>'gear reducer'!U38</f>
        <v>4.4879999999999995</v>
      </c>
      <c r="T38">
        <f>'gear reducer'!V38</f>
        <v>5.2173000000000025</v>
      </c>
      <c r="U38">
        <f t="shared" si="4"/>
        <v>4.5433499999999993</v>
      </c>
      <c r="V38">
        <f t="shared" si="3"/>
        <v>5.2816443750000026</v>
      </c>
    </row>
    <row r="39" spans="2:40" x14ac:dyDescent="0.3">
      <c r="I39">
        <f>'gear reducer'!I39</f>
        <v>1.9200000000000013</v>
      </c>
      <c r="J39">
        <f>'gear reducer'!J39</f>
        <v>0.10666666666666667</v>
      </c>
      <c r="K39">
        <f>'gear reducer'!N39</f>
        <v>11.25</v>
      </c>
      <c r="L39">
        <f>'gear reducer'!O39</f>
        <v>1.2000000000000006</v>
      </c>
      <c r="M39">
        <f>'gear reducer'!P39</f>
        <v>6.8000000000000047E-2</v>
      </c>
      <c r="N39">
        <f t="shared" si="0"/>
        <v>11.25</v>
      </c>
      <c r="O39">
        <f t="shared" si="1"/>
        <v>1.2000000000000006</v>
      </c>
      <c r="P39">
        <f t="shared" si="2"/>
        <v>6.8000000000000047E-2</v>
      </c>
      <c r="S39">
        <f>'gear reducer'!U39</f>
        <v>4.4880000000000013</v>
      </c>
      <c r="T39">
        <f>'gear reducer'!V39</f>
        <v>5.3856000000000046</v>
      </c>
      <c r="U39">
        <f t="shared" si="4"/>
        <v>4.5433500000000011</v>
      </c>
      <c r="V39">
        <f t="shared" si="3"/>
        <v>5.4520200000000045</v>
      </c>
    </row>
    <row r="40" spans="2:40" x14ac:dyDescent="0.3">
      <c r="B40" t="s">
        <v>41</v>
      </c>
      <c r="C40">
        <v>1</v>
      </c>
      <c r="I40">
        <f>'gear reducer'!I40</f>
        <v>1.9800000000000013</v>
      </c>
      <c r="J40">
        <f>'gear reducer'!J40</f>
        <v>0.11</v>
      </c>
      <c r="K40">
        <f>'gear reducer'!N40</f>
        <v>11.25</v>
      </c>
      <c r="L40">
        <f>'gear reducer'!O40</f>
        <v>1.2375000000000007</v>
      </c>
      <c r="M40">
        <f>'gear reducer'!P40</f>
        <v>7.2187500000000057E-2</v>
      </c>
      <c r="N40">
        <f t="shared" si="0"/>
        <v>11.25</v>
      </c>
      <c r="O40">
        <f t="shared" si="1"/>
        <v>1.2375000000000007</v>
      </c>
      <c r="P40">
        <f t="shared" si="2"/>
        <v>7.2187500000000057E-2</v>
      </c>
      <c r="S40">
        <f>'gear reducer'!U40</f>
        <v>4.4880000000000013</v>
      </c>
      <c r="T40">
        <f>'gear reducer'!V40</f>
        <v>5.5539000000000049</v>
      </c>
      <c r="U40">
        <f t="shared" si="4"/>
        <v>4.543350000000002</v>
      </c>
      <c r="V40">
        <f t="shared" si="3"/>
        <v>5.6223956250000056</v>
      </c>
      <c r="AK40" s="13" t="s">
        <v>46</v>
      </c>
      <c r="AL40" s="13"/>
      <c r="AM40" s="14" t="s">
        <v>47</v>
      </c>
      <c r="AN40" s="14"/>
    </row>
    <row r="41" spans="2:40" x14ac:dyDescent="0.3">
      <c r="B41" t="s">
        <v>30</v>
      </c>
      <c r="D41">
        <v>1000</v>
      </c>
      <c r="I41">
        <f>'gear reducer'!I41</f>
        <v>2.0400000000000014</v>
      </c>
      <c r="J41">
        <f>'gear reducer'!J41</f>
        <v>0.11333333333333334</v>
      </c>
      <c r="K41">
        <f>'gear reducer'!N41</f>
        <v>11.25</v>
      </c>
      <c r="L41">
        <f>'gear reducer'!O41</f>
        <v>1.2750000000000008</v>
      </c>
      <c r="M41">
        <f>'gear reducer'!P41</f>
        <v>7.6500000000000054E-2</v>
      </c>
      <c r="N41">
        <f t="shared" si="0"/>
        <v>11.25</v>
      </c>
      <c r="O41">
        <f t="shared" si="1"/>
        <v>1.2750000000000008</v>
      </c>
      <c r="P41">
        <f t="shared" si="2"/>
        <v>7.6500000000000054E-2</v>
      </c>
      <c r="S41">
        <f>'gear reducer'!U41</f>
        <v>4.4879999999999995</v>
      </c>
      <c r="T41">
        <f>'gear reducer'!V41</f>
        <v>5.7222000000000026</v>
      </c>
      <c r="U41">
        <f t="shared" si="4"/>
        <v>4.5433499999999993</v>
      </c>
      <c r="V41">
        <f t="shared" si="3"/>
        <v>5.792771250000003</v>
      </c>
      <c r="AK41" s="11" t="s">
        <v>44</v>
      </c>
      <c r="AL41" s="11" t="s">
        <v>45</v>
      </c>
      <c r="AM41" s="11" t="s">
        <v>44</v>
      </c>
      <c r="AN41" s="11" t="s">
        <v>45</v>
      </c>
    </row>
    <row r="42" spans="2:40" x14ac:dyDescent="0.3">
      <c r="B42" t="s">
        <v>31</v>
      </c>
      <c r="D42">
        <v>2000</v>
      </c>
      <c r="I42">
        <f>'gear reducer'!I42</f>
        <v>2.1000000000000014</v>
      </c>
      <c r="J42">
        <f>'gear reducer'!J42</f>
        <v>0.11666666666666667</v>
      </c>
      <c r="K42">
        <f>'gear reducer'!N42</f>
        <v>11.25</v>
      </c>
      <c r="L42">
        <f>'gear reducer'!O42</f>
        <v>1.3125000000000009</v>
      </c>
      <c r="M42">
        <f>'gear reducer'!P42</f>
        <v>8.0937500000000051E-2</v>
      </c>
      <c r="N42">
        <f t="shared" si="0"/>
        <v>11.25</v>
      </c>
      <c r="O42">
        <f t="shared" si="1"/>
        <v>1.3125000000000009</v>
      </c>
      <c r="P42">
        <f t="shared" si="2"/>
        <v>8.0937500000000051E-2</v>
      </c>
      <c r="S42">
        <f>'gear reducer'!U42</f>
        <v>4.4880000000000013</v>
      </c>
      <c r="T42">
        <f>'gear reducer'!V42</f>
        <v>5.8905000000000056</v>
      </c>
      <c r="U42">
        <f t="shared" si="4"/>
        <v>4.543350000000002</v>
      </c>
      <c r="V42">
        <f t="shared" si="3"/>
        <v>5.9631468750000067</v>
      </c>
      <c r="AJ42" s="11" t="s">
        <v>31</v>
      </c>
      <c r="AK42" s="12">
        <f>MAX(O7:O157)</f>
        <v>1.8750000000000013</v>
      </c>
      <c r="AL42" s="12"/>
      <c r="AM42" s="12"/>
      <c r="AN42" s="12"/>
    </row>
    <row r="43" spans="2:40" x14ac:dyDescent="0.3">
      <c r="B43" t="s">
        <v>32</v>
      </c>
      <c r="D43">
        <v>28.7</v>
      </c>
      <c r="I43">
        <f>'gear reducer'!I43</f>
        <v>2.1600000000000015</v>
      </c>
      <c r="J43">
        <f>'gear reducer'!J43</f>
        <v>0.12000000000000001</v>
      </c>
      <c r="K43">
        <f>'gear reducer'!N43</f>
        <v>11.25</v>
      </c>
      <c r="L43">
        <f>'gear reducer'!O43</f>
        <v>1.3500000000000008</v>
      </c>
      <c r="M43">
        <f>'gear reducer'!P43</f>
        <v>8.5500000000000048E-2</v>
      </c>
      <c r="N43">
        <f t="shared" si="0"/>
        <v>11.25</v>
      </c>
      <c r="O43">
        <f t="shared" si="1"/>
        <v>1.3500000000000008</v>
      </c>
      <c r="P43">
        <f t="shared" si="2"/>
        <v>8.5500000000000048E-2</v>
      </c>
      <c r="S43">
        <f>'gear reducer'!U43</f>
        <v>4.4879999999999995</v>
      </c>
      <c r="T43">
        <f>'gear reducer'!V43</f>
        <v>6.0588000000000024</v>
      </c>
      <c r="U43">
        <f t="shared" si="4"/>
        <v>4.5433499999999993</v>
      </c>
      <c r="V43">
        <f t="shared" si="3"/>
        <v>6.1335225000000024</v>
      </c>
      <c r="AJ43" s="11" t="s">
        <v>42</v>
      </c>
      <c r="AK43" s="12">
        <f>SQRT((1/150)*SUMSQ(O7:O157))</f>
        <v>1.405958303080145</v>
      </c>
      <c r="AL43" s="12"/>
      <c r="AM43" s="12"/>
      <c r="AN43" s="12"/>
    </row>
    <row r="44" spans="2:40" x14ac:dyDescent="0.3">
      <c r="B44" t="s">
        <v>33</v>
      </c>
      <c r="D44">
        <v>71.7</v>
      </c>
      <c r="I44">
        <f>'gear reducer'!I44</f>
        <v>2.2200000000000015</v>
      </c>
      <c r="J44">
        <f>'gear reducer'!J44</f>
        <v>0.12333333333333334</v>
      </c>
      <c r="K44">
        <f>'gear reducer'!N44</f>
        <v>11.25</v>
      </c>
      <c r="L44">
        <f>'gear reducer'!O44</f>
        <v>1.3875000000000008</v>
      </c>
      <c r="M44">
        <f>'gear reducer'!P44</f>
        <v>9.0187500000000059E-2</v>
      </c>
      <c r="N44">
        <f t="shared" si="0"/>
        <v>11.25</v>
      </c>
      <c r="O44">
        <f t="shared" si="1"/>
        <v>1.3875000000000008</v>
      </c>
      <c r="P44">
        <f t="shared" si="2"/>
        <v>9.0187500000000059E-2</v>
      </c>
      <c r="S44">
        <f>'gear reducer'!U44</f>
        <v>4.4880000000000013</v>
      </c>
      <c r="T44">
        <f>'gear reducer'!V44</f>
        <v>6.2271000000000054</v>
      </c>
      <c r="U44">
        <f t="shared" si="4"/>
        <v>4.543350000000002</v>
      </c>
      <c r="V44">
        <f t="shared" si="3"/>
        <v>6.303898125000007</v>
      </c>
      <c r="AJ44" s="11" t="s">
        <v>33</v>
      </c>
      <c r="AK44" s="11">
        <f>MAX(S7:S157)</f>
        <v>4.6567499999999997</v>
      </c>
      <c r="AL44" s="11">
        <f>MAX(U7:U157)</f>
        <v>4.7120999999999995</v>
      </c>
      <c r="AM44" s="11">
        <f>AK44*1.2</f>
        <v>5.5880999999999998</v>
      </c>
      <c r="AN44" s="11">
        <f>AL44*1.2</f>
        <v>5.6545199999999989</v>
      </c>
    </row>
    <row r="45" spans="2:40" x14ac:dyDescent="0.3">
      <c r="B45" t="s">
        <v>34</v>
      </c>
      <c r="D45">
        <v>10</v>
      </c>
      <c r="I45">
        <f>'gear reducer'!I45</f>
        <v>2.2800000000000016</v>
      </c>
      <c r="J45">
        <f>'gear reducer'!J45</f>
        <v>0.12666666666666668</v>
      </c>
      <c r="K45">
        <f>'gear reducer'!N45</f>
        <v>11.25</v>
      </c>
      <c r="L45">
        <f>'gear reducer'!O45</f>
        <v>1.4250000000000009</v>
      </c>
      <c r="M45">
        <f>'gear reducer'!P45</f>
        <v>9.5000000000000043E-2</v>
      </c>
      <c r="N45">
        <f t="shared" si="0"/>
        <v>11.25</v>
      </c>
      <c r="O45">
        <f t="shared" si="1"/>
        <v>1.4250000000000009</v>
      </c>
      <c r="P45">
        <f t="shared" si="2"/>
        <v>9.5000000000000043E-2</v>
      </c>
      <c r="S45">
        <f>'gear reducer'!U45</f>
        <v>4.4879999999999995</v>
      </c>
      <c r="T45">
        <f>'gear reducer'!V45</f>
        <v>6.395400000000004</v>
      </c>
      <c r="U45">
        <f t="shared" si="4"/>
        <v>4.5433499999999993</v>
      </c>
      <c r="V45">
        <f t="shared" si="3"/>
        <v>6.4742737500000036</v>
      </c>
      <c r="AJ45" s="11" t="s">
        <v>43</v>
      </c>
      <c r="AK45" s="11">
        <f>SQRT((1/150)*SUMSQ(S7:S157))</f>
        <v>4.2235954924388768</v>
      </c>
      <c r="AL45" s="11">
        <f>SQRT((1/150)*SUMSQ(U7:U157))</f>
        <v>4.2267063853667484</v>
      </c>
      <c r="AM45" s="11">
        <f>AK45*1.2</f>
        <v>5.0683145909266516</v>
      </c>
      <c r="AN45" s="11">
        <f>AL45*1.2</f>
        <v>5.0720476624400979</v>
      </c>
    </row>
    <row r="46" spans="2:40" x14ac:dyDescent="0.3">
      <c r="B46" t="s">
        <v>29</v>
      </c>
      <c r="D46">
        <v>4.9199999999999999E-3</v>
      </c>
      <c r="E46" t="s">
        <v>40</v>
      </c>
      <c r="F46">
        <f>D46*D45</f>
        <v>4.9200000000000001E-2</v>
      </c>
      <c r="I46">
        <f>'gear reducer'!I46</f>
        <v>2.3400000000000016</v>
      </c>
      <c r="J46">
        <f>'gear reducer'!J46</f>
        <v>0.13</v>
      </c>
      <c r="K46">
        <f>'gear reducer'!N46</f>
        <v>11.25</v>
      </c>
      <c r="L46">
        <f>'gear reducer'!O46</f>
        <v>1.462500000000001</v>
      </c>
      <c r="M46">
        <f>'gear reducer'!P46</f>
        <v>9.993750000000004E-2</v>
      </c>
      <c r="N46">
        <f t="shared" si="0"/>
        <v>11.25</v>
      </c>
      <c r="O46">
        <f t="shared" si="1"/>
        <v>1.462500000000001</v>
      </c>
      <c r="P46">
        <f t="shared" si="2"/>
        <v>9.993750000000004E-2</v>
      </c>
      <c r="S46">
        <f>'gear reducer'!U46</f>
        <v>4.4880000000000013</v>
      </c>
      <c r="T46">
        <f>'gear reducer'!V46</f>
        <v>6.5637000000000061</v>
      </c>
      <c r="U46">
        <f t="shared" si="4"/>
        <v>4.543350000000002</v>
      </c>
      <c r="V46">
        <f t="shared" si="3"/>
        <v>6.6446493750000073</v>
      </c>
      <c r="AJ46" s="11" t="s">
        <v>29</v>
      </c>
      <c r="AK46" s="16">
        <f>AK69</f>
        <v>4.0599999999999997E-2</v>
      </c>
      <c r="AL46" s="16">
        <f>AJ69</f>
        <v>4.5519999999999998E-2</v>
      </c>
      <c r="AM46" s="16">
        <f>AK46*1.2</f>
        <v>4.8719999999999992E-2</v>
      </c>
      <c r="AN46" s="16">
        <f>AL46*1.2</f>
        <v>5.4623999999999999E-2</v>
      </c>
    </row>
    <row r="47" spans="2:40" x14ac:dyDescent="0.3">
      <c r="B47" t="s">
        <v>35</v>
      </c>
      <c r="D47">
        <v>4.6999999999999999E-4</v>
      </c>
      <c r="E47" t="s">
        <v>39</v>
      </c>
      <c r="F47">
        <f>D47*D45</f>
        <v>4.7000000000000002E-3</v>
      </c>
      <c r="I47">
        <f>'gear reducer'!I47</f>
        <v>2.4000000000000017</v>
      </c>
      <c r="J47">
        <f>'gear reducer'!J47</f>
        <v>0.13333333333333333</v>
      </c>
      <c r="K47">
        <f>'gear reducer'!N47</f>
        <v>11.25</v>
      </c>
      <c r="L47">
        <f>'gear reducer'!O47</f>
        <v>1.5000000000000009</v>
      </c>
      <c r="M47">
        <f>'gear reducer'!P47</f>
        <v>0.10500000000000004</v>
      </c>
      <c r="N47">
        <f t="shared" si="0"/>
        <v>11.25</v>
      </c>
      <c r="O47">
        <f t="shared" si="1"/>
        <v>1.5000000000000009</v>
      </c>
      <c r="P47">
        <f t="shared" si="2"/>
        <v>0.10500000000000004</v>
      </c>
      <c r="S47">
        <f>'gear reducer'!U47</f>
        <v>4.4880000000000013</v>
      </c>
      <c r="T47">
        <f>'gear reducer'!V47</f>
        <v>6.7320000000000055</v>
      </c>
      <c r="U47">
        <f t="shared" si="4"/>
        <v>4.5433500000000011</v>
      </c>
      <c r="V47">
        <f t="shared" si="3"/>
        <v>6.8150250000000057</v>
      </c>
    </row>
    <row r="48" spans="2:40" x14ac:dyDescent="0.3">
      <c r="B48" t="s">
        <v>36</v>
      </c>
      <c r="D48">
        <v>3000</v>
      </c>
      <c r="I48">
        <f>'gear reducer'!I48</f>
        <v>2.4600000000000017</v>
      </c>
      <c r="J48">
        <f>'gear reducer'!J48</f>
        <v>0.13666666666666669</v>
      </c>
      <c r="K48">
        <f>'gear reducer'!N48</f>
        <v>11.25</v>
      </c>
      <c r="L48">
        <f>'gear reducer'!O48</f>
        <v>1.537500000000001</v>
      </c>
      <c r="M48">
        <f>'gear reducer'!P48</f>
        <v>0.11018750000000004</v>
      </c>
      <c r="N48">
        <f t="shared" si="0"/>
        <v>11.25</v>
      </c>
      <c r="O48">
        <f t="shared" si="1"/>
        <v>1.537500000000001</v>
      </c>
      <c r="P48">
        <f t="shared" si="2"/>
        <v>0.11018750000000004</v>
      </c>
      <c r="S48">
        <f>'gear reducer'!U48</f>
        <v>4.4879999999999978</v>
      </c>
      <c r="T48">
        <f>'gear reducer'!V48</f>
        <v>6.9003000000000005</v>
      </c>
      <c r="U48">
        <f t="shared" si="4"/>
        <v>4.5433499999999976</v>
      </c>
      <c r="V48">
        <f t="shared" si="3"/>
        <v>6.9854006250000005</v>
      </c>
    </row>
    <row r="49" spans="2:22" x14ac:dyDescent="0.3">
      <c r="B49" t="s">
        <v>37</v>
      </c>
      <c r="D49">
        <v>23.5</v>
      </c>
      <c r="I49">
        <f>'gear reducer'!I49</f>
        <v>2.5200000000000018</v>
      </c>
      <c r="J49">
        <f>'gear reducer'!J49</f>
        <v>0.14000000000000001</v>
      </c>
      <c r="K49">
        <f>'gear reducer'!N49</f>
        <v>11.25</v>
      </c>
      <c r="L49">
        <f>'gear reducer'!O49</f>
        <v>1.5750000000000011</v>
      </c>
      <c r="M49">
        <f>'gear reducer'!P49</f>
        <v>0.11550000000000005</v>
      </c>
      <c r="N49">
        <f t="shared" si="0"/>
        <v>11.25</v>
      </c>
      <c r="O49">
        <f t="shared" si="1"/>
        <v>1.5750000000000011</v>
      </c>
      <c r="P49">
        <f t="shared" si="2"/>
        <v>0.11550000000000005</v>
      </c>
      <c r="S49">
        <f>'gear reducer'!U49</f>
        <v>4.4880000000000013</v>
      </c>
      <c r="T49">
        <f>'gear reducer'!V49</f>
        <v>7.0686000000000071</v>
      </c>
      <c r="U49">
        <f t="shared" si="4"/>
        <v>4.543350000000002</v>
      </c>
      <c r="V49">
        <f t="shared" si="3"/>
        <v>7.1557762500000077</v>
      </c>
    </row>
    <row r="50" spans="2:22" x14ac:dyDescent="0.3">
      <c r="B50" t="s">
        <v>38</v>
      </c>
      <c r="D50">
        <v>28</v>
      </c>
      <c r="I50">
        <f>'gear reducer'!I50</f>
        <v>2.5800000000000018</v>
      </c>
      <c r="J50">
        <f>'gear reducer'!J50</f>
        <v>0.14333333333333334</v>
      </c>
      <c r="K50">
        <f>'gear reducer'!N50</f>
        <v>11.25</v>
      </c>
      <c r="L50">
        <f>'gear reducer'!O50</f>
        <v>1.6125000000000012</v>
      </c>
      <c r="M50">
        <f>'gear reducer'!P50</f>
        <v>0.12093750000000003</v>
      </c>
      <c r="N50">
        <f t="shared" si="0"/>
        <v>11.25</v>
      </c>
      <c r="O50">
        <f t="shared" si="1"/>
        <v>1.6125000000000012</v>
      </c>
      <c r="P50">
        <f t="shared" si="2"/>
        <v>0.12093750000000003</v>
      </c>
      <c r="S50">
        <f>'gear reducer'!U50</f>
        <v>4.4880000000000013</v>
      </c>
      <c r="T50">
        <f>'gear reducer'!V50</f>
        <v>7.2369000000000074</v>
      </c>
      <c r="U50">
        <f t="shared" si="4"/>
        <v>4.543350000000002</v>
      </c>
      <c r="V50">
        <f t="shared" si="3"/>
        <v>7.3261518750000088</v>
      </c>
    </row>
    <row r="51" spans="2:22" x14ac:dyDescent="0.3">
      <c r="I51">
        <f>'gear reducer'!I51</f>
        <v>2.6400000000000019</v>
      </c>
      <c r="J51">
        <f>'gear reducer'!J51</f>
        <v>0.14666666666666667</v>
      </c>
      <c r="K51">
        <f>'gear reducer'!N51</f>
        <v>11.25</v>
      </c>
      <c r="L51">
        <f>'gear reducer'!O51</f>
        <v>1.650000000000001</v>
      </c>
      <c r="M51">
        <f>'gear reducer'!P51</f>
        <v>0.12650000000000003</v>
      </c>
      <c r="N51">
        <f t="shared" si="0"/>
        <v>11.25</v>
      </c>
      <c r="O51">
        <f t="shared" si="1"/>
        <v>1.650000000000001</v>
      </c>
      <c r="P51">
        <f t="shared" si="2"/>
        <v>0.12650000000000003</v>
      </c>
      <c r="S51">
        <f>'gear reducer'!U51</f>
        <v>4.4880000000000013</v>
      </c>
      <c r="T51">
        <f>'gear reducer'!V51</f>
        <v>7.4052000000000069</v>
      </c>
      <c r="U51">
        <f t="shared" si="4"/>
        <v>4.5433500000000011</v>
      </c>
      <c r="V51">
        <f t="shared" si="3"/>
        <v>7.4965275000000062</v>
      </c>
    </row>
    <row r="52" spans="2:22" x14ac:dyDescent="0.3">
      <c r="I52">
        <f>'gear reducer'!I52</f>
        <v>2.700000000000002</v>
      </c>
      <c r="J52">
        <f>'gear reducer'!J52</f>
        <v>0.15000000000000002</v>
      </c>
      <c r="K52">
        <f>'gear reducer'!N52</f>
        <v>11.25</v>
      </c>
      <c r="L52">
        <f>'gear reducer'!O52</f>
        <v>1.6875000000000011</v>
      </c>
      <c r="M52">
        <f>'gear reducer'!P52</f>
        <v>0.13218750000000001</v>
      </c>
      <c r="N52">
        <f t="shared" si="0"/>
        <v>11.25</v>
      </c>
      <c r="O52">
        <f t="shared" si="1"/>
        <v>1.6875000000000011</v>
      </c>
      <c r="P52">
        <f t="shared" si="2"/>
        <v>0.13218750000000001</v>
      </c>
      <c r="S52">
        <f>'gear reducer'!U52</f>
        <v>4.4879999999999978</v>
      </c>
      <c r="T52">
        <f>'gear reducer'!V52</f>
        <v>7.573500000000001</v>
      </c>
      <c r="U52">
        <f t="shared" si="4"/>
        <v>4.5433499999999976</v>
      </c>
      <c r="V52">
        <f t="shared" si="3"/>
        <v>7.666903125000001</v>
      </c>
    </row>
    <row r="53" spans="2:22" x14ac:dyDescent="0.3">
      <c r="I53">
        <f>'gear reducer'!I53</f>
        <v>2.760000000000002</v>
      </c>
      <c r="J53">
        <f>'gear reducer'!J53</f>
        <v>0.15333333333333335</v>
      </c>
      <c r="K53">
        <f>'gear reducer'!N53</f>
        <v>11.25</v>
      </c>
      <c r="L53">
        <f>'gear reducer'!O53</f>
        <v>1.7250000000000012</v>
      </c>
      <c r="M53">
        <f>'gear reducer'!P53</f>
        <v>0.13800000000000001</v>
      </c>
      <c r="N53">
        <f t="shared" si="0"/>
        <v>11.25</v>
      </c>
      <c r="O53">
        <f t="shared" si="1"/>
        <v>1.7250000000000012</v>
      </c>
      <c r="P53">
        <f t="shared" si="2"/>
        <v>0.13800000000000001</v>
      </c>
      <c r="S53">
        <f>'gear reducer'!U53</f>
        <v>4.4880000000000013</v>
      </c>
      <c r="T53">
        <f>'gear reducer'!V53</f>
        <v>7.7418000000000076</v>
      </c>
      <c r="U53">
        <f t="shared" si="4"/>
        <v>4.543350000000002</v>
      </c>
      <c r="V53">
        <f t="shared" si="3"/>
        <v>7.8372787500000092</v>
      </c>
    </row>
    <row r="54" spans="2:22" x14ac:dyDescent="0.3">
      <c r="I54">
        <f>'gear reducer'!I54</f>
        <v>2.8200000000000021</v>
      </c>
      <c r="J54">
        <f>'gear reducer'!J54</f>
        <v>0.15666666666666668</v>
      </c>
      <c r="K54">
        <f>'gear reducer'!N54</f>
        <v>11.25</v>
      </c>
      <c r="L54">
        <f>'gear reducer'!O54</f>
        <v>1.7625000000000013</v>
      </c>
      <c r="M54">
        <f>'gear reducer'!P54</f>
        <v>0.14393750000000002</v>
      </c>
      <c r="N54">
        <f t="shared" si="0"/>
        <v>11.25</v>
      </c>
      <c r="O54">
        <f t="shared" si="1"/>
        <v>1.7625000000000013</v>
      </c>
      <c r="P54">
        <f t="shared" si="2"/>
        <v>0.14393750000000002</v>
      </c>
      <c r="S54">
        <f>'gear reducer'!U54</f>
        <v>4.4880000000000013</v>
      </c>
      <c r="T54">
        <f>'gear reducer'!V54</f>
        <v>7.9101000000000079</v>
      </c>
      <c r="U54">
        <f t="shared" si="4"/>
        <v>4.543350000000002</v>
      </c>
      <c r="V54">
        <f t="shared" si="3"/>
        <v>8.0076543750000102</v>
      </c>
    </row>
    <row r="55" spans="2:22" x14ac:dyDescent="0.3">
      <c r="I55">
        <f>'gear reducer'!I55</f>
        <v>2.8800000000000021</v>
      </c>
      <c r="J55">
        <f>'gear reducer'!J55</f>
        <v>0.16</v>
      </c>
      <c r="K55">
        <f>'gear reducer'!N55</f>
        <v>11.25</v>
      </c>
      <c r="L55">
        <f>'gear reducer'!O55</f>
        <v>1.8000000000000012</v>
      </c>
      <c r="M55">
        <f>'gear reducer'!P55</f>
        <v>0.15000000000000002</v>
      </c>
      <c r="N55">
        <f t="shared" si="0"/>
        <v>11.25</v>
      </c>
      <c r="O55">
        <f t="shared" si="1"/>
        <v>1.8000000000000012</v>
      </c>
      <c r="P55">
        <f t="shared" si="2"/>
        <v>0.15000000000000002</v>
      </c>
      <c r="S55">
        <f>'gear reducer'!U55</f>
        <v>4.4880000000000013</v>
      </c>
      <c r="T55">
        <f>'gear reducer'!V55</f>
        <v>8.0784000000000074</v>
      </c>
      <c r="U55">
        <f t="shared" si="4"/>
        <v>4.5433500000000011</v>
      </c>
      <c r="V55">
        <f t="shared" si="3"/>
        <v>8.1780300000000068</v>
      </c>
    </row>
    <row r="56" spans="2:22" x14ac:dyDescent="0.3">
      <c r="I56">
        <f>'gear reducer'!I56</f>
        <v>2.9400000000000022</v>
      </c>
      <c r="J56">
        <f>'gear reducer'!J56</f>
        <v>0.16333333333333333</v>
      </c>
      <c r="K56">
        <f>'gear reducer'!N56</f>
        <v>11.25</v>
      </c>
      <c r="L56">
        <f>'gear reducer'!O56</f>
        <v>1.8375000000000012</v>
      </c>
      <c r="M56">
        <f>'gear reducer'!P56</f>
        <v>0.15618750000000001</v>
      </c>
      <c r="N56">
        <f t="shared" si="0"/>
        <v>11.25</v>
      </c>
      <c r="O56">
        <f t="shared" si="1"/>
        <v>1.8375000000000012</v>
      </c>
      <c r="P56">
        <f t="shared" si="2"/>
        <v>0.15618750000000001</v>
      </c>
      <c r="S56">
        <f>'gear reducer'!U56</f>
        <v>4.4880000000000013</v>
      </c>
      <c r="T56">
        <f>'gear reducer'!V56</f>
        <v>8.2467000000000077</v>
      </c>
      <c r="U56">
        <f t="shared" si="4"/>
        <v>4.543350000000002</v>
      </c>
      <c r="V56">
        <f t="shared" si="3"/>
        <v>8.3484056250000087</v>
      </c>
    </row>
    <row r="57" spans="2:22" x14ac:dyDescent="0.3">
      <c r="I57">
        <f>'gear reducer'!I57</f>
        <v>3.0000000000000022</v>
      </c>
      <c r="J57">
        <f>'gear reducer'!J57</f>
        <v>0.16666666666666669</v>
      </c>
      <c r="K57">
        <f>'gear reducer'!N57</f>
        <v>11.25</v>
      </c>
      <c r="L57">
        <f>'gear reducer'!O57</f>
        <v>1.8750000000000013</v>
      </c>
      <c r="M57">
        <f>'gear reducer'!P57</f>
        <v>0.16250000000000001</v>
      </c>
      <c r="N57">
        <f t="shared" si="0"/>
        <v>11.25</v>
      </c>
      <c r="O57">
        <f t="shared" si="1"/>
        <v>1.8750000000000013</v>
      </c>
      <c r="P57">
        <f t="shared" si="2"/>
        <v>0.16250000000000001</v>
      </c>
      <c r="S57">
        <f>'gear reducer'!U57</f>
        <v>4.4879999999999978</v>
      </c>
      <c r="T57">
        <f>'gear reducer'!V57</f>
        <v>8.4150000000000009</v>
      </c>
      <c r="U57">
        <f t="shared" si="4"/>
        <v>4.5433499999999976</v>
      </c>
      <c r="V57">
        <f t="shared" si="3"/>
        <v>8.5187812500000017</v>
      </c>
    </row>
    <row r="58" spans="2:22" x14ac:dyDescent="0.3">
      <c r="I58">
        <f>'gear reducer'!I58</f>
        <v>3.0000000000000022</v>
      </c>
      <c r="J58">
        <f>'gear reducer'!J58</f>
        <v>0.17</v>
      </c>
      <c r="K58">
        <f>'gear reducer'!N58</f>
        <v>0</v>
      </c>
      <c r="L58">
        <f>'gear reducer'!O58</f>
        <v>1.8750000000000013</v>
      </c>
      <c r="M58">
        <f>'gear reducer'!P58</f>
        <v>0.16875000000000001</v>
      </c>
      <c r="N58">
        <f t="shared" si="0"/>
        <v>0</v>
      </c>
      <c r="O58">
        <f t="shared" si="1"/>
        <v>1.8750000000000013</v>
      </c>
      <c r="P58">
        <f t="shared" si="2"/>
        <v>0.16875000000000001</v>
      </c>
      <c r="S58">
        <f>'gear reducer'!U58</f>
        <v>4.2</v>
      </c>
      <c r="T58">
        <f>'gear reducer'!V58</f>
        <v>7.8750000000000062</v>
      </c>
      <c r="U58">
        <f t="shared" si="4"/>
        <v>4.2</v>
      </c>
      <c r="V58">
        <f t="shared" si="3"/>
        <v>7.8750000000000062</v>
      </c>
    </row>
    <row r="59" spans="2:22" x14ac:dyDescent="0.3">
      <c r="I59">
        <f>'gear reducer'!I59</f>
        <v>3.0000000000000022</v>
      </c>
      <c r="J59">
        <f>'gear reducer'!J59</f>
        <v>0.17333333333333334</v>
      </c>
      <c r="K59">
        <f>'gear reducer'!N59</f>
        <v>0</v>
      </c>
      <c r="L59">
        <f>'gear reducer'!O59</f>
        <v>1.8750000000000013</v>
      </c>
      <c r="M59">
        <f>'gear reducer'!P59</f>
        <v>0.17500000000000002</v>
      </c>
      <c r="N59">
        <f t="shared" si="0"/>
        <v>0</v>
      </c>
      <c r="O59">
        <f t="shared" si="1"/>
        <v>1.8750000000000013</v>
      </c>
      <c r="P59">
        <f t="shared" si="2"/>
        <v>0.17500000000000002</v>
      </c>
      <c r="S59">
        <f>'gear reducer'!U59</f>
        <v>4.2</v>
      </c>
      <c r="T59">
        <f>'gear reducer'!V59</f>
        <v>7.8750000000000062</v>
      </c>
      <c r="U59">
        <f t="shared" si="4"/>
        <v>4.2</v>
      </c>
      <c r="V59">
        <f t="shared" si="3"/>
        <v>7.8750000000000062</v>
      </c>
    </row>
    <row r="60" spans="2:22" x14ac:dyDescent="0.3">
      <c r="I60">
        <f>'gear reducer'!I60</f>
        <v>3.0000000000000022</v>
      </c>
      <c r="J60">
        <f>'gear reducer'!J60</f>
        <v>0.17666666666666667</v>
      </c>
      <c r="K60">
        <f>'gear reducer'!N60</f>
        <v>0</v>
      </c>
      <c r="L60">
        <f>'gear reducer'!O60</f>
        <v>1.8750000000000013</v>
      </c>
      <c r="M60">
        <f>'gear reducer'!P60</f>
        <v>0.18125000000000002</v>
      </c>
      <c r="N60">
        <f t="shared" si="0"/>
        <v>0</v>
      </c>
      <c r="O60">
        <f t="shared" si="1"/>
        <v>1.8750000000000013</v>
      </c>
      <c r="P60">
        <f t="shared" si="2"/>
        <v>0.18125000000000002</v>
      </c>
      <c r="S60">
        <f>'gear reducer'!U60</f>
        <v>4.2</v>
      </c>
      <c r="T60">
        <f>'gear reducer'!V60</f>
        <v>7.8750000000000062</v>
      </c>
      <c r="U60">
        <f t="shared" si="4"/>
        <v>4.2</v>
      </c>
      <c r="V60">
        <f t="shared" si="3"/>
        <v>7.8750000000000062</v>
      </c>
    </row>
    <row r="61" spans="2:22" x14ac:dyDescent="0.3">
      <c r="I61">
        <f>'gear reducer'!I61</f>
        <v>3.0000000000000022</v>
      </c>
      <c r="J61">
        <f>'gear reducer'!J61</f>
        <v>0.18000000000000002</v>
      </c>
      <c r="K61">
        <f>'gear reducer'!N61</f>
        <v>0</v>
      </c>
      <c r="L61">
        <f>'gear reducer'!O61</f>
        <v>1.8750000000000013</v>
      </c>
      <c r="M61">
        <f>'gear reducer'!P61</f>
        <v>0.18750000000000003</v>
      </c>
      <c r="N61">
        <f t="shared" si="0"/>
        <v>0</v>
      </c>
      <c r="O61">
        <f t="shared" si="1"/>
        <v>1.8750000000000013</v>
      </c>
      <c r="P61">
        <f t="shared" si="2"/>
        <v>0.18750000000000003</v>
      </c>
      <c r="S61">
        <f>'gear reducer'!U61</f>
        <v>4.2</v>
      </c>
      <c r="T61">
        <f>'gear reducer'!V61</f>
        <v>7.8750000000000062</v>
      </c>
      <c r="U61">
        <f t="shared" si="4"/>
        <v>4.2</v>
      </c>
      <c r="V61">
        <f t="shared" si="3"/>
        <v>7.8750000000000062</v>
      </c>
    </row>
    <row r="62" spans="2:22" x14ac:dyDescent="0.3">
      <c r="I62">
        <f>'gear reducer'!I62</f>
        <v>3.0000000000000022</v>
      </c>
      <c r="J62">
        <f>'gear reducer'!J62</f>
        <v>0.18333333333333335</v>
      </c>
      <c r="K62">
        <f>'gear reducer'!N62</f>
        <v>0</v>
      </c>
      <c r="L62">
        <f>'gear reducer'!O62</f>
        <v>1.8750000000000013</v>
      </c>
      <c r="M62">
        <f>'gear reducer'!P62</f>
        <v>0.19375000000000003</v>
      </c>
      <c r="N62">
        <f t="shared" si="0"/>
        <v>0</v>
      </c>
      <c r="O62">
        <f t="shared" si="1"/>
        <v>1.8750000000000013</v>
      </c>
      <c r="P62">
        <f t="shared" si="2"/>
        <v>0.19375000000000003</v>
      </c>
      <c r="S62">
        <f>'gear reducer'!U62</f>
        <v>4.2</v>
      </c>
      <c r="T62">
        <f>'gear reducer'!V62</f>
        <v>7.8750000000000062</v>
      </c>
      <c r="U62">
        <f t="shared" si="4"/>
        <v>4.2</v>
      </c>
      <c r="V62">
        <f t="shared" si="3"/>
        <v>7.8750000000000062</v>
      </c>
    </row>
    <row r="63" spans="2:22" x14ac:dyDescent="0.3">
      <c r="I63">
        <f>'gear reducer'!I63</f>
        <v>3.0000000000000022</v>
      </c>
      <c r="J63">
        <f>'gear reducer'!J63</f>
        <v>0.18666666666666668</v>
      </c>
      <c r="K63">
        <f>'gear reducer'!N63</f>
        <v>0</v>
      </c>
      <c r="L63">
        <f>'gear reducer'!O63</f>
        <v>1.8750000000000013</v>
      </c>
      <c r="M63">
        <f>'gear reducer'!P63</f>
        <v>0.20000000000000004</v>
      </c>
      <c r="N63">
        <f t="shared" si="0"/>
        <v>0</v>
      </c>
      <c r="O63">
        <f t="shared" si="1"/>
        <v>1.8750000000000013</v>
      </c>
      <c r="P63">
        <f t="shared" si="2"/>
        <v>0.20000000000000004</v>
      </c>
      <c r="S63">
        <f>'gear reducer'!U63</f>
        <v>4.2</v>
      </c>
      <c r="T63">
        <f>'gear reducer'!V63</f>
        <v>7.8750000000000062</v>
      </c>
      <c r="U63">
        <f t="shared" si="4"/>
        <v>4.2</v>
      </c>
      <c r="V63">
        <f t="shared" si="3"/>
        <v>7.8750000000000062</v>
      </c>
    </row>
    <row r="64" spans="2:22" x14ac:dyDescent="0.3">
      <c r="I64">
        <f>'gear reducer'!I64</f>
        <v>3.0000000000000022</v>
      </c>
      <c r="J64">
        <f>'gear reducer'!J64</f>
        <v>0.19</v>
      </c>
      <c r="K64">
        <f>'gear reducer'!N64</f>
        <v>0</v>
      </c>
      <c r="L64">
        <f>'gear reducer'!O64</f>
        <v>1.8750000000000013</v>
      </c>
      <c r="M64">
        <f>'gear reducer'!P64</f>
        <v>0.20625000000000004</v>
      </c>
      <c r="N64">
        <f t="shared" si="0"/>
        <v>0</v>
      </c>
      <c r="O64">
        <f t="shared" si="1"/>
        <v>1.8750000000000013</v>
      </c>
      <c r="P64">
        <f t="shared" si="2"/>
        <v>0.20625000000000004</v>
      </c>
      <c r="S64">
        <f>'gear reducer'!U64</f>
        <v>4.2</v>
      </c>
      <c r="T64">
        <f>'gear reducer'!V64</f>
        <v>7.8750000000000062</v>
      </c>
      <c r="U64">
        <f t="shared" si="4"/>
        <v>4.2</v>
      </c>
      <c r="V64">
        <f t="shared" si="3"/>
        <v>7.8750000000000062</v>
      </c>
    </row>
    <row r="65" spans="9:38" x14ac:dyDescent="0.3">
      <c r="I65">
        <f>'gear reducer'!I65</f>
        <v>3.0000000000000022</v>
      </c>
      <c r="J65">
        <f>'gear reducer'!J65</f>
        <v>0.19333333333333336</v>
      </c>
      <c r="K65">
        <f>'gear reducer'!N65</f>
        <v>0</v>
      </c>
      <c r="L65">
        <f>'gear reducer'!O65</f>
        <v>1.8750000000000013</v>
      </c>
      <c r="M65">
        <f>'gear reducer'!P65</f>
        <v>0.21250000000000005</v>
      </c>
      <c r="N65">
        <f t="shared" si="0"/>
        <v>0</v>
      </c>
      <c r="O65">
        <f t="shared" si="1"/>
        <v>1.8750000000000013</v>
      </c>
      <c r="P65">
        <f t="shared" si="2"/>
        <v>0.21250000000000005</v>
      </c>
      <c r="S65">
        <f>'gear reducer'!U65</f>
        <v>4.2</v>
      </c>
      <c r="T65">
        <f>'gear reducer'!V65</f>
        <v>7.8750000000000062</v>
      </c>
      <c r="U65">
        <f t="shared" si="4"/>
        <v>4.2</v>
      </c>
      <c r="V65">
        <f t="shared" si="3"/>
        <v>7.8750000000000062</v>
      </c>
      <c r="AG65" t="s">
        <v>41</v>
      </c>
      <c r="AJ65" t="s">
        <v>50</v>
      </c>
      <c r="AK65" t="s">
        <v>49</v>
      </c>
      <c r="AL65" t="s">
        <v>48</v>
      </c>
    </row>
    <row r="66" spans="9:38" x14ac:dyDescent="0.3">
      <c r="I66">
        <f>'gear reducer'!I66</f>
        <v>3.0000000000000022</v>
      </c>
      <c r="J66">
        <f>'gear reducer'!J66</f>
        <v>0.19666666666666668</v>
      </c>
      <c r="K66">
        <f>'gear reducer'!N66</f>
        <v>0</v>
      </c>
      <c r="L66">
        <f>'gear reducer'!O66</f>
        <v>1.8750000000000013</v>
      </c>
      <c r="M66">
        <f>'gear reducer'!P66</f>
        <v>0.21875000000000006</v>
      </c>
      <c r="N66">
        <f t="shared" si="0"/>
        <v>0</v>
      </c>
      <c r="O66">
        <f t="shared" si="1"/>
        <v>1.8750000000000013</v>
      </c>
      <c r="P66">
        <f t="shared" si="2"/>
        <v>0.21875000000000006</v>
      </c>
      <c r="S66">
        <f>'gear reducer'!U66</f>
        <v>4.2</v>
      </c>
      <c r="T66">
        <f>'gear reducer'!V66</f>
        <v>7.8750000000000062</v>
      </c>
      <c r="U66">
        <f t="shared" si="4"/>
        <v>4.2</v>
      </c>
      <c r="V66">
        <f t="shared" si="3"/>
        <v>7.8750000000000062</v>
      </c>
      <c r="AG66">
        <f>'gear reducer'!$B$16</f>
        <v>1.6</v>
      </c>
      <c r="AJ66">
        <f>D46</f>
        <v>4.9199999999999999E-3</v>
      </c>
      <c r="AK66">
        <f>'gear reducer'!$B$24</f>
        <v>1.4999999999999999E-2</v>
      </c>
      <c r="AL66">
        <f>'cylinder load'!E9</f>
        <v>0.01</v>
      </c>
    </row>
    <row r="67" spans="9:38" x14ac:dyDescent="0.3">
      <c r="I67">
        <f>'gear reducer'!I67</f>
        <v>3.0000000000000022</v>
      </c>
      <c r="J67">
        <f>'gear reducer'!J67</f>
        <v>0.2</v>
      </c>
      <c r="K67">
        <f>'gear reducer'!N67</f>
        <v>0</v>
      </c>
      <c r="L67">
        <f>'gear reducer'!O67</f>
        <v>1.8750000000000013</v>
      </c>
      <c r="M67">
        <f>'gear reducer'!P67</f>
        <v>0.22500000000000006</v>
      </c>
      <c r="N67">
        <f t="shared" si="0"/>
        <v>0</v>
      </c>
      <c r="O67">
        <f t="shared" si="1"/>
        <v>1.8750000000000013</v>
      </c>
      <c r="P67">
        <f t="shared" si="2"/>
        <v>0.22500000000000006</v>
      </c>
      <c r="S67">
        <f>'gear reducer'!U67</f>
        <v>4.2</v>
      </c>
      <c r="T67">
        <f>'gear reducer'!V67</f>
        <v>7.8750000000000062</v>
      </c>
      <c r="U67">
        <f t="shared" si="4"/>
        <v>4.2</v>
      </c>
      <c r="V67">
        <f t="shared" si="3"/>
        <v>7.8750000000000062</v>
      </c>
    </row>
    <row r="68" spans="9:38" x14ac:dyDescent="0.3">
      <c r="I68">
        <f>'gear reducer'!I68</f>
        <v>3.0000000000000022</v>
      </c>
      <c r="J68">
        <f>'gear reducer'!J68</f>
        <v>0.20333333333333334</v>
      </c>
      <c r="K68">
        <f>'gear reducer'!N68</f>
        <v>0</v>
      </c>
      <c r="L68">
        <f>'gear reducer'!O68</f>
        <v>1.8750000000000013</v>
      </c>
      <c r="M68">
        <f>'gear reducer'!P68</f>
        <v>0.23125000000000007</v>
      </c>
      <c r="N68">
        <f t="shared" si="0"/>
        <v>0</v>
      </c>
      <c r="O68">
        <f t="shared" si="1"/>
        <v>1.8750000000000013</v>
      </c>
      <c r="P68">
        <f t="shared" si="2"/>
        <v>0.23125000000000007</v>
      </c>
      <c r="S68">
        <f>'gear reducer'!U68</f>
        <v>4.2</v>
      </c>
      <c r="T68">
        <f>'gear reducer'!V68</f>
        <v>7.8750000000000062</v>
      </c>
      <c r="U68">
        <f t="shared" si="4"/>
        <v>4.2</v>
      </c>
      <c r="V68">
        <f t="shared" si="3"/>
        <v>7.8750000000000062</v>
      </c>
      <c r="AJ68" t="s">
        <v>52</v>
      </c>
      <c r="AK68" t="s">
        <v>51</v>
      </c>
    </row>
    <row r="69" spans="9:38" x14ac:dyDescent="0.3">
      <c r="I69">
        <f>'gear reducer'!I69</f>
        <v>3.0000000000000022</v>
      </c>
      <c r="J69">
        <f>'gear reducer'!J69</f>
        <v>0.20666666666666669</v>
      </c>
      <c r="K69">
        <f>'gear reducer'!N69</f>
        <v>0</v>
      </c>
      <c r="L69">
        <f>'gear reducer'!O69</f>
        <v>1.8750000000000013</v>
      </c>
      <c r="M69">
        <f>'gear reducer'!P69</f>
        <v>0.23750000000000007</v>
      </c>
      <c r="N69">
        <f t="shared" si="0"/>
        <v>0</v>
      </c>
      <c r="O69">
        <f t="shared" si="1"/>
        <v>1.8750000000000013</v>
      </c>
      <c r="P69">
        <f t="shared" si="2"/>
        <v>0.23750000000000007</v>
      </c>
      <c r="S69">
        <f>'gear reducer'!U69</f>
        <v>4.2</v>
      </c>
      <c r="T69">
        <f>'gear reducer'!V69</f>
        <v>7.8750000000000062</v>
      </c>
      <c r="U69">
        <f t="shared" si="4"/>
        <v>4.2</v>
      </c>
      <c r="V69">
        <f t="shared" si="3"/>
        <v>7.8750000000000062</v>
      </c>
      <c r="AJ69" s="2">
        <f>AK69+AJ66</f>
        <v>4.5519999999999998E-2</v>
      </c>
      <c r="AK69" s="15">
        <f>(AL66)*AG66*AG66 +AK66</f>
        <v>4.0599999999999997E-2</v>
      </c>
    </row>
    <row r="70" spans="9:38" x14ac:dyDescent="0.3">
      <c r="I70">
        <f>'gear reducer'!I70</f>
        <v>3.0000000000000022</v>
      </c>
      <c r="J70">
        <f>'gear reducer'!J70</f>
        <v>0.21000000000000002</v>
      </c>
      <c r="K70">
        <f>'gear reducer'!N70</f>
        <v>0</v>
      </c>
      <c r="L70">
        <f>'gear reducer'!O70</f>
        <v>1.8750000000000013</v>
      </c>
      <c r="M70">
        <f>'gear reducer'!P70</f>
        <v>0.24375000000000008</v>
      </c>
      <c r="N70">
        <f t="shared" si="0"/>
        <v>0</v>
      </c>
      <c r="O70">
        <f t="shared" si="1"/>
        <v>1.8750000000000013</v>
      </c>
      <c r="P70">
        <f t="shared" si="2"/>
        <v>0.24375000000000008</v>
      </c>
      <c r="S70">
        <f>'gear reducer'!U70</f>
        <v>4.2</v>
      </c>
      <c r="T70">
        <f>'gear reducer'!V70</f>
        <v>7.8750000000000062</v>
      </c>
      <c r="U70">
        <f t="shared" si="4"/>
        <v>4.2</v>
      </c>
      <c r="V70">
        <f t="shared" si="3"/>
        <v>7.8750000000000062</v>
      </c>
    </row>
    <row r="71" spans="9:38" x14ac:dyDescent="0.3">
      <c r="I71">
        <f>'gear reducer'!I71</f>
        <v>3.0000000000000022</v>
      </c>
      <c r="J71">
        <f>'gear reducer'!J71</f>
        <v>0.21333333333333335</v>
      </c>
      <c r="K71">
        <f>'gear reducer'!N71</f>
        <v>0</v>
      </c>
      <c r="L71">
        <f>'gear reducer'!O71</f>
        <v>1.8750000000000013</v>
      </c>
      <c r="M71">
        <f>'gear reducer'!P71</f>
        <v>0.25000000000000006</v>
      </c>
      <c r="N71">
        <f t="shared" si="0"/>
        <v>0</v>
      </c>
      <c r="O71">
        <f t="shared" si="1"/>
        <v>1.8750000000000013</v>
      </c>
      <c r="P71">
        <f t="shared" si="2"/>
        <v>0.25000000000000006</v>
      </c>
      <c r="S71">
        <f>'gear reducer'!U71</f>
        <v>4.2</v>
      </c>
      <c r="T71">
        <f>'gear reducer'!V71</f>
        <v>7.8750000000000062</v>
      </c>
      <c r="U71">
        <f t="shared" si="4"/>
        <v>4.2</v>
      </c>
      <c r="V71">
        <f t="shared" si="3"/>
        <v>7.8750000000000062</v>
      </c>
    </row>
    <row r="72" spans="9:38" x14ac:dyDescent="0.3">
      <c r="I72">
        <f>'gear reducer'!I72</f>
        <v>3.0000000000000022</v>
      </c>
      <c r="J72">
        <f>'gear reducer'!J72</f>
        <v>0.21666666666666667</v>
      </c>
      <c r="K72">
        <f>'gear reducer'!N72</f>
        <v>0</v>
      </c>
      <c r="L72">
        <f>'gear reducer'!O72</f>
        <v>1.8750000000000013</v>
      </c>
      <c r="M72">
        <f>'gear reducer'!P72</f>
        <v>0.25625000000000009</v>
      </c>
      <c r="N72">
        <f t="shared" ref="N72:N135" si="5">K72</f>
        <v>0</v>
      </c>
      <c r="O72">
        <f t="shared" ref="O72:O135" si="6">L72</f>
        <v>1.8750000000000013</v>
      </c>
      <c r="P72">
        <f t="shared" ref="P72:P135" si="7">M72</f>
        <v>0.25625000000000009</v>
      </c>
      <c r="S72">
        <f>'gear reducer'!U72</f>
        <v>4.2</v>
      </c>
      <c r="T72">
        <f>'gear reducer'!V72</f>
        <v>7.8750000000000062</v>
      </c>
      <c r="U72">
        <f t="shared" si="4"/>
        <v>4.2</v>
      </c>
      <c r="V72">
        <f t="shared" ref="V72:V135" si="8">U72*O72</f>
        <v>7.8750000000000062</v>
      </c>
    </row>
    <row r="73" spans="9:38" x14ac:dyDescent="0.3">
      <c r="I73">
        <f>'gear reducer'!I73</f>
        <v>3.0000000000000022</v>
      </c>
      <c r="J73">
        <f>'gear reducer'!J73</f>
        <v>0.22</v>
      </c>
      <c r="K73">
        <f>'gear reducer'!N73</f>
        <v>0</v>
      </c>
      <c r="L73">
        <f>'gear reducer'!O73</f>
        <v>1.8750000000000013</v>
      </c>
      <c r="M73">
        <f>'gear reducer'!P73</f>
        <v>0.26250000000000007</v>
      </c>
      <c r="N73">
        <f t="shared" si="5"/>
        <v>0</v>
      </c>
      <c r="O73">
        <f t="shared" si="6"/>
        <v>1.8750000000000013</v>
      </c>
      <c r="P73">
        <f t="shared" si="7"/>
        <v>0.26250000000000007</v>
      </c>
      <c r="S73">
        <f>'gear reducer'!U73</f>
        <v>4.2</v>
      </c>
      <c r="T73">
        <f>'gear reducer'!V73</f>
        <v>7.8750000000000062</v>
      </c>
      <c r="U73">
        <f t="shared" ref="U73:U136" si="9">$D$46*((O73-O72)/(J73-J72)) +$C$40*S73</f>
        <v>4.2</v>
      </c>
      <c r="V73">
        <f t="shared" si="8"/>
        <v>7.8750000000000062</v>
      </c>
    </row>
    <row r="74" spans="9:38" x14ac:dyDescent="0.3">
      <c r="I74">
        <f>'gear reducer'!I74</f>
        <v>3.0000000000000022</v>
      </c>
      <c r="J74">
        <f>'gear reducer'!J74</f>
        <v>0.22333333333333336</v>
      </c>
      <c r="K74">
        <f>'gear reducer'!N74</f>
        <v>0</v>
      </c>
      <c r="L74">
        <f>'gear reducer'!O74</f>
        <v>1.8750000000000013</v>
      </c>
      <c r="M74">
        <f>'gear reducer'!P74</f>
        <v>0.2687500000000001</v>
      </c>
      <c r="N74">
        <f t="shared" si="5"/>
        <v>0</v>
      </c>
      <c r="O74">
        <f t="shared" si="6"/>
        <v>1.8750000000000013</v>
      </c>
      <c r="P74">
        <f t="shared" si="7"/>
        <v>0.2687500000000001</v>
      </c>
      <c r="S74">
        <f>'gear reducer'!U74</f>
        <v>4.2</v>
      </c>
      <c r="T74">
        <f>'gear reducer'!V74</f>
        <v>7.8750000000000062</v>
      </c>
      <c r="U74">
        <f t="shared" si="9"/>
        <v>4.2</v>
      </c>
      <c r="V74">
        <f t="shared" si="8"/>
        <v>7.8750000000000062</v>
      </c>
    </row>
    <row r="75" spans="9:38" x14ac:dyDescent="0.3">
      <c r="I75">
        <f>'gear reducer'!I75</f>
        <v>3.0000000000000022</v>
      </c>
      <c r="J75">
        <f>'gear reducer'!J75</f>
        <v>0.22666666666666668</v>
      </c>
      <c r="K75">
        <f>'gear reducer'!N75</f>
        <v>0</v>
      </c>
      <c r="L75">
        <f>'gear reducer'!O75</f>
        <v>1.8750000000000013</v>
      </c>
      <c r="M75">
        <f>'gear reducer'!P75</f>
        <v>0.27500000000000008</v>
      </c>
      <c r="N75">
        <f t="shared" si="5"/>
        <v>0</v>
      </c>
      <c r="O75">
        <f t="shared" si="6"/>
        <v>1.8750000000000013</v>
      </c>
      <c r="P75">
        <f t="shared" si="7"/>
        <v>0.27500000000000008</v>
      </c>
      <c r="S75">
        <f>'gear reducer'!U75</f>
        <v>4.2</v>
      </c>
      <c r="T75">
        <f>'gear reducer'!V75</f>
        <v>7.8750000000000062</v>
      </c>
      <c r="U75">
        <f t="shared" si="9"/>
        <v>4.2</v>
      </c>
      <c r="V75">
        <f t="shared" si="8"/>
        <v>7.8750000000000062</v>
      </c>
    </row>
    <row r="76" spans="9:38" x14ac:dyDescent="0.3">
      <c r="I76">
        <f>'gear reducer'!I76</f>
        <v>3.0000000000000022</v>
      </c>
      <c r="J76">
        <f>'gear reducer'!J76</f>
        <v>0.23</v>
      </c>
      <c r="K76">
        <f>'gear reducer'!N76</f>
        <v>0</v>
      </c>
      <c r="L76">
        <f>'gear reducer'!O76</f>
        <v>1.8750000000000013</v>
      </c>
      <c r="M76">
        <f>'gear reducer'!P76</f>
        <v>0.28125000000000011</v>
      </c>
      <c r="N76">
        <f t="shared" si="5"/>
        <v>0</v>
      </c>
      <c r="O76">
        <f t="shared" si="6"/>
        <v>1.8750000000000013</v>
      </c>
      <c r="P76">
        <f t="shared" si="7"/>
        <v>0.28125000000000011</v>
      </c>
      <c r="S76">
        <f>'gear reducer'!U76</f>
        <v>4.2</v>
      </c>
      <c r="T76">
        <f>'gear reducer'!V76</f>
        <v>7.8750000000000062</v>
      </c>
      <c r="U76">
        <f t="shared" si="9"/>
        <v>4.2</v>
      </c>
      <c r="V76">
        <f t="shared" si="8"/>
        <v>7.8750000000000062</v>
      </c>
    </row>
    <row r="77" spans="9:38" x14ac:dyDescent="0.3">
      <c r="I77">
        <f>'gear reducer'!I77</f>
        <v>3.0000000000000022</v>
      </c>
      <c r="J77">
        <f>'gear reducer'!J77</f>
        <v>0.23333333333333334</v>
      </c>
      <c r="K77">
        <f>'gear reducer'!N77</f>
        <v>0</v>
      </c>
      <c r="L77">
        <f>'gear reducer'!O77</f>
        <v>1.8750000000000013</v>
      </c>
      <c r="M77">
        <f>'gear reducer'!P77</f>
        <v>0.28750000000000009</v>
      </c>
      <c r="N77">
        <f t="shared" si="5"/>
        <v>0</v>
      </c>
      <c r="O77">
        <f t="shared" si="6"/>
        <v>1.8750000000000013</v>
      </c>
      <c r="P77">
        <f t="shared" si="7"/>
        <v>0.28750000000000009</v>
      </c>
      <c r="S77">
        <f>'gear reducer'!U77</f>
        <v>4.2</v>
      </c>
      <c r="T77">
        <f>'gear reducer'!V77</f>
        <v>7.8750000000000062</v>
      </c>
      <c r="U77">
        <f t="shared" si="9"/>
        <v>4.2</v>
      </c>
      <c r="V77">
        <f t="shared" si="8"/>
        <v>7.8750000000000062</v>
      </c>
    </row>
    <row r="78" spans="9:38" x14ac:dyDescent="0.3">
      <c r="I78">
        <f>'gear reducer'!I78</f>
        <v>3.0000000000000022</v>
      </c>
      <c r="J78">
        <f>'gear reducer'!J78</f>
        <v>0.23666666666666669</v>
      </c>
      <c r="K78">
        <f>'gear reducer'!N78</f>
        <v>0</v>
      </c>
      <c r="L78">
        <f>'gear reducer'!O78</f>
        <v>1.8750000000000013</v>
      </c>
      <c r="M78">
        <f>'gear reducer'!P78</f>
        <v>0.29375000000000012</v>
      </c>
      <c r="N78">
        <f t="shared" si="5"/>
        <v>0</v>
      </c>
      <c r="O78">
        <f t="shared" si="6"/>
        <v>1.8750000000000013</v>
      </c>
      <c r="P78">
        <f t="shared" si="7"/>
        <v>0.29375000000000012</v>
      </c>
      <c r="S78">
        <f>'gear reducer'!U78</f>
        <v>4.2</v>
      </c>
      <c r="T78">
        <f>'gear reducer'!V78</f>
        <v>7.8750000000000062</v>
      </c>
      <c r="U78">
        <f t="shared" si="9"/>
        <v>4.2</v>
      </c>
      <c r="V78">
        <f t="shared" si="8"/>
        <v>7.8750000000000062</v>
      </c>
    </row>
    <row r="79" spans="9:38" x14ac:dyDescent="0.3">
      <c r="I79">
        <f>'gear reducer'!I79</f>
        <v>3.0000000000000022</v>
      </c>
      <c r="J79">
        <f>'gear reducer'!J79</f>
        <v>0.24000000000000002</v>
      </c>
      <c r="K79">
        <f>'gear reducer'!N79</f>
        <v>0</v>
      </c>
      <c r="L79">
        <f>'gear reducer'!O79</f>
        <v>1.8750000000000013</v>
      </c>
      <c r="M79">
        <f>'gear reducer'!P79</f>
        <v>0.3000000000000001</v>
      </c>
      <c r="N79">
        <f t="shared" si="5"/>
        <v>0</v>
      </c>
      <c r="O79">
        <f t="shared" si="6"/>
        <v>1.8750000000000013</v>
      </c>
      <c r="P79">
        <f t="shared" si="7"/>
        <v>0.3000000000000001</v>
      </c>
      <c r="S79">
        <f>'gear reducer'!U79</f>
        <v>4.2</v>
      </c>
      <c r="T79">
        <f>'gear reducer'!V79</f>
        <v>7.8750000000000062</v>
      </c>
      <c r="U79">
        <f t="shared" si="9"/>
        <v>4.2</v>
      </c>
      <c r="V79">
        <f t="shared" si="8"/>
        <v>7.8750000000000062</v>
      </c>
    </row>
    <row r="80" spans="9:38" x14ac:dyDescent="0.3">
      <c r="I80">
        <f>'gear reducer'!I80</f>
        <v>3.0000000000000022</v>
      </c>
      <c r="J80">
        <f>'gear reducer'!J80</f>
        <v>0.24333333333333335</v>
      </c>
      <c r="K80">
        <f>'gear reducer'!N80</f>
        <v>0</v>
      </c>
      <c r="L80">
        <f>'gear reducer'!O80</f>
        <v>1.8750000000000013</v>
      </c>
      <c r="M80">
        <f>'gear reducer'!P80</f>
        <v>0.30625000000000013</v>
      </c>
      <c r="N80">
        <f t="shared" si="5"/>
        <v>0</v>
      </c>
      <c r="O80">
        <f t="shared" si="6"/>
        <v>1.8750000000000013</v>
      </c>
      <c r="P80">
        <f t="shared" si="7"/>
        <v>0.30625000000000013</v>
      </c>
      <c r="S80">
        <f>'gear reducer'!U80</f>
        <v>4.2</v>
      </c>
      <c r="T80">
        <f>'gear reducer'!V80</f>
        <v>7.8750000000000062</v>
      </c>
      <c r="U80">
        <f t="shared" si="9"/>
        <v>4.2</v>
      </c>
      <c r="V80">
        <f t="shared" si="8"/>
        <v>7.8750000000000062</v>
      </c>
    </row>
    <row r="81" spans="9:22" x14ac:dyDescent="0.3">
      <c r="I81">
        <f>'gear reducer'!I81</f>
        <v>3.0000000000000022</v>
      </c>
      <c r="J81">
        <f>'gear reducer'!J81</f>
        <v>0.24666666666666667</v>
      </c>
      <c r="K81">
        <f>'gear reducer'!N81</f>
        <v>0</v>
      </c>
      <c r="L81">
        <f>'gear reducer'!O81</f>
        <v>1.8750000000000013</v>
      </c>
      <c r="M81">
        <f>'gear reducer'!P81</f>
        <v>0.31250000000000011</v>
      </c>
      <c r="N81">
        <f t="shared" si="5"/>
        <v>0</v>
      </c>
      <c r="O81">
        <f t="shared" si="6"/>
        <v>1.8750000000000013</v>
      </c>
      <c r="P81">
        <f t="shared" si="7"/>
        <v>0.31250000000000011</v>
      </c>
      <c r="S81">
        <f>'gear reducer'!U81</f>
        <v>4.2</v>
      </c>
      <c r="T81">
        <f>'gear reducer'!V81</f>
        <v>7.8750000000000062</v>
      </c>
      <c r="U81">
        <f t="shared" si="9"/>
        <v>4.2</v>
      </c>
      <c r="V81">
        <f t="shared" si="8"/>
        <v>7.8750000000000062</v>
      </c>
    </row>
    <row r="82" spans="9:22" x14ac:dyDescent="0.3">
      <c r="I82">
        <f>'gear reducer'!I82</f>
        <v>3.0000000000000022</v>
      </c>
      <c r="J82">
        <f>'gear reducer'!J82</f>
        <v>0.25</v>
      </c>
      <c r="K82">
        <f>'gear reducer'!N82</f>
        <v>0</v>
      </c>
      <c r="L82">
        <f>'gear reducer'!O82</f>
        <v>1.8750000000000013</v>
      </c>
      <c r="M82">
        <f>'gear reducer'!P82</f>
        <v>0.31875000000000014</v>
      </c>
      <c r="N82">
        <f t="shared" si="5"/>
        <v>0</v>
      </c>
      <c r="O82">
        <f t="shared" si="6"/>
        <v>1.8750000000000013</v>
      </c>
      <c r="P82">
        <f t="shared" si="7"/>
        <v>0.31875000000000014</v>
      </c>
      <c r="S82">
        <f>'gear reducer'!U82</f>
        <v>4.2</v>
      </c>
      <c r="T82">
        <f>'gear reducer'!V82</f>
        <v>7.8750000000000062</v>
      </c>
      <c r="U82">
        <f t="shared" si="9"/>
        <v>4.2</v>
      </c>
      <c r="V82">
        <f t="shared" si="8"/>
        <v>7.8750000000000062</v>
      </c>
    </row>
    <row r="83" spans="9:22" x14ac:dyDescent="0.3">
      <c r="I83">
        <f>'gear reducer'!I83</f>
        <v>3.0000000000000022</v>
      </c>
      <c r="J83">
        <f>'gear reducer'!J83</f>
        <v>0.25333333333333335</v>
      </c>
      <c r="K83">
        <f>'gear reducer'!N83</f>
        <v>0</v>
      </c>
      <c r="L83">
        <f>'gear reducer'!O83</f>
        <v>1.8750000000000013</v>
      </c>
      <c r="M83">
        <f>'gear reducer'!P83</f>
        <v>0.32500000000000012</v>
      </c>
      <c r="N83">
        <f t="shared" si="5"/>
        <v>0</v>
      </c>
      <c r="O83">
        <f t="shared" si="6"/>
        <v>1.8750000000000013</v>
      </c>
      <c r="P83">
        <f t="shared" si="7"/>
        <v>0.32500000000000012</v>
      </c>
      <c r="S83">
        <f>'gear reducer'!U83</f>
        <v>4.2</v>
      </c>
      <c r="T83">
        <f>'gear reducer'!V83</f>
        <v>7.8750000000000062</v>
      </c>
      <c r="U83">
        <f t="shared" si="9"/>
        <v>4.2</v>
      </c>
      <c r="V83">
        <f t="shared" si="8"/>
        <v>7.8750000000000062</v>
      </c>
    </row>
    <row r="84" spans="9:22" x14ac:dyDescent="0.3">
      <c r="I84">
        <f>'gear reducer'!I84</f>
        <v>3.0000000000000022</v>
      </c>
      <c r="J84">
        <f>'gear reducer'!J84</f>
        <v>0.25666666666666671</v>
      </c>
      <c r="K84">
        <f>'gear reducer'!N84</f>
        <v>0</v>
      </c>
      <c r="L84">
        <f>'gear reducer'!O84</f>
        <v>1.8750000000000013</v>
      </c>
      <c r="M84">
        <f>'gear reducer'!P84</f>
        <v>0.33125000000000016</v>
      </c>
      <c r="N84">
        <f t="shared" si="5"/>
        <v>0</v>
      </c>
      <c r="O84">
        <f t="shared" si="6"/>
        <v>1.8750000000000013</v>
      </c>
      <c r="P84">
        <f t="shared" si="7"/>
        <v>0.33125000000000016</v>
      </c>
      <c r="S84">
        <f>'gear reducer'!U84</f>
        <v>4.2</v>
      </c>
      <c r="T84">
        <f>'gear reducer'!V84</f>
        <v>7.8750000000000062</v>
      </c>
      <c r="U84">
        <f t="shared" si="9"/>
        <v>4.2</v>
      </c>
      <c r="V84">
        <f t="shared" si="8"/>
        <v>7.8750000000000062</v>
      </c>
    </row>
    <row r="85" spans="9:22" x14ac:dyDescent="0.3">
      <c r="I85">
        <f>'gear reducer'!I85</f>
        <v>3.0000000000000022</v>
      </c>
      <c r="J85">
        <f>'gear reducer'!J85</f>
        <v>0.26</v>
      </c>
      <c r="K85">
        <f>'gear reducer'!N85</f>
        <v>0</v>
      </c>
      <c r="L85">
        <f>'gear reducer'!O85</f>
        <v>1.8750000000000013</v>
      </c>
      <c r="M85">
        <f>'gear reducer'!P85</f>
        <v>0.33750000000000013</v>
      </c>
      <c r="N85">
        <f t="shared" si="5"/>
        <v>0</v>
      </c>
      <c r="O85">
        <f t="shared" si="6"/>
        <v>1.8750000000000013</v>
      </c>
      <c r="P85">
        <f t="shared" si="7"/>
        <v>0.33750000000000013</v>
      </c>
      <c r="S85">
        <f>'gear reducer'!U85</f>
        <v>4.2</v>
      </c>
      <c r="T85">
        <f>'gear reducer'!V85</f>
        <v>7.8750000000000062</v>
      </c>
      <c r="U85">
        <f t="shared" si="9"/>
        <v>4.2</v>
      </c>
      <c r="V85">
        <f t="shared" si="8"/>
        <v>7.8750000000000062</v>
      </c>
    </row>
    <row r="86" spans="9:22" x14ac:dyDescent="0.3">
      <c r="I86">
        <f>'gear reducer'!I86</f>
        <v>3.0000000000000022</v>
      </c>
      <c r="J86">
        <f>'gear reducer'!J86</f>
        <v>0.26333333333333336</v>
      </c>
      <c r="K86">
        <f>'gear reducer'!N86</f>
        <v>0</v>
      </c>
      <c r="L86">
        <f>'gear reducer'!O86</f>
        <v>1.8750000000000013</v>
      </c>
      <c r="M86">
        <f>'gear reducer'!P86</f>
        <v>0.34375000000000017</v>
      </c>
      <c r="N86">
        <f t="shared" si="5"/>
        <v>0</v>
      </c>
      <c r="O86">
        <f t="shared" si="6"/>
        <v>1.8750000000000013</v>
      </c>
      <c r="P86">
        <f t="shared" si="7"/>
        <v>0.34375000000000017</v>
      </c>
      <c r="S86">
        <f>'gear reducer'!U86</f>
        <v>4.2</v>
      </c>
      <c r="T86">
        <f>'gear reducer'!V86</f>
        <v>7.8750000000000062</v>
      </c>
      <c r="U86">
        <f t="shared" si="9"/>
        <v>4.2</v>
      </c>
      <c r="V86">
        <f t="shared" si="8"/>
        <v>7.8750000000000062</v>
      </c>
    </row>
    <row r="87" spans="9:22" x14ac:dyDescent="0.3">
      <c r="I87">
        <f>'gear reducer'!I87</f>
        <v>3.0000000000000022</v>
      </c>
      <c r="J87">
        <f>'gear reducer'!J87</f>
        <v>0.26666666666666666</v>
      </c>
      <c r="K87">
        <f>'gear reducer'!N87</f>
        <v>0</v>
      </c>
      <c r="L87">
        <f>'gear reducer'!O87</f>
        <v>1.8750000000000013</v>
      </c>
      <c r="M87">
        <f>'gear reducer'!P87</f>
        <v>0.35000000000000014</v>
      </c>
      <c r="N87">
        <f t="shared" si="5"/>
        <v>0</v>
      </c>
      <c r="O87">
        <f t="shared" si="6"/>
        <v>1.8750000000000013</v>
      </c>
      <c r="P87">
        <f t="shared" si="7"/>
        <v>0.35000000000000014</v>
      </c>
      <c r="S87">
        <f>'gear reducer'!U87</f>
        <v>4.2</v>
      </c>
      <c r="T87">
        <f>'gear reducer'!V87</f>
        <v>7.8750000000000062</v>
      </c>
      <c r="U87">
        <f t="shared" si="9"/>
        <v>4.2</v>
      </c>
      <c r="V87">
        <f t="shared" si="8"/>
        <v>7.8750000000000062</v>
      </c>
    </row>
    <row r="88" spans="9:22" x14ac:dyDescent="0.3">
      <c r="I88">
        <f>'gear reducer'!I88</f>
        <v>3.0000000000000022</v>
      </c>
      <c r="J88">
        <f>'gear reducer'!J88</f>
        <v>0.27</v>
      </c>
      <c r="K88">
        <f>'gear reducer'!N88</f>
        <v>0</v>
      </c>
      <c r="L88">
        <f>'gear reducer'!O88</f>
        <v>1.8750000000000013</v>
      </c>
      <c r="M88">
        <f>'gear reducer'!P88</f>
        <v>0.35625000000000018</v>
      </c>
      <c r="N88">
        <f t="shared" si="5"/>
        <v>0</v>
      </c>
      <c r="O88">
        <f t="shared" si="6"/>
        <v>1.8750000000000013</v>
      </c>
      <c r="P88">
        <f t="shared" si="7"/>
        <v>0.35625000000000018</v>
      </c>
      <c r="S88">
        <f>'gear reducer'!U88</f>
        <v>4.2</v>
      </c>
      <c r="T88">
        <f>'gear reducer'!V88</f>
        <v>7.8750000000000062</v>
      </c>
      <c r="U88">
        <f t="shared" si="9"/>
        <v>4.2</v>
      </c>
      <c r="V88">
        <f t="shared" si="8"/>
        <v>7.8750000000000062</v>
      </c>
    </row>
    <row r="89" spans="9:22" x14ac:dyDescent="0.3">
      <c r="I89">
        <f>'gear reducer'!I89</f>
        <v>3.0000000000000022</v>
      </c>
      <c r="J89">
        <f>'gear reducer'!J89</f>
        <v>0.27333333333333337</v>
      </c>
      <c r="K89">
        <f>'gear reducer'!N89</f>
        <v>0</v>
      </c>
      <c r="L89">
        <f>'gear reducer'!O89</f>
        <v>1.8750000000000013</v>
      </c>
      <c r="M89">
        <f>'gear reducer'!P89</f>
        <v>0.36250000000000016</v>
      </c>
      <c r="N89">
        <f t="shared" si="5"/>
        <v>0</v>
      </c>
      <c r="O89">
        <f t="shared" si="6"/>
        <v>1.8750000000000013</v>
      </c>
      <c r="P89">
        <f t="shared" si="7"/>
        <v>0.36250000000000016</v>
      </c>
      <c r="S89">
        <f>'gear reducer'!U89</f>
        <v>4.2</v>
      </c>
      <c r="T89">
        <f>'gear reducer'!V89</f>
        <v>7.8750000000000062</v>
      </c>
      <c r="U89">
        <f t="shared" si="9"/>
        <v>4.2</v>
      </c>
      <c r="V89">
        <f t="shared" si="8"/>
        <v>7.8750000000000062</v>
      </c>
    </row>
    <row r="90" spans="9:22" x14ac:dyDescent="0.3">
      <c r="I90">
        <f>'gear reducer'!I90</f>
        <v>3.0000000000000022</v>
      </c>
      <c r="J90">
        <f>'gear reducer'!J90</f>
        <v>0.27666666666666667</v>
      </c>
      <c r="K90">
        <f>'gear reducer'!N90</f>
        <v>0</v>
      </c>
      <c r="L90">
        <f>'gear reducer'!O90</f>
        <v>1.8750000000000013</v>
      </c>
      <c r="M90">
        <f>'gear reducer'!P90</f>
        <v>0.36875000000000019</v>
      </c>
      <c r="N90">
        <f t="shared" si="5"/>
        <v>0</v>
      </c>
      <c r="O90">
        <f t="shared" si="6"/>
        <v>1.8750000000000013</v>
      </c>
      <c r="P90">
        <f t="shared" si="7"/>
        <v>0.36875000000000019</v>
      </c>
      <c r="S90">
        <f>'gear reducer'!U90</f>
        <v>4.2</v>
      </c>
      <c r="T90">
        <f>'gear reducer'!V90</f>
        <v>7.8750000000000062</v>
      </c>
      <c r="U90">
        <f t="shared" si="9"/>
        <v>4.2</v>
      </c>
      <c r="V90">
        <f t="shared" si="8"/>
        <v>7.8750000000000062</v>
      </c>
    </row>
    <row r="91" spans="9:22" x14ac:dyDescent="0.3">
      <c r="I91">
        <f>'gear reducer'!I91</f>
        <v>3.0000000000000022</v>
      </c>
      <c r="J91">
        <f>'gear reducer'!J91</f>
        <v>0.28000000000000003</v>
      </c>
      <c r="K91">
        <f>'gear reducer'!N91</f>
        <v>0</v>
      </c>
      <c r="L91">
        <f>'gear reducer'!O91</f>
        <v>1.8750000000000013</v>
      </c>
      <c r="M91">
        <f>'gear reducer'!P91</f>
        <v>0.37500000000000017</v>
      </c>
      <c r="N91">
        <f t="shared" si="5"/>
        <v>0</v>
      </c>
      <c r="O91">
        <f t="shared" si="6"/>
        <v>1.8750000000000013</v>
      </c>
      <c r="P91">
        <f t="shared" si="7"/>
        <v>0.37500000000000017</v>
      </c>
      <c r="S91">
        <f>'gear reducer'!U91</f>
        <v>4.2</v>
      </c>
      <c r="T91">
        <f>'gear reducer'!V91</f>
        <v>7.8750000000000062</v>
      </c>
      <c r="U91">
        <f t="shared" si="9"/>
        <v>4.2</v>
      </c>
      <c r="V91">
        <f t="shared" si="8"/>
        <v>7.8750000000000062</v>
      </c>
    </row>
    <row r="92" spans="9:22" x14ac:dyDescent="0.3">
      <c r="I92">
        <f>'gear reducer'!I92</f>
        <v>3.0000000000000022</v>
      </c>
      <c r="J92">
        <f>'gear reducer'!J92</f>
        <v>0.28333333333333333</v>
      </c>
      <c r="K92">
        <f>'gear reducer'!N92</f>
        <v>0</v>
      </c>
      <c r="L92">
        <f>'gear reducer'!O92</f>
        <v>1.8750000000000013</v>
      </c>
      <c r="M92">
        <f>'gear reducer'!P92</f>
        <v>0.3812500000000002</v>
      </c>
      <c r="N92">
        <f t="shared" si="5"/>
        <v>0</v>
      </c>
      <c r="O92">
        <f t="shared" si="6"/>
        <v>1.8750000000000013</v>
      </c>
      <c r="P92">
        <f t="shared" si="7"/>
        <v>0.3812500000000002</v>
      </c>
      <c r="S92">
        <f>'gear reducer'!U92</f>
        <v>4.2</v>
      </c>
      <c r="T92">
        <f>'gear reducer'!V92</f>
        <v>7.8750000000000062</v>
      </c>
      <c r="U92">
        <f t="shared" si="9"/>
        <v>4.2</v>
      </c>
      <c r="V92">
        <f t="shared" si="8"/>
        <v>7.8750000000000062</v>
      </c>
    </row>
    <row r="93" spans="9:22" x14ac:dyDescent="0.3">
      <c r="I93">
        <f>'gear reducer'!I93</f>
        <v>3.0000000000000022</v>
      </c>
      <c r="J93">
        <f>'gear reducer'!J93</f>
        <v>0.28666666666666668</v>
      </c>
      <c r="K93">
        <f>'gear reducer'!N93</f>
        <v>0</v>
      </c>
      <c r="L93">
        <f>'gear reducer'!O93</f>
        <v>1.8750000000000013</v>
      </c>
      <c r="M93">
        <f>'gear reducer'!P93</f>
        <v>0.38750000000000018</v>
      </c>
      <c r="N93">
        <f t="shared" si="5"/>
        <v>0</v>
      </c>
      <c r="O93">
        <f t="shared" si="6"/>
        <v>1.8750000000000013</v>
      </c>
      <c r="P93">
        <f t="shared" si="7"/>
        <v>0.38750000000000018</v>
      </c>
      <c r="S93">
        <f>'gear reducer'!U93</f>
        <v>4.2</v>
      </c>
      <c r="T93">
        <f>'gear reducer'!V93</f>
        <v>7.8750000000000062</v>
      </c>
      <c r="U93">
        <f t="shared" si="9"/>
        <v>4.2</v>
      </c>
      <c r="V93">
        <f t="shared" si="8"/>
        <v>7.8750000000000062</v>
      </c>
    </row>
    <row r="94" spans="9:22" x14ac:dyDescent="0.3">
      <c r="I94">
        <f>'gear reducer'!I94</f>
        <v>3.0000000000000022</v>
      </c>
      <c r="J94">
        <f>'gear reducer'!J94</f>
        <v>0.29000000000000004</v>
      </c>
      <c r="K94">
        <f>'gear reducer'!N94</f>
        <v>0</v>
      </c>
      <c r="L94">
        <f>'gear reducer'!O94</f>
        <v>1.8750000000000013</v>
      </c>
      <c r="M94">
        <f>'gear reducer'!P94</f>
        <v>0.39375000000000021</v>
      </c>
      <c r="N94">
        <f t="shared" si="5"/>
        <v>0</v>
      </c>
      <c r="O94">
        <f t="shared" si="6"/>
        <v>1.8750000000000013</v>
      </c>
      <c r="P94">
        <f t="shared" si="7"/>
        <v>0.39375000000000021</v>
      </c>
      <c r="S94">
        <f>'gear reducer'!U94</f>
        <v>4.2</v>
      </c>
      <c r="T94">
        <f>'gear reducer'!V94</f>
        <v>7.8750000000000062</v>
      </c>
      <c r="U94">
        <f t="shared" si="9"/>
        <v>4.2</v>
      </c>
      <c r="V94">
        <f t="shared" si="8"/>
        <v>7.8750000000000062</v>
      </c>
    </row>
    <row r="95" spans="9:22" x14ac:dyDescent="0.3">
      <c r="I95">
        <f>'gear reducer'!I95</f>
        <v>3.0000000000000022</v>
      </c>
      <c r="J95">
        <f>'gear reducer'!J95</f>
        <v>0.29333333333333333</v>
      </c>
      <c r="K95">
        <f>'gear reducer'!N95</f>
        <v>0</v>
      </c>
      <c r="L95">
        <f>'gear reducer'!O95</f>
        <v>1.8750000000000013</v>
      </c>
      <c r="M95">
        <f>'gear reducer'!P95</f>
        <v>0.40000000000000019</v>
      </c>
      <c r="N95">
        <f t="shared" si="5"/>
        <v>0</v>
      </c>
      <c r="O95">
        <f t="shared" si="6"/>
        <v>1.8750000000000013</v>
      </c>
      <c r="P95">
        <f t="shared" si="7"/>
        <v>0.40000000000000019</v>
      </c>
      <c r="S95">
        <f>'gear reducer'!U95</f>
        <v>4.2</v>
      </c>
      <c r="T95">
        <f>'gear reducer'!V95</f>
        <v>7.8750000000000062</v>
      </c>
      <c r="U95">
        <f t="shared" si="9"/>
        <v>4.2</v>
      </c>
      <c r="V95">
        <f t="shared" si="8"/>
        <v>7.8750000000000062</v>
      </c>
    </row>
    <row r="96" spans="9:22" x14ac:dyDescent="0.3">
      <c r="I96">
        <f>'gear reducer'!I96</f>
        <v>3.0000000000000022</v>
      </c>
      <c r="J96">
        <f>'gear reducer'!J96</f>
        <v>0.29666666666666669</v>
      </c>
      <c r="K96">
        <f>'gear reducer'!N96</f>
        <v>0</v>
      </c>
      <c r="L96">
        <f>'gear reducer'!O96</f>
        <v>1.8750000000000013</v>
      </c>
      <c r="M96">
        <f>'gear reducer'!P96</f>
        <v>0.40625000000000022</v>
      </c>
      <c r="N96">
        <f t="shared" si="5"/>
        <v>0</v>
      </c>
      <c r="O96">
        <f t="shared" si="6"/>
        <v>1.8750000000000013</v>
      </c>
      <c r="P96">
        <f t="shared" si="7"/>
        <v>0.40625000000000022</v>
      </c>
      <c r="S96">
        <f>'gear reducer'!U96</f>
        <v>4.2</v>
      </c>
      <c r="T96">
        <f>'gear reducer'!V96</f>
        <v>7.8750000000000062</v>
      </c>
      <c r="U96">
        <f t="shared" si="9"/>
        <v>4.2</v>
      </c>
      <c r="V96">
        <f t="shared" si="8"/>
        <v>7.8750000000000062</v>
      </c>
    </row>
    <row r="97" spans="9:22" x14ac:dyDescent="0.3">
      <c r="I97">
        <f>'gear reducer'!I97</f>
        <v>3.0000000000000022</v>
      </c>
      <c r="J97">
        <f>'gear reducer'!J97</f>
        <v>0.30000000000000004</v>
      </c>
      <c r="K97">
        <f>'gear reducer'!N97</f>
        <v>0</v>
      </c>
      <c r="L97">
        <f>'gear reducer'!O97</f>
        <v>1.8750000000000013</v>
      </c>
      <c r="M97">
        <f>'gear reducer'!P97</f>
        <v>0.4125000000000002</v>
      </c>
      <c r="N97">
        <f t="shared" si="5"/>
        <v>0</v>
      </c>
      <c r="O97">
        <f t="shared" si="6"/>
        <v>1.8750000000000013</v>
      </c>
      <c r="P97">
        <f t="shared" si="7"/>
        <v>0.4125000000000002</v>
      </c>
      <c r="S97">
        <f>'gear reducer'!U97</f>
        <v>4.2</v>
      </c>
      <c r="T97">
        <f>'gear reducer'!V97</f>
        <v>7.8750000000000062</v>
      </c>
      <c r="U97">
        <f t="shared" si="9"/>
        <v>4.2</v>
      </c>
      <c r="V97">
        <f t="shared" si="8"/>
        <v>7.8750000000000062</v>
      </c>
    </row>
    <row r="98" spans="9:22" x14ac:dyDescent="0.3">
      <c r="I98">
        <f>'gear reducer'!I98</f>
        <v>3.0000000000000022</v>
      </c>
      <c r="J98">
        <f>'gear reducer'!J98</f>
        <v>0.30333333333333334</v>
      </c>
      <c r="K98">
        <f>'gear reducer'!N98</f>
        <v>0</v>
      </c>
      <c r="L98">
        <f>'gear reducer'!O98</f>
        <v>1.8750000000000013</v>
      </c>
      <c r="M98">
        <f>'gear reducer'!P98</f>
        <v>0.41875000000000023</v>
      </c>
      <c r="N98">
        <f t="shared" si="5"/>
        <v>0</v>
      </c>
      <c r="O98">
        <f t="shared" si="6"/>
        <v>1.8750000000000013</v>
      </c>
      <c r="P98">
        <f t="shared" si="7"/>
        <v>0.41875000000000023</v>
      </c>
      <c r="S98">
        <f>'gear reducer'!U98</f>
        <v>4.2</v>
      </c>
      <c r="T98">
        <f>'gear reducer'!V98</f>
        <v>7.8750000000000062</v>
      </c>
      <c r="U98">
        <f t="shared" si="9"/>
        <v>4.2</v>
      </c>
      <c r="V98">
        <f t="shared" si="8"/>
        <v>7.8750000000000062</v>
      </c>
    </row>
    <row r="99" spans="9:22" x14ac:dyDescent="0.3">
      <c r="I99">
        <f>'gear reducer'!I99</f>
        <v>3.0000000000000022</v>
      </c>
      <c r="J99">
        <f>'gear reducer'!J99</f>
        <v>0.3066666666666667</v>
      </c>
      <c r="K99">
        <f>'gear reducer'!N99</f>
        <v>0</v>
      </c>
      <c r="L99">
        <f>'gear reducer'!O99</f>
        <v>1.8750000000000013</v>
      </c>
      <c r="M99">
        <f>'gear reducer'!P99</f>
        <v>0.42500000000000021</v>
      </c>
      <c r="N99">
        <f t="shared" si="5"/>
        <v>0</v>
      </c>
      <c r="O99">
        <f t="shared" si="6"/>
        <v>1.8750000000000013</v>
      </c>
      <c r="P99">
        <f t="shared" si="7"/>
        <v>0.42500000000000021</v>
      </c>
      <c r="S99">
        <f>'gear reducer'!U99</f>
        <v>4.2</v>
      </c>
      <c r="T99">
        <f>'gear reducer'!V99</f>
        <v>7.8750000000000062</v>
      </c>
      <c r="U99">
        <f t="shared" si="9"/>
        <v>4.2</v>
      </c>
      <c r="V99">
        <f t="shared" si="8"/>
        <v>7.8750000000000062</v>
      </c>
    </row>
    <row r="100" spans="9:22" x14ac:dyDescent="0.3">
      <c r="I100">
        <f>'gear reducer'!I100</f>
        <v>3.0000000000000022</v>
      </c>
      <c r="J100">
        <f>'gear reducer'!J100</f>
        <v>0.31</v>
      </c>
      <c r="K100">
        <f>'gear reducer'!N100</f>
        <v>0</v>
      </c>
      <c r="L100">
        <f>'gear reducer'!O100</f>
        <v>1.8750000000000013</v>
      </c>
      <c r="M100">
        <f>'gear reducer'!P100</f>
        <v>0.43125000000000024</v>
      </c>
      <c r="N100">
        <f t="shared" si="5"/>
        <v>0</v>
      </c>
      <c r="O100">
        <f t="shared" si="6"/>
        <v>1.8750000000000013</v>
      </c>
      <c r="P100">
        <f t="shared" si="7"/>
        <v>0.43125000000000024</v>
      </c>
      <c r="S100">
        <f>'gear reducer'!U100</f>
        <v>4.2</v>
      </c>
      <c r="T100">
        <f>'gear reducer'!V100</f>
        <v>7.8750000000000062</v>
      </c>
      <c r="U100">
        <f t="shared" si="9"/>
        <v>4.2</v>
      </c>
      <c r="V100">
        <f t="shared" si="8"/>
        <v>7.8750000000000062</v>
      </c>
    </row>
    <row r="101" spans="9:22" x14ac:dyDescent="0.3">
      <c r="I101">
        <f>'gear reducer'!I101</f>
        <v>3.0000000000000022</v>
      </c>
      <c r="J101">
        <f>'gear reducer'!J101</f>
        <v>0.31333333333333335</v>
      </c>
      <c r="K101">
        <f>'gear reducer'!N101</f>
        <v>0</v>
      </c>
      <c r="L101">
        <f>'gear reducer'!O101</f>
        <v>1.8750000000000013</v>
      </c>
      <c r="M101">
        <f>'gear reducer'!P101</f>
        <v>0.43750000000000022</v>
      </c>
      <c r="N101">
        <f t="shared" si="5"/>
        <v>0</v>
      </c>
      <c r="O101">
        <f t="shared" si="6"/>
        <v>1.8750000000000013</v>
      </c>
      <c r="P101">
        <f t="shared" si="7"/>
        <v>0.43750000000000022</v>
      </c>
      <c r="S101">
        <f>'gear reducer'!U101</f>
        <v>4.2</v>
      </c>
      <c r="T101">
        <f>'gear reducer'!V101</f>
        <v>7.8750000000000062</v>
      </c>
      <c r="U101">
        <f t="shared" si="9"/>
        <v>4.2</v>
      </c>
      <c r="V101">
        <f t="shared" si="8"/>
        <v>7.8750000000000062</v>
      </c>
    </row>
    <row r="102" spans="9:22" x14ac:dyDescent="0.3">
      <c r="I102">
        <f>'gear reducer'!I102</f>
        <v>3.0000000000000022</v>
      </c>
      <c r="J102">
        <f>'gear reducer'!J102</f>
        <v>0.31666666666666671</v>
      </c>
      <c r="K102">
        <f>'gear reducer'!N102</f>
        <v>0</v>
      </c>
      <c r="L102">
        <f>'gear reducer'!O102</f>
        <v>1.8750000000000013</v>
      </c>
      <c r="M102">
        <f>'gear reducer'!P102</f>
        <v>0.44375000000000026</v>
      </c>
      <c r="N102">
        <f t="shared" si="5"/>
        <v>0</v>
      </c>
      <c r="O102">
        <f t="shared" si="6"/>
        <v>1.8750000000000013</v>
      </c>
      <c r="P102">
        <f t="shared" si="7"/>
        <v>0.44375000000000026</v>
      </c>
      <c r="S102">
        <f>'gear reducer'!U102</f>
        <v>4.2</v>
      </c>
      <c r="T102">
        <f>'gear reducer'!V102</f>
        <v>7.8750000000000062</v>
      </c>
      <c r="U102">
        <f t="shared" si="9"/>
        <v>4.2</v>
      </c>
      <c r="V102">
        <f t="shared" si="8"/>
        <v>7.8750000000000062</v>
      </c>
    </row>
    <row r="103" spans="9:22" x14ac:dyDescent="0.3">
      <c r="I103">
        <f>'gear reducer'!I103</f>
        <v>3.0000000000000022</v>
      </c>
      <c r="J103">
        <f>'gear reducer'!J103</f>
        <v>0.32</v>
      </c>
      <c r="K103">
        <f>'gear reducer'!N103</f>
        <v>0</v>
      </c>
      <c r="L103">
        <f>'gear reducer'!O103</f>
        <v>1.8750000000000013</v>
      </c>
      <c r="M103">
        <f>'gear reducer'!P103</f>
        <v>0.45000000000000023</v>
      </c>
      <c r="N103">
        <f t="shared" si="5"/>
        <v>0</v>
      </c>
      <c r="O103">
        <f t="shared" si="6"/>
        <v>1.8750000000000013</v>
      </c>
      <c r="P103">
        <f t="shared" si="7"/>
        <v>0.45000000000000023</v>
      </c>
      <c r="S103">
        <f>'gear reducer'!U103</f>
        <v>4.2</v>
      </c>
      <c r="T103">
        <f>'gear reducer'!V103</f>
        <v>7.8750000000000062</v>
      </c>
      <c r="U103">
        <f t="shared" si="9"/>
        <v>4.2</v>
      </c>
      <c r="V103">
        <f t="shared" si="8"/>
        <v>7.8750000000000062</v>
      </c>
    </row>
    <row r="104" spans="9:22" x14ac:dyDescent="0.3">
      <c r="I104">
        <f>'gear reducer'!I104</f>
        <v>3.0000000000000022</v>
      </c>
      <c r="J104">
        <f>'gear reducer'!J104</f>
        <v>0.32333333333333336</v>
      </c>
      <c r="K104">
        <f>'gear reducer'!N104</f>
        <v>0</v>
      </c>
      <c r="L104">
        <f>'gear reducer'!O104</f>
        <v>1.8750000000000013</v>
      </c>
      <c r="M104">
        <f>'gear reducer'!P104</f>
        <v>0.45625000000000027</v>
      </c>
      <c r="N104">
        <f t="shared" si="5"/>
        <v>0</v>
      </c>
      <c r="O104">
        <f t="shared" si="6"/>
        <v>1.8750000000000013</v>
      </c>
      <c r="P104">
        <f t="shared" si="7"/>
        <v>0.45625000000000027</v>
      </c>
      <c r="S104">
        <f>'gear reducer'!U104</f>
        <v>4.2</v>
      </c>
      <c r="T104">
        <f>'gear reducer'!V104</f>
        <v>7.8750000000000062</v>
      </c>
      <c r="U104">
        <f t="shared" si="9"/>
        <v>4.2</v>
      </c>
      <c r="V104">
        <f t="shared" si="8"/>
        <v>7.8750000000000062</v>
      </c>
    </row>
    <row r="105" spans="9:22" x14ac:dyDescent="0.3">
      <c r="I105">
        <f>'gear reducer'!I105</f>
        <v>3.0000000000000022</v>
      </c>
      <c r="J105">
        <f>'gear reducer'!J105</f>
        <v>0.32666666666666666</v>
      </c>
      <c r="K105">
        <f>'gear reducer'!N105</f>
        <v>0</v>
      </c>
      <c r="L105">
        <f>'gear reducer'!O105</f>
        <v>1.8750000000000013</v>
      </c>
      <c r="M105">
        <f>'gear reducer'!P105</f>
        <v>0.46250000000000024</v>
      </c>
      <c r="N105">
        <f t="shared" si="5"/>
        <v>0</v>
      </c>
      <c r="O105">
        <f t="shared" si="6"/>
        <v>1.8750000000000013</v>
      </c>
      <c r="P105">
        <f t="shared" si="7"/>
        <v>0.46250000000000024</v>
      </c>
      <c r="S105">
        <f>'gear reducer'!U105</f>
        <v>4.2</v>
      </c>
      <c r="T105">
        <f>'gear reducer'!V105</f>
        <v>7.8750000000000062</v>
      </c>
      <c r="U105">
        <f t="shared" si="9"/>
        <v>4.2</v>
      </c>
      <c r="V105">
        <f t="shared" si="8"/>
        <v>7.8750000000000062</v>
      </c>
    </row>
    <row r="106" spans="9:22" x14ac:dyDescent="0.3">
      <c r="I106">
        <f>'gear reducer'!I106</f>
        <v>3.0000000000000022</v>
      </c>
      <c r="J106">
        <f>'gear reducer'!J106</f>
        <v>0.33</v>
      </c>
      <c r="K106">
        <f>'gear reducer'!N106</f>
        <v>0</v>
      </c>
      <c r="L106">
        <f>'gear reducer'!O106</f>
        <v>1.8750000000000013</v>
      </c>
      <c r="M106">
        <f>'gear reducer'!P106</f>
        <v>0.46875000000000028</v>
      </c>
      <c r="N106">
        <f t="shared" si="5"/>
        <v>0</v>
      </c>
      <c r="O106">
        <f t="shared" si="6"/>
        <v>1.8750000000000013</v>
      </c>
      <c r="P106">
        <f t="shared" si="7"/>
        <v>0.46875000000000028</v>
      </c>
      <c r="S106">
        <f>'gear reducer'!U106</f>
        <v>4.2</v>
      </c>
      <c r="T106">
        <f>'gear reducer'!V106</f>
        <v>7.8750000000000062</v>
      </c>
      <c r="U106">
        <f t="shared" si="9"/>
        <v>4.2</v>
      </c>
      <c r="V106">
        <f t="shared" si="8"/>
        <v>7.8750000000000062</v>
      </c>
    </row>
    <row r="107" spans="9:22" x14ac:dyDescent="0.3">
      <c r="I107">
        <f>'gear reducer'!I107</f>
        <v>3.0000000000000022</v>
      </c>
      <c r="J107">
        <f>'gear reducer'!J107</f>
        <v>0.33333333333333337</v>
      </c>
      <c r="K107">
        <f>'gear reducer'!N107</f>
        <v>0</v>
      </c>
      <c r="L107">
        <f>'gear reducer'!O107</f>
        <v>1.8750000000000013</v>
      </c>
      <c r="M107">
        <f>'gear reducer'!P107</f>
        <v>0.47500000000000026</v>
      </c>
      <c r="N107">
        <f t="shared" si="5"/>
        <v>0</v>
      </c>
      <c r="O107">
        <f t="shared" si="6"/>
        <v>1.8750000000000013</v>
      </c>
      <c r="P107">
        <f t="shared" si="7"/>
        <v>0.47500000000000026</v>
      </c>
      <c r="S107">
        <f>'gear reducer'!U107</f>
        <v>4.2</v>
      </c>
      <c r="T107">
        <f>'gear reducer'!V107</f>
        <v>7.8750000000000062</v>
      </c>
      <c r="U107">
        <f t="shared" si="9"/>
        <v>4.2</v>
      </c>
      <c r="V107">
        <f t="shared" si="8"/>
        <v>7.8750000000000062</v>
      </c>
    </row>
    <row r="108" spans="9:22" x14ac:dyDescent="0.3">
      <c r="I108">
        <f>'gear reducer'!I108</f>
        <v>3.0000000000000022</v>
      </c>
      <c r="J108">
        <f>'gear reducer'!J108</f>
        <v>0.33666666666666667</v>
      </c>
      <c r="K108">
        <f>'gear reducer'!N108</f>
        <v>0</v>
      </c>
      <c r="L108">
        <f>'gear reducer'!O108</f>
        <v>1.8750000000000013</v>
      </c>
      <c r="M108">
        <f>'gear reducer'!P108</f>
        <v>0.48125000000000029</v>
      </c>
      <c r="N108">
        <f t="shared" si="5"/>
        <v>0</v>
      </c>
      <c r="O108">
        <f t="shared" si="6"/>
        <v>1.8750000000000013</v>
      </c>
      <c r="P108">
        <f t="shared" si="7"/>
        <v>0.48125000000000029</v>
      </c>
      <c r="S108">
        <f>'gear reducer'!U108</f>
        <v>4.2</v>
      </c>
      <c r="T108">
        <f>'gear reducer'!V108</f>
        <v>7.8750000000000062</v>
      </c>
      <c r="U108">
        <f t="shared" si="9"/>
        <v>4.2</v>
      </c>
      <c r="V108">
        <f t="shared" si="8"/>
        <v>7.8750000000000062</v>
      </c>
    </row>
    <row r="109" spans="9:22" x14ac:dyDescent="0.3">
      <c r="I109">
        <f>'gear reducer'!I109</f>
        <v>2.9400000000000022</v>
      </c>
      <c r="J109">
        <f>'gear reducer'!J109</f>
        <v>0.34</v>
      </c>
      <c r="K109">
        <f>'gear reducer'!N109</f>
        <v>-11.25</v>
      </c>
      <c r="L109">
        <f>'gear reducer'!O109</f>
        <v>1.8375000000000012</v>
      </c>
      <c r="M109">
        <f>'gear reducer'!P109</f>
        <v>0.48731250000000031</v>
      </c>
      <c r="N109">
        <f t="shared" si="5"/>
        <v>-11.25</v>
      </c>
      <c r="O109">
        <f t="shared" si="6"/>
        <v>1.8375000000000012</v>
      </c>
      <c r="P109">
        <f t="shared" si="7"/>
        <v>0.48731250000000031</v>
      </c>
      <c r="S109">
        <f>'gear reducer'!U109</f>
        <v>3.9120000000000017</v>
      </c>
      <c r="T109">
        <f>'gear reducer'!V109</f>
        <v>7.1883000000000079</v>
      </c>
      <c r="U109">
        <f t="shared" si="9"/>
        <v>3.8566500000000019</v>
      </c>
      <c r="V109">
        <f t="shared" si="8"/>
        <v>7.0865943750000087</v>
      </c>
    </row>
    <row r="110" spans="9:22" x14ac:dyDescent="0.3">
      <c r="I110">
        <f>'gear reducer'!I110</f>
        <v>2.8800000000000021</v>
      </c>
      <c r="J110">
        <f>'gear reducer'!J110</f>
        <v>0.34333333333333338</v>
      </c>
      <c r="K110">
        <f>'gear reducer'!N110</f>
        <v>-11.25</v>
      </c>
      <c r="L110">
        <f>'gear reducer'!O110</f>
        <v>1.8000000000000012</v>
      </c>
      <c r="M110">
        <f>'gear reducer'!P110</f>
        <v>0.49325000000000035</v>
      </c>
      <c r="N110">
        <f t="shared" si="5"/>
        <v>-11.25</v>
      </c>
      <c r="O110">
        <f t="shared" si="6"/>
        <v>1.8000000000000012</v>
      </c>
      <c r="P110">
        <f t="shared" si="7"/>
        <v>0.49325000000000035</v>
      </c>
      <c r="S110">
        <f>'gear reducer'!U110</f>
        <v>3.9120000000000017</v>
      </c>
      <c r="T110">
        <f>'gear reducer'!V110</f>
        <v>7.0416000000000079</v>
      </c>
      <c r="U110">
        <f t="shared" si="9"/>
        <v>3.8566500000000019</v>
      </c>
      <c r="V110">
        <f t="shared" si="8"/>
        <v>6.9419700000000075</v>
      </c>
    </row>
    <row r="111" spans="9:22" x14ac:dyDescent="0.3">
      <c r="I111">
        <f>'gear reducer'!I111</f>
        <v>2.8200000000000021</v>
      </c>
      <c r="J111">
        <f>'gear reducer'!J111</f>
        <v>0.34666666666666668</v>
      </c>
      <c r="K111">
        <f>'gear reducer'!N111</f>
        <v>-11.25</v>
      </c>
      <c r="L111">
        <f>'gear reducer'!O111</f>
        <v>1.7625000000000013</v>
      </c>
      <c r="M111">
        <f>'gear reducer'!P111</f>
        <v>0.4990625000000003</v>
      </c>
      <c r="N111">
        <f t="shared" si="5"/>
        <v>-11.25</v>
      </c>
      <c r="O111">
        <f t="shared" si="6"/>
        <v>1.7625000000000013</v>
      </c>
      <c r="P111">
        <f t="shared" si="7"/>
        <v>0.4990625000000003</v>
      </c>
      <c r="S111">
        <f>'gear reducer'!U111</f>
        <v>3.9119999999999973</v>
      </c>
      <c r="T111">
        <f>'gear reducer'!V111</f>
        <v>6.8948999999999998</v>
      </c>
      <c r="U111">
        <f t="shared" si="9"/>
        <v>3.856649999999997</v>
      </c>
      <c r="V111">
        <f t="shared" si="8"/>
        <v>6.7973456249999993</v>
      </c>
    </row>
    <row r="112" spans="9:22" x14ac:dyDescent="0.3">
      <c r="I112">
        <f>'gear reducer'!I112</f>
        <v>2.760000000000002</v>
      </c>
      <c r="J112">
        <f>'gear reducer'!J112</f>
        <v>0.35000000000000003</v>
      </c>
      <c r="K112">
        <f>'gear reducer'!N112</f>
        <v>-11.25</v>
      </c>
      <c r="L112">
        <f>'gear reducer'!O112</f>
        <v>1.7250000000000012</v>
      </c>
      <c r="M112">
        <f>'gear reducer'!P112</f>
        <v>0.50475000000000025</v>
      </c>
      <c r="N112">
        <f t="shared" si="5"/>
        <v>-11.25</v>
      </c>
      <c r="O112">
        <f t="shared" si="6"/>
        <v>1.7250000000000012</v>
      </c>
      <c r="P112">
        <f t="shared" si="7"/>
        <v>0.50475000000000025</v>
      </c>
      <c r="S112">
        <f>'gear reducer'!U112</f>
        <v>3.9120000000000017</v>
      </c>
      <c r="T112">
        <f>'gear reducer'!V112</f>
        <v>6.7482000000000077</v>
      </c>
      <c r="U112">
        <f t="shared" si="9"/>
        <v>3.8566500000000019</v>
      </c>
      <c r="V112">
        <f t="shared" si="8"/>
        <v>6.6527212500000079</v>
      </c>
    </row>
    <row r="113" spans="9:22" x14ac:dyDescent="0.3">
      <c r="I113">
        <f>'gear reducer'!I113</f>
        <v>2.700000000000002</v>
      </c>
      <c r="J113">
        <f>'gear reducer'!J113</f>
        <v>0.35333333333333333</v>
      </c>
      <c r="K113">
        <f>'gear reducer'!N113</f>
        <v>-11.25</v>
      </c>
      <c r="L113">
        <f>'gear reducer'!O113</f>
        <v>1.6875000000000011</v>
      </c>
      <c r="M113">
        <f>'gear reducer'!P113</f>
        <v>0.51031250000000028</v>
      </c>
      <c r="N113">
        <f t="shared" si="5"/>
        <v>-11.25</v>
      </c>
      <c r="O113">
        <f t="shared" si="6"/>
        <v>1.6875000000000011</v>
      </c>
      <c r="P113">
        <f t="shared" si="7"/>
        <v>0.51031250000000028</v>
      </c>
      <c r="S113">
        <f>'gear reducer'!U113</f>
        <v>3.9119999999999973</v>
      </c>
      <c r="T113">
        <f>'gear reducer'!V113</f>
        <v>6.6014999999999997</v>
      </c>
      <c r="U113">
        <f t="shared" si="9"/>
        <v>3.8566499999999966</v>
      </c>
      <c r="V113">
        <f t="shared" si="8"/>
        <v>6.5080968749999988</v>
      </c>
    </row>
    <row r="114" spans="9:22" x14ac:dyDescent="0.3">
      <c r="I114">
        <f>'gear reducer'!I114</f>
        <v>2.6400000000000019</v>
      </c>
      <c r="J114">
        <f>'gear reducer'!J114</f>
        <v>0.35666666666666669</v>
      </c>
      <c r="K114">
        <f>'gear reducer'!N114</f>
        <v>-11.25</v>
      </c>
      <c r="L114">
        <f>'gear reducer'!O114</f>
        <v>1.650000000000001</v>
      </c>
      <c r="M114">
        <f>'gear reducer'!P114</f>
        <v>0.51575000000000037</v>
      </c>
      <c r="N114">
        <f t="shared" si="5"/>
        <v>-11.25</v>
      </c>
      <c r="O114">
        <f t="shared" si="6"/>
        <v>1.650000000000001</v>
      </c>
      <c r="P114">
        <f t="shared" si="7"/>
        <v>0.51575000000000037</v>
      </c>
      <c r="S114">
        <f>'gear reducer'!U114</f>
        <v>3.9120000000000017</v>
      </c>
      <c r="T114">
        <f>'gear reducer'!V114</f>
        <v>6.4548000000000068</v>
      </c>
      <c r="U114">
        <f t="shared" si="9"/>
        <v>3.8566500000000019</v>
      </c>
      <c r="V114">
        <f t="shared" si="8"/>
        <v>6.3634725000000074</v>
      </c>
    </row>
    <row r="115" spans="9:22" x14ac:dyDescent="0.3">
      <c r="I115">
        <f>'gear reducer'!I115</f>
        <v>2.5800000000000018</v>
      </c>
      <c r="J115">
        <f>'gear reducer'!J115</f>
        <v>0.36000000000000004</v>
      </c>
      <c r="K115">
        <f>'gear reducer'!N115</f>
        <v>-11.25</v>
      </c>
      <c r="L115">
        <f>'gear reducer'!O115</f>
        <v>1.6125000000000012</v>
      </c>
      <c r="M115">
        <f>'gear reducer'!P115</f>
        <v>0.52106250000000043</v>
      </c>
      <c r="N115">
        <f t="shared" si="5"/>
        <v>-11.25</v>
      </c>
      <c r="O115">
        <f t="shared" si="6"/>
        <v>1.6125000000000012</v>
      </c>
      <c r="P115">
        <f t="shared" si="7"/>
        <v>0.52106250000000043</v>
      </c>
      <c r="S115">
        <f>'gear reducer'!U115</f>
        <v>3.9120000000000017</v>
      </c>
      <c r="T115">
        <f>'gear reducer'!V115</f>
        <v>6.3081000000000076</v>
      </c>
      <c r="U115">
        <f t="shared" si="9"/>
        <v>3.8566500000000024</v>
      </c>
      <c r="V115">
        <f t="shared" si="8"/>
        <v>6.2188481250000081</v>
      </c>
    </row>
    <row r="116" spans="9:22" x14ac:dyDescent="0.3">
      <c r="I116">
        <f>'gear reducer'!I116</f>
        <v>2.5200000000000018</v>
      </c>
      <c r="J116">
        <f>'gear reducer'!J116</f>
        <v>0.36333333333333334</v>
      </c>
      <c r="K116">
        <f>'gear reducer'!N116</f>
        <v>-11.25</v>
      </c>
      <c r="L116">
        <f>'gear reducer'!O116</f>
        <v>1.5750000000000011</v>
      </c>
      <c r="M116">
        <f>'gear reducer'!P116</f>
        <v>0.52625000000000033</v>
      </c>
      <c r="N116">
        <f t="shared" si="5"/>
        <v>-11.25</v>
      </c>
      <c r="O116">
        <f t="shared" si="6"/>
        <v>1.5750000000000011</v>
      </c>
      <c r="P116">
        <f t="shared" si="7"/>
        <v>0.52625000000000033</v>
      </c>
      <c r="S116">
        <f>'gear reducer'!U116</f>
        <v>3.9119999999999973</v>
      </c>
      <c r="T116">
        <f>'gear reducer'!V116</f>
        <v>6.1613999999999995</v>
      </c>
      <c r="U116">
        <f t="shared" si="9"/>
        <v>3.8566499999999966</v>
      </c>
      <c r="V116">
        <f t="shared" si="8"/>
        <v>6.0742237499999989</v>
      </c>
    </row>
    <row r="117" spans="9:22" x14ac:dyDescent="0.3">
      <c r="I117">
        <f>'gear reducer'!I117</f>
        <v>2.4600000000000017</v>
      </c>
      <c r="J117">
        <f>'gear reducer'!J117</f>
        <v>0.3666666666666667</v>
      </c>
      <c r="K117">
        <f>'gear reducer'!N117</f>
        <v>-11.25</v>
      </c>
      <c r="L117">
        <f>'gear reducer'!O117</f>
        <v>1.537500000000001</v>
      </c>
      <c r="M117">
        <f>'gear reducer'!P117</f>
        <v>0.53131250000000041</v>
      </c>
      <c r="N117">
        <f t="shared" si="5"/>
        <v>-11.25</v>
      </c>
      <c r="O117">
        <f t="shared" si="6"/>
        <v>1.537500000000001</v>
      </c>
      <c r="P117">
        <f t="shared" si="7"/>
        <v>0.53131250000000041</v>
      </c>
      <c r="S117">
        <f>'gear reducer'!U117</f>
        <v>3.9120000000000017</v>
      </c>
      <c r="T117">
        <f>'gear reducer'!V117</f>
        <v>6.0147000000000066</v>
      </c>
      <c r="U117">
        <f t="shared" si="9"/>
        <v>3.8566500000000019</v>
      </c>
      <c r="V117">
        <f t="shared" si="8"/>
        <v>5.9295993750000067</v>
      </c>
    </row>
    <row r="118" spans="9:22" x14ac:dyDescent="0.3">
      <c r="I118">
        <f>'gear reducer'!I118</f>
        <v>2.4000000000000017</v>
      </c>
      <c r="J118">
        <f>'gear reducer'!J118</f>
        <v>0.37000000000000005</v>
      </c>
      <c r="K118">
        <f>'gear reducer'!N118</f>
        <v>-11.25</v>
      </c>
      <c r="L118">
        <f>'gear reducer'!O118</f>
        <v>1.5000000000000009</v>
      </c>
      <c r="M118">
        <f>'gear reducer'!P118</f>
        <v>0.53625000000000034</v>
      </c>
      <c r="N118">
        <f t="shared" si="5"/>
        <v>-11.25</v>
      </c>
      <c r="O118">
        <f t="shared" si="6"/>
        <v>1.5000000000000009</v>
      </c>
      <c r="P118">
        <f t="shared" si="7"/>
        <v>0.53625000000000034</v>
      </c>
      <c r="S118">
        <f>'gear reducer'!U118</f>
        <v>3.9120000000000017</v>
      </c>
      <c r="T118">
        <f>'gear reducer'!V118</f>
        <v>5.8680000000000057</v>
      </c>
      <c r="U118">
        <f t="shared" si="9"/>
        <v>3.8566500000000019</v>
      </c>
      <c r="V118">
        <f t="shared" si="8"/>
        <v>5.7849750000000064</v>
      </c>
    </row>
    <row r="119" spans="9:22" x14ac:dyDescent="0.3">
      <c r="I119">
        <f>'gear reducer'!I119</f>
        <v>2.3400000000000016</v>
      </c>
      <c r="J119">
        <f>'gear reducer'!J119</f>
        <v>0.37333333333333335</v>
      </c>
      <c r="K119">
        <f>'gear reducer'!N119</f>
        <v>-11.25</v>
      </c>
      <c r="L119">
        <f>'gear reducer'!O119</f>
        <v>1.462500000000001</v>
      </c>
      <c r="M119">
        <f>'gear reducer'!P119</f>
        <v>0.54106250000000045</v>
      </c>
      <c r="N119">
        <f t="shared" si="5"/>
        <v>-11.25</v>
      </c>
      <c r="O119">
        <f t="shared" si="6"/>
        <v>1.462500000000001</v>
      </c>
      <c r="P119">
        <f t="shared" si="7"/>
        <v>0.54106250000000045</v>
      </c>
      <c r="S119">
        <f>'gear reducer'!U119</f>
        <v>3.9119999999999973</v>
      </c>
      <c r="T119">
        <f>'gear reducer'!V119</f>
        <v>5.7213000000000003</v>
      </c>
      <c r="U119">
        <f t="shared" si="9"/>
        <v>3.856649999999997</v>
      </c>
      <c r="V119">
        <f t="shared" si="8"/>
        <v>5.640350625</v>
      </c>
    </row>
    <row r="120" spans="9:22" x14ac:dyDescent="0.3">
      <c r="I120">
        <f>'gear reducer'!I120</f>
        <v>2.2800000000000016</v>
      </c>
      <c r="J120">
        <f>'gear reducer'!J120</f>
        <v>0.37666666666666671</v>
      </c>
      <c r="K120">
        <f>'gear reducer'!N120</f>
        <v>-11.25</v>
      </c>
      <c r="L120">
        <f>'gear reducer'!O120</f>
        <v>1.4250000000000009</v>
      </c>
      <c r="M120">
        <f>'gear reducer'!P120</f>
        <v>0.5457500000000004</v>
      </c>
      <c r="N120">
        <f t="shared" si="5"/>
        <v>-11.25</v>
      </c>
      <c r="O120">
        <f t="shared" si="6"/>
        <v>1.4250000000000009</v>
      </c>
      <c r="P120">
        <f t="shared" si="7"/>
        <v>0.5457500000000004</v>
      </c>
      <c r="S120">
        <f>'gear reducer'!U120</f>
        <v>3.9120000000000017</v>
      </c>
      <c r="T120">
        <f>'gear reducer'!V120</f>
        <v>5.5746000000000064</v>
      </c>
      <c r="U120">
        <f t="shared" si="9"/>
        <v>3.8566500000000019</v>
      </c>
      <c r="V120">
        <f t="shared" si="8"/>
        <v>5.4957262500000059</v>
      </c>
    </row>
    <row r="121" spans="9:22" x14ac:dyDescent="0.3">
      <c r="I121">
        <f>'gear reducer'!I121</f>
        <v>2.2200000000000015</v>
      </c>
      <c r="J121">
        <f>'gear reducer'!J121</f>
        <v>0.38</v>
      </c>
      <c r="K121">
        <f>'gear reducer'!N121</f>
        <v>-11.25</v>
      </c>
      <c r="L121">
        <f>'gear reducer'!O121</f>
        <v>1.3875000000000008</v>
      </c>
      <c r="M121">
        <f>'gear reducer'!P121</f>
        <v>0.55031250000000043</v>
      </c>
      <c r="N121">
        <f t="shared" si="5"/>
        <v>-11.25</v>
      </c>
      <c r="O121">
        <f t="shared" si="6"/>
        <v>1.3875000000000008</v>
      </c>
      <c r="P121">
        <f t="shared" si="7"/>
        <v>0.55031250000000043</v>
      </c>
      <c r="S121">
        <f>'gear reducer'!U121</f>
        <v>3.9119999999999973</v>
      </c>
      <c r="T121">
        <f>'gear reducer'!V121</f>
        <v>5.4278999999999993</v>
      </c>
      <c r="U121">
        <f t="shared" si="9"/>
        <v>3.8566499999999966</v>
      </c>
      <c r="V121">
        <f t="shared" si="8"/>
        <v>5.3511018749999986</v>
      </c>
    </row>
    <row r="122" spans="9:22" x14ac:dyDescent="0.3">
      <c r="I122">
        <f>'gear reducer'!I122</f>
        <v>2.1600000000000015</v>
      </c>
      <c r="J122">
        <f>'gear reducer'!J122</f>
        <v>0.38333333333333336</v>
      </c>
      <c r="K122">
        <f>'gear reducer'!N122</f>
        <v>-11.25</v>
      </c>
      <c r="L122">
        <f>'gear reducer'!O122</f>
        <v>1.3500000000000008</v>
      </c>
      <c r="M122">
        <f>'gear reducer'!P122</f>
        <v>0.55475000000000041</v>
      </c>
      <c r="N122">
        <f t="shared" si="5"/>
        <v>-11.25</v>
      </c>
      <c r="O122">
        <f t="shared" si="6"/>
        <v>1.3500000000000008</v>
      </c>
      <c r="P122">
        <f t="shared" si="7"/>
        <v>0.55475000000000041</v>
      </c>
      <c r="S122">
        <f>'gear reducer'!U122</f>
        <v>3.9120000000000017</v>
      </c>
      <c r="T122">
        <f>'gear reducer'!V122</f>
        <v>5.2812000000000054</v>
      </c>
      <c r="U122">
        <f t="shared" si="9"/>
        <v>3.8566500000000019</v>
      </c>
      <c r="V122">
        <f t="shared" si="8"/>
        <v>5.2064775000000054</v>
      </c>
    </row>
    <row r="123" spans="9:22" x14ac:dyDescent="0.3">
      <c r="I123">
        <f>'gear reducer'!I123</f>
        <v>2.1000000000000014</v>
      </c>
      <c r="J123">
        <f>'gear reducer'!J123</f>
        <v>0.38666666666666671</v>
      </c>
      <c r="K123">
        <f>'gear reducer'!N123</f>
        <v>-11.25</v>
      </c>
      <c r="L123">
        <f>'gear reducer'!O123</f>
        <v>1.3125000000000009</v>
      </c>
      <c r="M123">
        <f>'gear reducer'!P123</f>
        <v>0.55906250000000046</v>
      </c>
      <c r="N123">
        <f t="shared" si="5"/>
        <v>-11.25</v>
      </c>
      <c r="O123">
        <f t="shared" si="6"/>
        <v>1.3125000000000009</v>
      </c>
      <c r="P123">
        <f t="shared" si="7"/>
        <v>0.55906250000000046</v>
      </c>
      <c r="S123">
        <f>'gear reducer'!U123</f>
        <v>3.9120000000000017</v>
      </c>
      <c r="T123">
        <f>'gear reducer'!V123</f>
        <v>5.1345000000000054</v>
      </c>
      <c r="U123">
        <f t="shared" si="9"/>
        <v>3.8566500000000024</v>
      </c>
      <c r="V123">
        <f t="shared" si="8"/>
        <v>5.0618531250000069</v>
      </c>
    </row>
    <row r="124" spans="9:22" x14ac:dyDescent="0.3">
      <c r="I124">
        <f>'gear reducer'!I124</f>
        <v>2.0400000000000014</v>
      </c>
      <c r="J124">
        <f>'gear reducer'!J124</f>
        <v>0.39</v>
      </c>
      <c r="K124">
        <f>'gear reducer'!N124</f>
        <v>-11.25</v>
      </c>
      <c r="L124">
        <f>'gear reducer'!O124</f>
        <v>1.2750000000000008</v>
      </c>
      <c r="M124">
        <f>'gear reducer'!P124</f>
        <v>0.56325000000000047</v>
      </c>
      <c r="N124">
        <f t="shared" si="5"/>
        <v>-11.25</v>
      </c>
      <c r="O124">
        <f t="shared" si="6"/>
        <v>1.2750000000000008</v>
      </c>
      <c r="P124">
        <f t="shared" si="7"/>
        <v>0.56325000000000047</v>
      </c>
      <c r="S124">
        <f>'gear reducer'!U124</f>
        <v>3.9119999999999973</v>
      </c>
      <c r="T124">
        <f>'gear reducer'!V124</f>
        <v>4.9878</v>
      </c>
      <c r="U124">
        <f t="shared" si="9"/>
        <v>3.8566499999999966</v>
      </c>
      <c r="V124">
        <f t="shared" si="8"/>
        <v>4.9172287499999987</v>
      </c>
    </row>
    <row r="125" spans="9:22" x14ac:dyDescent="0.3">
      <c r="I125">
        <f>'gear reducer'!I125</f>
        <v>1.9800000000000013</v>
      </c>
      <c r="J125">
        <f>'gear reducer'!J125</f>
        <v>0.39333333333333337</v>
      </c>
      <c r="K125">
        <f>'gear reducer'!N125</f>
        <v>-11.25</v>
      </c>
      <c r="L125">
        <f>'gear reducer'!O125</f>
        <v>1.2375000000000007</v>
      </c>
      <c r="M125">
        <f>'gear reducer'!P125</f>
        <v>0.56731250000000044</v>
      </c>
      <c r="N125">
        <f t="shared" si="5"/>
        <v>-11.25</v>
      </c>
      <c r="O125">
        <f t="shared" si="6"/>
        <v>1.2375000000000007</v>
      </c>
      <c r="P125">
        <f t="shared" si="7"/>
        <v>0.56731250000000044</v>
      </c>
      <c r="S125">
        <f>'gear reducer'!U125</f>
        <v>3.9120000000000017</v>
      </c>
      <c r="T125">
        <f>'gear reducer'!V125</f>
        <v>4.8411000000000053</v>
      </c>
      <c r="U125">
        <f t="shared" si="9"/>
        <v>3.8566500000000019</v>
      </c>
      <c r="V125">
        <f t="shared" si="8"/>
        <v>4.7726043750000047</v>
      </c>
    </row>
    <row r="126" spans="9:22" x14ac:dyDescent="0.3">
      <c r="I126">
        <f>'gear reducer'!I126</f>
        <v>1.9200000000000013</v>
      </c>
      <c r="J126">
        <f>'gear reducer'!J126</f>
        <v>0.39666666666666667</v>
      </c>
      <c r="K126">
        <f>'gear reducer'!N126</f>
        <v>-11.25</v>
      </c>
      <c r="L126">
        <f>'gear reducer'!O126</f>
        <v>1.2000000000000006</v>
      </c>
      <c r="M126">
        <f>'gear reducer'!P126</f>
        <v>0.57125000000000048</v>
      </c>
      <c r="N126">
        <f t="shared" si="5"/>
        <v>-11.25</v>
      </c>
      <c r="O126">
        <f t="shared" si="6"/>
        <v>1.2000000000000006</v>
      </c>
      <c r="P126">
        <f t="shared" si="7"/>
        <v>0.57125000000000048</v>
      </c>
      <c r="S126">
        <f>'gear reducer'!U126</f>
        <v>3.9119999999999973</v>
      </c>
      <c r="T126">
        <f>'gear reducer'!V126</f>
        <v>4.694399999999999</v>
      </c>
      <c r="U126">
        <f t="shared" si="9"/>
        <v>3.8566499999999966</v>
      </c>
      <c r="V126">
        <f t="shared" si="8"/>
        <v>4.6279799999999982</v>
      </c>
    </row>
    <row r="127" spans="9:22" x14ac:dyDescent="0.3">
      <c r="I127">
        <f>'gear reducer'!I127</f>
        <v>1.8600000000000012</v>
      </c>
      <c r="J127">
        <f>'gear reducer'!J127</f>
        <v>0.4</v>
      </c>
      <c r="K127">
        <f>'gear reducer'!N127</f>
        <v>-11.25</v>
      </c>
      <c r="L127">
        <f>'gear reducer'!O127</f>
        <v>1.1625000000000008</v>
      </c>
      <c r="M127">
        <f>'gear reducer'!P127</f>
        <v>0.57506250000000048</v>
      </c>
      <c r="N127">
        <f t="shared" si="5"/>
        <v>-11.25</v>
      </c>
      <c r="O127">
        <f t="shared" si="6"/>
        <v>1.1625000000000008</v>
      </c>
      <c r="P127">
        <f t="shared" si="7"/>
        <v>0.57506250000000048</v>
      </c>
      <c r="S127">
        <f>'gear reducer'!U127</f>
        <v>3.9120000000000017</v>
      </c>
      <c r="T127">
        <f>'gear reducer'!V127</f>
        <v>4.5477000000000052</v>
      </c>
      <c r="U127">
        <f t="shared" si="9"/>
        <v>3.8566500000000024</v>
      </c>
      <c r="V127">
        <f t="shared" si="8"/>
        <v>4.483355625000006</v>
      </c>
    </row>
    <row r="128" spans="9:22" x14ac:dyDescent="0.3">
      <c r="I128">
        <f>'gear reducer'!I128</f>
        <v>1.8000000000000012</v>
      </c>
      <c r="J128">
        <f>'gear reducer'!J128</f>
        <v>0.40333333333333338</v>
      </c>
      <c r="K128">
        <f>'gear reducer'!N128</f>
        <v>-11.25</v>
      </c>
      <c r="L128">
        <f>'gear reducer'!O128</f>
        <v>1.1250000000000007</v>
      </c>
      <c r="M128">
        <f>'gear reducer'!P128</f>
        <v>0.57875000000000043</v>
      </c>
      <c r="N128">
        <f t="shared" si="5"/>
        <v>-11.25</v>
      </c>
      <c r="O128">
        <f t="shared" si="6"/>
        <v>1.1250000000000007</v>
      </c>
      <c r="P128">
        <f t="shared" si="7"/>
        <v>0.57875000000000043</v>
      </c>
      <c r="S128">
        <f>'gear reducer'!U128</f>
        <v>3.9120000000000017</v>
      </c>
      <c r="T128">
        <f>'gear reducer'!V128</f>
        <v>4.4010000000000042</v>
      </c>
      <c r="U128">
        <f t="shared" si="9"/>
        <v>3.8566500000000019</v>
      </c>
      <c r="V128">
        <f t="shared" si="8"/>
        <v>4.3387312500000048</v>
      </c>
    </row>
    <row r="129" spans="9:22" x14ac:dyDescent="0.3">
      <c r="I129">
        <f>'gear reducer'!I129</f>
        <v>1.7400000000000011</v>
      </c>
      <c r="J129">
        <f>'gear reducer'!J129</f>
        <v>0.40666666666666668</v>
      </c>
      <c r="K129">
        <f>'gear reducer'!N129</f>
        <v>-11.25</v>
      </c>
      <c r="L129">
        <f>'gear reducer'!O129</f>
        <v>1.0875000000000006</v>
      </c>
      <c r="M129">
        <f>'gear reducer'!P129</f>
        <v>0.58231250000000045</v>
      </c>
      <c r="N129">
        <f t="shared" si="5"/>
        <v>-11.25</v>
      </c>
      <c r="O129">
        <f t="shared" si="6"/>
        <v>1.0875000000000006</v>
      </c>
      <c r="P129">
        <f t="shared" si="7"/>
        <v>0.58231250000000045</v>
      </c>
      <c r="S129">
        <f>'gear reducer'!U129</f>
        <v>3.9119999999999973</v>
      </c>
      <c r="T129">
        <f>'gear reducer'!V129</f>
        <v>4.2542999999999989</v>
      </c>
      <c r="U129">
        <f t="shared" si="9"/>
        <v>3.8566499999999966</v>
      </c>
      <c r="V129">
        <f t="shared" si="8"/>
        <v>4.1941068749999983</v>
      </c>
    </row>
    <row r="130" spans="9:22" x14ac:dyDescent="0.3">
      <c r="I130">
        <f>'gear reducer'!I130</f>
        <v>1.680000000000001</v>
      </c>
      <c r="J130">
        <f>'gear reducer'!J130</f>
        <v>0.41000000000000003</v>
      </c>
      <c r="K130">
        <f>'gear reducer'!N130</f>
        <v>-11.25</v>
      </c>
      <c r="L130">
        <f>'gear reducer'!O130</f>
        <v>1.0500000000000005</v>
      </c>
      <c r="M130">
        <f>'gear reducer'!P130</f>
        <v>0.58575000000000055</v>
      </c>
      <c r="N130">
        <f t="shared" si="5"/>
        <v>-11.25</v>
      </c>
      <c r="O130">
        <f t="shared" si="6"/>
        <v>1.0500000000000005</v>
      </c>
      <c r="P130">
        <f t="shared" si="7"/>
        <v>0.58575000000000055</v>
      </c>
      <c r="S130">
        <f>'gear reducer'!U130</f>
        <v>3.9120000000000017</v>
      </c>
      <c r="T130">
        <f>'gear reducer'!V130</f>
        <v>4.1076000000000041</v>
      </c>
      <c r="U130">
        <f t="shared" si="9"/>
        <v>3.8566500000000019</v>
      </c>
      <c r="V130">
        <f t="shared" si="8"/>
        <v>4.0494825000000043</v>
      </c>
    </row>
    <row r="131" spans="9:22" x14ac:dyDescent="0.3">
      <c r="I131">
        <f>'gear reducer'!I131</f>
        <v>1.620000000000001</v>
      </c>
      <c r="J131">
        <f>'gear reducer'!J131</f>
        <v>0.41333333333333339</v>
      </c>
      <c r="K131">
        <f>'gear reducer'!N131</f>
        <v>-11.25</v>
      </c>
      <c r="L131">
        <f>'gear reducer'!O131</f>
        <v>1.0125000000000006</v>
      </c>
      <c r="M131">
        <f>'gear reducer'!P131</f>
        <v>0.58906250000000049</v>
      </c>
      <c r="N131">
        <f t="shared" si="5"/>
        <v>-11.25</v>
      </c>
      <c r="O131">
        <f t="shared" si="6"/>
        <v>1.0125000000000006</v>
      </c>
      <c r="P131">
        <f t="shared" si="7"/>
        <v>0.58906250000000049</v>
      </c>
      <c r="S131">
        <f>'gear reducer'!U131</f>
        <v>3.9120000000000017</v>
      </c>
      <c r="T131">
        <f>'gear reducer'!V131</f>
        <v>3.9609000000000041</v>
      </c>
      <c r="U131">
        <f t="shared" si="9"/>
        <v>3.8566500000000024</v>
      </c>
      <c r="V131">
        <f t="shared" si="8"/>
        <v>3.904858125000005</v>
      </c>
    </row>
    <row r="132" spans="9:22" x14ac:dyDescent="0.3">
      <c r="I132">
        <f>'gear reducer'!I132</f>
        <v>1.5600000000000009</v>
      </c>
      <c r="J132">
        <f>'gear reducer'!J132</f>
        <v>0.41666666666666669</v>
      </c>
      <c r="K132">
        <f>'gear reducer'!N132</f>
        <v>-11.25</v>
      </c>
      <c r="L132">
        <f>'gear reducer'!O132</f>
        <v>0.97500000000000053</v>
      </c>
      <c r="M132">
        <f>'gear reducer'!P132</f>
        <v>0.5922500000000005</v>
      </c>
      <c r="N132">
        <f t="shared" si="5"/>
        <v>-11.25</v>
      </c>
      <c r="O132">
        <f t="shared" si="6"/>
        <v>0.97500000000000053</v>
      </c>
      <c r="P132">
        <f t="shared" si="7"/>
        <v>0.5922500000000005</v>
      </c>
      <c r="S132">
        <f>'gear reducer'!U132</f>
        <v>3.9119999999999973</v>
      </c>
      <c r="T132">
        <f>'gear reducer'!V132</f>
        <v>3.8141999999999996</v>
      </c>
      <c r="U132">
        <f t="shared" si="9"/>
        <v>3.8566499999999966</v>
      </c>
      <c r="V132">
        <f t="shared" si="8"/>
        <v>3.7602337499999989</v>
      </c>
    </row>
    <row r="133" spans="9:22" x14ac:dyDescent="0.3">
      <c r="I133">
        <f>'gear reducer'!I133</f>
        <v>1.5000000000000009</v>
      </c>
      <c r="J133">
        <f>'gear reducer'!J133</f>
        <v>0.42000000000000004</v>
      </c>
      <c r="K133">
        <f>'gear reducer'!N133</f>
        <v>-11.25</v>
      </c>
      <c r="L133">
        <f>'gear reducer'!O133</f>
        <v>0.93750000000000056</v>
      </c>
      <c r="M133">
        <f>'gear reducer'!P133</f>
        <v>0.59531250000000058</v>
      </c>
      <c r="N133">
        <f t="shared" si="5"/>
        <v>-11.25</v>
      </c>
      <c r="O133">
        <f t="shared" si="6"/>
        <v>0.93750000000000056</v>
      </c>
      <c r="P133">
        <f t="shared" si="7"/>
        <v>0.59531250000000058</v>
      </c>
      <c r="S133">
        <f>'gear reducer'!U133</f>
        <v>3.9120000000000017</v>
      </c>
      <c r="T133">
        <f>'gear reducer'!V133</f>
        <v>3.667500000000004</v>
      </c>
      <c r="U133">
        <f t="shared" si="9"/>
        <v>3.8566500000000019</v>
      </c>
      <c r="V133">
        <f t="shared" si="8"/>
        <v>3.615609375000004</v>
      </c>
    </row>
    <row r="134" spans="9:22" x14ac:dyDescent="0.3">
      <c r="I134">
        <f>'gear reducer'!I134</f>
        <v>1.4400000000000008</v>
      </c>
      <c r="J134">
        <f>'gear reducer'!J134</f>
        <v>0.42333333333333334</v>
      </c>
      <c r="K134">
        <f>'gear reducer'!N134</f>
        <v>-11.25</v>
      </c>
      <c r="L134">
        <f>'gear reducer'!O134</f>
        <v>0.90000000000000047</v>
      </c>
      <c r="M134">
        <f>'gear reducer'!P134</f>
        <v>0.5982500000000005</v>
      </c>
      <c r="N134">
        <f t="shared" si="5"/>
        <v>-11.25</v>
      </c>
      <c r="O134">
        <f t="shared" si="6"/>
        <v>0.90000000000000047</v>
      </c>
      <c r="P134">
        <f t="shared" si="7"/>
        <v>0.5982500000000005</v>
      </c>
      <c r="S134">
        <f>'gear reducer'!U134</f>
        <v>3.9119999999999973</v>
      </c>
      <c r="T134">
        <f>'gear reducer'!V134</f>
        <v>3.5207999999999995</v>
      </c>
      <c r="U134">
        <f t="shared" si="9"/>
        <v>3.8566499999999966</v>
      </c>
      <c r="V134">
        <f t="shared" si="8"/>
        <v>3.4709849999999989</v>
      </c>
    </row>
    <row r="135" spans="9:22" x14ac:dyDescent="0.3">
      <c r="I135">
        <f>'gear reducer'!I135</f>
        <v>1.3800000000000008</v>
      </c>
      <c r="J135">
        <f>'gear reducer'!J135</f>
        <v>0.42666666666666669</v>
      </c>
      <c r="K135">
        <f>'gear reducer'!N135</f>
        <v>-11.25</v>
      </c>
      <c r="L135">
        <f>'gear reducer'!O135</f>
        <v>0.86250000000000049</v>
      </c>
      <c r="M135">
        <f>'gear reducer'!P135</f>
        <v>0.60106250000000061</v>
      </c>
      <c r="N135">
        <f t="shared" si="5"/>
        <v>-11.25</v>
      </c>
      <c r="O135">
        <f t="shared" si="6"/>
        <v>0.86250000000000049</v>
      </c>
      <c r="P135">
        <f t="shared" si="7"/>
        <v>0.60106250000000061</v>
      </c>
      <c r="S135">
        <f>'gear reducer'!U135</f>
        <v>3.9120000000000017</v>
      </c>
      <c r="T135">
        <f>'gear reducer'!V135</f>
        <v>3.3741000000000034</v>
      </c>
      <c r="U135">
        <f t="shared" si="9"/>
        <v>3.8566500000000019</v>
      </c>
      <c r="V135">
        <f t="shared" si="8"/>
        <v>3.3263606250000035</v>
      </c>
    </row>
    <row r="136" spans="9:22" x14ac:dyDescent="0.3">
      <c r="I136">
        <f>'gear reducer'!I136</f>
        <v>1.3200000000000007</v>
      </c>
      <c r="J136">
        <f>'gear reducer'!J136</f>
        <v>0.43000000000000005</v>
      </c>
      <c r="K136">
        <f>'gear reducer'!N136</f>
        <v>-11.25</v>
      </c>
      <c r="L136">
        <f>'gear reducer'!O136</f>
        <v>0.8250000000000004</v>
      </c>
      <c r="M136">
        <f>'gear reducer'!P136</f>
        <v>0.60375000000000056</v>
      </c>
      <c r="N136">
        <f t="shared" ref="N136:N157" si="10">K136</f>
        <v>-11.25</v>
      </c>
      <c r="O136">
        <f t="shared" ref="O136:O157" si="11">L136</f>
        <v>0.8250000000000004</v>
      </c>
      <c r="P136">
        <f t="shared" ref="P136:P157" si="12">M136</f>
        <v>0.60375000000000056</v>
      </c>
      <c r="S136">
        <f>'gear reducer'!U136</f>
        <v>3.9120000000000017</v>
      </c>
      <c r="T136">
        <f>'gear reducer'!V136</f>
        <v>3.2274000000000029</v>
      </c>
      <c r="U136">
        <f t="shared" si="9"/>
        <v>3.8566500000000019</v>
      </c>
      <c r="V136">
        <f t="shared" ref="V136:V157" si="13">U136*O136</f>
        <v>3.1817362500000033</v>
      </c>
    </row>
    <row r="137" spans="9:22" x14ac:dyDescent="0.3">
      <c r="I137">
        <f>'gear reducer'!I137</f>
        <v>1.2600000000000007</v>
      </c>
      <c r="J137">
        <f>'gear reducer'!J137</f>
        <v>0.43333333333333335</v>
      </c>
      <c r="K137">
        <f>'gear reducer'!N137</f>
        <v>-11.25</v>
      </c>
      <c r="L137">
        <f>'gear reducer'!O137</f>
        <v>0.78750000000000042</v>
      </c>
      <c r="M137">
        <f>'gear reducer'!P137</f>
        <v>0.60631250000000059</v>
      </c>
      <c r="N137">
        <f t="shared" si="10"/>
        <v>-11.25</v>
      </c>
      <c r="O137">
        <f t="shared" si="11"/>
        <v>0.78750000000000042</v>
      </c>
      <c r="P137">
        <f t="shared" si="12"/>
        <v>0.60631250000000059</v>
      </c>
      <c r="S137">
        <f>'gear reducer'!U137</f>
        <v>3.9119999999999973</v>
      </c>
      <c r="T137">
        <f>'gear reducer'!V137</f>
        <v>3.0806999999999993</v>
      </c>
      <c r="U137">
        <f t="shared" ref="U137:U153" si="14">$D$46*((O137-O136)/(J137-J136)) +$C$40*S137</f>
        <v>3.8566499999999966</v>
      </c>
      <c r="V137">
        <f t="shared" si="13"/>
        <v>3.037111874999999</v>
      </c>
    </row>
    <row r="138" spans="9:22" x14ac:dyDescent="0.3">
      <c r="I138">
        <f>'gear reducer'!I138</f>
        <v>1.2000000000000006</v>
      </c>
      <c r="J138">
        <f>'gear reducer'!J138</f>
        <v>0.4366666666666667</v>
      </c>
      <c r="K138">
        <f>'gear reducer'!N138</f>
        <v>-11.25</v>
      </c>
      <c r="L138">
        <f>'gear reducer'!O138</f>
        <v>0.75000000000000033</v>
      </c>
      <c r="M138">
        <f>'gear reducer'!P138</f>
        <v>0.60875000000000057</v>
      </c>
      <c r="N138">
        <f t="shared" si="10"/>
        <v>-11.25</v>
      </c>
      <c r="O138">
        <f t="shared" si="11"/>
        <v>0.75000000000000033</v>
      </c>
      <c r="P138">
        <f t="shared" si="12"/>
        <v>0.60875000000000057</v>
      </c>
      <c r="S138">
        <f>'gear reducer'!U138</f>
        <v>3.9120000000000017</v>
      </c>
      <c r="T138">
        <f>'gear reducer'!V138</f>
        <v>2.9340000000000024</v>
      </c>
      <c r="U138">
        <f t="shared" si="14"/>
        <v>3.8566500000000019</v>
      </c>
      <c r="V138">
        <f t="shared" si="13"/>
        <v>2.8924875000000028</v>
      </c>
    </row>
    <row r="139" spans="9:22" x14ac:dyDescent="0.3">
      <c r="I139">
        <f>'gear reducer'!I139</f>
        <v>1.1400000000000006</v>
      </c>
      <c r="J139">
        <f>'gear reducer'!J139</f>
        <v>0.44</v>
      </c>
      <c r="K139">
        <f>'gear reducer'!N139</f>
        <v>-11.25</v>
      </c>
      <c r="L139">
        <f>'gear reducer'!O139</f>
        <v>0.71250000000000036</v>
      </c>
      <c r="M139">
        <f>'gear reducer'!P139</f>
        <v>0.61106250000000062</v>
      </c>
      <c r="N139">
        <f t="shared" si="10"/>
        <v>-11.25</v>
      </c>
      <c r="O139">
        <f t="shared" si="11"/>
        <v>0.71250000000000036</v>
      </c>
      <c r="P139">
        <f t="shared" si="12"/>
        <v>0.61106250000000062</v>
      </c>
      <c r="S139">
        <f>'gear reducer'!U139</f>
        <v>3.9119999999999973</v>
      </c>
      <c r="T139">
        <f>'gear reducer'!V139</f>
        <v>2.7872999999999992</v>
      </c>
      <c r="U139">
        <f t="shared" si="14"/>
        <v>3.8566499999999966</v>
      </c>
      <c r="V139">
        <f t="shared" si="13"/>
        <v>2.747863124999999</v>
      </c>
    </row>
    <row r="140" spans="9:22" x14ac:dyDescent="0.3">
      <c r="I140">
        <f>'gear reducer'!I140</f>
        <v>1.0800000000000005</v>
      </c>
      <c r="J140">
        <f>'gear reducer'!J140</f>
        <v>0.44333333333333336</v>
      </c>
      <c r="K140">
        <f>'gear reducer'!N140</f>
        <v>-11.25</v>
      </c>
      <c r="L140">
        <f>'gear reducer'!O140</f>
        <v>0.67500000000000027</v>
      </c>
      <c r="M140">
        <f>'gear reducer'!P140</f>
        <v>0.61325000000000063</v>
      </c>
      <c r="N140">
        <f t="shared" si="10"/>
        <v>-11.25</v>
      </c>
      <c r="O140">
        <f t="shared" si="11"/>
        <v>0.67500000000000027</v>
      </c>
      <c r="P140">
        <f t="shared" si="12"/>
        <v>0.61325000000000063</v>
      </c>
      <c r="S140">
        <f>'gear reducer'!U140</f>
        <v>3.9120000000000017</v>
      </c>
      <c r="T140">
        <f>'gear reducer'!V140</f>
        <v>2.6406000000000023</v>
      </c>
      <c r="U140">
        <f t="shared" si="14"/>
        <v>3.8566500000000019</v>
      </c>
      <c r="V140">
        <f t="shared" si="13"/>
        <v>2.6032387500000023</v>
      </c>
    </row>
    <row r="141" spans="9:22" x14ac:dyDescent="0.3">
      <c r="I141">
        <f>'gear reducer'!I141</f>
        <v>1.0200000000000005</v>
      </c>
      <c r="J141">
        <f>'gear reducer'!J141</f>
        <v>0.44666666666666671</v>
      </c>
      <c r="K141">
        <f>'gear reducer'!N141</f>
        <v>-11.25</v>
      </c>
      <c r="L141">
        <f>'gear reducer'!O141</f>
        <v>0.63750000000000029</v>
      </c>
      <c r="M141">
        <f>'gear reducer'!P141</f>
        <v>0.6153125000000006</v>
      </c>
      <c r="N141">
        <f t="shared" si="10"/>
        <v>-11.25</v>
      </c>
      <c r="O141">
        <f t="shared" si="11"/>
        <v>0.63750000000000029</v>
      </c>
      <c r="P141">
        <f t="shared" si="12"/>
        <v>0.6153125000000006</v>
      </c>
      <c r="S141">
        <f>'gear reducer'!U141</f>
        <v>3.9120000000000017</v>
      </c>
      <c r="T141">
        <f>'gear reducer'!V141</f>
        <v>2.4939000000000022</v>
      </c>
      <c r="U141">
        <f t="shared" si="14"/>
        <v>3.8566500000000019</v>
      </c>
      <c r="V141">
        <f t="shared" si="13"/>
        <v>2.4586143750000025</v>
      </c>
    </row>
    <row r="142" spans="9:22" x14ac:dyDescent="0.3">
      <c r="I142">
        <f>'gear reducer'!I142</f>
        <v>0.96000000000000041</v>
      </c>
      <c r="J142">
        <f>'gear reducer'!J142</f>
        <v>0.45</v>
      </c>
      <c r="K142">
        <f>'gear reducer'!N142</f>
        <v>-11.25</v>
      </c>
      <c r="L142">
        <f>'gear reducer'!O142</f>
        <v>0.6000000000000002</v>
      </c>
      <c r="M142">
        <f>'gear reducer'!P142</f>
        <v>0.61725000000000063</v>
      </c>
      <c r="N142">
        <f t="shared" si="10"/>
        <v>-11.25</v>
      </c>
      <c r="O142">
        <f t="shared" si="11"/>
        <v>0.6000000000000002</v>
      </c>
      <c r="P142">
        <f t="shared" si="12"/>
        <v>0.61725000000000063</v>
      </c>
      <c r="S142">
        <f>'gear reducer'!U142</f>
        <v>3.9119999999999973</v>
      </c>
      <c r="T142">
        <f>'gear reducer'!V142</f>
        <v>2.3471999999999991</v>
      </c>
      <c r="U142">
        <f t="shared" si="14"/>
        <v>3.8566499999999966</v>
      </c>
      <c r="V142">
        <f t="shared" si="13"/>
        <v>2.3139899999999987</v>
      </c>
    </row>
    <row r="143" spans="9:22" x14ac:dyDescent="0.3">
      <c r="I143">
        <f>'gear reducer'!I143</f>
        <v>0.90000000000000036</v>
      </c>
      <c r="J143">
        <f>'gear reducer'!J143</f>
        <v>0.45333333333333337</v>
      </c>
      <c r="K143">
        <f>'gear reducer'!N143</f>
        <v>-11.25</v>
      </c>
      <c r="L143">
        <f>'gear reducer'!O143</f>
        <v>0.56250000000000022</v>
      </c>
      <c r="M143">
        <f>'gear reducer'!P143</f>
        <v>0.61906250000000063</v>
      </c>
      <c r="N143">
        <f t="shared" si="10"/>
        <v>-11.25</v>
      </c>
      <c r="O143">
        <f t="shared" si="11"/>
        <v>0.56250000000000022</v>
      </c>
      <c r="P143">
        <f t="shared" si="12"/>
        <v>0.61906250000000063</v>
      </c>
      <c r="S143">
        <f>'gear reducer'!U143</f>
        <v>3.9120000000000017</v>
      </c>
      <c r="T143">
        <f>'gear reducer'!V143</f>
        <v>2.2005000000000017</v>
      </c>
      <c r="U143">
        <f t="shared" si="14"/>
        <v>3.8566500000000019</v>
      </c>
      <c r="V143">
        <f t="shared" si="13"/>
        <v>2.169365625000002</v>
      </c>
    </row>
    <row r="144" spans="9:22" x14ac:dyDescent="0.3">
      <c r="I144">
        <f>'gear reducer'!I144</f>
        <v>0.8400000000000003</v>
      </c>
      <c r="J144">
        <f>'gear reducer'!J144</f>
        <v>0.45666666666666672</v>
      </c>
      <c r="K144">
        <f>'gear reducer'!N144</f>
        <v>-11.25</v>
      </c>
      <c r="L144">
        <f>'gear reducer'!O144</f>
        <v>0.52500000000000013</v>
      </c>
      <c r="M144">
        <f>'gear reducer'!P144</f>
        <v>0.62075000000000069</v>
      </c>
      <c r="N144">
        <f t="shared" si="10"/>
        <v>-11.25</v>
      </c>
      <c r="O144">
        <f t="shared" si="11"/>
        <v>0.52500000000000013</v>
      </c>
      <c r="P144">
        <f t="shared" si="12"/>
        <v>0.62075000000000069</v>
      </c>
      <c r="S144">
        <f>'gear reducer'!U144</f>
        <v>3.9120000000000017</v>
      </c>
      <c r="T144">
        <f>'gear reducer'!V144</f>
        <v>2.0538000000000016</v>
      </c>
      <c r="U144">
        <f t="shared" si="14"/>
        <v>3.8566500000000019</v>
      </c>
      <c r="V144">
        <f t="shared" si="13"/>
        <v>2.0247412500000017</v>
      </c>
    </row>
    <row r="145" spans="9:22" x14ac:dyDescent="0.3">
      <c r="I145">
        <f>'gear reducer'!I145</f>
        <v>0.78000000000000025</v>
      </c>
      <c r="J145">
        <f>'gear reducer'!J145</f>
        <v>0.46</v>
      </c>
      <c r="K145">
        <f>'gear reducer'!N145</f>
        <v>-11.25</v>
      </c>
      <c r="L145">
        <f>'gear reducer'!O145</f>
        <v>0.48750000000000016</v>
      </c>
      <c r="M145">
        <f>'gear reducer'!P145</f>
        <v>0.62231250000000071</v>
      </c>
      <c r="N145">
        <f t="shared" si="10"/>
        <v>-11.25</v>
      </c>
      <c r="O145">
        <f t="shared" si="11"/>
        <v>0.48750000000000016</v>
      </c>
      <c r="P145">
        <f t="shared" si="12"/>
        <v>0.62231250000000071</v>
      </c>
      <c r="S145">
        <f>'gear reducer'!U145</f>
        <v>3.9119999999999973</v>
      </c>
      <c r="T145">
        <f>'gear reducer'!V145</f>
        <v>1.9070999999999994</v>
      </c>
      <c r="U145">
        <f t="shared" si="14"/>
        <v>3.8566499999999966</v>
      </c>
      <c r="V145">
        <f t="shared" si="13"/>
        <v>1.880116874999999</v>
      </c>
    </row>
    <row r="146" spans="9:22" x14ac:dyDescent="0.3">
      <c r="I146">
        <f>'gear reducer'!I146</f>
        <v>0.7200000000000002</v>
      </c>
      <c r="J146">
        <f>'gear reducer'!J146</f>
        <v>0.46333333333333337</v>
      </c>
      <c r="K146">
        <f>'gear reducer'!N146</f>
        <v>-11.25</v>
      </c>
      <c r="L146">
        <f>'gear reducer'!O146</f>
        <v>0.45000000000000012</v>
      </c>
      <c r="M146">
        <f>'gear reducer'!P146</f>
        <v>0.62375000000000069</v>
      </c>
      <c r="N146">
        <f t="shared" si="10"/>
        <v>-11.25</v>
      </c>
      <c r="O146">
        <f t="shared" si="11"/>
        <v>0.45000000000000012</v>
      </c>
      <c r="P146">
        <f t="shared" si="12"/>
        <v>0.62375000000000069</v>
      </c>
      <c r="S146">
        <f>'gear reducer'!U146</f>
        <v>3.9120000000000017</v>
      </c>
      <c r="T146">
        <f>'gear reducer'!V146</f>
        <v>1.7604000000000013</v>
      </c>
      <c r="U146">
        <f t="shared" si="14"/>
        <v>3.8566500000000019</v>
      </c>
      <c r="V146">
        <f t="shared" si="13"/>
        <v>1.7354925000000014</v>
      </c>
    </row>
    <row r="147" spans="9:22" x14ac:dyDescent="0.3">
      <c r="I147">
        <f>'gear reducer'!I147</f>
        <v>0.66000000000000014</v>
      </c>
      <c r="J147">
        <f>'gear reducer'!J147</f>
        <v>0.46666666666666667</v>
      </c>
      <c r="K147">
        <f>'gear reducer'!N147</f>
        <v>-11.25</v>
      </c>
      <c r="L147">
        <f>'gear reducer'!O147</f>
        <v>0.41250000000000009</v>
      </c>
      <c r="M147">
        <f>'gear reducer'!P147</f>
        <v>0.62506250000000063</v>
      </c>
      <c r="N147">
        <f t="shared" si="10"/>
        <v>-11.25</v>
      </c>
      <c r="O147">
        <f t="shared" si="11"/>
        <v>0.41250000000000009</v>
      </c>
      <c r="P147">
        <f t="shared" si="12"/>
        <v>0.62506250000000063</v>
      </c>
      <c r="S147">
        <f>'gear reducer'!U147</f>
        <v>3.9119999999999973</v>
      </c>
      <c r="T147">
        <f>'gear reducer'!V147</f>
        <v>1.6136999999999992</v>
      </c>
      <c r="U147">
        <f t="shared" si="14"/>
        <v>3.8566499999999966</v>
      </c>
      <c r="V147">
        <f t="shared" si="13"/>
        <v>1.590868124999999</v>
      </c>
    </row>
    <row r="148" spans="9:22" x14ac:dyDescent="0.3">
      <c r="I148">
        <f>'gear reducer'!I148</f>
        <v>0.60000000000000009</v>
      </c>
      <c r="J148">
        <f>'gear reducer'!J148</f>
        <v>0.47000000000000003</v>
      </c>
      <c r="K148">
        <f>'gear reducer'!N148</f>
        <v>-11.25</v>
      </c>
      <c r="L148">
        <f>'gear reducer'!O148</f>
        <v>0.37500000000000006</v>
      </c>
      <c r="M148">
        <f>'gear reducer'!P148</f>
        <v>0.62625000000000064</v>
      </c>
      <c r="N148">
        <f t="shared" si="10"/>
        <v>-11.25</v>
      </c>
      <c r="O148">
        <f t="shared" si="11"/>
        <v>0.37500000000000006</v>
      </c>
      <c r="P148">
        <f t="shared" si="12"/>
        <v>0.62625000000000064</v>
      </c>
      <c r="S148">
        <f>'gear reducer'!U148</f>
        <v>3.9120000000000017</v>
      </c>
      <c r="T148">
        <f>'gear reducer'!V148</f>
        <v>1.4670000000000007</v>
      </c>
      <c r="U148">
        <f t="shared" si="14"/>
        <v>3.8566500000000019</v>
      </c>
      <c r="V148">
        <f t="shared" si="13"/>
        <v>1.4462437500000009</v>
      </c>
    </row>
    <row r="149" spans="9:22" x14ac:dyDescent="0.3">
      <c r="I149">
        <f>'gear reducer'!I149</f>
        <v>0.54</v>
      </c>
      <c r="J149">
        <f>'gear reducer'!J149</f>
        <v>0.47333333333333338</v>
      </c>
      <c r="K149">
        <f>'gear reducer'!N149</f>
        <v>-11.25</v>
      </c>
      <c r="L149">
        <f>'gear reducer'!O149</f>
        <v>0.33750000000000002</v>
      </c>
      <c r="M149">
        <f>'gear reducer'!P149</f>
        <v>0.62731250000000072</v>
      </c>
      <c r="N149">
        <f t="shared" si="10"/>
        <v>-11.25</v>
      </c>
      <c r="O149">
        <f t="shared" si="11"/>
        <v>0.33750000000000002</v>
      </c>
      <c r="P149">
        <f t="shared" si="12"/>
        <v>0.62731250000000072</v>
      </c>
      <c r="S149">
        <f>'gear reducer'!U149</f>
        <v>3.9120000000000017</v>
      </c>
      <c r="T149">
        <f>'gear reducer'!V149</f>
        <v>1.3203000000000007</v>
      </c>
      <c r="U149">
        <f t="shared" si="14"/>
        <v>3.8566500000000019</v>
      </c>
      <c r="V149">
        <f t="shared" si="13"/>
        <v>1.3016193750000007</v>
      </c>
    </row>
    <row r="150" spans="9:22" x14ac:dyDescent="0.3">
      <c r="I150">
        <f>'gear reducer'!I150</f>
        <v>0.48000000000000004</v>
      </c>
      <c r="J150">
        <f>'gear reducer'!J150</f>
        <v>0.47666666666666668</v>
      </c>
      <c r="K150">
        <f>'gear reducer'!N150</f>
        <v>-11.25</v>
      </c>
      <c r="L150">
        <f>'gear reducer'!O150</f>
        <v>0.3</v>
      </c>
      <c r="M150">
        <f>'gear reducer'!P150</f>
        <v>0.62825000000000075</v>
      </c>
      <c r="N150">
        <f t="shared" si="10"/>
        <v>-11.25</v>
      </c>
      <c r="O150">
        <f t="shared" si="11"/>
        <v>0.3</v>
      </c>
      <c r="P150">
        <f t="shared" si="12"/>
        <v>0.62825000000000075</v>
      </c>
      <c r="S150">
        <f>'gear reducer'!U150</f>
        <v>3.9119999999999973</v>
      </c>
      <c r="T150">
        <f>'gear reducer'!V150</f>
        <v>1.1735999999999991</v>
      </c>
      <c r="U150">
        <f t="shared" si="14"/>
        <v>3.8566499999999966</v>
      </c>
      <c r="V150">
        <f t="shared" si="13"/>
        <v>1.1569949999999989</v>
      </c>
    </row>
    <row r="151" spans="9:22" x14ac:dyDescent="0.3">
      <c r="I151">
        <f>'gear reducer'!I151</f>
        <v>0.42000000000000004</v>
      </c>
      <c r="J151">
        <f>'gear reducer'!J151</f>
        <v>0.48000000000000004</v>
      </c>
      <c r="K151">
        <f>'gear reducer'!N151</f>
        <v>-11.25</v>
      </c>
      <c r="L151">
        <f>'gear reducer'!O151</f>
        <v>0.26250000000000001</v>
      </c>
      <c r="M151">
        <f>'gear reducer'!P151</f>
        <v>0.62906250000000075</v>
      </c>
      <c r="N151">
        <f t="shared" si="10"/>
        <v>-11.25</v>
      </c>
      <c r="O151">
        <f t="shared" si="11"/>
        <v>0.26250000000000001</v>
      </c>
      <c r="P151">
        <f t="shared" si="12"/>
        <v>0.62906250000000075</v>
      </c>
      <c r="S151">
        <f>'gear reducer'!U151</f>
        <v>3.9120000000000021</v>
      </c>
      <c r="T151">
        <f>'gear reducer'!V151</f>
        <v>1.0269000000000006</v>
      </c>
      <c r="U151">
        <f t="shared" si="14"/>
        <v>3.8566500000000024</v>
      </c>
      <c r="V151">
        <f t="shared" si="13"/>
        <v>1.0123706250000006</v>
      </c>
    </row>
    <row r="152" spans="9:22" x14ac:dyDescent="0.3">
      <c r="I152">
        <f>'gear reducer'!I152</f>
        <v>0.36000000000000004</v>
      </c>
      <c r="J152">
        <f>'gear reducer'!J152</f>
        <v>0.48333333333333334</v>
      </c>
      <c r="K152">
        <f>'gear reducer'!N152</f>
        <v>-11.25</v>
      </c>
      <c r="L152">
        <f>'gear reducer'!O152</f>
        <v>0.22500000000000001</v>
      </c>
      <c r="M152">
        <f>'gear reducer'!P152</f>
        <v>0.62975000000000081</v>
      </c>
      <c r="N152">
        <f t="shared" si="10"/>
        <v>-11.25</v>
      </c>
      <c r="O152">
        <f t="shared" si="11"/>
        <v>0.22500000000000001</v>
      </c>
      <c r="P152">
        <f t="shared" si="12"/>
        <v>0.62975000000000081</v>
      </c>
      <c r="S152">
        <f>'gear reducer'!U152</f>
        <v>3.9119999999999973</v>
      </c>
      <c r="T152">
        <f>'gear reducer'!V152</f>
        <v>0.88019999999999943</v>
      </c>
      <c r="U152">
        <f t="shared" si="14"/>
        <v>3.8566499999999966</v>
      </c>
      <c r="V152">
        <f t="shared" si="13"/>
        <v>0.86774624999999928</v>
      </c>
    </row>
    <row r="153" spans="9:22" x14ac:dyDescent="0.3">
      <c r="I153">
        <f>'gear reducer'!I153</f>
        <v>0.30000000000000004</v>
      </c>
      <c r="J153">
        <f>'gear reducer'!J153</f>
        <v>0.48666666666666669</v>
      </c>
      <c r="K153">
        <f>'gear reducer'!N153</f>
        <v>-11.25</v>
      </c>
      <c r="L153">
        <f>'gear reducer'!O153</f>
        <v>0.18750000000000003</v>
      </c>
      <c r="M153">
        <f>'gear reducer'!P153</f>
        <v>0.63031250000000072</v>
      </c>
      <c r="N153">
        <f t="shared" si="10"/>
        <v>-11.25</v>
      </c>
      <c r="O153">
        <f t="shared" si="11"/>
        <v>0.18750000000000003</v>
      </c>
      <c r="P153">
        <f t="shared" si="12"/>
        <v>0.63031250000000072</v>
      </c>
      <c r="S153">
        <f>'gear reducer'!U153</f>
        <v>3.9120000000000021</v>
      </c>
      <c r="T153">
        <f>'gear reducer'!V153</f>
        <v>0.73350000000000048</v>
      </c>
      <c r="U153">
        <f t="shared" si="14"/>
        <v>3.8566500000000024</v>
      </c>
      <c r="V153">
        <f t="shared" si="13"/>
        <v>0.72312187500000058</v>
      </c>
    </row>
    <row r="154" spans="9:22" x14ac:dyDescent="0.3">
      <c r="I154">
        <f>'gear reducer'!I154</f>
        <v>0.24000000000000005</v>
      </c>
      <c r="J154">
        <f>'gear reducer'!J154</f>
        <v>0.49000000000000005</v>
      </c>
      <c r="K154">
        <f>'gear reducer'!N154</f>
        <v>-11.25</v>
      </c>
      <c r="L154">
        <f>'gear reducer'!O154</f>
        <v>0.15000000000000002</v>
      </c>
      <c r="M154">
        <f>'gear reducer'!P154</f>
        <v>0.6307500000000007</v>
      </c>
      <c r="N154">
        <f t="shared" si="10"/>
        <v>-11.25</v>
      </c>
      <c r="O154">
        <f t="shared" si="11"/>
        <v>0.15000000000000002</v>
      </c>
      <c r="P154">
        <f t="shared" si="12"/>
        <v>0.6307500000000007</v>
      </c>
      <c r="S154">
        <f>'gear reducer'!U154</f>
        <v>3.9120000000000021</v>
      </c>
      <c r="T154">
        <f>'gear reducer'!V154</f>
        <v>0.58680000000000043</v>
      </c>
      <c r="U154">
        <f>$D$46*((O154-O153)/(J154-J153)) +$C$40*S154</f>
        <v>3.8566500000000024</v>
      </c>
      <c r="V154">
        <f t="shared" si="13"/>
        <v>0.57849750000000044</v>
      </c>
    </row>
    <row r="155" spans="9:22" x14ac:dyDescent="0.3">
      <c r="I155">
        <f>'gear reducer'!I155</f>
        <v>0.18000000000000005</v>
      </c>
      <c r="J155">
        <f>'gear reducer'!J155</f>
        <v>0.49333333333333335</v>
      </c>
      <c r="K155">
        <f>'gear reducer'!N155</f>
        <v>-11.25</v>
      </c>
      <c r="L155">
        <f>'gear reducer'!O155</f>
        <v>0.11250000000000003</v>
      </c>
      <c r="M155">
        <f>'gear reducer'!P155</f>
        <v>0.63106250000000064</v>
      </c>
      <c r="N155">
        <f t="shared" si="10"/>
        <v>-11.25</v>
      </c>
      <c r="O155">
        <f t="shared" si="11"/>
        <v>0.11250000000000003</v>
      </c>
      <c r="P155">
        <f t="shared" si="12"/>
        <v>0.63106250000000064</v>
      </c>
      <c r="S155">
        <f>'gear reducer'!U155</f>
        <v>3.9119999999999973</v>
      </c>
      <c r="T155">
        <f>'gear reducer'!V155</f>
        <v>0.44009999999999982</v>
      </c>
      <c r="U155">
        <f t="shared" ref="U155:U157" si="15">$D$46*((O155-O154)/(J155-J154)) +$C$40*S155</f>
        <v>3.8566499999999966</v>
      </c>
      <c r="V155">
        <f t="shared" si="13"/>
        <v>0.43387312499999975</v>
      </c>
    </row>
    <row r="156" spans="9:22" x14ac:dyDescent="0.3">
      <c r="I156">
        <f>'gear reducer'!I156</f>
        <v>0.12000000000000005</v>
      </c>
      <c r="J156">
        <f>'gear reducer'!J156</f>
        <v>0.4966666666666667</v>
      </c>
      <c r="K156">
        <f>'gear reducer'!N156</f>
        <v>-11.25</v>
      </c>
      <c r="L156">
        <f>'gear reducer'!O156</f>
        <v>7.5000000000000025E-2</v>
      </c>
      <c r="M156">
        <f>'gear reducer'!P156</f>
        <v>0.63125000000000064</v>
      </c>
      <c r="N156">
        <f t="shared" si="10"/>
        <v>-11.25</v>
      </c>
      <c r="O156">
        <f t="shared" si="11"/>
        <v>7.5000000000000025E-2</v>
      </c>
      <c r="P156">
        <f t="shared" si="12"/>
        <v>0.63125000000000064</v>
      </c>
      <c r="S156">
        <f>'gear reducer'!U156</f>
        <v>3.9120000000000021</v>
      </c>
      <c r="T156">
        <f>'gear reducer'!V156</f>
        <v>0.29340000000000027</v>
      </c>
      <c r="U156">
        <f t="shared" si="15"/>
        <v>3.8566500000000024</v>
      </c>
      <c r="V156">
        <f t="shared" si="13"/>
        <v>0.28924875000000028</v>
      </c>
    </row>
    <row r="157" spans="9:22" x14ac:dyDescent="0.3">
      <c r="I157">
        <f>'gear reducer'!I157</f>
        <v>6.0000000000000046E-2</v>
      </c>
      <c r="J157">
        <f>'gear reducer'!J157</f>
        <v>0.5</v>
      </c>
      <c r="K157">
        <f>'gear reducer'!N157</f>
        <v>-11.25</v>
      </c>
      <c r="L157">
        <f>'gear reducer'!O157</f>
        <v>3.7500000000000026E-2</v>
      </c>
      <c r="M157">
        <f>'gear reducer'!P157</f>
        <v>0.63131250000000061</v>
      </c>
      <c r="N157">
        <f t="shared" si="10"/>
        <v>-11.25</v>
      </c>
      <c r="O157">
        <f t="shared" si="11"/>
        <v>3.7500000000000026E-2</v>
      </c>
      <c r="P157">
        <f t="shared" si="12"/>
        <v>0.63131250000000061</v>
      </c>
      <c r="S157">
        <f>'gear reducer'!U157</f>
        <v>3.9119999999999973</v>
      </c>
      <c r="T157">
        <f>'gear reducer'!V157</f>
        <v>0.1467</v>
      </c>
      <c r="U157">
        <f t="shared" si="15"/>
        <v>3.8566499999999966</v>
      </c>
      <c r="V157">
        <f t="shared" si="13"/>
        <v>0.14462437499999997</v>
      </c>
    </row>
  </sheetData>
  <mergeCells count="4">
    <mergeCell ref="AK42:AN42"/>
    <mergeCell ref="AK43:AN43"/>
    <mergeCell ref="AK40:AL40"/>
    <mergeCell ref="AM40:AN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7C81-3B3A-4149-A30D-144AF74B5CE9}">
  <dimension ref="A1"/>
  <sheetViews>
    <sheetView zoomScale="55" zoomScaleNormal="55" workbookViewId="0">
      <selection activeCell="AC51" sqref="AC5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E093-0C0C-4D3D-8AA6-80A4C341C08B}">
  <dimension ref="A1"/>
  <sheetViews>
    <sheetView workbookViewId="0">
      <selection activeCell="T28" sqref="T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</vt:lpstr>
      <vt:lpstr>cylinder load</vt:lpstr>
      <vt:lpstr>gear reducer</vt:lpstr>
      <vt:lpstr>motor</vt:lpstr>
      <vt:lpstr>results</vt:lpstr>
      <vt:lpstr>ratios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2023-12-04T16:31:44Z</dcterms:modified>
</cp:coreProperties>
</file>