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file editor" sheetId="1" r:id="rId4"/>
    <sheet state="visible" name="Mass" sheetId="2" r:id="rId5"/>
    <sheet state="visible" name="pinion rack" sheetId="3" r:id="rId6"/>
    <sheet state="visible" name="gear reducer" sheetId="4" r:id="rId7"/>
    <sheet state="visible" name="motor R88M-K6K010C" sheetId="5" r:id="rId8"/>
    <sheet state="visible" name="Braking" sheetId="6" r:id="rId9"/>
  </sheets>
  <definedNames/>
  <calcPr/>
  <extLst>
    <ext uri="GoogleSheetsCustomDataVersion2">
      <go:sheetsCustomData xmlns:go="http://customooxmlschemas.google.com/" r:id="rId10" roundtripDataChecksum="FMklmqKkDgiX5+DLp7Ttg1yYw7wRNxfWJpTl/Fe6uIY="/>
    </ext>
  </extLst>
</workbook>
</file>

<file path=xl/sharedStrings.xml><?xml version="1.0" encoding="utf-8"?>
<sst xmlns="http://schemas.openxmlformats.org/spreadsheetml/2006/main" count="230" uniqueCount="139">
  <si>
    <t>Angle (rad)</t>
  </si>
  <si>
    <t>Kinematics</t>
  </si>
  <si>
    <t>Dynamics</t>
  </si>
  <si>
    <t>friction coeficient</t>
  </si>
  <si>
    <t>Time (s)</t>
  </si>
  <si>
    <t>positon (m)</t>
  </si>
  <si>
    <t>velocity (m/s)</t>
  </si>
  <si>
    <t>acc (m/s2)</t>
  </si>
  <si>
    <t>External Force (N)</t>
  </si>
  <si>
    <t>Friction force (N)</t>
  </si>
  <si>
    <t>Power (W)</t>
  </si>
  <si>
    <t>ta</t>
  </si>
  <si>
    <t>time step</t>
  </si>
  <si>
    <t>Segment 1</t>
  </si>
  <si>
    <t>tc</t>
  </si>
  <si>
    <t>Avance:</t>
  </si>
  <si>
    <t>td</t>
  </si>
  <si>
    <t>posicion final</t>
  </si>
  <si>
    <t>m</t>
  </si>
  <si>
    <t>increment of position [rad]</t>
  </si>
  <si>
    <t>t_total [s]</t>
  </si>
  <si>
    <t>Omega max</t>
  </si>
  <si>
    <t>m/s</t>
  </si>
  <si>
    <t>time to position [s]</t>
  </si>
  <si>
    <t>v_max [m/s]</t>
  </si>
  <si>
    <t>Acc</t>
  </si>
  <si>
    <t>m/s2</t>
  </si>
  <si>
    <t>dwell time [s]</t>
  </si>
  <si>
    <t>absolute acceleration [m/s^2]</t>
  </si>
  <si>
    <t>time</t>
  </si>
  <si>
    <t>s</t>
  </si>
  <si>
    <t>external torque [N*m]</t>
  </si>
  <si>
    <t>dwell</t>
  </si>
  <si>
    <t>Retroceso</t>
  </si>
  <si>
    <t>Segment 2</t>
  </si>
  <si>
    <t>Dinamics</t>
  </si>
  <si>
    <t>Mass (load mass + rack mass)</t>
  </si>
  <si>
    <t>Mass output</t>
  </si>
  <si>
    <t>Mass input</t>
  </si>
  <si>
    <t>Input force (N)</t>
  </si>
  <si>
    <t>Output force (N)</t>
  </si>
  <si>
    <t>Convertion ratio</t>
  </si>
  <si>
    <t>Mass (kg)</t>
  </si>
  <si>
    <t>Efficiency</t>
  </si>
  <si>
    <t xml:space="preserve"> </t>
  </si>
  <si>
    <t>Pinion Rack</t>
  </si>
  <si>
    <t>Pinion rack output (linear)</t>
  </si>
  <si>
    <t>Pinion rack input (rotary)</t>
  </si>
  <si>
    <t>Pinion rack output</t>
  </si>
  <si>
    <t>Pinion rack input</t>
  </si>
  <si>
    <t>Kp</t>
  </si>
  <si>
    <t>positon (rad)</t>
  </si>
  <si>
    <t>velocity (rad/s)</t>
  </si>
  <si>
    <t>acc (rad/s2)</t>
  </si>
  <si>
    <t>Force (N)</t>
  </si>
  <si>
    <t>Torque (N·m)</t>
  </si>
  <si>
    <t>Inclination (º)</t>
  </si>
  <si>
    <t>rad</t>
  </si>
  <si>
    <t>Deg</t>
  </si>
  <si>
    <t>Inertia</t>
  </si>
  <si>
    <t>kg*m2</t>
  </si>
  <si>
    <t>Rack + load mass (kg)</t>
  </si>
  <si>
    <t>kg</t>
  </si>
  <si>
    <t>pinion diameter</t>
  </si>
  <si>
    <t>pinion radius</t>
  </si>
  <si>
    <t>Gear reducer</t>
  </si>
  <si>
    <t>Gear reducer output</t>
  </si>
  <si>
    <t>Gear reducer input</t>
  </si>
  <si>
    <t>Cylinder load output</t>
  </si>
  <si>
    <t>Cylinder load input</t>
  </si>
  <si>
    <t>Inclination</t>
  </si>
  <si>
    <t>Friction torque (N·m)</t>
  </si>
  <si>
    <t>Inertia [kg·m^2]</t>
  </si>
  <si>
    <t>Motor</t>
  </si>
  <si>
    <t>kp</t>
  </si>
  <si>
    <t>J motor shaft</t>
  </si>
  <si>
    <t>J gear reducer</t>
  </si>
  <si>
    <t>J pinion rack</t>
  </si>
  <si>
    <t>J mass</t>
  </si>
  <si>
    <t>mass [kg]</t>
  </si>
  <si>
    <t>radius</t>
  </si>
  <si>
    <t>Output</t>
  </si>
  <si>
    <t>Input</t>
  </si>
  <si>
    <t>J total [kg·m^2]</t>
  </si>
  <si>
    <t>J reflected [kg·m^2]</t>
  </si>
  <si>
    <t>Margin of safety</t>
  </si>
  <si>
    <t>RESULTS</t>
  </si>
  <si>
    <t>ext torque</t>
  </si>
  <si>
    <t>Without safety margin</t>
  </si>
  <si>
    <t>With safety margin</t>
  </si>
  <si>
    <t>max intertia</t>
  </si>
  <si>
    <t>Without motor</t>
  </si>
  <si>
    <t>With motor</t>
  </si>
  <si>
    <t>Max Speed [rad/s]</t>
  </si>
  <si>
    <t>Effective speed [rad/s]</t>
  </si>
  <si>
    <t>Max torque [N·m]</t>
  </si>
  <si>
    <t>Effective torque [N·m]</t>
  </si>
  <si>
    <t>Ratios</t>
  </si>
  <si>
    <t>Motor max speed [rad/s]</t>
  </si>
  <si>
    <t>Motor effective speed [rad/s]</t>
  </si>
  <si>
    <t>Motor max torque [N·m]</t>
  </si>
  <si>
    <t>Motor effective torque [N·m]</t>
  </si>
  <si>
    <t>Motor inertia capability [ad]</t>
  </si>
  <si>
    <t>Index</t>
  </si>
  <si>
    <t>Time</t>
  </si>
  <si>
    <t>Torque</t>
  </si>
  <si>
    <t>Tiempo [s]</t>
  </si>
  <si>
    <t>Angular velocity [rad/s]</t>
  </si>
  <si>
    <t>Vph [V]</t>
  </si>
  <si>
    <t>Motor frecuency [Hz]</t>
  </si>
  <si>
    <t>Zeq  [Ohms]</t>
  </si>
  <si>
    <t>Line current [A]</t>
  </si>
  <si>
    <t>Total losses [W]</t>
  </si>
  <si>
    <t>Braking torque [N*m]</t>
  </si>
  <si>
    <t>Friction Torque  [N*m]</t>
  </si>
  <si>
    <t>Deceleration [rad/s^2]</t>
  </si>
  <si>
    <t>Position [rad]</t>
  </si>
  <si>
    <t>time untill brake</t>
  </si>
  <si>
    <t>brake time</t>
  </si>
  <si>
    <t>Thermal constant</t>
  </si>
  <si>
    <t>Load mass movement</t>
  </si>
  <si>
    <t>ke</t>
  </si>
  <si>
    <t>v*s/rad</t>
  </si>
  <si>
    <t>revolutions</t>
  </si>
  <si>
    <t>R</t>
  </si>
  <si>
    <t>Ohms</t>
  </si>
  <si>
    <t>rev to m convertion</t>
  </si>
  <si>
    <t>L</t>
  </si>
  <si>
    <t>H</t>
  </si>
  <si>
    <t>linear movement [mm]</t>
  </si>
  <si>
    <t>number of poles</t>
  </si>
  <si>
    <t>kg·m2</t>
  </si>
  <si>
    <t>static friction torque of the motor</t>
  </si>
  <si>
    <t>[N*m]</t>
  </si>
  <si>
    <t>gear torque</t>
  </si>
  <si>
    <t>Pinion rack</t>
  </si>
  <si>
    <t>Mass</t>
  </si>
  <si>
    <t>planetary torque translated to motor</t>
  </si>
  <si>
    <t>Inertia (pinion rack)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</si>
</sst>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"/>
    <numFmt numFmtId="165" formatCode="0.0000"/>
    <numFmt numFmtId="166" formatCode="0.00000000"/>
    <numFmt numFmtId="167" formatCode="0.0"/>
    <numFmt numFmtId="168" formatCode="#,##0.000000"/>
  </numFmts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  <font>
      <b/>
      <color theme="1"/>
      <name val="Calibri"/>
    </font>
    <font/>
    <font>
      <sz val="11.0"/>
      <color rgb="FF000000"/>
      <name val="Calibri"/>
    </font>
    <font>
      <sz val="9.0"/>
      <color rgb="FF000000"/>
      <name val="&quot;Google Sans Mono&quot;"/>
    </font>
    <font>
      <color rgb="FF000000"/>
      <name val="Calibri"/>
      <scheme val="minor"/>
    </font>
    <font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</fills>
  <borders count="16">
    <border/>
    <border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0" xfId="0" applyAlignment="1" applyFont="1">
      <alignment horizontal="center"/>
    </xf>
    <xf borderId="0" fillId="0" fontId="3" numFmtId="2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2" xfId="0" applyAlignment="1" applyFont="1" applyNumberFormat="1">
      <alignment horizontal="center" readingOrder="0"/>
    </xf>
    <xf borderId="0" fillId="0" fontId="4" numFmtId="2" xfId="0" applyAlignment="1" applyFont="1" applyNumberFormat="1">
      <alignment horizontal="center"/>
    </xf>
    <xf borderId="0" fillId="0" fontId="3" numFmtId="0" xfId="0" applyFont="1"/>
    <xf borderId="0" fillId="0" fontId="2" numFmtId="2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1" numFmtId="2" xfId="0" applyAlignment="1" applyFont="1" applyNumberFormat="1">
      <alignment horizontal="center" readingOrder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readingOrder="0" vertical="bottom"/>
    </xf>
    <xf borderId="4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0" fillId="0" fontId="2" numFmtId="0" xfId="0" applyAlignment="1" applyFont="1">
      <alignment horizontal="right" readingOrder="0" vertical="bottom"/>
    </xf>
    <xf borderId="1" fillId="0" fontId="2" numFmtId="0" xfId="0" applyAlignment="1" applyBorder="1" applyFont="1">
      <alignment horizontal="right" vertical="bottom"/>
    </xf>
    <xf borderId="0" fillId="0" fontId="1" numFmtId="0" xfId="0" applyFont="1"/>
    <xf borderId="6" fillId="0" fontId="4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2" numFmtId="165" xfId="0" applyAlignment="1" applyFont="1" applyNumberFormat="1">
      <alignment horizontal="center"/>
    </xf>
    <xf borderId="0" fillId="0" fontId="2" numFmtId="0" xfId="0" applyFont="1"/>
    <xf borderId="0" fillId="0" fontId="5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1" numFmtId="0" xfId="0" applyFill="1" applyFont="1"/>
    <xf borderId="0" fillId="2" fontId="3" numFmtId="0" xfId="0" applyFont="1"/>
    <xf borderId="0" fillId="2" fontId="3" numFmtId="0" xfId="0" applyAlignment="1" applyFont="1">
      <alignment readingOrder="0"/>
    </xf>
    <xf borderId="0" fillId="0" fontId="3" numFmtId="2" xfId="0" applyFont="1" applyNumberFormat="1"/>
    <xf borderId="0" fillId="2" fontId="2" numFmtId="9" xfId="0" applyAlignment="1" applyFont="1" applyNumberFormat="1">
      <alignment readingOrder="0"/>
    </xf>
    <xf borderId="0" fillId="2" fontId="1" numFmtId="0" xfId="0" applyAlignment="1" applyFont="1">
      <alignment readingOrder="0"/>
    </xf>
    <xf borderId="8" fillId="3" fontId="2" numFmtId="0" xfId="0" applyAlignment="1" applyBorder="1" applyFill="1" applyFont="1">
      <alignment horizontal="center"/>
    </xf>
    <xf borderId="9" fillId="0" fontId="6" numFmtId="0" xfId="0" applyBorder="1" applyFont="1"/>
    <xf borderId="8" fillId="4" fontId="2" numFmtId="0" xfId="0" applyAlignment="1" applyBorder="1" applyFill="1" applyFont="1">
      <alignment horizontal="center"/>
    </xf>
    <xf borderId="0" fillId="0" fontId="1" numFmtId="0" xfId="0" applyAlignment="1" applyFont="1">
      <alignment horizontal="right" readingOrder="0"/>
    </xf>
    <xf borderId="0" fillId="0" fontId="2" numFmtId="4" xfId="0" applyAlignment="1" applyFont="1" applyNumberFormat="1">
      <alignment horizontal="right" vertical="bottom"/>
    </xf>
    <xf borderId="0" fillId="0" fontId="2" numFmtId="168" xfId="0" applyAlignment="1" applyFont="1" applyNumberFormat="1">
      <alignment horizontal="right" vertical="bottom"/>
    </xf>
    <xf borderId="0" fillId="5" fontId="2" numFmtId="0" xfId="0" applyAlignment="1" applyFill="1" applyFont="1">
      <alignment readingOrder="0" vertical="bottom"/>
    </xf>
    <xf borderId="0" fillId="0" fontId="5" numFmtId="0" xfId="0" applyFont="1"/>
    <xf borderId="0" fillId="0" fontId="4" numFmtId="9" xfId="0" applyFont="1" applyNumberFormat="1"/>
    <xf borderId="0" fillId="5" fontId="2" numFmtId="168" xfId="0" applyAlignment="1" applyFont="1" applyNumberFormat="1">
      <alignment horizontal="right" vertical="bottom"/>
    </xf>
    <xf borderId="0" fillId="0" fontId="2" numFmtId="9" xfId="0" applyFont="1" applyNumberFormat="1"/>
    <xf borderId="0" fillId="6" fontId="1" numFmtId="0" xfId="0" applyAlignment="1" applyFill="1" applyFont="1">
      <alignment readingOrder="0"/>
    </xf>
    <xf borderId="10" fillId="0" fontId="1" numFmtId="0" xfId="0" applyBorder="1" applyFont="1"/>
    <xf borderId="11" fillId="5" fontId="2" numFmtId="0" xfId="0" applyAlignment="1" applyBorder="1" applyFont="1">
      <alignment horizontal="center"/>
    </xf>
    <xf borderId="7" fillId="0" fontId="6" numFmtId="0" xfId="0" applyBorder="1" applyFont="1"/>
    <xf borderId="11" fillId="7" fontId="2" numFmtId="0" xfId="0" applyAlignment="1" applyBorder="1" applyFill="1" applyFont="1">
      <alignment horizontal="center" readingOrder="0"/>
    </xf>
    <xf borderId="12" fillId="0" fontId="6" numFmtId="0" xfId="0" applyBorder="1" applyFont="1"/>
    <xf borderId="13" fillId="0" fontId="3" numFmtId="0" xfId="0" applyBorder="1" applyFont="1"/>
    <xf borderId="13" fillId="0" fontId="3" numFmtId="0" xfId="0" applyAlignment="1" applyBorder="1" applyFont="1">
      <alignment readingOrder="0"/>
    </xf>
    <xf borderId="11" fillId="0" fontId="2" numFmtId="2" xfId="0" applyAlignment="1" applyBorder="1" applyFont="1" applyNumberFormat="1">
      <alignment horizontal="center"/>
    </xf>
    <xf borderId="14" fillId="0" fontId="6" numFmtId="0" xfId="0" applyBorder="1" applyFont="1"/>
    <xf borderId="13" fillId="0" fontId="2" numFmtId="2" xfId="0" applyAlignment="1" applyBorder="1" applyFont="1" applyNumberFormat="1">
      <alignment horizontal="center"/>
    </xf>
    <xf borderId="13" fillId="0" fontId="7" numFmtId="0" xfId="0" applyAlignment="1" applyBorder="1" applyFont="1">
      <alignment readingOrder="0"/>
    </xf>
    <xf borderId="13" fillId="0" fontId="7" numFmtId="165" xfId="0" applyAlignment="1" applyBorder="1" applyFont="1" applyNumberFormat="1">
      <alignment horizontal="center" vertical="center"/>
    </xf>
    <xf borderId="13" fillId="0" fontId="1" numFmtId="0" xfId="0" applyBorder="1" applyFont="1"/>
    <xf borderId="11" fillId="8" fontId="1" numFmtId="0" xfId="0" applyAlignment="1" applyBorder="1" applyFill="1" applyFont="1">
      <alignment horizontal="center" readingOrder="0"/>
    </xf>
    <xf borderId="13" fillId="5" fontId="2" numFmtId="0" xfId="0" applyAlignment="1" applyBorder="1" applyFont="1">
      <alignment horizontal="right"/>
    </xf>
    <xf borderId="13" fillId="7" fontId="2" numFmtId="0" xfId="0" applyAlignment="1" applyBorder="1" applyFont="1">
      <alignment horizontal="left" readingOrder="0"/>
    </xf>
    <xf borderId="13" fillId="0" fontId="1" numFmtId="0" xfId="0" applyAlignment="1" applyBorder="1" applyFont="1">
      <alignment readingOrder="0"/>
    </xf>
    <xf borderId="13" fillId="0" fontId="1" numFmtId="2" xfId="0" applyAlignment="1" applyBorder="1" applyFont="1" applyNumberFormat="1">
      <alignment horizontal="center"/>
    </xf>
    <xf borderId="13" fillId="0" fontId="1" numFmtId="10" xfId="0" applyAlignment="1" applyBorder="1" applyFont="1" applyNumberFormat="1">
      <alignment horizontal="center"/>
    </xf>
    <xf borderId="13" fillId="0" fontId="1" numFmtId="2" xfId="0" applyAlignment="1" applyBorder="1" applyFont="1" applyNumberFormat="1">
      <alignment horizontal="center" readingOrder="0"/>
    </xf>
    <xf borderId="13" fillId="2" fontId="1" numFmtId="2" xfId="0" applyAlignment="1" applyBorder="1" applyFont="1" applyNumberFormat="1">
      <alignment horizontal="center" readingOrder="0"/>
    </xf>
    <xf borderId="0" fillId="5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5" fontId="1" numFmtId="0" xfId="0" applyFont="1"/>
    <xf borderId="1" fillId="0" fontId="3" numFmtId="0" xfId="0" applyBorder="1" applyFont="1"/>
    <xf borderId="2" fillId="0" fontId="7" numFmtId="0" xfId="0" applyAlignment="1" applyBorder="1" applyFont="1">
      <alignment shrinkToFit="0" vertical="bottom" wrapText="0"/>
    </xf>
    <xf borderId="2" fillId="0" fontId="7" numFmtId="0" xfId="0" applyAlignment="1" applyBorder="1" applyFont="1">
      <alignment readingOrder="0" shrinkToFit="0" vertical="bottom" wrapText="0"/>
    </xf>
    <xf borderId="2" fillId="0" fontId="3" numFmtId="0" xfId="0" applyBorder="1" applyFont="1"/>
    <xf borderId="15" fillId="0" fontId="3" numFmtId="0" xfId="0" applyBorder="1" applyFont="1"/>
    <xf borderId="0" fillId="0" fontId="3" numFmtId="164" xfId="0" applyFont="1" applyNumberFormat="1"/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1" fillId="0" fontId="3" numFmtId="0" xfId="0" applyAlignment="1" applyBorder="1" applyFont="1">
      <alignment readingOrder="0"/>
    </xf>
    <xf borderId="0" fillId="2" fontId="8" numFmtId="164" xfId="0" applyFont="1" applyNumberFormat="1"/>
    <xf borderId="0" fillId="0" fontId="7" numFmtId="11" xfId="0" applyAlignment="1" applyFont="1" applyNumberFormat="1">
      <alignment horizontal="right" readingOrder="0" shrinkToFit="0" vertical="bottom" wrapText="0"/>
    </xf>
    <xf borderId="0" fillId="5" fontId="9" numFmtId="164" xfId="0" applyFont="1" applyNumberFormat="1"/>
    <xf borderId="0" fillId="0" fontId="3" numFmtId="165" xfId="0" applyFont="1" applyNumberFormat="1"/>
    <xf borderId="4" fillId="0" fontId="3" numFmtId="0" xfId="0" applyBorder="1" applyFont="1"/>
    <xf borderId="3" fillId="0" fontId="3" numFmtId="0" xfId="0" applyBorder="1" applyFont="1"/>
    <xf borderId="2" fillId="0" fontId="10" numFmtId="0" xfId="0" applyBorder="1" applyFont="1"/>
    <xf borderId="2" fillId="0" fontId="10" numFmtId="0" xfId="0" applyAlignment="1" applyBorder="1" applyFont="1">
      <alignment readingOrder="0"/>
    </xf>
    <xf borderId="15" fillId="0" fontId="10" numFmtId="0" xfId="0" applyBorder="1" applyFont="1"/>
    <xf borderId="1" fillId="0" fontId="7" numFmtId="0" xfId="0" applyAlignment="1" applyBorder="1" applyFont="1">
      <alignment shrinkToFit="0" vertical="bottom" wrapText="0"/>
    </xf>
    <xf borderId="0" fillId="0" fontId="10" numFmtId="0" xfId="0" applyFont="1"/>
    <xf borderId="0" fillId="0" fontId="10" numFmtId="0" xfId="0" applyAlignment="1" applyFont="1">
      <alignment readingOrder="0"/>
    </xf>
    <xf borderId="1" fillId="0" fontId="10" numFmtId="0" xfId="0" applyBorder="1" applyFont="1"/>
    <xf borderId="4" fillId="0" fontId="10" numFmtId="0" xfId="0" applyAlignment="1" applyBorder="1" applyFont="1">
      <alignment readingOrder="0"/>
    </xf>
    <xf borderId="3" fillId="0" fontId="10" numFmtId="0" xfId="0" applyBorder="1" applyFont="1"/>
    <xf borderId="7" fillId="0" fontId="3" numFmtId="0" xfId="0" applyAlignment="1" applyBorder="1" applyFont="1">
      <alignment readingOrder="0"/>
    </xf>
    <xf borderId="14" fillId="0" fontId="3" numFmtId="0" xfId="0" applyBorder="1" applyFont="1"/>
    <xf borderId="0" fillId="0" fontId="9" numFmtId="0" xfId="0" applyFont="1"/>
    <xf borderId="0" fillId="2" fontId="3" numFmtId="2" xfId="0" applyAlignment="1" applyFont="1" applyNumberFormat="1">
      <alignment horizontal="center"/>
    </xf>
    <xf borderId="0" fillId="0" fontId="2" numFmtId="2" xfId="0" applyAlignment="1" applyFont="1" applyNumberFormat="1">
      <alignment horizontal="center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Acceleration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acc (rad/s2)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'profile editor'!$E$4:$E$153</c:f>
            </c:strRef>
          </c:cat>
          <c:val>
            <c:numRef>
              <c:f>'profile editor'!$H$4:$H$153</c:f>
              <c:numCache/>
            </c:numRef>
          </c:val>
          <c:smooth val="0"/>
        </c:ser>
        <c:axId val="974158271"/>
        <c:axId val="1122904689"/>
      </c:lineChart>
      <c:catAx>
        <c:axId val="974158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2904689"/>
      </c:catAx>
      <c:valAx>
        <c:axId val="1122904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Acceleration (m/s2)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415827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Position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positon (rad)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'profile editor'!$E$4:$E$153</c:f>
            </c:strRef>
          </c:cat>
          <c:val>
            <c:numRef>
              <c:f>'profile editor'!$F$4:$F$153</c:f>
              <c:numCache/>
            </c:numRef>
          </c:val>
          <c:smooth val="0"/>
        </c:ser>
        <c:axId val="634112647"/>
        <c:axId val="1458828628"/>
      </c:lineChart>
      <c:catAx>
        <c:axId val="634112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58828628"/>
      </c:catAx>
      <c:valAx>
        <c:axId val="1458828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4112647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Velocity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velocity (rad/s)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'profile editor'!$E$4:$E$153</c:f>
            </c:strRef>
          </c:cat>
          <c:val>
            <c:numRef>
              <c:f>'profile editor'!$G$4:$G$153</c:f>
              <c:numCache/>
            </c:numRef>
          </c:val>
          <c:smooth val="0"/>
        </c:ser>
        <c:axId val="1748551232"/>
        <c:axId val="1102694704"/>
      </c:lineChart>
      <c:catAx>
        <c:axId val="174855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02694704"/>
      </c:catAx>
      <c:valAx>
        <c:axId val="1102694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48551232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Position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positon (rad)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'motor R88M-K6K010C'!$E$4:$E$153</c:f>
            </c:strRef>
          </c:cat>
          <c:val>
            <c:numRef>
              <c:f>'motor R88M-K6K010C'!$F$4:$F$153</c:f>
              <c:numCache/>
            </c:numRef>
          </c:val>
          <c:smooth val="0"/>
        </c:ser>
        <c:axId val="1117100858"/>
        <c:axId val="419309744"/>
      </c:lineChart>
      <c:catAx>
        <c:axId val="1117100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19309744"/>
      </c:catAx>
      <c:valAx>
        <c:axId val="419309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Position (rad)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17100858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Acceleration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acc (rad/s2)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'motor R88M-K6K010C'!$E$4:$E$153</c:f>
            </c:strRef>
          </c:cat>
          <c:val>
            <c:numRef>
              <c:f>'motor R88M-K6K010C'!$H$4:$H$153</c:f>
              <c:numCache/>
            </c:numRef>
          </c:val>
          <c:smooth val="0"/>
        </c:ser>
        <c:axId val="970501707"/>
        <c:axId val="564830772"/>
      </c:lineChart>
      <c:catAx>
        <c:axId val="970501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64830772"/>
      </c:catAx>
      <c:valAx>
        <c:axId val="564830772"/>
        <c:scaling>
          <c:orientation val="minMax"/>
          <c:max val="1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Acceleration (rad/s2)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0501707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Velocity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velocity (rad/s)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'motor R88M-K6K010C'!$E$4:$E$153</c:f>
            </c:strRef>
          </c:cat>
          <c:val>
            <c:numRef>
              <c:f>'motor R88M-K6K010C'!$G$4:$G$153</c:f>
              <c:numCache/>
            </c:numRef>
          </c:val>
          <c:smooth val="0"/>
        </c:ser>
        <c:axId val="934157430"/>
        <c:axId val="1949259629"/>
      </c:lineChart>
      <c:catAx>
        <c:axId val="934157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9259629"/>
      </c:catAx>
      <c:valAx>
        <c:axId val="1949259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Velocity (rad/s)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34157430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Braking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Braking!$B$1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dPt>
            <c:idx val="247"/>
            <c:marker>
              <c:symbol val="none"/>
            </c:marker>
          </c:dPt>
          <c:cat>
            <c:strRef>
              <c:f>Braking!$A$2:$A$897</c:f>
            </c:strRef>
          </c:cat>
          <c:val>
            <c:numRef>
              <c:f>Braking!$B$2:$B$897</c:f>
              <c:numCache/>
            </c:numRef>
          </c:val>
          <c:smooth val="0"/>
        </c:ser>
        <c:axId val="254906687"/>
        <c:axId val="959363231"/>
      </c:lineChart>
      <c:catAx>
        <c:axId val="254906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 [s]</a:t>
                </a:r>
              </a:p>
            </c:rich>
          </c:tx>
          <c:layout>
            <c:manualLayout>
              <c:xMode val="edge"/>
              <c:yMode val="edge"/>
              <c:x val="0.12600301693083574"/>
              <c:y val="0.92202797202797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59363231"/>
      </c:catAx>
      <c:valAx>
        <c:axId val="959363231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Angular velocity [rad/s]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54906687"/>
      </c:valAx>
      <c:lineChart>
        <c:varyColors val="0"/>
        <c:ser>
          <c:idx val="1"/>
          <c:order val="1"/>
          <c:tx>
            <c:strRef>
              <c:f>Braking!$K$1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Braking!$A$2:$A$897</c:f>
            </c:strRef>
          </c:cat>
          <c:val>
            <c:numRef>
              <c:f>Braking!$K$2:$K$897</c:f>
              <c:numCache/>
            </c:numRef>
          </c:val>
          <c:smooth val="0"/>
        </c:ser>
        <c:axId val="1296909589"/>
        <c:axId val="822302388"/>
      </c:lineChart>
      <c:catAx>
        <c:axId val="129690958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2302388"/>
      </c:catAx>
      <c:valAx>
        <c:axId val="82230238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Increment of position rad]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909589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2.png"/><Relationship Id="rId5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image" Target="../media/image9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image" Target="../media/image7.png"/><Relationship Id="rId3" Type="http://schemas.openxmlformats.org/officeDocument/2006/relationships/image" Target="../media/image8.png"/><Relationship Id="rId4" Type="http://schemas.openxmlformats.org/officeDocument/2006/relationships/image" Target="../media/image6.png"/><Relationship Id="rId5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</xdr:colOff>
      <xdr:row>2</xdr:row>
      <xdr:rowOff>0</xdr:rowOff>
    </xdr:from>
    <xdr:ext cx="4057650" cy="2714625"/>
    <xdr:graphicFrame>
      <xdr:nvGraphicFramePr>
        <xdr:cNvPr id="214511034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19050</xdr:colOff>
      <xdr:row>32</xdr:row>
      <xdr:rowOff>28575</xdr:rowOff>
    </xdr:from>
    <xdr:ext cx="4086225" cy="2714625"/>
    <xdr:graphicFrame>
      <xdr:nvGraphicFramePr>
        <xdr:cNvPr id="1494981493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38100</xdr:colOff>
      <xdr:row>17</xdr:row>
      <xdr:rowOff>0</xdr:rowOff>
    </xdr:from>
    <xdr:ext cx="4057650" cy="2714625"/>
    <xdr:graphicFrame>
      <xdr:nvGraphicFramePr>
        <xdr:cNvPr id="696507224" name="Chart 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142875</xdr:rowOff>
    </xdr:from>
    <xdr:ext cx="2381250" cy="971550"/>
    <xdr:pic>
      <xdr:nvPicPr>
        <xdr:cNvPr id="0" name="image2.png" title="Imat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190500</xdr:colOff>
      <xdr:row>17</xdr:row>
      <xdr:rowOff>161925</xdr:rowOff>
    </xdr:from>
    <xdr:ext cx="6762750" cy="4572000"/>
    <xdr:pic>
      <xdr:nvPicPr>
        <xdr:cNvPr id="0" name="image1.png" title="Imat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17</xdr:row>
      <xdr:rowOff>28575</xdr:rowOff>
    </xdr:from>
    <xdr:ext cx="2924175" cy="361950"/>
    <xdr:pic>
      <xdr:nvPicPr>
        <xdr:cNvPr id="0" name="image3.png" title="Imat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85725</xdr:rowOff>
    </xdr:from>
    <xdr:ext cx="2581275" cy="134302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</xdr:row>
      <xdr:rowOff>57150</xdr:rowOff>
    </xdr:from>
    <xdr:ext cx="3514725" cy="1400175"/>
    <xdr:pic>
      <xdr:nvPicPr>
        <xdr:cNvPr id="0" name="image2.png" title="Imat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161925</xdr:rowOff>
    </xdr:from>
    <xdr:ext cx="2524125" cy="115252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504825</xdr:colOff>
      <xdr:row>18</xdr:row>
      <xdr:rowOff>152400</xdr:rowOff>
    </xdr:from>
    <xdr:ext cx="3781425" cy="2505075"/>
    <xdr:graphicFrame>
      <xdr:nvGraphicFramePr>
        <xdr:cNvPr id="440608897" name="Chart 4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695325</xdr:colOff>
      <xdr:row>32</xdr:row>
      <xdr:rowOff>95250</xdr:rowOff>
    </xdr:from>
    <xdr:ext cx="3781425" cy="2505075"/>
    <xdr:graphicFrame>
      <xdr:nvGraphicFramePr>
        <xdr:cNvPr id="2020007877" name="Chart 5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428625</xdr:colOff>
      <xdr:row>18</xdr:row>
      <xdr:rowOff>152400</xdr:rowOff>
    </xdr:from>
    <xdr:ext cx="3781425" cy="2505075"/>
    <xdr:graphicFrame>
      <xdr:nvGraphicFramePr>
        <xdr:cNvPr id="1542368756" name="Chart 6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104775</xdr:rowOff>
    </xdr:from>
    <xdr:ext cx="1971675" cy="1552575"/>
    <xdr:pic>
      <xdr:nvPicPr>
        <xdr:cNvPr id="0" name="image9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200025</xdr:colOff>
      <xdr:row>38</xdr:row>
      <xdr:rowOff>85725</xdr:rowOff>
    </xdr:from>
    <xdr:ext cx="6610350" cy="4086225"/>
    <xdr:graphicFrame>
      <xdr:nvGraphicFramePr>
        <xdr:cNvPr id="2123586411" name="Chart 7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390525</xdr:colOff>
      <xdr:row>20</xdr:row>
      <xdr:rowOff>85725</xdr:rowOff>
    </xdr:from>
    <xdr:ext cx="2847975" cy="1543050"/>
    <xdr:pic>
      <xdr:nvPicPr>
        <xdr:cNvPr id="0" name="image7.png" title="Imat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619125</xdr:colOff>
      <xdr:row>28</xdr:row>
      <xdr:rowOff>38100</xdr:rowOff>
    </xdr:from>
    <xdr:ext cx="5381625" cy="1828800"/>
    <xdr:pic>
      <xdr:nvPicPr>
        <xdr:cNvPr id="0" name="image8.png" title="Imat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390525</xdr:colOff>
      <xdr:row>16</xdr:row>
      <xdr:rowOff>161925</xdr:rowOff>
    </xdr:from>
    <xdr:ext cx="7324725" cy="657225"/>
    <xdr:pic>
      <xdr:nvPicPr>
        <xdr:cNvPr id="0" name="image6.png" title="Imat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190500</xdr:colOff>
      <xdr:row>65</xdr:row>
      <xdr:rowOff>57150</xdr:rowOff>
    </xdr:from>
    <xdr:ext cx="5972175" cy="4657725"/>
    <xdr:pic>
      <xdr:nvPicPr>
        <xdr:cNvPr id="0" name="image9.png" title="Imat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29"/>
    <col customWidth="1" min="3" max="4" width="8.71"/>
    <col customWidth="1" min="5" max="5" width="12.43"/>
    <col customWidth="1" min="6" max="6" width="12.29"/>
    <col customWidth="1" min="7" max="7" width="13.86"/>
    <col customWidth="1" min="8" max="8" width="13.43"/>
    <col customWidth="1" min="9" max="9" width="15.43"/>
    <col customWidth="1" min="10" max="11" width="8.71"/>
    <col customWidth="1" min="12" max="12" width="13.29"/>
    <col customWidth="1" min="13" max="14" width="8.71"/>
    <col customWidth="1" min="15" max="17" width="15.86"/>
    <col customWidth="1" min="18" max="21" width="8.71"/>
    <col customWidth="1" min="22" max="22" width="12.86"/>
    <col customWidth="1" min="23" max="29" width="8.71"/>
  </cols>
  <sheetData>
    <row r="1" ht="14.25" customHeight="1">
      <c r="A1" s="1" t="s">
        <v>0</v>
      </c>
      <c r="B1" s="2">
        <f>40*2*PI()/360</f>
        <v>0.6981317008</v>
      </c>
      <c r="F1" s="3" t="s">
        <v>1</v>
      </c>
      <c r="O1" s="4" t="s">
        <v>2</v>
      </c>
      <c r="P1" s="5"/>
      <c r="Q1" s="5"/>
    </row>
    <row r="2" ht="14.25" customHeight="1">
      <c r="A2" s="1" t="s">
        <v>3</v>
      </c>
      <c r="B2" s="1">
        <v>0.0</v>
      </c>
      <c r="E2" s="6" t="s">
        <v>4</v>
      </c>
      <c r="F2" s="7" t="s">
        <v>5</v>
      </c>
      <c r="G2" s="7" t="s">
        <v>6</v>
      </c>
      <c r="H2" s="7" t="s">
        <v>7</v>
      </c>
      <c r="O2" s="8" t="s">
        <v>8</v>
      </c>
      <c r="P2" s="8" t="s">
        <v>9</v>
      </c>
      <c r="Q2" s="9" t="s">
        <v>10</v>
      </c>
    </row>
    <row r="3" ht="14.25" customHeight="1">
      <c r="D3" s="10">
        <v>0.0</v>
      </c>
      <c r="E3" s="11">
        <v>0.0</v>
      </c>
      <c r="F3" s="12">
        <v>0.0</v>
      </c>
      <c r="G3" s="10">
        <v>0.0</v>
      </c>
      <c r="H3" s="13">
        <f t="shared" ref="H3:H13" si="1">$B$8</f>
        <v>22.5</v>
      </c>
      <c r="O3" s="14">
        <v>0.0</v>
      </c>
      <c r="P3" s="5">
        <f>('pinion rack'!$B$9*9.81*cos('pinion rack'!$B$4)*$B$2)</f>
        <v>0</v>
      </c>
      <c r="Q3" s="4">
        <f t="shared" ref="Q3:Q153" si="2">(O3+P3)*G3</f>
        <v>0</v>
      </c>
      <c r="R3" s="15"/>
      <c r="S3" s="15"/>
      <c r="T3" s="15"/>
      <c r="U3" s="16"/>
      <c r="V3" s="17" t="s">
        <v>11</v>
      </c>
      <c r="W3" s="18">
        <f t="shared" ref="W3:W5" si="3">$S$7/3</f>
        <v>0.03333333333</v>
      </c>
      <c r="X3" s="19"/>
      <c r="Y3" s="19"/>
      <c r="Z3" s="19"/>
      <c r="AA3" s="19"/>
      <c r="AB3" s="19"/>
      <c r="AC3" s="19"/>
    </row>
    <row r="4" ht="14.25" customHeight="1">
      <c r="A4" s="10" t="s">
        <v>12</v>
      </c>
      <c r="B4" s="20">
        <f>W3/10</f>
        <v>0.003333333333</v>
      </c>
      <c r="D4" s="10">
        <v>1.0</v>
      </c>
      <c r="E4" s="11">
        <f t="shared" ref="E4:E138" si="4">E3+$B$4</f>
        <v>0.003333333333</v>
      </c>
      <c r="F4" s="12">
        <f t="shared" ref="F4:F153" si="5">G4*$B$4+F3</f>
        <v>0.00025</v>
      </c>
      <c r="G4" s="10">
        <f t="shared" ref="G4:G153" si="6">H4*(E4-E3)+G3</f>
        <v>0.075</v>
      </c>
      <c r="H4" s="13">
        <f t="shared" si="1"/>
        <v>22.5</v>
      </c>
      <c r="O4" s="14">
        <v>0.0</v>
      </c>
      <c r="P4" s="5">
        <f>'pinion rack'!$B$9*9.81*cos('pinion rack'!$B$4)*$B$2</f>
        <v>0</v>
      </c>
      <c r="Q4" s="4">
        <f t="shared" si="2"/>
        <v>0</v>
      </c>
      <c r="R4" s="21" t="s">
        <v>13</v>
      </c>
      <c r="S4" s="15"/>
      <c r="T4" s="15"/>
      <c r="U4" s="16"/>
      <c r="V4" s="15" t="s">
        <v>14</v>
      </c>
      <c r="W4" s="18">
        <f t="shared" si="3"/>
        <v>0.03333333333</v>
      </c>
      <c r="X4" s="19"/>
      <c r="Y4" s="19"/>
      <c r="Z4" s="19"/>
      <c r="AA4" s="19"/>
      <c r="AB4" s="19"/>
      <c r="AC4" s="19"/>
    </row>
    <row r="5" ht="14.25" customHeight="1">
      <c r="A5" s="1" t="s">
        <v>15</v>
      </c>
      <c r="D5" s="10">
        <v>2.0</v>
      </c>
      <c r="E5" s="11">
        <f t="shared" si="4"/>
        <v>0.006666666667</v>
      </c>
      <c r="F5" s="12">
        <f t="shared" si="5"/>
        <v>0.00075</v>
      </c>
      <c r="G5" s="10">
        <f t="shared" si="6"/>
        <v>0.15</v>
      </c>
      <c r="H5" s="13">
        <f t="shared" si="1"/>
        <v>22.5</v>
      </c>
      <c r="O5" s="14">
        <v>0.0</v>
      </c>
      <c r="P5" s="5">
        <f>'pinion rack'!$B$9*9.81*cos('pinion rack'!$B$4)*$B$2</f>
        <v>0</v>
      </c>
      <c r="Q5" s="4">
        <f t="shared" si="2"/>
        <v>0</v>
      </c>
      <c r="R5" s="22"/>
      <c r="S5" s="22"/>
      <c r="T5" s="22"/>
      <c r="U5" s="23"/>
      <c r="V5" s="22" t="s">
        <v>16</v>
      </c>
      <c r="W5" s="18">
        <f t="shared" si="3"/>
        <v>0.03333333333</v>
      </c>
      <c r="X5" s="19"/>
      <c r="Y5" s="19"/>
      <c r="Z5" s="19"/>
      <c r="AA5" s="19"/>
      <c r="AB5" s="19"/>
      <c r="AC5" s="19"/>
    </row>
    <row r="6" ht="14.25" customHeight="1">
      <c r="A6" s="1" t="s">
        <v>17</v>
      </c>
      <c r="B6" s="1">
        <v>0.05</v>
      </c>
      <c r="C6" s="1" t="s">
        <v>18</v>
      </c>
      <c r="D6" s="10">
        <v>3.0</v>
      </c>
      <c r="E6" s="11">
        <f t="shared" si="4"/>
        <v>0.01</v>
      </c>
      <c r="F6" s="12">
        <f t="shared" si="5"/>
        <v>0.0015</v>
      </c>
      <c r="G6" s="10">
        <f t="shared" si="6"/>
        <v>0.225</v>
      </c>
      <c r="H6" s="13">
        <f t="shared" si="1"/>
        <v>22.5</v>
      </c>
      <c r="O6" s="14">
        <v>0.0</v>
      </c>
      <c r="P6" s="5">
        <f>'pinion rack'!$B$9*9.81*cos('pinion rack'!$B$4)*$B$2</f>
        <v>0</v>
      </c>
      <c r="Q6" s="4">
        <f t="shared" si="2"/>
        <v>0</v>
      </c>
      <c r="R6" s="24" t="s">
        <v>19</v>
      </c>
      <c r="S6" s="25">
        <v>0.05</v>
      </c>
      <c r="T6" s="21" t="s">
        <v>18</v>
      </c>
      <c r="U6" s="15"/>
      <c r="V6" s="15" t="s">
        <v>20</v>
      </c>
      <c r="W6" s="26">
        <f>S7</f>
        <v>0.1</v>
      </c>
      <c r="X6" s="19"/>
      <c r="Y6" s="19"/>
      <c r="Z6" s="19"/>
      <c r="AA6" s="19"/>
      <c r="AB6" s="19"/>
      <c r="AC6" s="19"/>
    </row>
    <row r="7" ht="14.25" customHeight="1">
      <c r="A7" s="1" t="s">
        <v>21</v>
      </c>
      <c r="B7" s="1">
        <f>W7</f>
        <v>0.75</v>
      </c>
      <c r="C7" s="1" t="s">
        <v>22</v>
      </c>
      <c r="D7" s="10">
        <v>4.0</v>
      </c>
      <c r="E7" s="11">
        <f t="shared" si="4"/>
        <v>0.01333333333</v>
      </c>
      <c r="F7" s="12">
        <f t="shared" si="5"/>
        <v>0.0025</v>
      </c>
      <c r="G7" s="10">
        <f t="shared" si="6"/>
        <v>0.3</v>
      </c>
      <c r="H7" s="13">
        <f t="shared" si="1"/>
        <v>22.5</v>
      </c>
      <c r="O7" s="14">
        <v>0.0</v>
      </c>
      <c r="P7" s="5">
        <f>'pinion rack'!$B$9*9.81*cos('pinion rack'!$B$4)*$B$2</f>
        <v>0</v>
      </c>
      <c r="Q7" s="4">
        <f t="shared" si="2"/>
        <v>0</v>
      </c>
      <c r="R7" s="24" t="s">
        <v>23</v>
      </c>
      <c r="S7" s="25">
        <v>0.1</v>
      </c>
      <c r="T7" s="15"/>
      <c r="U7" s="15"/>
      <c r="V7" s="21" t="s">
        <v>24</v>
      </c>
      <c r="W7" s="26">
        <f>(3/2)*S6/W6</f>
        <v>0.75</v>
      </c>
      <c r="X7" s="19"/>
      <c r="Y7" s="19"/>
      <c r="Z7" s="19"/>
      <c r="AA7" s="19"/>
      <c r="AB7" s="19"/>
      <c r="AC7" s="19"/>
    </row>
    <row r="8" ht="14.25" customHeight="1">
      <c r="A8" s="1" t="s">
        <v>25</v>
      </c>
      <c r="B8" s="27">
        <f>4.5*B6/(B9^2)</f>
        <v>22.5</v>
      </c>
      <c r="C8" s="1" t="s">
        <v>26</v>
      </c>
      <c r="D8" s="10">
        <v>5.0</v>
      </c>
      <c r="E8" s="11">
        <f t="shared" si="4"/>
        <v>0.01666666667</v>
      </c>
      <c r="F8" s="12">
        <f t="shared" si="5"/>
        <v>0.00375</v>
      </c>
      <c r="G8" s="10">
        <f t="shared" si="6"/>
        <v>0.375</v>
      </c>
      <c r="H8" s="13">
        <f t="shared" si="1"/>
        <v>22.5</v>
      </c>
      <c r="O8" s="14">
        <v>0.0</v>
      </c>
      <c r="P8" s="5">
        <f>'pinion rack'!$B$9*9.81*cos('pinion rack'!$B$4)*$B$2</f>
        <v>0</v>
      </c>
      <c r="Q8" s="4">
        <f t="shared" si="2"/>
        <v>0</v>
      </c>
      <c r="R8" s="24" t="s">
        <v>27</v>
      </c>
      <c r="S8" s="25">
        <v>0.2</v>
      </c>
      <c r="T8" s="15"/>
      <c r="U8" s="15"/>
      <c r="V8" s="21" t="s">
        <v>28</v>
      </c>
      <c r="W8" s="26">
        <f>4.5*(S6/(S7*S7))</f>
        <v>22.5</v>
      </c>
      <c r="X8" s="19"/>
      <c r="Y8" s="19"/>
      <c r="Z8" s="19"/>
      <c r="AA8" s="19"/>
      <c r="AB8" s="19"/>
      <c r="AC8" s="19"/>
    </row>
    <row r="9" ht="14.25" customHeight="1">
      <c r="A9" s="1" t="s">
        <v>29</v>
      </c>
      <c r="B9" s="1">
        <v>0.1</v>
      </c>
      <c r="C9" s="1" t="s">
        <v>30</v>
      </c>
      <c r="D9" s="10">
        <v>6.0</v>
      </c>
      <c r="E9" s="11">
        <f t="shared" si="4"/>
        <v>0.02</v>
      </c>
      <c r="F9" s="12">
        <f t="shared" si="5"/>
        <v>0.00525</v>
      </c>
      <c r="G9" s="10">
        <f t="shared" si="6"/>
        <v>0.45</v>
      </c>
      <c r="H9" s="13">
        <f t="shared" si="1"/>
        <v>22.5</v>
      </c>
      <c r="O9" s="14">
        <v>0.0</v>
      </c>
      <c r="P9" s="5">
        <f>'pinion rack'!$B$9*9.81*cos('pinion rack'!$B$4)*$B$2</f>
        <v>0</v>
      </c>
      <c r="Q9" s="4">
        <f t="shared" si="2"/>
        <v>0</v>
      </c>
      <c r="R9" s="28" t="s">
        <v>31</v>
      </c>
      <c r="S9" s="29">
        <v>0.0</v>
      </c>
      <c r="T9" s="22"/>
      <c r="U9" s="22"/>
      <c r="V9" s="22"/>
      <c r="W9" s="23"/>
      <c r="X9" s="15"/>
      <c r="Y9" s="15"/>
      <c r="Z9" s="15"/>
      <c r="AA9" s="15"/>
      <c r="AB9" s="15"/>
      <c r="AC9" s="15"/>
    </row>
    <row r="10" ht="14.25" customHeight="1">
      <c r="A10" s="1" t="s">
        <v>32</v>
      </c>
      <c r="B10" s="1">
        <v>0.2</v>
      </c>
      <c r="C10" s="1" t="s">
        <v>30</v>
      </c>
      <c r="D10" s="10">
        <v>7.0</v>
      </c>
      <c r="E10" s="11">
        <f t="shared" si="4"/>
        <v>0.02333333333</v>
      </c>
      <c r="F10" s="12">
        <f t="shared" si="5"/>
        <v>0.007</v>
      </c>
      <c r="G10" s="10">
        <f t="shared" si="6"/>
        <v>0.525</v>
      </c>
      <c r="H10" s="13">
        <f t="shared" si="1"/>
        <v>22.5</v>
      </c>
      <c r="O10" s="14">
        <v>0.0</v>
      </c>
      <c r="P10" s="5">
        <f>'pinion rack'!$B$9*9.81*cos('pinion rack'!$B$4)*$B$2</f>
        <v>0</v>
      </c>
      <c r="Q10" s="4">
        <f t="shared" si="2"/>
        <v>0</v>
      </c>
    </row>
    <row r="11" ht="14.25" customHeight="1">
      <c r="A11" s="1" t="s">
        <v>33</v>
      </c>
      <c r="D11" s="10">
        <v>8.0</v>
      </c>
      <c r="E11" s="11">
        <f t="shared" si="4"/>
        <v>0.02666666667</v>
      </c>
      <c r="F11" s="12">
        <f t="shared" si="5"/>
        <v>0.009</v>
      </c>
      <c r="G11" s="10">
        <f t="shared" si="6"/>
        <v>0.6</v>
      </c>
      <c r="H11" s="13">
        <f t="shared" si="1"/>
        <v>22.5</v>
      </c>
      <c r="O11" s="14">
        <v>0.0</v>
      </c>
      <c r="P11" s="5">
        <f>'pinion rack'!$B$9*9.81*cos('pinion rack'!$B$4)*$B$2</f>
        <v>0</v>
      </c>
      <c r="Q11" s="4">
        <f t="shared" si="2"/>
        <v>0</v>
      </c>
      <c r="R11" s="15"/>
      <c r="S11" s="15"/>
      <c r="T11" s="15"/>
      <c r="U11" s="16"/>
      <c r="V11" s="17" t="s">
        <v>11</v>
      </c>
      <c r="W11" s="30">
        <f t="shared" ref="W11:W13" si="7">$S$15/3</f>
        <v>0.08333333333</v>
      </c>
    </row>
    <row r="12" ht="14.25" customHeight="1">
      <c r="A12" s="1" t="s">
        <v>17</v>
      </c>
      <c r="B12" s="1">
        <v>-0.2</v>
      </c>
      <c r="C12" s="1" t="s">
        <v>18</v>
      </c>
      <c r="D12" s="10">
        <v>9.0</v>
      </c>
      <c r="E12" s="11">
        <f t="shared" si="4"/>
        <v>0.03</v>
      </c>
      <c r="F12" s="12">
        <f t="shared" si="5"/>
        <v>0.01125</v>
      </c>
      <c r="G12" s="10">
        <f t="shared" si="6"/>
        <v>0.675</v>
      </c>
      <c r="H12" s="13">
        <f t="shared" si="1"/>
        <v>22.5</v>
      </c>
      <c r="O12" s="14">
        <v>0.0</v>
      </c>
      <c r="P12" s="5">
        <f>'pinion rack'!$B$9*9.81*cos('pinion rack'!$B$4)*$B$2</f>
        <v>0</v>
      </c>
      <c r="Q12" s="4">
        <f t="shared" si="2"/>
        <v>0</v>
      </c>
      <c r="R12" s="21" t="s">
        <v>34</v>
      </c>
      <c r="S12" s="15"/>
      <c r="T12" s="15"/>
      <c r="U12" s="16"/>
      <c r="V12" s="15" t="s">
        <v>14</v>
      </c>
      <c r="W12" s="30">
        <f t="shared" si="7"/>
        <v>0.08333333333</v>
      </c>
    </row>
    <row r="13" ht="14.25" customHeight="1">
      <c r="A13" s="1" t="s">
        <v>21</v>
      </c>
      <c r="B13" s="31">
        <f>W15</f>
        <v>-1.2</v>
      </c>
      <c r="C13" s="1" t="s">
        <v>22</v>
      </c>
      <c r="D13" s="10">
        <v>10.0</v>
      </c>
      <c r="E13" s="11">
        <f t="shared" si="4"/>
        <v>0.03333333333</v>
      </c>
      <c r="F13" s="12">
        <f t="shared" si="5"/>
        <v>0.01375</v>
      </c>
      <c r="G13" s="10">
        <f t="shared" si="6"/>
        <v>0.75</v>
      </c>
      <c r="H13" s="13">
        <f t="shared" si="1"/>
        <v>22.5</v>
      </c>
      <c r="O13" s="14">
        <v>0.0</v>
      </c>
      <c r="P13" s="5">
        <f>'pinion rack'!$B$9*9.81*cos('pinion rack'!$B$4)*$B$2</f>
        <v>0</v>
      </c>
      <c r="Q13" s="4">
        <f t="shared" si="2"/>
        <v>0</v>
      </c>
      <c r="R13" s="22"/>
      <c r="S13" s="22"/>
      <c r="T13" s="22"/>
      <c r="U13" s="23"/>
      <c r="V13" s="22" t="s">
        <v>16</v>
      </c>
      <c r="W13" s="30">
        <f t="shared" si="7"/>
        <v>0.08333333333</v>
      </c>
    </row>
    <row r="14" ht="14.25" customHeight="1">
      <c r="A14" s="1" t="s">
        <v>25</v>
      </c>
      <c r="B14" s="27">
        <f>4.5*B12/(B15^2)</f>
        <v>-14.4</v>
      </c>
      <c r="C14" s="1" t="s">
        <v>26</v>
      </c>
      <c r="D14" s="10">
        <v>11.0</v>
      </c>
      <c r="E14" s="11">
        <f t="shared" si="4"/>
        <v>0.03666666667</v>
      </c>
      <c r="F14" s="12">
        <f t="shared" si="5"/>
        <v>0.01625</v>
      </c>
      <c r="G14" s="10">
        <f t="shared" si="6"/>
        <v>0.75</v>
      </c>
      <c r="H14" s="13">
        <v>0.0</v>
      </c>
      <c r="O14" s="14">
        <v>0.0</v>
      </c>
      <c r="P14" s="5">
        <f>'pinion rack'!$B$9*9.81*cos('pinion rack'!$B$4)*$B$2</f>
        <v>0</v>
      </c>
      <c r="Q14" s="4">
        <f t="shared" si="2"/>
        <v>0</v>
      </c>
      <c r="R14" s="24" t="s">
        <v>19</v>
      </c>
      <c r="S14" s="25">
        <v>-0.2</v>
      </c>
      <c r="T14" s="21" t="s">
        <v>18</v>
      </c>
      <c r="U14" s="15"/>
      <c r="V14" s="15" t="s">
        <v>20</v>
      </c>
      <c r="W14" s="26">
        <f>S15</f>
        <v>0.25</v>
      </c>
    </row>
    <row r="15" ht="14.25" customHeight="1">
      <c r="A15" s="1" t="s">
        <v>29</v>
      </c>
      <c r="B15" s="1">
        <v>0.25</v>
      </c>
      <c r="C15" s="1" t="s">
        <v>30</v>
      </c>
      <c r="D15" s="10">
        <v>12.0</v>
      </c>
      <c r="E15" s="11">
        <f t="shared" si="4"/>
        <v>0.04</v>
      </c>
      <c r="F15" s="12">
        <f t="shared" si="5"/>
        <v>0.01875</v>
      </c>
      <c r="G15" s="10">
        <f t="shared" si="6"/>
        <v>0.75</v>
      </c>
      <c r="H15" s="13">
        <v>0.0</v>
      </c>
      <c r="O15" s="14">
        <v>0.0</v>
      </c>
      <c r="P15" s="5">
        <f>'pinion rack'!$B$9*9.81*cos('pinion rack'!$B$4)*$B$2</f>
        <v>0</v>
      </c>
      <c r="Q15" s="4">
        <f t="shared" si="2"/>
        <v>0</v>
      </c>
      <c r="R15" s="24" t="s">
        <v>23</v>
      </c>
      <c r="S15" s="25">
        <v>0.25</v>
      </c>
      <c r="T15" s="15"/>
      <c r="U15" s="15"/>
      <c r="V15" s="21" t="s">
        <v>24</v>
      </c>
      <c r="W15" s="26">
        <f>(3/2)*S14/W14</f>
        <v>-1.2</v>
      </c>
    </row>
    <row r="16" ht="14.25" customHeight="1">
      <c r="A16" s="1" t="s">
        <v>32</v>
      </c>
      <c r="B16" s="1">
        <v>0.1</v>
      </c>
      <c r="C16" s="1" t="s">
        <v>30</v>
      </c>
      <c r="D16" s="10">
        <v>13.0</v>
      </c>
      <c r="E16" s="11">
        <f t="shared" si="4"/>
        <v>0.04333333333</v>
      </c>
      <c r="F16" s="12">
        <f t="shared" si="5"/>
        <v>0.02125</v>
      </c>
      <c r="G16" s="10">
        <f t="shared" si="6"/>
        <v>0.75</v>
      </c>
      <c r="H16" s="13">
        <v>0.0</v>
      </c>
      <c r="O16" s="14">
        <v>0.0</v>
      </c>
      <c r="P16" s="5">
        <f>'pinion rack'!$B$9*9.81*cos('pinion rack'!$B$4)*$B$2</f>
        <v>0</v>
      </c>
      <c r="Q16" s="4">
        <f t="shared" si="2"/>
        <v>0</v>
      </c>
      <c r="R16" s="24" t="s">
        <v>27</v>
      </c>
      <c r="S16" s="25">
        <v>0.1</v>
      </c>
      <c r="T16" s="15"/>
      <c r="U16" s="15"/>
      <c r="V16" s="21" t="s">
        <v>28</v>
      </c>
      <c r="W16" s="26">
        <f>4.5*(S14/(S15*S15))</f>
        <v>-14.4</v>
      </c>
    </row>
    <row r="17" ht="14.25" customHeight="1">
      <c r="B17" s="30">
        <f>$S$15/3</f>
        <v>0.08333333333</v>
      </c>
      <c r="D17" s="10">
        <v>14.0</v>
      </c>
      <c r="E17" s="11">
        <f t="shared" si="4"/>
        <v>0.04666666667</v>
      </c>
      <c r="F17" s="12">
        <f t="shared" si="5"/>
        <v>0.02375</v>
      </c>
      <c r="G17" s="10">
        <f t="shared" si="6"/>
        <v>0.75</v>
      </c>
      <c r="H17" s="13">
        <v>0.0</v>
      </c>
      <c r="O17" s="14">
        <v>0.0</v>
      </c>
      <c r="P17" s="5">
        <f>'pinion rack'!$B$9*9.81*cos('pinion rack'!$B$4)*$B$2</f>
        <v>0</v>
      </c>
      <c r="Q17" s="4">
        <f t="shared" si="2"/>
        <v>0</v>
      </c>
      <c r="R17" s="28" t="s">
        <v>31</v>
      </c>
      <c r="S17" s="29">
        <v>0.0</v>
      </c>
      <c r="T17" s="22"/>
      <c r="U17" s="22"/>
      <c r="V17" s="22"/>
      <c r="W17" s="23"/>
    </row>
    <row r="18" ht="14.25" customHeight="1">
      <c r="B18" s="27">
        <f>B17/B4</f>
        <v>25</v>
      </c>
      <c r="D18" s="10">
        <v>15.0</v>
      </c>
      <c r="E18" s="11">
        <f t="shared" si="4"/>
        <v>0.05</v>
      </c>
      <c r="F18" s="12">
        <f t="shared" si="5"/>
        <v>0.02625</v>
      </c>
      <c r="G18" s="10">
        <f t="shared" si="6"/>
        <v>0.75</v>
      </c>
      <c r="H18" s="13">
        <v>0.0</v>
      </c>
      <c r="O18" s="14">
        <v>0.0</v>
      </c>
      <c r="P18" s="5">
        <f>'pinion rack'!$B$9*9.81*cos('pinion rack'!$B$4)*$B$2</f>
        <v>0</v>
      </c>
      <c r="Q18" s="4">
        <f t="shared" si="2"/>
        <v>0</v>
      </c>
    </row>
    <row r="19" ht="14.25" customHeight="1">
      <c r="D19" s="10">
        <v>16.0</v>
      </c>
      <c r="E19" s="11">
        <f t="shared" si="4"/>
        <v>0.05333333333</v>
      </c>
      <c r="F19" s="12">
        <f t="shared" si="5"/>
        <v>0.02875</v>
      </c>
      <c r="G19" s="10">
        <f t="shared" si="6"/>
        <v>0.75</v>
      </c>
      <c r="H19" s="13">
        <v>0.0</v>
      </c>
      <c r="O19" s="14">
        <v>0.0</v>
      </c>
      <c r="P19" s="5">
        <f>'pinion rack'!$B$9*9.81*cos('pinion rack'!$B$4)*$B$2</f>
        <v>0</v>
      </c>
      <c r="Q19" s="4">
        <f t="shared" si="2"/>
        <v>0</v>
      </c>
    </row>
    <row r="20" ht="14.25" customHeight="1">
      <c r="D20" s="10">
        <v>17.0</v>
      </c>
      <c r="E20" s="11">
        <f t="shared" si="4"/>
        <v>0.05666666667</v>
      </c>
      <c r="F20" s="12">
        <f t="shared" si="5"/>
        <v>0.03125</v>
      </c>
      <c r="G20" s="10">
        <f t="shared" si="6"/>
        <v>0.75</v>
      </c>
      <c r="H20" s="13">
        <v>0.0</v>
      </c>
      <c r="O20" s="14">
        <v>0.0</v>
      </c>
      <c r="P20" s="5">
        <f>'pinion rack'!$B$9*9.81*cos('pinion rack'!$B$4)*$B$2</f>
        <v>0</v>
      </c>
      <c r="Q20" s="4">
        <f t="shared" si="2"/>
        <v>0</v>
      </c>
    </row>
    <row r="21" ht="14.25" customHeight="1">
      <c r="D21" s="10">
        <v>18.0</v>
      </c>
      <c r="E21" s="11">
        <f t="shared" si="4"/>
        <v>0.06</v>
      </c>
      <c r="F21" s="12">
        <f t="shared" si="5"/>
        <v>0.03375</v>
      </c>
      <c r="G21" s="10">
        <f t="shared" si="6"/>
        <v>0.75</v>
      </c>
      <c r="H21" s="13">
        <v>0.0</v>
      </c>
      <c r="O21" s="14">
        <v>0.0</v>
      </c>
      <c r="P21" s="5">
        <f>'pinion rack'!$B$9*9.81*cos('pinion rack'!$B$4)*$B$2</f>
        <v>0</v>
      </c>
      <c r="Q21" s="4">
        <f t="shared" si="2"/>
        <v>0</v>
      </c>
    </row>
    <row r="22" ht="14.25" customHeight="1">
      <c r="D22" s="10">
        <v>19.0</v>
      </c>
      <c r="E22" s="11">
        <f t="shared" si="4"/>
        <v>0.06333333333</v>
      </c>
      <c r="F22" s="12">
        <f t="shared" si="5"/>
        <v>0.03625</v>
      </c>
      <c r="G22" s="10">
        <f t="shared" si="6"/>
        <v>0.75</v>
      </c>
      <c r="H22" s="13">
        <v>0.0</v>
      </c>
      <c r="O22" s="14">
        <v>0.0</v>
      </c>
      <c r="P22" s="5">
        <f>'pinion rack'!$B$9*9.81*cos('pinion rack'!$B$4)*$B$2</f>
        <v>0</v>
      </c>
      <c r="Q22" s="4">
        <f t="shared" si="2"/>
        <v>0</v>
      </c>
    </row>
    <row r="23" ht="14.25" customHeight="1">
      <c r="D23" s="10">
        <v>20.0</v>
      </c>
      <c r="E23" s="11">
        <f t="shared" si="4"/>
        <v>0.06666666667</v>
      </c>
      <c r="F23" s="12">
        <f t="shared" si="5"/>
        <v>0.03875</v>
      </c>
      <c r="G23" s="10">
        <f t="shared" si="6"/>
        <v>0.75</v>
      </c>
      <c r="H23" s="13">
        <v>0.0</v>
      </c>
      <c r="O23" s="14">
        <v>0.0</v>
      </c>
      <c r="P23" s="5">
        <f>'pinion rack'!$B$9*9.81*cos('pinion rack'!$B$4)*$B$2</f>
        <v>0</v>
      </c>
      <c r="Q23" s="4">
        <f t="shared" si="2"/>
        <v>0</v>
      </c>
    </row>
    <row r="24" ht="14.25" customHeight="1">
      <c r="D24" s="10">
        <v>21.0</v>
      </c>
      <c r="E24" s="11">
        <f t="shared" si="4"/>
        <v>0.07</v>
      </c>
      <c r="F24" s="12">
        <f t="shared" si="5"/>
        <v>0.041</v>
      </c>
      <c r="G24" s="10">
        <f t="shared" si="6"/>
        <v>0.675</v>
      </c>
      <c r="H24" s="13">
        <f t="shared" ref="H24:H33" si="8">-$B$8</f>
        <v>-22.5</v>
      </c>
      <c r="O24" s="14">
        <v>0.0</v>
      </c>
      <c r="P24" s="5">
        <f>'pinion rack'!$B$9*9.81*cos('pinion rack'!$B$4)*$B$2</f>
        <v>0</v>
      </c>
      <c r="Q24" s="4">
        <f t="shared" si="2"/>
        <v>0</v>
      </c>
    </row>
    <row r="25" ht="14.25" customHeight="1">
      <c r="D25" s="10">
        <v>22.0</v>
      </c>
      <c r="E25" s="11">
        <f t="shared" si="4"/>
        <v>0.07333333333</v>
      </c>
      <c r="F25" s="12">
        <f t="shared" si="5"/>
        <v>0.043</v>
      </c>
      <c r="G25" s="10">
        <f t="shared" si="6"/>
        <v>0.6</v>
      </c>
      <c r="H25" s="13">
        <f t="shared" si="8"/>
        <v>-22.5</v>
      </c>
      <c r="O25" s="14">
        <v>0.0</v>
      </c>
      <c r="P25" s="5">
        <f>'pinion rack'!$B$9*9.81*cos('pinion rack'!$B$4)*$B$2</f>
        <v>0</v>
      </c>
      <c r="Q25" s="4">
        <f t="shared" si="2"/>
        <v>0</v>
      </c>
    </row>
    <row r="26" ht="14.25" customHeight="1">
      <c r="D26" s="10">
        <v>23.0</v>
      </c>
      <c r="E26" s="11">
        <f t="shared" si="4"/>
        <v>0.07666666667</v>
      </c>
      <c r="F26" s="12">
        <f t="shared" si="5"/>
        <v>0.04475</v>
      </c>
      <c r="G26" s="10">
        <f t="shared" si="6"/>
        <v>0.525</v>
      </c>
      <c r="H26" s="13">
        <f t="shared" si="8"/>
        <v>-22.5</v>
      </c>
      <c r="O26" s="14">
        <v>0.0</v>
      </c>
      <c r="P26" s="5">
        <f>'pinion rack'!$B$9*9.81*cos('pinion rack'!$B$4)*$B$2</f>
        <v>0</v>
      </c>
      <c r="Q26" s="4">
        <f t="shared" si="2"/>
        <v>0</v>
      </c>
    </row>
    <row r="27" ht="14.25" customHeight="1">
      <c r="D27" s="10">
        <v>24.0</v>
      </c>
      <c r="E27" s="11">
        <f t="shared" si="4"/>
        <v>0.08</v>
      </c>
      <c r="F27" s="12">
        <f t="shared" si="5"/>
        <v>0.04625</v>
      </c>
      <c r="G27" s="10">
        <f t="shared" si="6"/>
        <v>0.45</v>
      </c>
      <c r="H27" s="13">
        <f t="shared" si="8"/>
        <v>-22.5</v>
      </c>
      <c r="O27" s="14">
        <v>0.0</v>
      </c>
      <c r="P27" s="5">
        <f>'pinion rack'!$B$9*9.81*cos('pinion rack'!$B$4)*$B$2</f>
        <v>0</v>
      </c>
      <c r="Q27" s="4">
        <f t="shared" si="2"/>
        <v>0</v>
      </c>
    </row>
    <row r="28" ht="14.25" customHeight="1">
      <c r="D28" s="10">
        <v>25.0</v>
      </c>
      <c r="E28" s="11">
        <f t="shared" si="4"/>
        <v>0.08333333333</v>
      </c>
      <c r="F28" s="12">
        <f t="shared" si="5"/>
        <v>0.0475</v>
      </c>
      <c r="G28" s="10">
        <f t="shared" si="6"/>
        <v>0.375</v>
      </c>
      <c r="H28" s="13">
        <f t="shared" si="8"/>
        <v>-22.5</v>
      </c>
      <c r="O28" s="14">
        <v>0.0</v>
      </c>
      <c r="P28" s="5">
        <f>'pinion rack'!$B$9*9.81*cos('pinion rack'!$B$4)*$B$2</f>
        <v>0</v>
      </c>
      <c r="Q28" s="4">
        <f t="shared" si="2"/>
        <v>0</v>
      </c>
    </row>
    <row r="29" ht="14.25" customHeight="1">
      <c r="D29" s="10">
        <v>26.0</v>
      </c>
      <c r="E29" s="11">
        <f t="shared" si="4"/>
        <v>0.08666666667</v>
      </c>
      <c r="F29" s="12">
        <f t="shared" si="5"/>
        <v>0.0485</v>
      </c>
      <c r="G29" s="10">
        <f t="shared" si="6"/>
        <v>0.3</v>
      </c>
      <c r="H29" s="13">
        <f t="shared" si="8"/>
        <v>-22.5</v>
      </c>
      <c r="O29" s="14">
        <v>0.0</v>
      </c>
      <c r="P29" s="5">
        <f>'pinion rack'!$B$9*9.81*cos('pinion rack'!$B$4)*$B$2</f>
        <v>0</v>
      </c>
      <c r="Q29" s="4">
        <f t="shared" si="2"/>
        <v>0</v>
      </c>
    </row>
    <row r="30" ht="14.25" customHeight="1">
      <c r="D30" s="10">
        <v>27.0</v>
      </c>
      <c r="E30" s="11">
        <f t="shared" si="4"/>
        <v>0.09</v>
      </c>
      <c r="F30" s="12">
        <f t="shared" si="5"/>
        <v>0.04925</v>
      </c>
      <c r="G30" s="10">
        <f t="shared" si="6"/>
        <v>0.225</v>
      </c>
      <c r="H30" s="13">
        <f t="shared" si="8"/>
        <v>-22.5</v>
      </c>
      <c r="O30" s="14">
        <v>0.0</v>
      </c>
      <c r="P30" s="5">
        <f>'pinion rack'!$B$9*9.81*cos('pinion rack'!$B$4)*$B$2</f>
        <v>0</v>
      </c>
      <c r="Q30" s="4">
        <f t="shared" si="2"/>
        <v>0</v>
      </c>
    </row>
    <row r="31" ht="14.25" customHeight="1">
      <c r="D31" s="10">
        <v>28.0</v>
      </c>
      <c r="E31" s="11">
        <f t="shared" si="4"/>
        <v>0.09333333333</v>
      </c>
      <c r="F31" s="12">
        <f t="shared" si="5"/>
        <v>0.04975</v>
      </c>
      <c r="G31" s="10">
        <f t="shared" si="6"/>
        <v>0.15</v>
      </c>
      <c r="H31" s="13">
        <f t="shared" si="8"/>
        <v>-22.5</v>
      </c>
      <c r="O31" s="14">
        <v>0.0</v>
      </c>
      <c r="P31" s="5">
        <f>'pinion rack'!$B$9*9.81*cos('pinion rack'!$B$4)*$B$2</f>
        <v>0</v>
      </c>
      <c r="Q31" s="4">
        <f t="shared" si="2"/>
        <v>0</v>
      </c>
    </row>
    <row r="32" ht="14.25" customHeight="1">
      <c r="D32" s="10">
        <v>29.0</v>
      </c>
      <c r="E32" s="11">
        <f t="shared" si="4"/>
        <v>0.09666666667</v>
      </c>
      <c r="F32" s="12">
        <f t="shared" si="5"/>
        <v>0.05</v>
      </c>
      <c r="G32" s="10">
        <f t="shared" si="6"/>
        <v>0.075</v>
      </c>
      <c r="H32" s="13">
        <f t="shared" si="8"/>
        <v>-22.5</v>
      </c>
      <c r="O32" s="14">
        <v>0.0</v>
      </c>
      <c r="P32" s="5">
        <f>'pinion rack'!$B$9*9.81*cos('pinion rack'!$B$4)*$B$2</f>
        <v>0</v>
      </c>
      <c r="Q32" s="4">
        <f t="shared" si="2"/>
        <v>0</v>
      </c>
    </row>
    <row r="33" ht="14.25" customHeight="1">
      <c r="D33" s="10">
        <v>30.0</v>
      </c>
      <c r="E33" s="11">
        <f t="shared" si="4"/>
        <v>0.1</v>
      </c>
      <c r="F33" s="12">
        <f t="shared" si="5"/>
        <v>0.05</v>
      </c>
      <c r="G33" s="10">
        <f t="shared" si="6"/>
        <v>0</v>
      </c>
      <c r="H33" s="13">
        <f t="shared" si="8"/>
        <v>-22.5</v>
      </c>
      <c r="O33" s="14">
        <v>0.0</v>
      </c>
      <c r="P33" s="5">
        <f>'pinion rack'!$B$9*9.81*cos('pinion rack'!$B$4)*$B$2</f>
        <v>0</v>
      </c>
      <c r="Q33" s="4">
        <f t="shared" si="2"/>
        <v>0</v>
      </c>
    </row>
    <row r="34" ht="14.25" customHeight="1">
      <c r="D34" s="10">
        <v>31.0</v>
      </c>
      <c r="E34" s="11">
        <f t="shared" si="4"/>
        <v>0.1033333333</v>
      </c>
      <c r="F34" s="12">
        <f t="shared" si="5"/>
        <v>0.05</v>
      </c>
      <c r="G34" s="10">
        <f t="shared" si="6"/>
        <v>0</v>
      </c>
      <c r="H34" s="13">
        <v>0.0</v>
      </c>
      <c r="O34" s="14">
        <v>0.0</v>
      </c>
      <c r="P34" s="5">
        <f>'pinion rack'!$B$9*9.81*cos('pinion rack'!$B$4)*$B$2</f>
        <v>0</v>
      </c>
      <c r="Q34" s="4">
        <f t="shared" si="2"/>
        <v>0</v>
      </c>
    </row>
    <row r="35" ht="14.25" customHeight="1">
      <c r="D35" s="10">
        <v>32.0</v>
      </c>
      <c r="E35" s="11">
        <f t="shared" si="4"/>
        <v>0.1066666667</v>
      </c>
      <c r="F35" s="12">
        <f t="shared" si="5"/>
        <v>0.05</v>
      </c>
      <c r="G35" s="10">
        <f t="shared" si="6"/>
        <v>0</v>
      </c>
      <c r="H35" s="13">
        <v>0.0</v>
      </c>
      <c r="O35" s="14">
        <v>0.0</v>
      </c>
      <c r="P35" s="5">
        <f>'pinion rack'!$B$9*9.81*cos('pinion rack'!$B$4)*$B$2</f>
        <v>0</v>
      </c>
      <c r="Q35" s="4">
        <f t="shared" si="2"/>
        <v>0</v>
      </c>
    </row>
    <row r="36" ht="14.25" customHeight="1">
      <c r="D36" s="10">
        <v>33.0</v>
      </c>
      <c r="E36" s="11">
        <f t="shared" si="4"/>
        <v>0.11</v>
      </c>
      <c r="F36" s="12">
        <f t="shared" si="5"/>
        <v>0.05</v>
      </c>
      <c r="G36" s="10">
        <f t="shared" si="6"/>
        <v>0</v>
      </c>
      <c r="H36" s="13">
        <v>0.0</v>
      </c>
      <c r="O36" s="14">
        <v>0.0</v>
      </c>
      <c r="P36" s="5">
        <f>'pinion rack'!$B$9*9.81*cos('pinion rack'!$B$4)*$B$2</f>
        <v>0</v>
      </c>
      <c r="Q36" s="4">
        <f t="shared" si="2"/>
        <v>0</v>
      </c>
    </row>
    <row r="37" ht="14.25" customHeight="1">
      <c r="D37" s="10">
        <v>34.0</v>
      </c>
      <c r="E37" s="11">
        <f t="shared" si="4"/>
        <v>0.1133333333</v>
      </c>
      <c r="F37" s="12">
        <f t="shared" si="5"/>
        <v>0.05</v>
      </c>
      <c r="G37" s="10">
        <f t="shared" si="6"/>
        <v>0</v>
      </c>
      <c r="H37" s="13">
        <v>0.0</v>
      </c>
      <c r="O37" s="14">
        <v>0.0</v>
      </c>
      <c r="P37" s="5">
        <f>'pinion rack'!$B$9*9.81*cos('pinion rack'!$B$4)*$B$2</f>
        <v>0</v>
      </c>
      <c r="Q37" s="4">
        <f t="shared" si="2"/>
        <v>0</v>
      </c>
    </row>
    <row r="38" ht="14.25" customHeight="1">
      <c r="D38" s="10">
        <v>35.0</v>
      </c>
      <c r="E38" s="11">
        <f t="shared" si="4"/>
        <v>0.1166666667</v>
      </c>
      <c r="F38" s="12">
        <f t="shared" si="5"/>
        <v>0.05</v>
      </c>
      <c r="G38" s="10">
        <f t="shared" si="6"/>
        <v>0</v>
      </c>
      <c r="H38" s="13">
        <v>0.0</v>
      </c>
      <c r="O38" s="14">
        <v>0.0</v>
      </c>
      <c r="P38" s="5">
        <f>'pinion rack'!$B$9*9.81*cos('pinion rack'!$B$4)*$B$2</f>
        <v>0</v>
      </c>
      <c r="Q38" s="4">
        <f t="shared" si="2"/>
        <v>0</v>
      </c>
    </row>
    <row r="39" ht="14.25" customHeight="1">
      <c r="D39" s="10">
        <v>36.0</v>
      </c>
      <c r="E39" s="11">
        <f t="shared" si="4"/>
        <v>0.12</v>
      </c>
      <c r="F39" s="12">
        <f t="shared" si="5"/>
        <v>0.05</v>
      </c>
      <c r="G39" s="10">
        <f t="shared" si="6"/>
        <v>0</v>
      </c>
      <c r="H39" s="13">
        <v>0.0</v>
      </c>
      <c r="O39" s="14">
        <v>0.0</v>
      </c>
      <c r="P39" s="5">
        <f>'pinion rack'!$B$9*9.81*cos('pinion rack'!$B$4)*$B$2</f>
        <v>0</v>
      </c>
      <c r="Q39" s="4">
        <f t="shared" si="2"/>
        <v>0</v>
      </c>
    </row>
    <row r="40" ht="14.25" customHeight="1">
      <c r="D40" s="10">
        <v>37.0</v>
      </c>
      <c r="E40" s="11">
        <f t="shared" si="4"/>
        <v>0.1233333333</v>
      </c>
      <c r="F40" s="12">
        <f t="shared" si="5"/>
        <v>0.05</v>
      </c>
      <c r="G40" s="10">
        <f t="shared" si="6"/>
        <v>0</v>
      </c>
      <c r="H40" s="13">
        <v>0.0</v>
      </c>
      <c r="O40" s="14">
        <v>0.0</v>
      </c>
      <c r="P40" s="5">
        <f>'pinion rack'!$B$9*9.81*cos('pinion rack'!$B$4)*$B$2</f>
        <v>0</v>
      </c>
      <c r="Q40" s="4">
        <f t="shared" si="2"/>
        <v>0</v>
      </c>
    </row>
    <row r="41" ht="14.25" customHeight="1">
      <c r="D41" s="10">
        <v>38.0</v>
      </c>
      <c r="E41" s="11">
        <f t="shared" si="4"/>
        <v>0.1266666667</v>
      </c>
      <c r="F41" s="12">
        <f t="shared" si="5"/>
        <v>0.05</v>
      </c>
      <c r="G41" s="10">
        <f t="shared" si="6"/>
        <v>0</v>
      </c>
      <c r="H41" s="13">
        <v>0.0</v>
      </c>
      <c r="O41" s="14">
        <v>0.0</v>
      </c>
      <c r="P41" s="5">
        <f>'pinion rack'!$B$9*9.81*cos('pinion rack'!$B$4)*$B$2</f>
        <v>0</v>
      </c>
      <c r="Q41" s="4">
        <f t="shared" si="2"/>
        <v>0</v>
      </c>
    </row>
    <row r="42" ht="14.25" customHeight="1">
      <c r="D42" s="10">
        <v>39.0</v>
      </c>
      <c r="E42" s="11">
        <f t="shared" si="4"/>
        <v>0.13</v>
      </c>
      <c r="F42" s="12">
        <f t="shared" si="5"/>
        <v>0.05</v>
      </c>
      <c r="G42" s="10">
        <f t="shared" si="6"/>
        <v>0</v>
      </c>
      <c r="H42" s="13">
        <v>0.0</v>
      </c>
      <c r="O42" s="14">
        <v>0.0</v>
      </c>
      <c r="P42" s="5">
        <f>'pinion rack'!$B$9*9.81*cos('pinion rack'!$B$4)*$B$2</f>
        <v>0</v>
      </c>
      <c r="Q42" s="4">
        <f t="shared" si="2"/>
        <v>0</v>
      </c>
    </row>
    <row r="43" ht="14.25" customHeight="1">
      <c r="D43" s="10">
        <v>40.0</v>
      </c>
      <c r="E43" s="11">
        <f t="shared" si="4"/>
        <v>0.1333333333</v>
      </c>
      <c r="F43" s="12">
        <f t="shared" si="5"/>
        <v>0.05</v>
      </c>
      <c r="G43" s="10">
        <f t="shared" si="6"/>
        <v>0</v>
      </c>
      <c r="H43" s="13">
        <v>0.0</v>
      </c>
      <c r="O43" s="14">
        <v>0.0</v>
      </c>
      <c r="P43" s="5">
        <f>'pinion rack'!$B$9*9.81*cos('pinion rack'!$B$4)*$B$2</f>
        <v>0</v>
      </c>
      <c r="Q43" s="4">
        <f t="shared" si="2"/>
        <v>0</v>
      </c>
    </row>
    <row r="44" ht="14.25" customHeight="1">
      <c r="D44" s="10">
        <v>41.0</v>
      </c>
      <c r="E44" s="11">
        <f t="shared" si="4"/>
        <v>0.1366666667</v>
      </c>
      <c r="F44" s="12">
        <f t="shared" si="5"/>
        <v>0.05</v>
      </c>
      <c r="G44" s="10">
        <f t="shared" si="6"/>
        <v>0</v>
      </c>
      <c r="H44" s="13">
        <v>0.0</v>
      </c>
      <c r="O44" s="14">
        <v>0.0</v>
      </c>
      <c r="P44" s="5">
        <f>'pinion rack'!$B$9*9.81*cos('pinion rack'!$B$4)*$B$2</f>
        <v>0</v>
      </c>
      <c r="Q44" s="4">
        <f t="shared" si="2"/>
        <v>0</v>
      </c>
    </row>
    <row r="45" ht="14.25" customHeight="1">
      <c r="D45" s="10">
        <v>42.0</v>
      </c>
      <c r="E45" s="11">
        <f t="shared" si="4"/>
        <v>0.14</v>
      </c>
      <c r="F45" s="12">
        <f t="shared" si="5"/>
        <v>0.05</v>
      </c>
      <c r="G45" s="10">
        <f t="shared" si="6"/>
        <v>0</v>
      </c>
      <c r="H45" s="13">
        <v>0.0</v>
      </c>
      <c r="O45" s="14">
        <v>0.0</v>
      </c>
      <c r="P45" s="5">
        <f>'pinion rack'!$B$9*9.81*cos('pinion rack'!$B$4)*$B$2</f>
        <v>0</v>
      </c>
      <c r="Q45" s="4">
        <f t="shared" si="2"/>
        <v>0</v>
      </c>
    </row>
    <row r="46" ht="14.25" customHeight="1">
      <c r="D46" s="10">
        <v>43.0</v>
      </c>
      <c r="E46" s="11">
        <f t="shared" si="4"/>
        <v>0.1433333333</v>
      </c>
      <c r="F46" s="12">
        <f t="shared" si="5"/>
        <v>0.05</v>
      </c>
      <c r="G46" s="10">
        <f t="shared" si="6"/>
        <v>0</v>
      </c>
      <c r="H46" s="13">
        <v>0.0</v>
      </c>
      <c r="O46" s="14">
        <v>0.0</v>
      </c>
      <c r="P46" s="5">
        <f>'pinion rack'!$B$9*9.81*cos('pinion rack'!$B$4)*$B$2</f>
        <v>0</v>
      </c>
      <c r="Q46" s="4">
        <f t="shared" si="2"/>
        <v>0</v>
      </c>
    </row>
    <row r="47" ht="14.25" customHeight="1">
      <c r="D47" s="10">
        <v>44.0</v>
      </c>
      <c r="E47" s="11">
        <f t="shared" si="4"/>
        <v>0.1466666667</v>
      </c>
      <c r="F47" s="12">
        <f t="shared" si="5"/>
        <v>0.05</v>
      </c>
      <c r="G47" s="10">
        <f t="shared" si="6"/>
        <v>0</v>
      </c>
      <c r="H47" s="13">
        <v>0.0</v>
      </c>
      <c r="O47" s="14">
        <v>0.0</v>
      </c>
      <c r="P47" s="5">
        <f>'pinion rack'!$B$9*9.81*cos('pinion rack'!$B$4)*$B$2</f>
        <v>0</v>
      </c>
      <c r="Q47" s="4">
        <f t="shared" si="2"/>
        <v>0</v>
      </c>
    </row>
    <row r="48" ht="14.25" customHeight="1">
      <c r="D48" s="10">
        <v>45.0</v>
      </c>
      <c r="E48" s="11">
        <f t="shared" si="4"/>
        <v>0.15</v>
      </c>
      <c r="F48" s="12">
        <f t="shared" si="5"/>
        <v>0.05</v>
      </c>
      <c r="G48" s="10">
        <f t="shared" si="6"/>
        <v>0</v>
      </c>
      <c r="H48" s="13">
        <v>0.0</v>
      </c>
      <c r="O48" s="14">
        <v>0.0</v>
      </c>
      <c r="P48" s="5">
        <f>'pinion rack'!$B$9*9.81*cos('pinion rack'!$B$4)*$B$2</f>
        <v>0</v>
      </c>
      <c r="Q48" s="4">
        <f t="shared" si="2"/>
        <v>0</v>
      </c>
    </row>
    <row r="49" ht="14.25" customHeight="1">
      <c r="D49" s="10">
        <v>46.0</v>
      </c>
      <c r="E49" s="11">
        <f t="shared" si="4"/>
        <v>0.1533333333</v>
      </c>
      <c r="F49" s="12">
        <f t="shared" si="5"/>
        <v>0.05</v>
      </c>
      <c r="G49" s="10">
        <f t="shared" si="6"/>
        <v>0</v>
      </c>
      <c r="H49" s="13">
        <v>0.0</v>
      </c>
      <c r="O49" s="14">
        <v>0.0</v>
      </c>
      <c r="P49" s="5">
        <f>'pinion rack'!$B$9*9.81*cos('pinion rack'!$B$4)*$B$2</f>
        <v>0</v>
      </c>
      <c r="Q49" s="4">
        <f t="shared" si="2"/>
        <v>0</v>
      </c>
    </row>
    <row r="50" ht="14.25" customHeight="1">
      <c r="D50" s="10">
        <v>47.0</v>
      </c>
      <c r="E50" s="11">
        <f t="shared" si="4"/>
        <v>0.1566666667</v>
      </c>
      <c r="F50" s="12">
        <f t="shared" si="5"/>
        <v>0.05</v>
      </c>
      <c r="G50" s="10">
        <f t="shared" si="6"/>
        <v>0</v>
      </c>
      <c r="H50" s="13">
        <v>0.0</v>
      </c>
      <c r="O50" s="14">
        <v>0.0</v>
      </c>
      <c r="P50" s="5">
        <f>'pinion rack'!$B$9*9.81*cos('pinion rack'!$B$4)*$B$2</f>
        <v>0</v>
      </c>
      <c r="Q50" s="4">
        <f t="shared" si="2"/>
        <v>0</v>
      </c>
    </row>
    <row r="51" ht="14.25" customHeight="1">
      <c r="D51" s="10">
        <v>48.0</v>
      </c>
      <c r="E51" s="11">
        <f t="shared" si="4"/>
        <v>0.16</v>
      </c>
      <c r="F51" s="12">
        <f t="shared" si="5"/>
        <v>0.05</v>
      </c>
      <c r="G51" s="10">
        <f t="shared" si="6"/>
        <v>0</v>
      </c>
      <c r="H51" s="13">
        <v>0.0</v>
      </c>
      <c r="O51" s="14">
        <v>0.0</v>
      </c>
      <c r="P51" s="5">
        <f>'pinion rack'!$B$9*9.81*cos('pinion rack'!$B$4)*$B$2</f>
        <v>0</v>
      </c>
      <c r="Q51" s="4">
        <f t="shared" si="2"/>
        <v>0</v>
      </c>
    </row>
    <row r="52" ht="14.25" customHeight="1">
      <c r="D52" s="10">
        <v>49.0</v>
      </c>
      <c r="E52" s="11">
        <f t="shared" si="4"/>
        <v>0.1633333333</v>
      </c>
      <c r="F52" s="12">
        <f t="shared" si="5"/>
        <v>0.05</v>
      </c>
      <c r="G52" s="10">
        <f t="shared" si="6"/>
        <v>0</v>
      </c>
      <c r="H52" s="13">
        <v>0.0</v>
      </c>
      <c r="O52" s="14">
        <v>0.0</v>
      </c>
      <c r="P52" s="5">
        <f>'pinion rack'!$B$9*9.81*cos('pinion rack'!$B$4)*$B$2</f>
        <v>0</v>
      </c>
      <c r="Q52" s="4">
        <f t="shared" si="2"/>
        <v>0</v>
      </c>
    </row>
    <row r="53" ht="14.25" customHeight="1">
      <c r="D53" s="10">
        <v>50.0</v>
      </c>
      <c r="E53" s="11">
        <f t="shared" si="4"/>
        <v>0.1666666667</v>
      </c>
      <c r="F53" s="12">
        <f t="shared" si="5"/>
        <v>0.05</v>
      </c>
      <c r="G53" s="10">
        <f t="shared" si="6"/>
        <v>0</v>
      </c>
      <c r="H53" s="13">
        <v>0.0</v>
      </c>
      <c r="O53" s="14">
        <v>0.0</v>
      </c>
      <c r="P53" s="5">
        <f>'pinion rack'!$B$9*9.81*cos('pinion rack'!$B$4)*$B$2</f>
        <v>0</v>
      </c>
      <c r="Q53" s="4">
        <f t="shared" si="2"/>
        <v>0</v>
      </c>
    </row>
    <row r="54" ht="14.25" customHeight="1">
      <c r="D54" s="10">
        <v>51.0</v>
      </c>
      <c r="E54" s="11">
        <f t="shared" si="4"/>
        <v>0.17</v>
      </c>
      <c r="F54" s="12">
        <f t="shared" si="5"/>
        <v>0.05</v>
      </c>
      <c r="G54" s="10">
        <f t="shared" si="6"/>
        <v>0</v>
      </c>
      <c r="H54" s="13">
        <v>0.0</v>
      </c>
      <c r="O54" s="14">
        <v>0.0</v>
      </c>
      <c r="P54" s="5">
        <f>'pinion rack'!$B$9*9.81*cos('pinion rack'!$B$4)*$B$2</f>
        <v>0</v>
      </c>
      <c r="Q54" s="4">
        <f t="shared" si="2"/>
        <v>0</v>
      </c>
    </row>
    <row r="55" ht="14.25" customHeight="1">
      <c r="D55" s="10">
        <v>52.0</v>
      </c>
      <c r="E55" s="11">
        <f t="shared" si="4"/>
        <v>0.1733333333</v>
      </c>
      <c r="F55" s="12">
        <f t="shared" si="5"/>
        <v>0.05</v>
      </c>
      <c r="G55" s="10">
        <f t="shared" si="6"/>
        <v>0</v>
      </c>
      <c r="H55" s="13">
        <v>0.0</v>
      </c>
      <c r="O55" s="14">
        <v>0.0</v>
      </c>
      <c r="P55" s="5">
        <f>'pinion rack'!$B$9*9.81*cos('pinion rack'!$B$4)*$B$2</f>
        <v>0</v>
      </c>
      <c r="Q55" s="4">
        <f t="shared" si="2"/>
        <v>0</v>
      </c>
    </row>
    <row r="56" ht="14.25" customHeight="1">
      <c r="D56" s="10">
        <v>53.0</v>
      </c>
      <c r="E56" s="11">
        <f t="shared" si="4"/>
        <v>0.1766666667</v>
      </c>
      <c r="F56" s="12">
        <f t="shared" si="5"/>
        <v>0.05</v>
      </c>
      <c r="G56" s="10">
        <f t="shared" si="6"/>
        <v>0</v>
      </c>
      <c r="H56" s="13">
        <v>0.0</v>
      </c>
      <c r="O56" s="14">
        <v>0.0</v>
      </c>
      <c r="P56" s="5">
        <f>'pinion rack'!$B$9*9.81*cos('pinion rack'!$B$4)*$B$2</f>
        <v>0</v>
      </c>
      <c r="Q56" s="4">
        <f t="shared" si="2"/>
        <v>0</v>
      </c>
    </row>
    <row r="57" ht="14.25" customHeight="1">
      <c r="D57" s="10">
        <v>54.0</v>
      </c>
      <c r="E57" s="11">
        <f t="shared" si="4"/>
        <v>0.18</v>
      </c>
      <c r="F57" s="12">
        <f t="shared" si="5"/>
        <v>0.05</v>
      </c>
      <c r="G57" s="10">
        <f t="shared" si="6"/>
        <v>0</v>
      </c>
      <c r="H57" s="13">
        <v>0.0</v>
      </c>
      <c r="O57" s="14">
        <v>0.0</v>
      </c>
      <c r="P57" s="5">
        <f>'pinion rack'!$B$9*9.81*cos('pinion rack'!$B$4)*$B$2</f>
        <v>0</v>
      </c>
      <c r="Q57" s="4">
        <f t="shared" si="2"/>
        <v>0</v>
      </c>
    </row>
    <row r="58" ht="14.25" customHeight="1">
      <c r="D58" s="10">
        <v>55.0</v>
      </c>
      <c r="E58" s="11">
        <f t="shared" si="4"/>
        <v>0.1833333333</v>
      </c>
      <c r="F58" s="12">
        <f t="shared" si="5"/>
        <v>0.05</v>
      </c>
      <c r="G58" s="10">
        <f t="shared" si="6"/>
        <v>0</v>
      </c>
      <c r="H58" s="13">
        <v>0.0</v>
      </c>
      <c r="O58" s="14">
        <v>0.0</v>
      </c>
      <c r="P58" s="5">
        <f>'pinion rack'!$B$9*9.81*cos('pinion rack'!$B$4)*$B$2</f>
        <v>0</v>
      </c>
      <c r="Q58" s="4">
        <f t="shared" si="2"/>
        <v>0</v>
      </c>
    </row>
    <row r="59" ht="14.25" customHeight="1">
      <c r="D59" s="10">
        <v>56.0</v>
      </c>
      <c r="E59" s="11">
        <f t="shared" si="4"/>
        <v>0.1866666667</v>
      </c>
      <c r="F59" s="12">
        <f t="shared" si="5"/>
        <v>0.05</v>
      </c>
      <c r="G59" s="10">
        <f t="shared" si="6"/>
        <v>0</v>
      </c>
      <c r="H59" s="13">
        <v>0.0</v>
      </c>
      <c r="O59" s="14">
        <v>0.0</v>
      </c>
      <c r="P59" s="5">
        <f>'pinion rack'!$B$9*9.81*cos('pinion rack'!$B$4)*$B$2</f>
        <v>0</v>
      </c>
      <c r="Q59" s="4">
        <f t="shared" si="2"/>
        <v>0</v>
      </c>
    </row>
    <row r="60" ht="14.25" customHeight="1">
      <c r="D60" s="10">
        <v>57.0</v>
      </c>
      <c r="E60" s="11">
        <f t="shared" si="4"/>
        <v>0.19</v>
      </c>
      <c r="F60" s="12">
        <f t="shared" si="5"/>
        <v>0.05</v>
      </c>
      <c r="G60" s="10">
        <f t="shared" si="6"/>
        <v>0</v>
      </c>
      <c r="H60" s="13">
        <v>0.0</v>
      </c>
      <c r="O60" s="14">
        <v>0.0</v>
      </c>
      <c r="P60" s="5">
        <f>'pinion rack'!$B$9*9.81*cos('pinion rack'!$B$4)*$B$2</f>
        <v>0</v>
      </c>
      <c r="Q60" s="4">
        <f t="shared" si="2"/>
        <v>0</v>
      </c>
    </row>
    <row r="61" ht="14.25" customHeight="1">
      <c r="D61" s="10">
        <v>58.0</v>
      </c>
      <c r="E61" s="11">
        <f t="shared" si="4"/>
        <v>0.1933333333</v>
      </c>
      <c r="F61" s="12">
        <f t="shared" si="5"/>
        <v>0.05</v>
      </c>
      <c r="G61" s="10">
        <f t="shared" si="6"/>
        <v>0</v>
      </c>
      <c r="H61" s="13">
        <v>0.0</v>
      </c>
      <c r="O61" s="14">
        <v>0.0</v>
      </c>
      <c r="P61" s="5">
        <f>'pinion rack'!$B$9*9.81*cos('pinion rack'!$B$4)*$B$2</f>
        <v>0</v>
      </c>
      <c r="Q61" s="4">
        <f t="shared" si="2"/>
        <v>0</v>
      </c>
    </row>
    <row r="62" ht="14.25" customHeight="1">
      <c r="D62" s="10">
        <v>59.0</v>
      </c>
      <c r="E62" s="11">
        <f t="shared" si="4"/>
        <v>0.1966666667</v>
      </c>
      <c r="F62" s="12">
        <f t="shared" si="5"/>
        <v>0.05</v>
      </c>
      <c r="G62" s="10">
        <f t="shared" si="6"/>
        <v>0</v>
      </c>
      <c r="H62" s="13">
        <v>0.0</v>
      </c>
      <c r="O62" s="14">
        <v>0.0</v>
      </c>
      <c r="P62" s="5">
        <f>'pinion rack'!$B$9*9.81*cos('pinion rack'!$B$4)*$B$2</f>
        <v>0</v>
      </c>
      <c r="Q62" s="4">
        <f t="shared" si="2"/>
        <v>0</v>
      </c>
    </row>
    <row r="63" ht="14.25" customHeight="1">
      <c r="D63" s="10">
        <v>60.0</v>
      </c>
      <c r="E63" s="11">
        <f t="shared" si="4"/>
        <v>0.2</v>
      </c>
      <c r="F63" s="12">
        <f t="shared" si="5"/>
        <v>0.04984</v>
      </c>
      <c r="G63" s="10">
        <f t="shared" si="6"/>
        <v>-0.048</v>
      </c>
      <c r="H63" s="10">
        <f t="shared" ref="H63:H87" si="9">$B$14</f>
        <v>-14.4</v>
      </c>
      <c r="O63" s="14">
        <v>0.0</v>
      </c>
      <c r="P63" s="5">
        <f>'pinion rack'!$B$9*9.81*cos('pinion rack'!$B$4)*$B$2</f>
        <v>0</v>
      </c>
      <c r="Q63" s="4">
        <f t="shared" si="2"/>
        <v>0</v>
      </c>
    </row>
    <row r="64" ht="14.25" customHeight="1">
      <c r="D64" s="10">
        <v>61.0</v>
      </c>
      <c r="E64" s="11">
        <f t="shared" si="4"/>
        <v>0.2033333333</v>
      </c>
      <c r="F64" s="12">
        <f t="shared" si="5"/>
        <v>0.04952</v>
      </c>
      <c r="G64" s="10">
        <f t="shared" si="6"/>
        <v>-0.096</v>
      </c>
      <c r="H64" s="10">
        <f t="shared" si="9"/>
        <v>-14.4</v>
      </c>
      <c r="O64" s="14">
        <v>0.0</v>
      </c>
      <c r="P64" s="5">
        <f>'pinion rack'!$B$9*9.81*cos('pinion rack'!$B$4)*$B$2</f>
        <v>0</v>
      </c>
      <c r="Q64" s="4">
        <f t="shared" si="2"/>
        <v>0</v>
      </c>
    </row>
    <row r="65" ht="14.25" customHeight="1">
      <c r="D65" s="10">
        <v>62.0</v>
      </c>
      <c r="E65" s="11">
        <f t="shared" si="4"/>
        <v>0.2066666667</v>
      </c>
      <c r="F65" s="12">
        <f t="shared" si="5"/>
        <v>0.04904</v>
      </c>
      <c r="G65" s="10">
        <f t="shared" si="6"/>
        <v>-0.144</v>
      </c>
      <c r="H65" s="10">
        <f t="shared" si="9"/>
        <v>-14.4</v>
      </c>
      <c r="O65" s="14">
        <v>0.0</v>
      </c>
      <c r="P65" s="5">
        <f>'pinion rack'!$B$9*9.81*cos('pinion rack'!$B$4)*$B$2</f>
        <v>0</v>
      </c>
      <c r="Q65" s="4">
        <f t="shared" si="2"/>
        <v>0</v>
      </c>
    </row>
    <row r="66" ht="14.25" customHeight="1">
      <c r="D66" s="10">
        <v>63.0</v>
      </c>
      <c r="E66" s="11">
        <f t="shared" si="4"/>
        <v>0.21</v>
      </c>
      <c r="F66" s="12">
        <f t="shared" si="5"/>
        <v>0.0484</v>
      </c>
      <c r="G66" s="10">
        <f t="shared" si="6"/>
        <v>-0.192</v>
      </c>
      <c r="H66" s="10">
        <f t="shared" si="9"/>
        <v>-14.4</v>
      </c>
      <c r="O66" s="14">
        <v>0.0</v>
      </c>
      <c r="P66" s="5">
        <f>'pinion rack'!$B$9*9.81*cos('pinion rack'!$B$4)*$B$2</f>
        <v>0</v>
      </c>
      <c r="Q66" s="4">
        <f t="shared" si="2"/>
        <v>0</v>
      </c>
    </row>
    <row r="67" ht="14.25" customHeight="1">
      <c r="D67" s="10">
        <v>64.0</v>
      </c>
      <c r="E67" s="11">
        <f t="shared" si="4"/>
        <v>0.2133333333</v>
      </c>
      <c r="F67" s="12">
        <f t="shared" si="5"/>
        <v>0.0476</v>
      </c>
      <c r="G67" s="10">
        <f t="shared" si="6"/>
        <v>-0.24</v>
      </c>
      <c r="H67" s="10">
        <f t="shared" si="9"/>
        <v>-14.4</v>
      </c>
      <c r="O67" s="14">
        <v>0.0</v>
      </c>
      <c r="P67" s="5">
        <f>'pinion rack'!$B$9*9.81*cos('pinion rack'!$B$4)*$B$2</f>
        <v>0</v>
      </c>
      <c r="Q67" s="4">
        <f t="shared" si="2"/>
        <v>0</v>
      </c>
    </row>
    <row r="68" ht="14.25" customHeight="1">
      <c r="D68" s="10">
        <v>65.0</v>
      </c>
      <c r="E68" s="11">
        <f t="shared" si="4"/>
        <v>0.2166666667</v>
      </c>
      <c r="F68" s="12">
        <f t="shared" si="5"/>
        <v>0.04664</v>
      </c>
      <c r="G68" s="10">
        <f t="shared" si="6"/>
        <v>-0.288</v>
      </c>
      <c r="H68" s="10">
        <f t="shared" si="9"/>
        <v>-14.4</v>
      </c>
      <c r="O68" s="14">
        <v>0.0</v>
      </c>
      <c r="P68" s="5">
        <f>'pinion rack'!$B$9*9.81*cos('pinion rack'!$B$4)*$B$2</f>
        <v>0</v>
      </c>
      <c r="Q68" s="4">
        <f t="shared" si="2"/>
        <v>0</v>
      </c>
    </row>
    <row r="69" ht="14.25" customHeight="1">
      <c r="D69" s="10">
        <v>66.0</v>
      </c>
      <c r="E69" s="11">
        <f t="shared" si="4"/>
        <v>0.22</v>
      </c>
      <c r="F69" s="12">
        <f t="shared" si="5"/>
        <v>0.04552</v>
      </c>
      <c r="G69" s="10">
        <f t="shared" si="6"/>
        <v>-0.336</v>
      </c>
      <c r="H69" s="10">
        <f t="shared" si="9"/>
        <v>-14.4</v>
      </c>
      <c r="O69" s="14">
        <v>0.0</v>
      </c>
      <c r="P69" s="5">
        <f>'pinion rack'!$B$9*9.81*cos('pinion rack'!$B$4)*$B$2</f>
        <v>0</v>
      </c>
      <c r="Q69" s="4">
        <f t="shared" si="2"/>
        <v>0</v>
      </c>
    </row>
    <row r="70" ht="14.25" customHeight="1">
      <c r="D70" s="10">
        <v>67.0</v>
      </c>
      <c r="E70" s="11">
        <f t="shared" si="4"/>
        <v>0.2233333333</v>
      </c>
      <c r="F70" s="12">
        <f t="shared" si="5"/>
        <v>0.04424</v>
      </c>
      <c r="G70" s="10">
        <f t="shared" si="6"/>
        <v>-0.384</v>
      </c>
      <c r="H70" s="10">
        <f t="shared" si="9"/>
        <v>-14.4</v>
      </c>
      <c r="O70" s="14">
        <v>0.0</v>
      </c>
      <c r="P70" s="5">
        <f>'pinion rack'!$B$9*9.81*cos('pinion rack'!$B$4)*$B$2</f>
        <v>0</v>
      </c>
      <c r="Q70" s="4">
        <f t="shared" si="2"/>
        <v>0</v>
      </c>
    </row>
    <row r="71" ht="14.25" customHeight="1">
      <c r="D71" s="10">
        <v>68.0</v>
      </c>
      <c r="E71" s="11">
        <f t="shared" si="4"/>
        <v>0.2266666667</v>
      </c>
      <c r="F71" s="12">
        <f t="shared" si="5"/>
        <v>0.0428</v>
      </c>
      <c r="G71" s="10">
        <f t="shared" si="6"/>
        <v>-0.432</v>
      </c>
      <c r="H71" s="10">
        <f t="shared" si="9"/>
        <v>-14.4</v>
      </c>
      <c r="O71" s="14">
        <v>0.0</v>
      </c>
      <c r="P71" s="5">
        <f>'pinion rack'!$B$9*9.81*cos('pinion rack'!$B$4)*$B$2</f>
        <v>0</v>
      </c>
      <c r="Q71" s="4">
        <f t="shared" si="2"/>
        <v>0</v>
      </c>
    </row>
    <row r="72" ht="14.25" customHeight="1">
      <c r="D72" s="10">
        <v>69.0</v>
      </c>
      <c r="E72" s="11">
        <f t="shared" si="4"/>
        <v>0.23</v>
      </c>
      <c r="F72" s="12">
        <f t="shared" si="5"/>
        <v>0.0412</v>
      </c>
      <c r="G72" s="10">
        <f t="shared" si="6"/>
        <v>-0.48</v>
      </c>
      <c r="H72" s="10">
        <f t="shared" si="9"/>
        <v>-14.4</v>
      </c>
      <c r="O72" s="14">
        <v>0.0</v>
      </c>
      <c r="P72" s="5">
        <f>'pinion rack'!$B$9*9.81*cos('pinion rack'!$B$4)*$B$2</f>
        <v>0</v>
      </c>
      <c r="Q72" s="4">
        <f t="shared" si="2"/>
        <v>0</v>
      </c>
    </row>
    <row r="73" ht="14.25" customHeight="1">
      <c r="D73" s="10">
        <v>70.0</v>
      </c>
      <c r="E73" s="11">
        <f t="shared" si="4"/>
        <v>0.2333333333</v>
      </c>
      <c r="F73" s="12">
        <f t="shared" si="5"/>
        <v>0.03944</v>
      </c>
      <c r="G73" s="10">
        <f t="shared" si="6"/>
        <v>-0.528</v>
      </c>
      <c r="H73" s="10">
        <f t="shared" si="9"/>
        <v>-14.4</v>
      </c>
      <c r="O73" s="14">
        <v>0.0</v>
      </c>
      <c r="P73" s="5">
        <f>'pinion rack'!$B$9*9.81*cos('pinion rack'!$B$4)*$B$2</f>
        <v>0</v>
      </c>
      <c r="Q73" s="4">
        <f t="shared" si="2"/>
        <v>0</v>
      </c>
    </row>
    <row r="74" ht="14.25" customHeight="1">
      <c r="D74" s="10">
        <v>71.0</v>
      </c>
      <c r="E74" s="11">
        <f t="shared" si="4"/>
        <v>0.2366666667</v>
      </c>
      <c r="F74" s="12">
        <f t="shared" si="5"/>
        <v>0.03752</v>
      </c>
      <c r="G74" s="10">
        <f t="shared" si="6"/>
        <v>-0.576</v>
      </c>
      <c r="H74" s="10">
        <f t="shared" si="9"/>
        <v>-14.4</v>
      </c>
      <c r="O74" s="14">
        <v>0.0</v>
      </c>
      <c r="P74" s="5">
        <f>'pinion rack'!$B$9*9.81*cos('pinion rack'!$B$4)*$B$2</f>
        <v>0</v>
      </c>
      <c r="Q74" s="4">
        <f t="shared" si="2"/>
        <v>0</v>
      </c>
    </row>
    <row r="75" ht="14.25" customHeight="1">
      <c r="D75" s="10">
        <v>72.0</v>
      </c>
      <c r="E75" s="11">
        <f t="shared" si="4"/>
        <v>0.24</v>
      </c>
      <c r="F75" s="12">
        <f t="shared" si="5"/>
        <v>0.03544</v>
      </c>
      <c r="G75" s="10">
        <f t="shared" si="6"/>
        <v>-0.624</v>
      </c>
      <c r="H75" s="10">
        <f t="shared" si="9"/>
        <v>-14.4</v>
      </c>
      <c r="O75" s="14">
        <v>0.0</v>
      </c>
      <c r="P75" s="5">
        <f>'pinion rack'!$B$9*9.81*cos('pinion rack'!$B$4)*$B$2</f>
        <v>0</v>
      </c>
      <c r="Q75" s="4">
        <f t="shared" si="2"/>
        <v>0</v>
      </c>
    </row>
    <row r="76" ht="14.25" customHeight="1">
      <c r="D76" s="10">
        <v>73.0</v>
      </c>
      <c r="E76" s="11">
        <f t="shared" si="4"/>
        <v>0.2433333333</v>
      </c>
      <c r="F76" s="12">
        <f t="shared" si="5"/>
        <v>0.0332</v>
      </c>
      <c r="G76" s="10">
        <f t="shared" si="6"/>
        <v>-0.672</v>
      </c>
      <c r="H76" s="10">
        <f t="shared" si="9"/>
        <v>-14.4</v>
      </c>
      <c r="O76" s="14">
        <v>0.0</v>
      </c>
      <c r="P76" s="5">
        <f>'pinion rack'!$B$9*9.81*cos('pinion rack'!$B$4)*$B$2</f>
        <v>0</v>
      </c>
      <c r="Q76" s="4">
        <f t="shared" si="2"/>
        <v>0</v>
      </c>
    </row>
    <row r="77" ht="14.25" customHeight="1">
      <c r="D77" s="10">
        <v>74.0</v>
      </c>
      <c r="E77" s="11">
        <f t="shared" si="4"/>
        <v>0.2466666667</v>
      </c>
      <c r="F77" s="12">
        <f t="shared" si="5"/>
        <v>0.0308</v>
      </c>
      <c r="G77" s="10">
        <f t="shared" si="6"/>
        <v>-0.72</v>
      </c>
      <c r="H77" s="10">
        <f t="shared" si="9"/>
        <v>-14.4</v>
      </c>
      <c r="O77" s="14">
        <v>0.0</v>
      </c>
      <c r="P77" s="5">
        <f>'pinion rack'!$B$9*9.81*cos('pinion rack'!$B$4)*$B$2</f>
        <v>0</v>
      </c>
      <c r="Q77" s="4">
        <f t="shared" si="2"/>
        <v>0</v>
      </c>
    </row>
    <row r="78" ht="14.25" customHeight="1">
      <c r="D78" s="10">
        <v>75.0</v>
      </c>
      <c r="E78" s="11">
        <f t="shared" si="4"/>
        <v>0.25</v>
      </c>
      <c r="F78" s="12">
        <f t="shared" si="5"/>
        <v>0.02824</v>
      </c>
      <c r="G78" s="10">
        <f t="shared" si="6"/>
        <v>-0.768</v>
      </c>
      <c r="H78" s="10">
        <f t="shared" si="9"/>
        <v>-14.4</v>
      </c>
      <c r="O78" s="14">
        <v>0.0</v>
      </c>
      <c r="P78" s="5">
        <f>'pinion rack'!$B$9*9.81*cos('pinion rack'!$B$4)*$B$2</f>
        <v>0</v>
      </c>
      <c r="Q78" s="4">
        <f t="shared" si="2"/>
        <v>0</v>
      </c>
    </row>
    <row r="79" ht="14.25" customHeight="1">
      <c r="D79" s="10">
        <v>76.0</v>
      </c>
      <c r="E79" s="11">
        <f t="shared" si="4"/>
        <v>0.2533333333</v>
      </c>
      <c r="F79" s="12">
        <f t="shared" si="5"/>
        <v>0.02552</v>
      </c>
      <c r="G79" s="10">
        <f t="shared" si="6"/>
        <v>-0.816</v>
      </c>
      <c r="H79" s="10">
        <f t="shared" si="9"/>
        <v>-14.4</v>
      </c>
      <c r="O79" s="14">
        <v>0.0</v>
      </c>
      <c r="P79" s="5">
        <f>'pinion rack'!$B$9*9.81*cos('pinion rack'!$B$4)*$B$2</f>
        <v>0</v>
      </c>
      <c r="Q79" s="4">
        <f t="shared" si="2"/>
        <v>0</v>
      </c>
    </row>
    <row r="80" ht="14.25" customHeight="1">
      <c r="D80" s="10">
        <v>77.0</v>
      </c>
      <c r="E80" s="11">
        <f t="shared" si="4"/>
        <v>0.2566666667</v>
      </c>
      <c r="F80" s="12">
        <f t="shared" si="5"/>
        <v>0.02264</v>
      </c>
      <c r="G80" s="10">
        <f t="shared" si="6"/>
        <v>-0.864</v>
      </c>
      <c r="H80" s="10">
        <f t="shared" si="9"/>
        <v>-14.4</v>
      </c>
      <c r="O80" s="14">
        <v>0.0</v>
      </c>
      <c r="P80" s="5">
        <f>'pinion rack'!$B$9*9.81*cos('pinion rack'!$B$4)*$B$2</f>
        <v>0</v>
      </c>
      <c r="Q80" s="4">
        <f t="shared" si="2"/>
        <v>0</v>
      </c>
    </row>
    <row r="81" ht="14.25" customHeight="1">
      <c r="D81" s="10">
        <v>78.0</v>
      </c>
      <c r="E81" s="11">
        <f t="shared" si="4"/>
        <v>0.26</v>
      </c>
      <c r="F81" s="12">
        <f t="shared" si="5"/>
        <v>0.0196</v>
      </c>
      <c r="G81" s="10">
        <f t="shared" si="6"/>
        <v>-0.912</v>
      </c>
      <c r="H81" s="10">
        <f t="shared" si="9"/>
        <v>-14.4</v>
      </c>
      <c r="O81" s="14">
        <v>0.0</v>
      </c>
      <c r="P81" s="5">
        <f>'pinion rack'!$B$9*9.81*cos('pinion rack'!$B$4)*$B$2</f>
        <v>0</v>
      </c>
      <c r="Q81" s="4">
        <f t="shared" si="2"/>
        <v>0</v>
      </c>
    </row>
    <row r="82" ht="14.25" customHeight="1">
      <c r="D82" s="10">
        <v>79.0</v>
      </c>
      <c r="E82" s="11">
        <f t="shared" si="4"/>
        <v>0.2633333333</v>
      </c>
      <c r="F82" s="12">
        <f t="shared" si="5"/>
        <v>0.0164</v>
      </c>
      <c r="G82" s="10">
        <f t="shared" si="6"/>
        <v>-0.96</v>
      </c>
      <c r="H82" s="10">
        <f t="shared" si="9"/>
        <v>-14.4</v>
      </c>
      <c r="O82" s="14">
        <v>0.0</v>
      </c>
      <c r="P82" s="5">
        <f>'pinion rack'!$B$9*9.81*cos('pinion rack'!$B$4)*$B$2</f>
        <v>0</v>
      </c>
      <c r="Q82" s="4">
        <f t="shared" si="2"/>
        <v>0</v>
      </c>
    </row>
    <row r="83" ht="14.25" customHeight="1">
      <c r="D83" s="10">
        <v>80.0</v>
      </c>
      <c r="E83" s="11">
        <f t="shared" si="4"/>
        <v>0.2666666667</v>
      </c>
      <c r="F83" s="12">
        <f t="shared" si="5"/>
        <v>0.01304</v>
      </c>
      <c r="G83" s="10">
        <f t="shared" si="6"/>
        <v>-1.008</v>
      </c>
      <c r="H83" s="10">
        <f t="shared" si="9"/>
        <v>-14.4</v>
      </c>
      <c r="O83" s="14">
        <v>0.0</v>
      </c>
      <c r="P83" s="5">
        <f>'pinion rack'!$B$9*9.81*cos('pinion rack'!$B$4)*$B$2</f>
        <v>0</v>
      </c>
      <c r="Q83" s="4">
        <f t="shared" si="2"/>
        <v>0</v>
      </c>
    </row>
    <row r="84" ht="14.25" customHeight="1">
      <c r="D84" s="10">
        <v>81.0</v>
      </c>
      <c r="E84" s="11">
        <f t="shared" si="4"/>
        <v>0.27</v>
      </c>
      <c r="F84" s="12">
        <f t="shared" si="5"/>
        <v>0.00952</v>
      </c>
      <c r="G84" s="10">
        <f t="shared" si="6"/>
        <v>-1.056</v>
      </c>
      <c r="H84" s="10">
        <f t="shared" si="9"/>
        <v>-14.4</v>
      </c>
      <c r="O84" s="14">
        <v>0.0</v>
      </c>
      <c r="P84" s="5">
        <f>'pinion rack'!$B$9*9.81*cos('pinion rack'!$B$4)*$B$2</f>
        <v>0</v>
      </c>
      <c r="Q84" s="4">
        <f t="shared" si="2"/>
        <v>0</v>
      </c>
    </row>
    <row r="85" ht="14.25" customHeight="1">
      <c r="D85" s="10">
        <v>82.0</v>
      </c>
      <c r="E85" s="11">
        <f t="shared" si="4"/>
        <v>0.2733333333</v>
      </c>
      <c r="F85" s="12">
        <f t="shared" si="5"/>
        <v>0.00584</v>
      </c>
      <c r="G85" s="10">
        <f t="shared" si="6"/>
        <v>-1.104</v>
      </c>
      <c r="H85" s="10">
        <f t="shared" si="9"/>
        <v>-14.4</v>
      </c>
      <c r="O85" s="14">
        <v>0.0</v>
      </c>
      <c r="P85" s="5">
        <f>'pinion rack'!$B$9*9.81*cos('pinion rack'!$B$4)*$B$2</f>
        <v>0</v>
      </c>
      <c r="Q85" s="4">
        <f t="shared" si="2"/>
        <v>0</v>
      </c>
    </row>
    <row r="86" ht="14.25" customHeight="1">
      <c r="D86" s="10">
        <v>83.0</v>
      </c>
      <c r="E86" s="11">
        <f t="shared" si="4"/>
        <v>0.2766666667</v>
      </c>
      <c r="F86" s="12">
        <f t="shared" si="5"/>
        <v>0.002</v>
      </c>
      <c r="G86" s="10">
        <f t="shared" si="6"/>
        <v>-1.152</v>
      </c>
      <c r="H86" s="10">
        <f t="shared" si="9"/>
        <v>-14.4</v>
      </c>
      <c r="O86" s="14">
        <v>0.0</v>
      </c>
      <c r="P86" s="5">
        <f>'pinion rack'!$B$9*9.81*cos('pinion rack'!$B$4)*$B$2</f>
        <v>0</v>
      </c>
      <c r="Q86" s="4">
        <f t="shared" si="2"/>
        <v>0</v>
      </c>
    </row>
    <row r="87" ht="14.25" customHeight="1">
      <c r="D87" s="10">
        <v>84.0</v>
      </c>
      <c r="E87" s="11">
        <f t="shared" si="4"/>
        <v>0.28</v>
      </c>
      <c r="F87" s="12">
        <f t="shared" si="5"/>
        <v>-0.002</v>
      </c>
      <c r="G87" s="10">
        <f t="shared" si="6"/>
        <v>-1.2</v>
      </c>
      <c r="H87" s="10">
        <f t="shared" si="9"/>
        <v>-14.4</v>
      </c>
      <c r="O87" s="14">
        <v>0.0</v>
      </c>
      <c r="P87" s="5">
        <f>'pinion rack'!$B$9*9.81*cos('pinion rack'!$B$4)*$B$2</f>
        <v>0</v>
      </c>
      <c r="Q87" s="4">
        <f t="shared" si="2"/>
        <v>0</v>
      </c>
    </row>
    <row r="88" ht="14.25" customHeight="1">
      <c r="D88" s="10">
        <v>85.0</v>
      </c>
      <c r="E88" s="11">
        <f t="shared" si="4"/>
        <v>0.2833333333</v>
      </c>
      <c r="F88" s="12">
        <f t="shared" si="5"/>
        <v>-0.006</v>
      </c>
      <c r="G88" s="10">
        <f t="shared" si="6"/>
        <v>-1.2</v>
      </c>
      <c r="H88" s="13">
        <v>0.0</v>
      </c>
      <c r="O88" s="14">
        <v>0.0</v>
      </c>
      <c r="P88" s="5">
        <f>'pinion rack'!$B$9*9.81*cos('pinion rack'!$B$4)*$B$2</f>
        <v>0</v>
      </c>
      <c r="Q88" s="4">
        <f t="shared" si="2"/>
        <v>0</v>
      </c>
    </row>
    <row r="89" ht="14.25" customHeight="1">
      <c r="D89" s="10">
        <v>86.0</v>
      </c>
      <c r="E89" s="11">
        <f t="shared" si="4"/>
        <v>0.2866666667</v>
      </c>
      <c r="F89" s="12">
        <f t="shared" si="5"/>
        <v>-0.01</v>
      </c>
      <c r="G89" s="10">
        <f t="shared" si="6"/>
        <v>-1.2</v>
      </c>
      <c r="H89" s="13">
        <v>0.0</v>
      </c>
      <c r="O89" s="14">
        <v>0.0</v>
      </c>
      <c r="P89" s="5">
        <f>'pinion rack'!$B$9*9.81*cos('pinion rack'!$B$4)*$B$2</f>
        <v>0</v>
      </c>
      <c r="Q89" s="4">
        <f t="shared" si="2"/>
        <v>0</v>
      </c>
    </row>
    <row r="90" ht="14.25" customHeight="1">
      <c r="D90" s="10">
        <v>87.0</v>
      </c>
      <c r="E90" s="11">
        <f t="shared" si="4"/>
        <v>0.29</v>
      </c>
      <c r="F90" s="12">
        <f t="shared" si="5"/>
        <v>-0.014</v>
      </c>
      <c r="G90" s="10">
        <f t="shared" si="6"/>
        <v>-1.2</v>
      </c>
      <c r="H90" s="13">
        <v>0.0</v>
      </c>
      <c r="O90" s="14">
        <v>0.0</v>
      </c>
      <c r="P90" s="5">
        <f>'pinion rack'!$B$9*9.81*cos('pinion rack'!$B$4)*$B$2</f>
        <v>0</v>
      </c>
      <c r="Q90" s="4">
        <f t="shared" si="2"/>
        <v>0</v>
      </c>
    </row>
    <row r="91" ht="14.25" customHeight="1">
      <c r="D91" s="10">
        <v>88.0</v>
      </c>
      <c r="E91" s="11">
        <f t="shared" si="4"/>
        <v>0.2933333333</v>
      </c>
      <c r="F91" s="12">
        <f t="shared" si="5"/>
        <v>-0.018</v>
      </c>
      <c r="G91" s="10">
        <f t="shared" si="6"/>
        <v>-1.2</v>
      </c>
      <c r="H91" s="13">
        <v>0.0</v>
      </c>
      <c r="O91" s="14">
        <v>0.0</v>
      </c>
      <c r="P91" s="5">
        <f>'pinion rack'!$B$9*9.81*cos('pinion rack'!$B$4)*$B$2</f>
        <v>0</v>
      </c>
      <c r="Q91" s="4">
        <f t="shared" si="2"/>
        <v>0</v>
      </c>
    </row>
    <row r="92" ht="14.25" customHeight="1">
      <c r="D92" s="10">
        <v>89.0</v>
      </c>
      <c r="E92" s="11">
        <f t="shared" si="4"/>
        <v>0.2966666667</v>
      </c>
      <c r="F92" s="12">
        <f t="shared" si="5"/>
        <v>-0.022</v>
      </c>
      <c r="G92" s="10">
        <f t="shared" si="6"/>
        <v>-1.2</v>
      </c>
      <c r="H92" s="13">
        <v>0.0</v>
      </c>
      <c r="O92" s="14">
        <v>0.0</v>
      </c>
      <c r="P92" s="5">
        <f>'pinion rack'!$B$9*9.81*cos('pinion rack'!$B$4)*$B$2</f>
        <v>0</v>
      </c>
      <c r="Q92" s="4">
        <f t="shared" si="2"/>
        <v>0</v>
      </c>
    </row>
    <row r="93" ht="14.25" customHeight="1">
      <c r="D93" s="10">
        <v>90.0</v>
      </c>
      <c r="E93" s="11">
        <f t="shared" si="4"/>
        <v>0.3</v>
      </c>
      <c r="F93" s="12">
        <f t="shared" si="5"/>
        <v>-0.026</v>
      </c>
      <c r="G93" s="10">
        <f t="shared" si="6"/>
        <v>-1.2</v>
      </c>
      <c r="H93" s="13">
        <v>0.0</v>
      </c>
      <c r="O93" s="14">
        <v>0.0</v>
      </c>
      <c r="P93" s="5">
        <f>'pinion rack'!$B$9*9.81*cos('pinion rack'!$B$4)*$B$2</f>
        <v>0</v>
      </c>
      <c r="Q93" s="4">
        <f t="shared" si="2"/>
        <v>0</v>
      </c>
    </row>
    <row r="94" ht="14.25" customHeight="1">
      <c r="D94" s="10">
        <v>91.0</v>
      </c>
      <c r="E94" s="11">
        <f t="shared" si="4"/>
        <v>0.3033333333</v>
      </c>
      <c r="F94" s="12">
        <f t="shared" si="5"/>
        <v>-0.03</v>
      </c>
      <c r="G94" s="10">
        <f t="shared" si="6"/>
        <v>-1.2</v>
      </c>
      <c r="H94" s="13">
        <v>0.0</v>
      </c>
      <c r="O94" s="14">
        <v>0.0</v>
      </c>
      <c r="P94" s="5">
        <f>'pinion rack'!$B$9*9.81*cos('pinion rack'!$B$4)*$B$2</f>
        <v>0</v>
      </c>
      <c r="Q94" s="4">
        <f t="shared" si="2"/>
        <v>0</v>
      </c>
    </row>
    <row r="95" ht="14.25" customHeight="1">
      <c r="D95" s="10">
        <v>92.0</v>
      </c>
      <c r="E95" s="11">
        <f t="shared" si="4"/>
        <v>0.3066666667</v>
      </c>
      <c r="F95" s="12">
        <f t="shared" si="5"/>
        <v>-0.034</v>
      </c>
      <c r="G95" s="10">
        <f t="shared" si="6"/>
        <v>-1.2</v>
      </c>
      <c r="H95" s="13">
        <v>0.0</v>
      </c>
      <c r="O95" s="14">
        <v>0.0</v>
      </c>
      <c r="P95" s="5">
        <f>'pinion rack'!$B$9*9.81*cos('pinion rack'!$B$4)*$B$2</f>
        <v>0</v>
      </c>
      <c r="Q95" s="4">
        <f t="shared" si="2"/>
        <v>0</v>
      </c>
    </row>
    <row r="96" ht="14.25" customHeight="1">
      <c r="D96" s="10">
        <v>93.0</v>
      </c>
      <c r="E96" s="11">
        <f t="shared" si="4"/>
        <v>0.31</v>
      </c>
      <c r="F96" s="12">
        <f t="shared" si="5"/>
        <v>-0.038</v>
      </c>
      <c r="G96" s="10">
        <f t="shared" si="6"/>
        <v>-1.2</v>
      </c>
      <c r="H96" s="13">
        <v>0.0</v>
      </c>
      <c r="O96" s="14">
        <v>0.0</v>
      </c>
      <c r="P96" s="5">
        <f>'pinion rack'!$B$9*9.81*cos('pinion rack'!$B$4)*$B$2</f>
        <v>0</v>
      </c>
      <c r="Q96" s="4">
        <f t="shared" si="2"/>
        <v>0</v>
      </c>
    </row>
    <row r="97" ht="14.25" customHeight="1">
      <c r="D97" s="10">
        <v>94.0</v>
      </c>
      <c r="E97" s="11">
        <f t="shared" si="4"/>
        <v>0.3133333333</v>
      </c>
      <c r="F97" s="12">
        <f t="shared" si="5"/>
        <v>-0.042</v>
      </c>
      <c r="G97" s="10">
        <f t="shared" si="6"/>
        <v>-1.2</v>
      </c>
      <c r="H97" s="13">
        <v>0.0</v>
      </c>
      <c r="O97" s="14">
        <v>0.0</v>
      </c>
      <c r="P97" s="5">
        <f>'pinion rack'!$B$9*9.81*cos('pinion rack'!$B$4)*$B$2</f>
        <v>0</v>
      </c>
      <c r="Q97" s="4">
        <f t="shared" si="2"/>
        <v>0</v>
      </c>
    </row>
    <row r="98" ht="14.25" customHeight="1">
      <c r="D98" s="10">
        <v>95.0</v>
      </c>
      <c r="E98" s="11">
        <f t="shared" si="4"/>
        <v>0.3166666667</v>
      </c>
      <c r="F98" s="12">
        <f t="shared" si="5"/>
        <v>-0.046</v>
      </c>
      <c r="G98" s="10">
        <f t="shared" si="6"/>
        <v>-1.2</v>
      </c>
      <c r="H98" s="13">
        <v>0.0</v>
      </c>
      <c r="O98" s="14">
        <v>0.0</v>
      </c>
      <c r="P98" s="5">
        <f>'pinion rack'!$B$9*9.81*cos('pinion rack'!$B$4)*$B$2</f>
        <v>0</v>
      </c>
      <c r="Q98" s="4">
        <f t="shared" si="2"/>
        <v>0</v>
      </c>
    </row>
    <row r="99" ht="14.25" customHeight="1">
      <c r="D99" s="10">
        <v>96.0</v>
      </c>
      <c r="E99" s="11">
        <f t="shared" si="4"/>
        <v>0.32</v>
      </c>
      <c r="F99" s="12">
        <f t="shared" si="5"/>
        <v>-0.05</v>
      </c>
      <c r="G99" s="10">
        <f t="shared" si="6"/>
        <v>-1.2</v>
      </c>
      <c r="H99" s="13">
        <v>0.0</v>
      </c>
      <c r="O99" s="14">
        <v>0.0</v>
      </c>
      <c r="P99" s="5">
        <f>'pinion rack'!$B$9*9.81*cos('pinion rack'!$B$4)*$B$2</f>
        <v>0</v>
      </c>
      <c r="Q99" s="4">
        <f t="shared" si="2"/>
        <v>0</v>
      </c>
    </row>
    <row r="100" ht="14.25" customHeight="1">
      <c r="D100" s="10">
        <v>97.0</v>
      </c>
      <c r="E100" s="11">
        <f t="shared" si="4"/>
        <v>0.3233333333</v>
      </c>
      <c r="F100" s="12">
        <f t="shared" si="5"/>
        <v>-0.054</v>
      </c>
      <c r="G100" s="10">
        <f t="shared" si="6"/>
        <v>-1.2</v>
      </c>
      <c r="H100" s="13">
        <v>0.0</v>
      </c>
      <c r="O100" s="14">
        <v>0.0</v>
      </c>
      <c r="P100" s="5">
        <f>'pinion rack'!$B$9*9.81*cos('pinion rack'!$B$4)*$B$2</f>
        <v>0</v>
      </c>
      <c r="Q100" s="4">
        <f t="shared" si="2"/>
        <v>0</v>
      </c>
    </row>
    <row r="101" ht="14.25" customHeight="1">
      <c r="D101" s="10">
        <v>98.0</v>
      </c>
      <c r="E101" s="11">
        <f t="shared" si="4"/>
        <v>0.3266666667</v>
      </c>
      <c r="F101" s="12">
        <f t="shared" si="5"/>
        <v>-0.058</v>
      </c>
      <c r="G101" s="10">
        <f t="shared" si="6"/>
        <v>-1.2</v>
      </c>
      <c r="H101" s="13">
        <v>0.0</v>
      </c>
      <c r="O101" s="14">
        <v>0.0</v>
      </c>
      <c r="P101" s="5">
        <f>'pinion rack'!$B$9*9.81*cos('pinion rack'!$B$4)*$B$2</f>
        <v>0</v>
      </c>
      <c r="Q101" s="4">
        <f t="shared" si="2"/>
        <v>0</v>
      </c>
    </row>
    <row r="102" ht="14.25" customHeight="1">
      <c r="D102" s="10">
        <v>99.0</v>
      </c>
      <c r="E102" s="11">
        <f t="shared" si="4"/>
        <v>0.33</v>
      </c>
      <c r="F102" s="12">
        <f t="shared" si="5"/>
        <v>-0.062</v>
      </c>
      <c r="G102" s="10">
        <f t="shared" si="6"/>
        <v>-1.2</v>
      </c>
      <c r="H102" s="13">
        <v>0.0</v>
      </c>
      <c r="O102" s="14">
        <v>0.0</v>
      </c>
      <c r="P102" s="5">
        <f>'pinion rack'!$B$9*9.81*cos('pinion rack'!$B$4)*$B$2</f>
        <v>0</v>
      </c>
      <c r="Q102" s="4">
        <f t="shared" si="2"/>
        <v>0</v>
      </c>
    </row>
    <row r="103" ht="14.25" customHeight="1">
      <c r="D103" s="10">
        <v>100.0</v>
      </c>
      <c r="E103" s="11">
        <f t="shared" si="4"/>
        <v>0.3333333333</v>
      </c>
      <c r="F103" s="12">
        <f t="shared" si="5"/>
        <v>-0.066</v>
      </c>
      <c r="G103" s="10">
        <f t="shared" si="6"/>
        <v>-1.2</v>
      </c>
      <c r="H103" s="13">
        <v>0.0</v>
      </c>
      <c r="O103" s="14">
        <v>0.0</v>
      </c>
      <c r="P103" s="5">
        <f>'pinion rack'!$B$9*9.81*cos('pinion rack'!$B$4)*$B$2</f>
        <v>0</v>
      </c>
      <c r="Q103" s="4">
        <f t="shared" si="2"/>
        <v>0</v>
      </c>
    </row>
    <row r="104" ht="14.25" customHeight="1">
      <c r="D104" s="10">
        <v>101.0</v>
      </c>
      <c r="E104" s="11">
        <f t="shared" si="4"/>
        <v>0.3366666667</v>
      </c>
      <c r="F104" s="12">
        <f t="shared" si="5"/>
        <v>-0.07</v>
      </c>
      <c r="G104" s="10">
        <f t="shared" si="6"/>
        <v>-1.2</v>
      </c>
      <c r="H104" s="13">
        <v>0.0</v>
      </c>
      <c r="O104" s="14">
        <v>0.0</v>
      </c>
      <c r="P104" s="5">
        <f>'pinion rack'!$B$9*9.81*cos('pinion rack'!$B$4)*$B$2</f>
        <v>0</v>
      </c>
      <c r="Q104" s="4">
        <f t="shared" si="2"/>
        <v>0</v>
      </c>
    </row>
    <row r="105" ht="14.25" customHeight="1">
      <c r="D105" s="10">
        <v>102.0</v>
      </c>
      <c r="E105" s="11">
        <f t="shared" si="4"/>
        <v>0.34</v>
      </c>
      <c r="F105" s="12">
        <f t="shared" si="5"/>
        <v>-0.074</v>
      </c>
      <c r="G105" s="10">
        <f t="shared" si="6"/>
        <v>-1.2</v>
      </c>
      <c r="H105" s="13">
        <v>0.0</v>
      </c>
      <c r="O105" s="14">
        <v>0.0</v>
      </c>
      <c r="P105" s="5">
        <f>'pinion rack'!$B$9*9.81*cos('pinion rack'!$B$4)*$B$2</f>
        <v>0</v>
      </c>
      <c r="Q105" s="4">
        <f t="shared" si="2"/>
        <v>0</v>
      </c>
    </row>
    <row r="106" ht="14.25" customHeight="1">
      <c r="D106" s="10">
        <v>103.0</v>
      </c>
      <c r="E106" s="11">
        <f t="shared" si="4"/>
        <v>0.3433333333</v>
      </c>
      <c r="F106" s="12">
        <f t="shared" si="5"/>
        <v>-0.078</v>
      </c>
      <c r="G106" s="10">
        <f t="shared" si="6"/>
        <v>-1.2</v>
      </c>
      <c r="H106" s="13">
        <v>0.0</v>
      </c>
      <c r="O106" s="14">
        <v>0.0</v>
      </c>
      <c r="P106" s="5">
        <f>'pinion rack'!$B$9*9.81*cos('pinion rack'!$B$4)*$B$2</f>
        <v>0</v>
      </c>
      <c r="Q106" s="4">
        <f t="shared" si="2"/>
        <v>0</v>
      </c>
    </row>
    <row r="107" ht="14.25" customHeight="1">
      <c r="D107" s="10">
        <v>104.0</v>
      </c>
      <c r="E107" s="11">
        <f t="shared" si="4"/>
        <v>0.3466666667</v>
      </c>
      <c r="F107" s="12">
        <f t="shared" si="5"/>
        <v>-0.082</v>
      </c>
      <c r="G107" s="10">
        <f t="shared" si="6"/>
        <v>-1.2</v>
      </c>
      <c r="H107" s="13">
        <v>0.0</v>
      </c>
      <c r="O107" s="14">
        <v>0.0</v>
      </c>
      <c r="P107" s="5">
        <f>'pinion rack'!$B$9*9.81*cos('pinion rack'!$B$4)*$B$2</f>
        <v>0</v>
      </c>
      <c r="Q107" s="4">
        <f t="shared" si="2"/>
        <v>0</v>
      </c>
    </row>
    <row r="108" ht="14.25" customHeight="1">
      <c r="D108" s="10">
        <v>105.0</v>
      </c>
      <c r="E108" s="11">
        <f t="shared" si="4"/>
        <v>0.35</v>
      </c>
      <c r="F108" s="12">
        <f t="shared" si="5"/>
        <v>-0.086</v>
      </c>
      <c r="G108" s="10">
        <f t="shared" si="6"/>
        <v>-1.2</v>
      </c>
      <c r="H108" s="13">
        <v>0.0</v>
      </c>
      <c r="O108" s="14">
        <v>0.0</v>
      </c>
      <c r="P108" s="5">
        <f>'pinion rack'!$B$9*9.81*cos('pinion rack'!$B$4)*$B$2</f>
        <v>0</v>
      </c>
      <c r="Q108" s="4">
        <f t="shared" si="2"/>
        <v>0</v>
      </c>
    </row>
    <row r="109" ht="14.25" customHeight="1">
      <c r="D109" s="10">
        <v>106.0</v>
      </c>
      <c r="E109" s="11">
        <f t="shared" si="4"/>
        <v>0.3533333333</v>
      </c>
      <c r="F109" s="12">
        <f t="shared" si="5"/>
        <v>-0.09</v>
      </c>
      <c r="G109" s="10">
        <f t="shared" si="6"/>
        <v>-1.2</v>
      </c>
      <c r="H109" s="13">
        <v>0.0</v>
      </c>
      <c r="O109" s="14">
        <v>0.0</v>
      </c>
      <c r="P109" s="5">
        <f>'pinion rack'!$B$9*9.81*cos('pinion rack'!$B$4)*$B$2</f>
        <v>0</v>
      </c>
      <c r="Q109" s="4">
        <f t="shared" si="2"/>
        <v>0</v>
      </c>
    </row>
    <row r="110" ht="14.25" customHeight="1">
      <c r="D110" s="10">
        <v>107.0</v>
      </c>
      <c r="E110" s="11">
        <f t="shared" si="4"/>
        <v>0.3566666667</v>
      </c>
      <c r="F110" s="12">
        <f t="shared" si="5"/>
        <v>-0.094</v>
      </c>
      <c r="G110" s="10">
        <f t="shared" si="6"/>
        <v>-1.2</v>
      </c>
      <c r="H110" s="13">
        <v>0.0</v>
      </c>
      <c r="O110" s="14">
        <v>0.0</v>
      </c>
      <c r="P110" s="5">
        <f>'pinion rack'!$B$9*9.81*cos('pinion rack'!$B$4)*$B$2</f>
        <v>0</v>
      </c>
      <c r="Q110" s="4">
        <f t="shared" si="2"/>
        <v>0</v>
      </c>
    </row>
    <row r="111" ht="14.25" customHeight="1">
      <c r="D111" s="10">
        <v>108.0</v>
      </c>
      <c r="E111" s="11">
        <f t="shared" si="4"/>
        <v>0.36</v>
      </c>
      <c r="F111" s="12">
        <f t="shared" si="5"/>
        <v>-0.098</v>
      </c>
      <c r="G111" s="10">
        <f t="shared" si="6"/>
        <v>-1.2</v>
      </c>
      <c r="H111" s="13">
        <v>0.0</v>
      </c>
      <c r="O111" s="14">
        <v>0.0</v>
      </c>
      <c r="P111" s="5">
        <f>'pinion rack'!$B$9*9.81*cos('pinion rack'!$B$4)*$B$2</f>
        <v>0</v>
      </c>
      <c r="Q111" s="4">
        <f t="shared" si="2"/>
        <v>0</v>
      </c>
    </row>
    <row r="112" ht="14.25" customHeight="1">
      <c r="D112" s="10">
        <v>109.0</v>
      </c>
      <c r="E112" s="11">
        <f t="shared" si="4"/>
        <v>0.3633333333</v>
      </c>
      <c r="F112" s="12">
        <f t="shared" si="5"/>
        <v>-0.102</v>
      </c>
      <c r="G112" s="10">
        <f t="shared" si="6"/>
        <v>-1.2</v>
      </c>
      <c r="H112" s="13">
        <v>0.0</v>
      </c>
      <c r="O112" s="14">
        <v>0.0</v>
      </c>
      <c r="P112" s="5">
        <f>'pinion rack'!$B$9*9.81*cos('pinion rack'!$B$4)*$B$2</f>
        <v>0</v>
      </c>
      <c r="Q112" s="4">
        <f t="shared" si="2"/>
        <v>0</v>
      </c>
    </row>
    <row r="113" ht="14.25" customHeight="1">
      <c r="D113" s="10">
        <v>110.0</v>
      </c>
      <c r="E113" s="11">
        <f t="shared" si="4"/>
        <v>0.3666666667</v>
      </c>
      <c r="F113" s="12">
        <f t="shared" si="5"/>
        <v>-0.10584</v>
      </c>
      <c r="G113" s="10">
        <f t="shared" si="6"/>
        <v>-1.152</v>
      </c>
      <c r="H113" s="10">
        <f t="shared" ref="H113:H137" si="10">-$B$14</f>
        <v>14.4</v>
      </c>
      <c r="O113" s="14">
        <v>0.0</v>
      </c>
      <c r="P113" s="5">
        <f>'pinion rack'!$B$9*9.81*cos('pinion rack'!$B$4)*$B$2</f>
        <v>0</v>
      </c>
      <c r="Q113" s="4">
        <f t="shared" si="2"/>
        <v>0</v>
      </c>
    </row>
    <row r="114" ht="14.25" customHeight="1">
      <c r="D114" s="10">
        <v>111.0</v>
      </c>
      <c r="E114" s="11">
        <f t="shared" si="4"/>
        <v>0.37</v>
      </c>
      <c r="F114" s="12">
        <f t="shared" si="5"/>
        <v>-0.10952</v>
      </c>
      <c r="G114" s="10">
        <f t="shared" si="6"/>
        <v>-1.104</v>
      </c>
      <c r="H114" s="10">
        <f t="shared" si="10"/>
        <v>14.4</v>
      </c>
      <c r="O114" s="14">
        <v>0.0</v>
      </c>
      <c r="P114" s="5">
        <f>'pinion rack'!$B$9*9.81*cos('pinion rack'!$B$4)*$B$2</f>
        <v>0</v>
      </c>
      <c r="Q114" s="4">
        <f t="shared" si="2"/>
        <v>0</v>
      </c>
    </row>
    <row r="115" ht="14.25" customHeight="1">
      <c r="D115" s="10">
        <v>112.0</v>
      </c>
      <c r="E115" s="11">
        <f t="shared" si="4"/>
        <v>0.3733333333</v>
      </c>
      <c r="F115" s="12">
        <f t="shared" si="5"/>
        <v>-0.11304</v>
      </c>
      <c r="G115" s="10">
        <f t="shared" si="6"/>
        <v>-1.056</v>
      </c>
      <c r="H115" s="10">
        <f t="shared" si="10"/>
        <v>14.4</v>
      </c>
      <c r="O115" s="14">
        <v>0.0</v>
      </c>
      <c r="P115" s="5">
        <f>'pinion rack'!$B$9*9.81*cos('pinion rack'!$B$4)*$B$2</f>
        <v>0</v>
      </c>
      <c r="Q115" s="4">
        <f t="shared" si="2"/>
        <v>0</v>
      </c>
    </row>
    <row r="116" ht="14.25" customHeight="1">
      <c r="D116" s="10">
        <v>113.0</v>
      </c>
      <c r="E116" s="11">
        <f t="shared" si="4"/>
        <v>0.3766666667</v>
      </c>
      <c r="F116" s="12">
        <f t="shared" si="5"/>
        <v>-0.1164</v>
      </c>
      <c r="G116" s="10">
        <f t="shared" si="6"/>
        <v>-1.008</v>
      </c>
      <c r="H116" s="10">
        <f t="shared" si="10"/>
        <v>14.4</v>
      </c>
      <c r="O116" s="14">
        <v>0.0</v>
      </c>
      <c r="P116" s="5">
        <f>'pinion rack'!$B$9*9.81*cos('pinion rack'!$B$4)*$B$2</f>
        <v>0</v>
      </c>
      <c r="Q116" s="4">
        <f t="shared" si="2"/>
        <v>0</v>
      </c>
    </row>
    <row r="117" ht="14.25" customHeight="1">
      <c r="D117" s="10">
        <v>114.0</v>
      </c>
      <c r="E117" s="11">
        <f t="shared" si="4"/>
        <v>0.38</v>
      </c>
      <c r="F117" s="12">
        <f t="shared" si="5"/>
        <v>-0.1196</v>
      </c>
      <c r="G117" s="10">
        <f t="shared" si="6"/>
        <v>-0.96</v>
      </c>
      <c r="H117" s="10">
        <f t="shared" si="10"/>
        <v>14.4</v>
      </c>
      <c r="O117" s="14">
        <v>0.0</v>
      </c>
      <c r="P117" s="5">
        <f>'pinion rack'!$B$9*9.81*cos('pinion rack'!$B$4)*$B$2</f>
        <v>0</v>
      </c>
      <c r="Q117" s="4">
        <f t="shared" si="2"/>
        <v>0</v>
      </c>
    </row>
    <row r="118" ht="14.25" customHeight="1">
      <c r="D118" s="10">
        <v>115.0</v>
      </c>
      <c r="E118" s="11">
        <f t="shared" si="4"/>
        <v>0.3833333333</v>
      </c>
      <c r="F118" s="12">
        <f t="shared" si="5"/>
        <v>-0.12264</v>
      </c>
      <c r="G118" s="10">
        <f t="shared" si="6"/>
        <v>-0.912</v>
      </c>
      <c r="H118" s="10">
        <f t="shared" si="10"/>
        <v>14.4</v>
      </c>
      <c r="O118" s="14">
        <v>0.0</v>
      </c>
      <c r="P118" s="5">
        <f>'pinion rack'!$B$9*9.81*cos('pinion rack'!$B$4)*$B$2</f>
        <v>0</v>
      </c>
      <c r="Q118" s="4">
        <f t="shared" si="2"/>
        <v>0</v>
      </c>
    </row>
    <row r="119" ht="14.25" customHeight="1">
      <c r="D119" s="10">
        <v>116.0</v>
      </c>
      <c r="E119" s="11">
        <f t="shared" si="4"/>
        <v>0.3866666667</v>
      </c>
      <c r="F119" s="12">
        <f t="shared" si="5"/>
        <v>-0.12552</v>
      </c>
      <c r="G119" s="10">
        <f t="shared" si="6"/>
        <v>-0.864</v>
      </c>
      <c r="H119" s="10">
        <f t="shared" si="10"/>
        <v>14.4</v>
      </c>
      <c r="O119" s="14">
        <v>0.0</v>
      </c>
      <c r="P119" s="5">
        <f>'pinion rack'!$B$9*9.81*cos('pinion rack'!$B$4)*$B$2</f>
        <v>0</v>
      </c>
      <c r="Q119" s="4">
        <f t="shared" si="2"/>
        <v>0</v>
      </c>
    </row>
    <row r="120" ht="14.25" customHeight="1">
      <c r="D120" s="10">
        <v>117.0</v>
      </c>
      <c r="E120" s="11">
        <f t="shared" si="4"/>
        <v>0.39</v>
      </c>
      <c r="F120" s="12">
        <f t="shared" si="5"/>
        <v>-0.12824</v>
      </c>
      <c r="G120" s="10">
        <f t="shared" si="6"/>
        <v>-0.816</v>
      </c>
      <c r="H120" s="10">
        <f t="shared" si="10"/>
        <v>14.4</v>
      </c>
      <c r="O120" s="14">
        <v>0.0</v>
      </c>
      <c r="P120" s="5">
        <f>'pinion rack'!$B$9*9.81*cos('pinion rack'!$B$4)*$B$2</f>
        <v>0</v>
      </c>
      <c r="Q120" s="4">
        <f t="shared" si="2"/>
        <v>0</v>
      </c>
    </row>
    <row r="121" ht="14.25" customHeight="1">
      <c r="D121" s="10">
        <v>118.0</v>
      </c>
      <c r="E121" s="11">
        <f t="shared" si="4"/>
        <v>0.3933333333</v>
      </c>
      <c r="F121" s="12">
        <f t="shared" si="5"/>
        <v>-0.1308</v>
      </c>
      <c r="G121" s="10">
        <f t="shared" si="6"/>
        <v>-0.768</v>
      </c>
      <c r="H121" s="10">
        <f t="shared" si="10"/>
        <v>14.4</v>
      </c>
      <c r="O121" s="14">
        <v>0.0</v>
      </c>
      <c r="P121" s="5">
        <f>'pinion rack'!$B$9*9.81*cos('pinion rack'!$B$4)*$B$2</f>
        <v>0</v>
      </c>
      <c r="Q121" s="4">
        <f t="shared" si="2"/>
        <v>0</v>
      </c>
    </row>
    <row r="122" ht="14.25" customHeight="1">
      <c r="D122" s="10">
        <v>119.0</v>
      </c>
      <c r="E122" s="11">
        <f t="shared" si="4"/>
        <v>0.3966666667</v>
      </c>
      <c r="F122" s="12">
        <f t="shared" si="5"/>
        <v>-0.1332</v>
      </c>
      <c r="G122" s="10">
        <f t="shared" si="6"/>
        <v>-0.72</v>
      </c>
      <c r="H122" s="10">
        <f t="shared" si="10"/>
        <v>14.4</v>
      </c>
      <c r="O122" s="14">
        <v>0.0</v>
      </c>
      <c r="P122" s="5">
        <f>'pinion rack'!$B$9*9.81*cos('pinion rack'!$B$4)*$B$2</f>
        <v>0</v>
      </c>
      <c r="Q122" s="4">
        <f t="shared" si="2"/>
        <v>0</v>
      </c>
    </row>
    <row r="123" ht="14.25" customHeight="1">
      <c r="D123" s="10">
        <v>120.0</v>
      </c>
      <c r="E123" s="11">
        <f t="shared" si="4"/>
        <v>0.4</v>
      </c>
      <c r="F123" s="12">
        <f t="shared" si="5"/>
        <v>-0.13544</v>
      </c>
      <c r="G123" s="10">
        <f t="shared" si="6"/>
        <v>-0.672</v>
      </c>
      <c r="H123" s="10">
        <f t="shared" si="10"/>
        <v>14.4</v>
      </c>
      <c r="O123" s="14">
        <v>0.0</v>
      </c>
      <c r="P123" s="5">
        <f>'pinion rack'!$B$9*9.81*cos('pinion rack'!$B$4)*$B$2</f>
        <v>0</v>
      </c>
      <c r="Q123" s="4">
        <f t="shared" si="2"/>
        <v>0</v>
      </c>
    </row>
    <row r="124" ht="14.25" customHeight="1">
      <c r="D124" s="10">
        <v>121.0</v>
      </c>
      <c r="E124" s="11">
        <f t="shared" si="4"/>
        <v>0.4033333333</v>
      </c>
      <c r="F124" s="12">
        <f t="shared" si="5"/>
        <v>-0.13752</v>
      </c>
      <c r="G124" s="10">
        <f t="shared" si="6"/>
        <v>-0.624</v>
      </c>
      <c r="H124" s="10">
        <f t="shared" si="10"/>
        <v>14.4</v>
      </c>
      <c r="O124" s="14">
        <v>0.0</v>
      </c>
      <c r="P124" s="5">
        <f>'pinion rack'!$B$9*9.81*cos('pinion rack'!$B$4)*$B$2</f>
        <v>0</v>
      </c>
      <c r="Q124" s="4">
        <f t="shared" si="2"/>
        <v>0</v>
      </c>
    </row>
    <row r="125" ht="14.25" customHeight="1">
      <c r="D125" s="10">
        <v>122.0</v>
      </c>
      <c r="E125" s="11">
        <f t="shared" si="4"/>
        <v>0.4066666667</v>
      </c>
      <c r="F125" s="12">
        <f t="shared" si="5"/>
        <v>-0.13944</v>
      </c>
      <c r="G125" s="10">
        <f t="shared" si="6"/>
        <v>-0.576</v>
      </c>
      <c r="H125" s="10">
        <f t="shared" si="10"/>
        <v>14.4</v>
      </c>
      <c r="O125" s="14">
        <v>0.0</v>
      </c>
      <c r="P125" s="5">
        <f>'pinion rack'!$B$9*9.81*cos('pinion rack'!$B$4)*$B$2</f>
        <v>0</v>
      </c>
      <c r="Q125" s="4">
        <f t="shared" si="2"/>
        <v>0</v>
      </c>
    </row>
    <row r="126" ht="14.25" customHeight="1">
      <c r="D126" s="10">
        <v>123.0</v>
      </c>
      <c r="E126" s="11">
        <f t="shared" si="4"/>
        <v>0.41</v>
      </c>
      <c r="F126" s="12">
        <f t="shared" si="5"/>
        <v>-0.1412</v>
      </c>
      <c r="G126" s="10">
        <f t="shared" si="6"/>
        <v>-0.528</v>
      </c>
      <c r="H126" s="10">
        <f t="shared" si="10"/>
        <v>14.4</v>
      </c>
      <c r="O126" s="14">
        <v>0.0</v>
      </c>
      <c r="P126" s="5">
        <f>'pinion rack'!$B$9*9.81*cos('pinion rack'!$B$4)*$B$2</f>
        <v>0</v>
      </c>
      <c r="Q126" s="4">
        <f t="shared" si="2"/>
        <v>0</v>
      </c>
    </row>
    <row r="127" ht="14.25" customHeight="1">
      <c r="D127" s="10">
        <v>124.0</v>
      </c>
      <c r="E127" s="11">
        <f t="shared" si="4"/>
        <v>0.4133333333</v>
      </c>
      <c r="F127" s="12">
        <f t="shared" si="5"/>
        <v>-0.1428</v>
      </c>
      <c r="G127" s="10">
        <f t="shared" si="6"/>
        <v>-0.48</v>
      </c>
      <c r="H127" s="10">
        <f t="shared" si="10"/>
        <v>14.4</v>
      </c>
      <c r="O127" s="14">
        <v>0.0</v>
      </c>
      <c r="P127" s="5">
        <f>'pinion rack'!$B$9*9.81*cos('pinion rack'!$B$4)*$B$2</f>
        <v>0</v>
      </c>
      <c r="Q127" s="4">
        <f t="shared" si="2"/>
        <v>0</v>
      </c>
    </row>
    <row r="128" ht="14.25" customHeight="1">
      <c r="D128" s="10">
        <v>125.0</v>
      </c>
      <c r="E128" s="11">
        <f t="shared" si="4"/>
        <v>0.4166666667</v>
      </c>
      <c r="F128" s="12">
        <f t="shared" si="5"/>
        <v>-0.14424</v>
      </c>
      <c r="G128" s="10">
        <f t="shared" si="6"/>
        <v>-0.432</v>
      </c>
      <c r="H128" s="10">
        <f t="shared" si="10"/>
        <v>14.4</v>
      </c>
      <c r="O128" s="14">
        <v>0.0</v>
      </c>
      <c r="P128" s="5">
        <f>'pinion rack'!$B$9*9.81*cos('pinion rack'!$B$4)*$B$2</f>
        <v>0</v>
      </c>
      <c r="Q128" s="4">
        <f t="shared" si="2"/>
        <v>0</v>
      </c>
    </row>
    <row r="129" ht="14.25" customHeight="1">
      <c r="D129" s="10">
        <v>126.0</v>
      </c>
      <c r="E129" s="11">
        <f t="shared" si="4"/>
        <v>0.42</v>
      </c>
      <c r="F129" s="12">
        <f t="shared" si="5"/>
        <v>-0.14552</v>
      </c>
      <c r="G129" s="10">
        <f t="shared" si="6"/>
        <v>-0.384</v>
      </c>
      <c r="H129" s="10">
        <f t="shared" si="10"/>
        <v>14.4</v>
      </c>
      <c r="O129" s="14">
        <v>0.0</v>
      </c>
      <c r="P129" s="5">
        <f>'pinion rack'!$B$9*9.81*cos('pinion rack'!$B$4)*$B$2</f>
        <v>0</v>
      </c>
      <c r="Q129" s="4">
        <f t="shared" si="2"/>
        <v>0</v>
      </c>
    </row>
    <row r="130" ht="14.25" customHeight="1">
      <c r="D130" s="10">
        <v>127.0</v>
      </c>
      <c r="E130" s="11">
        <f t="shared" si="4"/>
        <v>0.4233333333</v>
      </c>
      <c r="F130" s="12">
        <f t="shared" si="5"/>
        <v>-0.14664</v>
      </c>
      <c r="G130" s="10">
        <f t="shared" si="6"/>
        <v>-0.336</v>
      </c>
      <c r="H130" s="10">
        <f t="shared" si="10"/>
        <v>14.4</v>
      </c>
      <c r="O130" s="14">
        <v>0.0</v>
      </c>
      <c r="P130" s="5">
        <f>'pinion rack'!$B$9*9.81*cos('pinion rack'!$B$4)*$B$2</f>
        <v>0</v>
      </c>
      <c r="Q130" s="4">
        <f t="shared" si="2"/>
        <v>0</v>
      </c>
    </row>
    <row r="131" ht="14.25" customHeight="1">
      <c r="D131" s="10">
        <v>128.0</v>
      </c>
      <c r="E131" s="11">
        <f t="shared" si="4"/>
        <v>0.4266666667</v>
      </c>
      <c r="F131" s="12">
        <f t="shared" si="5"/>
        <v>-0.1476</v>
      </c>
      <c r="G131" s="10">
        <f t="shared" si="6"/>
        <v>-0.288</v>
      </c>
      <c r="H131" s="10">
        <f t="shared" si="10"/>
        <v>14.4</v>
      </c>
      <c r="O131" s="14">
        <v>0.0</v>
      </c>
      <c r="P131" s="5">
        <f>'pinion rack'!$B$9*9.81*cos('pinion rack'!$B$4)*$B$2</f>
        <v>0</v>
      </c>
      <c r="Q131" s="4">
        <f t="shared" si="2"/>
        <v>0</v>
      </c>
    </row>
    <row r="132" ht="14.25" customHeight="1">
      <c r="D132" s="10">
        <v>129.0</v>
      </c>
      <c r="E132" s="11">
        <f t="shared" si="4"/>
        <v>0.43</v>
      </c>
      <c r="F132" s="12">
        <f t="shared" si="5"/>
        <v>-0.1484</v>
      </c>
      <c r="G132" s="10">
        <f t="shared" si="6"/>
        <v>-0.24</v>
      </c>
      <c r="H132" s="10">
        <f t="shared" si="10"/>
        <v>14.4</v>
      </c>
      <c r="O132" s="14">
        <v>0.0</v>
      </c>
      <c r="P132" s="5">
        <f>'pinion rack'!$B$9*9.81*cos('pinion rack'!$B$4)*$B$2</f>
        <v>0</v>
      </c>
      <c r="Q132" s="4">
        <f t="shared" si="2"/>
        <v>0</v>
      </c>
    </row>
    <row r="133" ht="14.25" customHeight="1">
      <c r="D133" s="10">
        <v>130.0</v>
      </c>
      <c r="E133" s="11">
        <f t="shared" si="4"/>
        <v>0.4333333333</v>
      </c>
      <c r="F133" s="12">
        <f t="shared" si="5"/>
        <v>-0.14904</v>
      </c>
      <c r="G133" s="10">
        <f t="shared" si="6"/>
        <v>-0.192</v>
      </c>
      <c r="H133" s="10">
        <f t="shared" si="10"/>
        <v>14.4</v>
      </c>
      <c r="O133" s="14">
        <v>0.0</v>
      </c>
      <c r="P133" s="5">
        <f>'pinion rack'!$B$9*9.81*cos('pinion rack'!$B$4)*$B$2</f>
        <v>0</v>
      </c>
      <c r="Q133" s="4">
        <f t="shared" si="2"/>
        <v>0</v>
      </c>
    </row>
    <row r="134" ht="14.25" customHeight="1">
      <c r="D134" s="10">
        <v>131.0</v>
      </c>
      <c r="E134" s="11">
        <f t="shared" si="4"/>
        <v>0.4366666667</v>
      </c>
      <c r="F134" s="12">
        <f t="shared" si="5"/>
        <v>-0.14952</v>
      </c>
      <c r="G134" s="10">
        <f t="shared" si="6"/>
        <v>-0.144</v>
      </c>
      <c r="H134" s="10">
        <f t="shared" si="10"/>
        <v>14.4</v>
      </c>
      <c r="O134" s="14">
        <v>0.0</v>
      </c>
      <c r="P134" s="5">
        <f>'pinion rack'!$B$9*9.81*cos('pinion rack'!$B$4)*$B$2</f>
        <v>0</v>
      </c>
      <c r="Q134" s="4">
        <f t="shared" si="2"/>
        <v>0</v>
      </c>
    </row>
    <row r="135" ht="14.25" customHeight="1">
      <c r="D135" s="10">
        <v>132.0</v>
      </c>
      <c r="E135" s="11">
        <f t="shared" si="4"/>
        <v>0.44</v>
      </c>
      <c r="F135" s="12">
        <f t="shared" si="5"/>
        <v>-0.14984</v>
      </c>
      <c r="G135" s="10">
        <f t="shared" si="6"/>
        <v>-0.096</v>
      </c>
      <c r="H135" s="10">
        <f t="shared" si="10"/>
        <v>14.4</v>
      </c>
      <c r="O135" s="14">
        <v>0.0</v>
      </c>
      <c r="P135" s="5">
        <f>'pinion rack'!$B$9*9.81*cos('pinion rack'!$B$4)*$B$2</f>
        <v>0</v>
      </c>
      <c r="Q135" s="4">
        <f t="shared" si="2"/>
        <v>0</v>
      </c>
    </row>
    <row r="136" ht="14.25" customHeight="1">
      <c r="D136" s="10">
        <v>133.0</v>
      </c>
      <c r="E136" s="11">
        <f t="shared" si="4"/>
        <v>0.4433333333</v>
      </c>
      <c r="F136" s="12">
        <f t="shared" si="5"/>
        <v>-0.15</v>
      </c>
      <c r="G136" s="10">
        <f t="shared" si="6"/>
        <v>-0.048</v>
      </c>
      <c r="H136" s="10">
        <f t="shared" si="10"/>
        <v>14.4</v>
      </c>
      <c r="O136" s="14">
        <v>0.0</v>
      </c>
      <c r="P136" s="5">
        <f>'pinion rack'!$B$9*9.81*cos('pinion rack'!$B$4)*$B$2</f>
        <v>0</v>
      </c>
      <c r="Q136" s="4">
        <f t="shared" si="2"/>
        <v>0</v>
      </c>
    </row>
    <row r="137" ht="14.25" customHeight="1">
      <c r="D137" s="10">
        <v>134.0</v>
      </c>
      <c r="E137" s="11">
        <f t="shared" si="4"/>
        <v>0.4466666667</v>
      </c>
      <c r="F137" s="12">
        <f t="shared" si="5"/>
        <v>-0.15</v>
      </c>
      <c r="G137" s="10">
        <f t="shared" si="6"/>
        <v>0</v>
      </c>
      <c r="H137" s="10">
        <f t="shared" si="10"/>
        <v>14.4</v>
      </c>
      <c r="O137" s="14">
        <v>0.0</v>
      </c>
      <c r="P137" s="5">
        <f>'pinion rack'!$B$9*9.81*cos('pinion rack'!$B$4)*$B$2</f>
        <v>0</v>
      </c>
      <c r="Q137" s="4">
        <f t="shared" si="2"/>
        <v>0</v>
      </c>
    </row>
    <row r="138" ht="14.25" customHeight="1">
      <c r="D138" s="10">
        <v>135.0</v>
      </c>
      <c r="E138" s="11">
        <f t="shared" si="4"/>
        <v>0.45</v>
      </c>
      <c r="F138" s="12">
        <f t="shared" si="5"/>
        <v>-0.15</v>
      </c>
      <c r="G138" s="10">
        <f t="shared" si="6"/>
        <v>0</v>
      </c>
      <c r="H138" s="13">
        <v>0.0</v>
      </c>
      <c r="O138" s="14">
        <v>0.0</v>
      </c>
      <c r="P138" s="5">
        <f>'pinion rack'!$B$9*9.81*cos('pinion rack'!$B$4)*$B$2</f>
        <v>0</v>
      </c>
      <c r="Q138" s="4">
        <f t="shared" si="2"/>
        <v>0</v>
      </c>
    </row>
    <row r="139" ht="14.25" customHeight="1">
      <c r="D139" s="10">
        <v>136.0</v>
      </c>
      <c r="E139" s="11">
        <f t="shared" ref="E139:E153" si="11">E138+$B$4*2</f>
        <v>0.4566666667</v>
      </c>
      <c r="F139" s="12">
        <f t="shared" si="5"/>
        <v>-0.15</v>
      </c>
      <c r="G139" s="10">
        <f t="shared" si="6"/>
        <v>0</v>
      </c>
      <c r="H139" s="13">
        <v>0.0</v>
      </c>
      <c r="O139" s="14">
        <v>0.0</v>
      </c>
      <c r="P139" s="5">
        <f>'pinion rack'!$B$9*9.81*cos('pinion rack'!$B$4)*$B$2</f>
        <v>0</v>
      </c>
      <c r="Q139" s="4">
        <f t="shared" si="2"/>
        <v>0</v>
      </c>
    </row>
    <row r="140" ht="14.25" customHeight="1">
      <c r="D140" s="10">
        <v>137.0</v>
      </c>
      <c r="E140" s="11">
        <f t="shared" si="11"/>
        <v>0.4633333333</v>
      </c>
      <c r="F140" s="12">
        <f t="shared" si="5"/>
        <v>-0.15</v>
      </c>
      <c r="G140" s="10">
        <f t="shared" si="6"/>
        <v>0</v>
      </c>
      <c r="H140" s="13">
        <v>0.0</v>
      </c>
      <c r="O140" s="14">
        <v>0.0</v>
      </c>
      <c r="P140" s="5">
        <f>'pinion rack'!$B$9*9.81*cos('pinion rack'!$B$4)*$B$2</f>
        <v>0</v>
      </c>
      <c r="Q140" s="4">
        <f t="shared" si="2"/>
        <v>0</v>
      </c>
    </row>
    <row r="141" ht="14.25" customHeight="1">
      <c r="D141" s="10">
        <v>138.0</v>
      </c>
      <c r="E141" s="11">
        <f t="shared" si="11"/>
        <v>0.47</v>
      </c>
      <c r="F141" s="12">
        <f t="shared" si="5"/>
        <v>-0.15</v>
      </c>
      <c r="G141" s="10">
        <f t="shared" si="6"/>
        <v>0</v>
      </c>
      <c r="H141" s="13">
        <v>0.0</v>
      </c>
      <c r="O141" s="14">
        <v>0.0</v>
      </c>
      <c r="P141" s="5">
        <f>'pinion rack'!$B$9*9.81*cos('pinion rack'!$B$4)*$B$2</f>
        <v>0</v>
      </c>
      <c r="Q141" s="4">
        <f t="shared" si="2"/>
        <v>0</v>
      </c>
    </row>
    <row r="142" ht="14.25" customHeight="1">
      <c r="D142" s="10">
        <v>139.0</v>
      </c>
      <c r="E142" s="11">
        <f t="shared" si="11"/>
        <v>0.4766666667</v>
      </c>
      <c r="F142" s="12">
        <f t="shared" si="5"/>
        <v>-0.15</v>
      </c>
      <c r="G142" s="10">
        <f t="shared" si="6"/>
        <v>0</v>
      </c>
      <c r="H142" s="13">
        <v>0.0</v>
      </c>
      <c r="O142" s="14">
        <v>0.0</v>
      </c>
      <c r="P142" s="5">
        <f>'pinion rack'!$B$9*9.81*cos('pinion rack'!$B$4)*$B$2</f>
        <v>0</v>
      </c>
      <c r="Q142" s="4">
        <f t="shared" si="2"/>
        <v>0</v>
      </c>
    </row>
    <row r="143" ht="14.25" customHeight="1">
      <c r="D143" s="10">
        <v>140.0</v>
      </c>
      <c r="E143" s="11">
        <f t="shared" si="11"/>
        <v>0.4833333333</v>
      </c>
      <c r="F143" s="12">
        <f t="shared" si="5"/>
        <v>-0.15</v>
      </c>
      <c r="G143" s="10">
        <f t="shared" si="6"/>
        <v>0</v>
      </c>
      <c r="H143" s="13">
        <v>0.0</v>
      </c>
      <c r="O143" s="14">
        <v>0.0</v>
      </c>
      <c r="P143" s="5">
        <f>'pinion rack'!$B$9*9.81*cos('pinion rack'!$B$4)*$B$2</f>
        <v>0</v>
      </c>
      <c r="Q143" s="4">
        <f t="shared" si="2"/>
        <v>0</v>
      </c>
    </row>
    <row r="144" ht="14.25" customHeight="1">
      <c r="D144" s="10">
        <v>141.0</v>
      </c>
      <c r="E144" s="11">
        <f t="shared" si="11"/>
        <v>0.49</v>
      </c>
      <c r="F144" s="12">
        <f t="shared" si="5"/>
        <v>-0.15</v>
      </c>
      <c r="G144" s="10">
        <f t="shared" si="6"/>
        <v>0</v>
      </c>
      <c r="H144" s="13">
        <v>0.0</v>
      </c>
      <c r="O144" s="14">
        <v>0.0</v>
      </c>
      <c r="P144" s="5">
        <f>'pinion rack'!$B$9*9.81*cos('pinion rack'!$B$4)*$B$2</f>
        <v>0</v>
      </c>
      <c r="Q144" s="4">
        <f t="shared" si="2"/>
        <v>0</v>
      </c>
    </row>
    <row r="145" ht="14.25" customHeight="1">
      <c r="D145" s="10">
        <v>142.0</v>
      </c>
      <c r="E145" s="11">
        <f t="shared" si="11"/>
        <v>0.4966666667</v>
      </c>
      <c r="F145" s="12">
        <f t="shared" si="5"/>
        <v>-0.15</v>
      </c>
      <c r="G145" s="10">
        <f t="shared" si="6"/>
        <v>0</v>
      </c>
      <c r="H145" s="13">
        <v>0.0</v>
      </c>
      <c r="O145" s="14">
        <v>0.0</v>
      </c>
      <c r="P145" s="5">
        <f>'pinion rack'!$B$9*9.81*cos('pinion rack'!$B$4)*$B$2</f>
        <v>0</v>
      </c>
      <c r="Q145" s="4">
        <f t="shared" si="2"/>
        <v>0</v>
      </c>
    </row>
    <row r="146" ht="14.25" customHeight="1">
      <c r="D146" s="10">
        <v>143.0</v>
      </c>
      <c r="E146" s="11">
        <f t="shared" si="11"/>
        <v>0.5033333333</v>
      </c>
      <c r="F146" s="12">
        <f t="shared" si="5"/>
        <v>-0.15</v>
      </c>
      <c r="G146" s="10">
        <f t="shared" si="6"/>
        <v>0</v>
      </c>
      <c r="H146" s="13">
        <v>0.0</v>
      </c>
      <c r="O146" s="14">
        <v>0.0</v>
      </c>
      <c r="P146" s="5">
        <f>'pinion rack'!$B$9*9.81*cos('pinion rack'!$B$4)*$B$2</f>
        <v>0</v>
      </c>
      <c r="Q146" s="4">
        <f t="shared" si="2"/>
        <v>0</v>
      </c>
    </row>
    <row r="147" ht="14.25" customHeight="1">
      <c r="D147" s="10">
        <v>144.0</v>
      </c>
      <c r="E147" s="11">
        <f t="shared" si="11"/>
        <v>0.51</v>
      </c>
      <c r="F147" s="12">
        <f t="shared" si="5"/>
        <v>-0.15</v>
      </c>
      <c r="G147" s="10">
        <f t="shared" si="6"/>
        <v>0</v>
      </c>
      <c r="H147" s="13">
        <v>0.0</v>
      </c>
      <c r="O147" s="14">
        <v>0.0</v>
      </c>
      <c r="P147" s="5">
        <f>'pinion rack'!$B$9*9.81*cos('pinion rack'!$B$4)*$B$2</f>
        <v>0</v>
      </c>
      <c r="Q147" s="4">
        <f t="shared" si="2"/>
        <v>0</v>
      </c>
    </row>
    <row r="148" ht="14.25" customHeight="1">
      <c r="D148" s="10">
        <v>145.0</v>
      </c>
      <c r="E148" s="11">
        <f t="shared" si="11"/>
        <v>0.5166666667</v>
      </c>
      <c r="F148" s="12">
        <f t="shared" si="5"/>
        <v>-0.15</v>
      </c>
      <c r="G148" s="10">
        <f t="shared" si="6"/>
        <v>0</v>
      </c>
      <c r="H148" s="13">
        <v>0.0</v>
      </c>
      <c r="O148" s="14">
        <v>0.0</v>
      </c>
      <c r="P148" s="5">
        <f>'pinion rack'!$B$9*9.81*cos('pinion rack'!$B$4)*$B$2</f>
        <v>0</v>
      </c>
      <c r="Q148" s="4">
        <f t="shared" si="2"/>
        <v>0</v>
      </c>
    </row>
    <row r="149" ht="14.25" customHeight="1">
      <c r="D149" s="10">
        <v>146.0</v>
      </c>
      <c r="E149" s="11">
        <f t="shared" si="11"/>
        <v>0.5233333333</v>
      </c>
      <c r="F149" s="12">
        <f t="shared" si="5"/>
        <v>-0.15</v>
      </c>
      <c r="G149" s="10">
        <f t="shared" si="6"/>
        <v>0</v>
      </c>
      <c r="H149" s="13">
        <v>0.0</v>
      </c>
      <c r="O149" s="14">
        <v>0.0</v>
      </c>
      <c r="P149" s="5">
        <f>'pinion rack'!$B$9*9.81*cos('pinion rack'!$B$4)*$B$2</f>
        <v>0</v>
      </c>
      <c r="Q149" s="4">
        <f t="shared" si="2"/>
        <v>0</v>
      </c>
    </row>
    <row r="150" ht="14.25" customHeight="1">
      <c r="D150" s="10">
        <v>147.0</v>
      </c>
      <c r="E150" s="11">
        <f t="shared" si="11"/>
        <v>0.53</v>
      </c>
      <c r="F150" s="12">
        <f t="shared" si="5"/>
        <v>-0.15</v>
      </c>
      <c r="G150" s="10">
        <f t="shared" si="6"/>
        <v>0</v>
      </c>
      <c r="H150" s="13">
        <v>0.0</v>
      </c>
      <c r="O150" s="14">
        <v>0.0</v>
      </c>
      <c r="P150" s="5">
        <f>'pinion rack'!$B$9*9.81*cos('pinion rack'!$B$4)*$B$2</f>
        <v>0</v>
      </c>
      <c r="Q150" s="4">
        <f t="shared" si="2"/>
        <v>0</v>
      </c>
    </row>
    <row r="151" ht="14.25" customHeight="1">
      <c r="D151" s="10">
        <v>148.0</v>
      </c>
      <c r="E151" s="11">
        <f t="shared" si="11"/>
        <v>0.5366666667</v>
      </c>
      <c r="F151" s="12">
        <f t="shared" si="5"/>
        <v>-0.15</v>
      </c>
      <c r="G151" s="10">
        <f t="shared" si="6"/>
        <v>0</v>
      </c>
      <c r="H151" s="13">
        <v>0.0</v>
      </c>
      <c r="O151" s="14">
        <v>0.0</v>
      </c>
      <c r="P151" s="5">
        <f>'pinion rack'!$B$9*9.81*cos('pinion rack'!$B$4)*$B$2</f>
        <v>0</v>
      </c>
      <c r="Q151" s="4">
        <f t="shared" si="2"/>
        <v>0</v>
      </c>
    </row>
    <row r="152" ht="14.25" customHeight="1">
      <c r="D152" s="10">
        <v>149.0</v>
      </c>
      <c r="E152" s="11">
        <f t="shared" si="11"/>
        <v>0.5433333333</v>
      </c>
      <c r="F152" s="32">
        <f t="shared" si="5"/>
        <v>-0.15</v>
      </c>
      <c r="G152" s="10">
        <f t="shared" si="6"/>
        <v>0</v>
      </c>
      <c r="H152" s="13">
        <v>0.0</v>
      </c>
      <c r="O152" s="14">
        <v>0.0</v>
      </c>
      <c r="P152" s="5">
        <f>'pinion rack'!$B$9*9.81*cos('pinion rack'!$B$4)*$B$2</f>
        <v>0</v>
      </c>
      <c r="Q152" s="4">
        <f t="shared" si="2"/>
        <v>0</v>
      </c>
    </row>
    <row r="153" ht="14.25" customHeight="1">
      <c r="D153" s="10">
        <v>150.0</v>
      </c>
      <c r="E153" s="11">
        <f t="shared" si="11"/>
        <v>0.55</v>
      </c>
      <c r="F153" s="12">
        <f t="shared" si="5"/>
        <v>-0.15</v>
      </c>
      <c r="G153" s="10">
        <f t="shared" si="6"/>
        <v>0</v>
      </c>
      <c r="H153" s="13">
        <v>0.0</v>
      </c>
      <c r="O153" s="14">
        <v>0.0</v>
      </c>
      <c r="P153" s="5">
        <f>'pinion rack'!$B$9*9.81*cos('pinion rack'!$B$4)*$B$2</f>
        <v>0</v>
      </c>
      <c r="Q153" s="4">
        <f t="shared" si="2"/>
        <v>0</v>
      </c>
    </row>
    <row r="154" ht="14.25" customHeight="1">
      <c r="O154" s="5"/>
      <c r="P154" s="5"/>
      <c r="Q154" s="5"/>
    </row>
    <row r="155" ht="14.25" customHeight="1">
      <c r="O155" s="5"/>
      <c r="P155" s="5"/>
      <c r="Q155" s="5"/>
    </row>
    <row r="156" ht="14.25" customHeight="1">
      <c r="O156" s="5"/>
      <c r="P156" s="5"/>
      <c r="Q156" s="5"/>
    </row>
    <row r="157" ht="14.25" customHeight="1">
      <c r="O157" s="5"/>
      <c r="P157" s="5"/>
      <c r="Q157" s="5"/>
    </row>
    <row r="158" ht="14.25" customHeight="1">
      <c r="O158" s="5"/>
      <c r="P158" s="5"/>
      <c r="Q158" s="5"/>
    </row>
    <row r="159" ht="14.25" customHeight="1">
      <c r="O159" s="5"/>
      <c r="P159" s="5"/>
      <c r="Q159" s="5"/>
    </row>
    <row r="160" ht="14.25" customHeight="1">
      <c r="O160" s="5"/>
      <c r="P160" s="5"/>
      <c r="Q160" s="5"/>
    </row>
    <row r="161" ht="14.25" customHeight="1">
      <c r="O161" s="5"/>
      <c r="P161" s="5"/>
      <c r="Q161" s="5"/>
    </row>
    <row r="162" ht="14.25" customHeight="1">
      <c r="O162" s="5"/>
      <c r="P162" s="5"/>
      <c r="Q162" s="5"/>
    </row>
    <row r="163" ht="14.25" customHeight="1">
      <c r="O163" s="5"/>
      <c r="P163" s="5"/>
      <c r="Q163" s="5"/>
    </row>
    <row r="164" ht="14.25" customHeight="1">
      <c r="O164" s="5"/>
      <c r="P164" s="5"/>
      <c r="Q164" s="5"/>
    </row>
    <row r="165" ht="14.25" customHeight="1">
      <c r="O165" s="5"/>
      <c r="P165" s="5"/>
      <c r="Q165" s="5"/>
    </row>
    <row r="166" ht="14.25" customHeight="1">
      <c r="O166" s="5"/>
      <c r="P166" s="5"/>
      <c r="Q166" s="5"/>
    </row>
    <row r="167" ht="14.25" customHeight="1">
      <c r="O167" s="5"/>
      <c r="P167" s="5"/>
      <c r="Q167" s="5"/>
    </row>
    <row r="168" ht="14.25" customHeight="1">
      <c r="O168" s="5"/>
      <c r="P168" s="5"/>
      <c r="Q168" s="5"/>
    </row>
    <row r="169" ht="14.25" customHeight="1">
      <c r="O169" s="5"/>
      <c r="P169" s="5"/>
      <c r="Q169" s="5"/>
    </row>
    <row r="170" ht="14.25" customHeight="1">
      <c r="O170" s="5"/>
      <c r="P170" s="5"/>
      <c r="Q170" s="5"/>
    </row>
    <row r="171" ht="14.25" customHeight="1">
      <c r="O171" s="5"/>
      <c r="P171" s="5"/>
      <c r="Q171" s="5"/>
    </row>
    <row r="172" ht="14.25" customHeight="1">
      <c r="O172" s="5"/>
      <c r="P172" s="5"/>
      <c r="Q172" s="5"/>
    </row>
    <row r="173" ht="14.25" customHeight="1">
      <c r="O173" s="5"/>
      <c r="P173" s="5"/>
      <c r="Q173" s="5"/>
    </row>
    <row r="174" ht="14.25" customHeight="1">
      <c r="O174" s="5"/>
      <c r="P174" s="5"/>
      <c r="Q174" s="5"/>
    </row>
    <row r="175" ht="14.25" customHeight="1">
      <c r="O175" s="5"/>
      <c r="P175" s="5"/>
      <c r="Q175" s="5"/>
    </row>
    <row r="176" ht="14.25" customHeight="1">
      <c r="O176" s="5"/>
      <c r="P176" s="5"/>
      <c r="Q176" s="5"/>
    </row>
    <row r="177" ht="14.25" customHeight="1">
      <c r="O177" s="5"/>
      <c r="P177" s="5"/>
      <c r="Q177" s="5"/>
    </row>
    <row r="178" ht="14.25" customHeight="1">
      <c r="O178" s="5"/>
      <c r="P178" s="5"/>
      <c r="Q178" s="5"/>
    </row>
    <row r="179" ht="14.25" customHeight="1">
      <c r="O179" s="5"/>
      <c r="P179" s="5"/>
      <c r="Q179" s="5"/>
    </row>
    <row r="180" ht="14.25" customHeight="1">
      <c r="O180" s="5"/>
      <c r="P180" s="5"/>
      <c r="Q180" s="5"/>
    </row>
    <row r="181" ht="14.25" customHeight="1">
      <c r="O181" s="5"/>
      <c r="P181" s="5"/>
      <c r="Q181" s="5"/>
    </row>
    <row r="182" ht="14.25" customHeight="1">
      <c r="O182" s="5"/>
      <c r="P182" s="5"/>
      <c r="Q182" s="5"/>
    </row>
    <row r="183" ht="14.25" customHeight="1">
      <c r="O183" s="5"/>
      <c r="P183" s="5"/>
      <c r="Q183" s="5"/>
    </row>
    <row r="184" ht="14.25" customHeight="1">
      <c r="O184" s="5"/>
      <c r="P184" s="5"/>
      <c r="Q184" s="5"/>
    </row>
    <row r="185" ht="14.25" customHeight="1">
      <c r="O185" s="5"/>
      <c r="P185" s="5"/>
      <c r="Q185" s="5"/>
    </row>
    <row r="186" ht="14.25" customHeight="1">
      <c r="O186" s="5"/>
      <c r="P186" s="5"/>
      <c r="Q186" s="5"/>
    </row>
    <row r="187" ht="14.25" customHeight="1">
      <c r="O187" s="5"/>
      <c r="P187" s="5"/>
      <c r="Q187" s="5"/>
    </row>
    <row r="188" ht="14.25" customHeight="1">
      <c r="O188" s="5"/>
      <c r="P188" s="5"/>
      <c r="Q188" s="5"/>
    </row>
    <row r="189" ht="14.25" customHeight="1">
      <c r="O189" s="5"/>
      <c r="P189" s="5"/>
      <c r="Q189" s="5"/>
    </row>
    <row r="190" ht="14.25" customHeight="1">
      <c r="O190" s="5"/>
      <c r="P190" s="5"/>
      <c r="Q190" s="5"/>
    </row>
    <row r="191" ht="14.25" customHeight="1">
      <c r="O191" s="5"/>
      <c r="P191" s="5"/>
      <c r="Q191" s="5"/>
    </row>
    <row r="192" ht="14.25" customHeight="1">
      <c r="O192" s="5"/>
      <c r="P192" s="5"/>
      <c r="Q192" s="5"/>
    </row>
    <row r="193" ht="14.25" customHeight="1">
      <c r="O193" s="5"/>
      <c r="P193" s="5"/>
      <c r="Q193" s="5"/>
    </row>
    <row r="194" ht="14.25" customHeight="1">
      <c r="O194" s="5"/>
      <c r="P194" s="5"/>
      <c r="Q194" s="5"/>
    </row>
    <row r="195" ht="14.25" customHeight="1">
      <c r="O195" s="5"/>
      <c r="P195" s="5"/>
      <c r="Q195" s="5"/>
    </row>
    <row r="196" ht="14.25" customHeight="1">
      <c r="O196" s="5"/>
      <c r="P196" s="5"/>
      <c r="Q196" s="5"/>
    </row>
    <row r="197" ht="14.25" customHeight="1">
      <c r="O197" s="5"/>
      <c r="P197" s="5"/>
      <c r="Q197" s="5"/>
    </row>
    <row r="198" ht="14.25" customHeight="1">
      <c r="O198" s="5"/>
      <c r="P198" s="5"/>
      <c r="Q198" s="5"/>
    </row>
    <row r="199" ht="14.25" customHeight="1">
      <c r="O199" s="5"/>
      <c r="P199" s="5"/>
      <c r="Q199" s="5"/>
    </row>
    <row r="200" ht="14.25" customHeight="1">
      <c r="O200" s="5"/>
      <c r="P200" s="5"/>
      <c r="Q200" s="5"/>
    </row>
    <row r="201" ht="14.25" customHeight="1">
      <c r="O201" s="5"/>
      <c r="P201" s="5"/>
      <c r="Q201" s="5"/>
    </row>
    <row r="202" ht="14.25" customHeight="1">
      <c r="O202" s="5"/>
      <c r="P202" s="5"/>
      <c r="Q202" s="5"/>
    </row>
    <row r="203" ht="14.25" customHeight="1">
      <c r="O203" s="5"/>
      <c r="P203" s="5"/>
      <c r="Q203" s="5"/>
    </row>
    <row r="204" ht="14.25" customHeight="1">
      <c r="O204" s="5"/>
      <c r="P204" s="5"/>
      <c r="Q204" s="5"/>
    </row>
    <row r="205" ht="14.25" customHeight="1">
      <c r="O205" s="5"/>
      <c r="P205" s="5"/>
      <c r="Q205" s="5"/>
    </row>
    <row r="206" ht="14.25" customHeight="1">
      <c r="O206" s="5"/>
      <c r="P206" s="5"/>
      <c r="Q206" s="5"/>
    </row>
    <row r="207" ht="14.25" customHeight="1">
      <c r="O207" s="5"/>
      <c r="P207" s="5"/>
      <c r="Q207" s="5"/>
    </row>
    <row r="208" ht="14.25" customHeight="1">
      <c r="O208" s="5"/>
      <c r="P208" s="5"/>
      <c r="Q208" s="5"/>
    </row>
    <row r="209" ht="14.25" customHeight="1">
      <c r="O209" s="5"/>
      <c r="P209" s="5"/>
      <c r="Q209" s="5"/>
    </row>
    <row r="210" ht="14.25" customHeight="1">
      <c r="O210" s="5"/>
      <c r="P210" s="5"/>
      <c r="Q210" s="5"/>
    </row>
    <row r="211" ht="14.25" customHeight="1">
      <c r="O211" s="5"/>
      <c r="P211" s="5"/>
      <c r="Q211" s="5"/>
    </row>
    <row r="212" ht="14.25" customHeight="1">
      <c r="O212" s="5"/>
      <c r="P212" s="5"/>
      <c r="Q212" s="5"/>
    </row>
    <row r="213" ht="14.25" customHeight="1">
      <c r="O213" s="5"/>
      <c r="P213" s="5"/>
      <c r="Q213" s="5"/>
    </row>
    <row r="214" ht="14.25" customHeight="1">
      <c r="O214" s="5"/>
      <c r="P214" s="5"/>
      <c r="Q214" s="5"/>
    </row>
    <row r="215" ht="14.25" customHeight="1">
      <c r="O215" s="5"/>
      <c r="P215" s="5"/>
      <c r="Q215" s="5"/>
    </row>
    <row r="216" ht="14.25" customHeight="1">
      <c r="O216" s="5"/>
      <c r="P216" s="5"/>
      <c r="Q216" s="5"/>
    </row>
    <row r="217" ht="14.25" customHeight="1">
      <c r="O217" s="5"/>
      <c r="P217" s="5"/>
      <c r="Q217" s="5"/>
    </row>
    <row r="218" ht="14.25" customHeight="1">
      <c r="O218" s="5"/>
      <c r="P218" s="5"/>
      <c r="Q218" s="5"/>
    </row>
    <row r="219" ht="14.25" customHeight="1">
      <c r="O219" s="5"/>
      <c r="P219" s="5"/>
      <c r="Q219" s="5"/>
    </row>
    <row r="220" ht="14.25" customHeight="1">
      <c r="O220" s="5"/>
      <c r="P220" s="5"/>
      <c r="Q220" s="5"/>
    </row>
    <row r="221" ht="14.25" customHeight="1">
      <c r="O221" s="5"/>
      <c r="P221" s="5"/>
      <c r="Q221" s="5"/>
    </row>
    <row r="222" ht="14.25" customHeight="1">
      <c r="O222" s="5"/>
      <c r="P222" s="5"/>
      <c r="Q222" s="5"/>
    </row>
    <row r="223" ht="14.25" customHeight="1">
      <c r="O223" s="5"/>
      <c r="P223" s="5"/>
      <c r="Q223" s="5"/>
    </row>
    <row r="224" ht="14.25" customHeight="1">
      <c r="O224" s="5"/>
      <c r="P224" s="5"/>
      <c r="Q224" s="5"/>
    </row>
    <row r="225" ht="14.25" customHeight="1">
      <c r="O225" s="5"/>
      <c r="P225" s="5"/>
      <c r="Q225" s="5"/>
    </row>
    <row r="226" ht="14.25" customHeight="1">
      <c r="O226" s="5"/>
      <c r="P226" s="5"/>
      <c r="Q226" s="5"/>
    </row>
    <row r="227" ht="14.25" customHeight="1">
      <c r="O227" s="5"/>
      <c r="P227" s="5"/>
      <c r="Q227" s="5"/>
    </row>
    <row r="228" ht="14.25" customHeight="1">
      <c r="O228" s="5"/>
      <c r="P228" s="5"/>
      <c r="Q228" s="5"/>
    </row>
    <row r="229" ht="14.25" customHeight="1">
      <c r="O229" s="5"/>
      <c r="P229" s="5"/>
      <c r="Q229" s="5"/>
    </row>
    <row r="230" ht="14.25" customHeight="1">
      <c r="O230" s="5"/>
      <c r="P230" s="5"/>
      <c r="Q230" s="5"/>
    </row>
    <row r="231" ht="14.25" customHeight="1">
      <c r="O231" s="5"/>
      <c r="P231" s="5"/>
      <c r="Q231" s="5"/>
    </row>
    <row r="232" ht="14.25" customHeight="1">
      <c r="O232" s="5"/>
      <c r="P232" s="5"/>
      <c r="Q232" s="5"/>
    </row>
    <row r="233" ht="14.25" customHeight="1">
      <c r="O233" s="5"/>
      <c r="P233" s="5"/>
      <c r="Q233" s="5"/>
    </row>
    <row r="234" ht="14.25" customHeight="1">
      <c r="O234" s="5"/>
      <c r="P234" s="5"/>
      <c r="Q234" s="5"/>
    </row>
    <row r="235" ht="14.25" customHeight="1">
      <c r="O235" s="5"/>
      <c r="P235" s="5"/>
      <c r="Q235" s="5"/>
    </row>
    <row r="236" ht="14.25" customHeight="1">
      <c r="O236" s="5"/>
      <c r="P236" s="5"/>
      <c r="Q236" s="5"/>
    </row>
    <row r="237" ht="14.25" customHeight="1">
      <c r="O237" s="5"/>
      <c r="P237" s="5"/>
      <c r="Q237" s="5"/>
    </row>
    <row r="238" ht="14.25" customHeight="1">
      <c r="O238" s="5"/>
      <c r="P238" s="5"/>
      <c r="Q238" s="5"/>
    </row>
    <row r="239" ht="14.25" customHeight="1">
      <c r="O239" s="5"/>
      <c r="P239" s="5"/>
      <c r="Q239" s="5"/>
    </row>
    <row r="240" ht="14.25" customHeight="1">
      <c r="O240" s="5"/>
      <c r="P240" s="5"/>
      <c r="Q240" s="5"/>
    </row>
    <row r="241" ht="14.25" customHeight="1">
      <c r="O241" s="5"/>
      <c r="P241" s="5"/>
      <c r="Q241" s="5"/>
    </row>
    <row r="242" ht="14.25" customHeight="1">
      <c r="O242" s="5"/>
      <c r="P242" s="5"/>
      <c r="Q242" s="5"/>
    </row>
    <row r="243" ht="14.25" customHeight="1">
      <c r="O243" s="5"/>
      <c r="P243" s="5"/>
      <c r="Q243" s="5"/>
    </row>
    <row r="244" ht="14.25" customHeight="1">
      <c r="O244" s="5"/>
      <c r="P244" s="5"/>
      <c r="Q244" s="5"/>
    </row>
    <row r="245" ht="14.25" customHeight="1">
      <c r="O245" s="5"/>
      <c r="P245" s="5"/>
      <c r="Q245" s="5"/>
    </row>
    <row r="246" ht="14.25" customHeight="1">
      <c r="O246" s="5"/>
      <c r="P246" s="5"/>
      <c r="Q246" s="5"/>
    </row>
    <row r="247" ht="14.25" customHeight="1">
      <c r="O247" s="5"/>
      <c r="P247" s="5"/>
      <c r="Q247" s="5"/>
    </row>
    <row r="248" ht="14.25" customHeight="1">
      <c r="O248" s="5"/>
      <c r="P248" s="5"/>
      <c r="Q248" s="5"/>
    </row>
    <row r="249" ht="14.25" customHeight="1">
      <c r="O249" s="5"/>
      <c r="P249" s="5"/>
      <c r="Q249" s="5"/>
    </row>
    <row r="250" ht="14.25" customHeight="1">
      <c r="O250" s="5"/>
      <c r="P250" s="5"/>
      <c r="Q250" s="5"/>
    </row>
    <row r="251" ht="14.25" customHeight="1">
      <c r="O251" s="5"/>
      <c r="P251" s="5"/>
      <c r="Q251" s="5"/>
    </row>
    <row r="252" ht="14.25" customHeight="1">
      <c r="O252" s="5"/>
      <c r="P252" s="5"/>
      <c r="Q252" s="5"/>
    </row>
    <row r="253" ht="14.25" customHeight="1">
      <c r="O253" s="5"/>
      <c r="P253" s="5"/>
      <c r="Q253" s="5"/>
    </row>
    <row r="254" ht="14.25" customHeight="1">
      <c r="O254" s="5"/>
      <c r="P254" s="5"/>
      <c r="Q254" s="5"/>
    </row>
    <row r="255" ht="14.25" customHeight="1">
      <c r="O255" s="5"/>
      <c r="P255" s="5"/>
      <c r="Q255" s="5"/>
    </row>
    <row r="256" ht="14.25" customHeight="1">
      <c r="O256" s="5"/>
      <c r="P256" s="5"/>
      <c r="Q256" s="5"/>
    </row>
    <row r="257" ht="14.25" customHeight="1">
      <c r="O257" s="5"/>
      <c r="P257" s="5"/>
      <c r="Q257" s="5"/>
    </row>
    <row r="258" ht="14.25" customHeight="1">
      <c r="O258" s="5"/>
      <c r="P258" s="5"/>
      <c r="Q258" s="5"/>
    </row>
    <row r="259" ht="14.25" customHeight="1">
      <c r="O259" s="5"/>
      <c r="P259" s="5"/>
      <c r="Q259" s="5"/>
    </row>
    <row r="260" ht="14.25" customHeight="1">
      <c r="O260" s="5"/>
      <c r="P260" s="5"/>
      <c r="Q260" s="5"/>
    </row>
    <row r="261" ht="14.25" customHeight="1">
      <c r="O261" s="5"/>
      <c r="P261" s="5"/>
      <c r="Q261" s="5"/>
    </row>
    <row r="262" ht="14.25" customHeight="1">
      <c r="O262" s="5"/>
      <c r="P262" s="5"/>
      <c r="Q262" s="5"/>
    </row>
    <row r="263" ht="14.25" customHeight="1">
      <c r="O263" s="5"/>
      <c r="P263" s="5"/>
      <c r="Q263" s="5"/>
    </row>
    <row r="264" ht="14.25" customHeight="1">
      <c r="O264" s="5"/>
      <c r="P264" s="5"/>
      <c r="Q264" s="5"/>
    </row>
    <row r="265" ht="14.25" customHeight="1">
      <c r="O265" s="5"/>
      <c r="P265" s="5"/>
      <c r="Q265" s="5"/>
    </row>
    <row r="266" ht="14.25" customHeight="1">
      <c r="O266" s="5"/>
      <c r="P266" s="5"/>
      <c r="Q266" s="5"/>
    </row>
    <row r="267" ht="14.25" customHeight="1">
      <c r="O267" s="5"/>
      <c r="P267" s="5"/>
      <c r="Q267" s="5"/>
    </row>
    <row r="268" ht="14.25" customHeight="1">
      <c r="O268" s="5"/>
      <c r="P268" s="5"/>
      <c r="Q268" s="5"/>
    </row>
    <row r="269" ht="14.25" customHeight="1">
      <c r="O269" s="5"/>
      <c r="P269" s="5"/>
      <c r="Q269" s="5"/>
    </row>
    <row r="270" ht="14.25" customHeight="1">
      <c r="O270" s="5"/>
      <c r="P270" s="5"/>
      <c r="Q270" s="5"/>
    </row>
    <row r="271" ht="14.25" customHeight="1">
      <c r="O271" s="5"/>
      <c r="P271" s="5"/>
      <c r="Q271" s="5"/>
    </row>
    <row r="272" ht="14.25" customHeight="1">
      <c r="O272" s="5"/>
      <c r="P272" s="5"/>
      <c r="Q272" s="5"/>
    </row>
    <row r="273" ht="14.25" customHeight="1">
      <c r="O273" s="5"/>
      <c r="P273" s="5"/>
      <c r="Q273" s="5"/>
    </row>
    <row r="274" ht="14.25" customHeight="1">
      <c r="O274" s="5"/>
      <c r="P274" s="5"/>
      <c r="Q274" s="5"/>
    </row>
    <row r="275" ht="14.25" customHeight="1">
      <c r="O275" s="5"/>
      <c r="P275" s="5"/>
      <c r="Q275" s="5"/>
    </row>
    <row r="276" ht="14.25" customHeight="1">
      <c r="O276" s="5"/>
      <c r="P276" s="5"/>
      <c r="Q276" s="5"/>
    </row>
    <row r="277" ht="14.25" customHeight="1">
      <c r="O277" s="5"/>
      <c r="P277" s="5"/>
      <c r="Q277" s="5"/>
    </row>
    <row r="278" ht="14.25" customHeight="1">
      <c r="O278" s="5"/>
      <c r="P278" s="5"/>
      <c r="Q278" s="5"/>
    </row>
    <row r="279" ht="14.25" customHeight="1">
      <c r="O279" s="5"/>
      <c r="P279" s="5"/>
      <c r="Q279" s="5"/>
    </row>
    <row r="280" ht="14.25" customHeight="1">
      <c r="O280" s="5"/>
      <c r="P280" s="5"/>
      <c r="Q280" s="5"/>
    </row>
    <row r="281" ht="14.25" customHeight="1">
      <c r="O281" s="5"/>
      <c r="P281" s="5"/>
      <c r="Q281" s="5"/>
    </row>
    <row r="282" ht="14.25" customHeight="1">
      <c r="O282" s="5"/>
      <c r="P282" s="5"/>
      <c r="Q282" s="5"/>
    </row>
    <row r="283" ht="14.25" customHeight="1">
      <c r="O283" s="5"/>
      <c r="P283" s="5"/>
      <c r="Q283" s="5"/>
    </row>
    <row r="284" ht="14.25" customHeight="1">
      <c r="O284" s="5"/>
      <c r="P284" s="5"/>
      <c r="Q284" s="5"/>
    </row>
    <row r="285" ht="14.25" customHeight="1">
      <c r="O285" s="5"/>
      <c r="P285" s="5"/>
      <c r="Q285" s="5"/>
    </row>
    <row r="286" ht="14.25" customHeight="1">
      <c r="O286" s="5"/>
      <c r="P286" s="5"/>
      <c r="Q286" s="5"/>
    </row>
    <row r="287" ht="14.25" customHeight="1">
      <c r="O287" s="5"/>
      <c r="P287" s="5"/>
      <c r="Q287" s="5"/>
    </row>
    <row r="288" ht="14.25" customHeight="1">
      <c r="O288" s="5"/>
      <c r="P288" s="5"/>
      <c r="Q288" s="5"/>
    </row>
    <row r="289" ht="14.25" customHeight="1">
      <c r="O289" s="5"/>
      <c r="P289" s="5"/>
      <c r="Q289" s="5"/>
    </row>
    <row r="290" ht="14.25" customHeight="1">
      <c r="O290" s="5"/>
      <c r="P290" s="5"/>
      <c r="Q290" s="5"/>
    </row>
    <row r="291" ht="14.25" customHeight="1">
      <c r="O291" s="5"/>
      <c r="P291" s="5"/>
      <c r="Q291" s="5"/>
    </row>
    <row r="292" ht="14.25" customHeight="1">
      <c r="O292" s="5"/>
      <c r="P292" s="5"/>
      <c r="Q292" s="5"/>
    </row>
    <row r="293" ht="14.25" customHeight="1">
      <c r="O293" s="5"/>
      <c r="P293" s="5"/>
      <c r="Q293" s="5"/>
    </row>
    <row r="294" ht="14.25" customHeight="1">
      <c r="O294" s="5"/>
      <c r="P294" s="5"/>
      <c r="Q294" s="5"/>
    </row>
    <row r="295" ht="14.25" customHeight="1">
      <c r="O295" s="5"/>
      <c r="P295" s="5"/>
      <c r="Q295" s="5"/>
    </row>
    <row r="296" ht="14.25" customHeight="1">
      <c r="O296" s="5"/>
      <c r="P296" s="5"/>
      <c r="Q296" s="5"/>
    </row>
    <row r="297" ht="14.25" customHeight="1">
      <c r="O297" s="5"/>
      <c r="P297" s="5"/>
      <c r="Q297" s="5"/>
    </row>
    <row r="298" ht="14.25" customHeight="1">
      <c r="O298" s="5"/>
      <c r="P298" s="5"/>
      <c r="Q298" s="5"/>
    </row>
    <row r="299" ht="14.25" customHeight="1">
      <c r="O299" s="5"/>
      <c r="P299" s="5"/>
      <c r="Q299" s="5"/>
    </row>
    <row r="300" ht="14.25" customHeight="1">
      <c r="O300" s="5"/>
      <c r="P300" s="5"/>
      <c r="Q300" s="5"/>
    </row>
    <row r="301" ht="14.25" customHeight="1">
      <c r="O301" s="5"/>
      <c r="P301" s="5"/>
      <c r="Q301" s="5"/>
    </row>
    <row r="302" ht="14.25" customHeight="1">
      <c r="O302" s="5"/>
      <c r="P302" s="5"/>
      <c r="Q302" s="5"/>
    </row>
    <row r="303" ht="14.25" customHeight="1">
      <c r="O303" s="5"/>
      <c r="P303" s="5"/>
      <c r="Q303" s="5"/>
    </row>
    <row r="304" ht="14.25" customHeight="1">
      <c r="O304" s="5"/>
      <c r="P304" s="5"/>
      <c r="Q304" s="5"/>
    </row>
    <row r="305" ht="14.25" customHeight="1">
      <c r="O305" s="5"/>
      <c r="P305" s="5"/>
      <c r="Q305" s="5"/>
    </row>
    <row r="306" ht="14.25" customHeight="1">
      <c r="O306" s="5"/>
      <c r="P306" s="5"/>
      <c r="Q306" s="5"/>
    </row>
    <row r="307" ht="14.25" customHeight="1">
      <c r="O307" s="5"/>
      <c r="P307" s="5"/>
      <c r="Q307" s="5"/>
    </row>
    <row r="308" ht="14.25" customHeight="1">
      <c r="O308" s="5"/>
      <c r="P308" s="5"/>
      <c r="Q308" s="5"/>
    </row>
    <row r="309" ht="14.25" customHeight="1">
      <c r="O309" s="5"/>
      <c r="P309" s="5"/>
      <c r="Q309" s="5"/>
    </row>
    <row r="310" ht="14.25" customHeight="1">
      <c r="O310" s="5"/>
      <c r="P310" s="5"/>
      <c r="Q310" s="5"/>
    </row>
    <row r="311" ht="14.25" customHeight="1">
      <c r="O311" s="5"/>
      <c r="P311" s="5"/>
      <c r="Q311" s="5"/>
    </row>
    <row r="312" ht="14.25" customHeight="1">
      <c r="O312" s="5"/>
      <c r="P312" s="5"/>
      <c r="Q312" s="5"/>
    </row>
    <row r="313" ht="14.25" customHeight="1">
      <c r="O313" s="5"/>
      <c r="P313" s="5"/>
      <c r="Q313" s="5"/>
    </row>
    <row r="314" ht="14.25" customHeight="1">
      <c r="O314" s="5"/>
      <c r="P314" s="5"/>
      <c r="Q314" s="5"/>
    </row>
    <row r="315" ht="14.25" customHeight="1">
      <c r="O315" s="5"/>
      <c r="P315" s="5"/>
      <c r="Q315" s="5"/>
    </row>
    <row r="316" ht="14.25" customHeight="1">
      <c r="O316" s="5"/>
      <c r="P316" s="5"/>
      <c r="Q316" s="5"/>
    </row>
    <row r="317" ht="14.25" customHeight="1">
      <c r="O317" s="5"/>
      <c r="P317" s="5"/>
      <c r="Q317" s="5"/>
    </row>
    <row r="318" ht="14.25" customHeight="1">
      <c r="O318" s="5"/>
      <c r="P318" s="5"/>
      <c r="Q318" s="5"/>
    </row>
    <row r="319" ht="14.25" customHeight="1">
      <c r="O319" s="5"/>
      <c r="P319" s="5"/>
      <c r="Q319" s="5"/>
    </row>
    <row r="320" ht="14.25" customHeight="1">
      <c r="O320" s="5"/>
      <c r="P320" s="5"/>
      <c r="Q320" s="5"/>
    </row>
    <row r="321" ht="14.25" customHeight="1">
      <c r="O321" s="5"/>
      <c r="P321" s="5"/>
      <c r="Q321" s="5"/>
    </row>
    <row r="322" ht="14.25" customHeight="1">
      <c r="O322" s="5"/>
      <c r="P322" s="5"/>
      <c r="Q322" s="5"/>
    </row>
    <row r="323" ht="14.25" customHeight="1">
      <c r="O323" s="5"/>
      <c r="P323" s="5"/>
      <c r="Q323" s="5"/>
    </row>
    <row r="324" ht="14.25" customHeight="1">
      <c r="O324" s="5"/>
      <c r="P324" s="5"/>
      <c r="Q324" s="5"/>
    </row>
    <row r="325" ht="14.25" customHeight="1">
      <c r="O325" s="5"/>
      <c r="P325" s="5"/>
      <c r="Q325" s="5"/>
    </row>
    <row r="326" ht="14.25" customHeight="1">
      <c r="O326" s="5"/>
      <c r="P326" s="5"/>
      <c r="Q326" s="5"/>
    </row>
    <row r="327" ht="14.25" customHeight="1">
      <c r="O327" s="5"/>
      <c r="P327" s="5"/>
      <c r="Q327" s="5"/>
    </row>
    <row r="328" ht="14.25" customHeight="1">
      <c r="O328" s="5"/>
      <c r="P328" s="5"/>
      <c r="Q328" s="5"/>
    </row>
    <row r="329" ht="14.25" customHeight="1">
      <c r="O329" s="5"/>
      <c r="P329" s="5"/>
      <c r="Q329" s="5"/>
    </row>
    <row r="330" ht="14.25" customHeight="1">
      <c r="O330" s="5"/>
      <c r="P330" s="5"/>
      <c r="Q330" s="5"/>
    </row>
    <row r="331" ht="14.25" customHeight="1">
      <c r="O331" s="5"/>
      <c r="P331" s="5"/>
      <c r="Q331" s="5"/>
    </row>
    <row r="332" ht="14.25" customHeight="1">
      <c r="O332" s="5"/>
      <c r="P332" s="5"/>
      <c r="Q332" s="5"/>
    </row>
    <row r="333" ht="14.25" customHeight="1">
      <c r="O333" s="5"/>
      <c r="P333" s="5"/>
      <c r="Q333" s="5"/>
    </row>
    <row r="334" ht="14.25" customHeight="1">
      <c r="O334" s="5"/>
      <c r="P334" s="5"/>
      <c r="Q334" s="5"/>
    </row>
    <row r="335" ht="14.25" customHeight="1">
      <c r="O335" s="5"/>
      <c r="P335" s="5"/>
      <c r="Q335" s="5"/>
    </row>
    <row r="336" ht="14.25" customHeight="1">
      <c r="O336" s="5"/>
      <c r="P336" s="5"/>
      <c r="Q336" s="5"/>
    </row>
    <row r="337" ht="14.25" customHeight="1">
      <c r="O337" s="5"/>
      <c r="P337" s="5"/>
      <c r="Q337" s="5"/>
    </row>
    <row r="338" ht="14.25" customHeight="1">
      <c r="O338" s="5"/>
      <c r="P338" s="5"/>
      <c r="Q338" s="5"/>
    </row>
    <row r="339" ht="14.25" customHeight="1">
      <c r="O339" s="5"/>
      <c r="P339" s="5"/>
      <c r="Q339" s="5"/>
    </row>
    <row r="340" ht="14.25" customHeight="1">
      <c r="O340" s="5"/>
      <c r="P340" s="5"/>
      <c r="Q340" s="5"/>
    </row>
    <row r="341" ht="14.25" customHeight="1">
      <c r="O341" s="5"/>
      <c r="P341" s="5"/>
      <c r="Q341" s="5"/>
    </row>
    <row r="342" ht="14.25" customHeight="1">
      <c r="O342" s="5"/>
      <c r="P342" s="5"/>
      <c r="Q342" s="5"/>
    </row>
    <row r="343" ht="14.25" customHeight="1">
      <c r="O343" s="5"/>
      <c r="P343" s="5"/>
      <c r="Q343" s="5"/>
    </row>
    <row r="344" ht="14.25" customHeight="1">
      <c r="O344" s="5"/>
      <c r="P344" s="5"/>
      <c r="Q344" s="5"/>
    </row>
    <row r="345" ht="14.25" customHeight="1">
      <c r="O345" s="5"/>
      <c r="P345" s="5"/>
      <c r="Q345" s="5"/>
    </row>
    <row r="346" ht="14.25" customHeight="1">
      <c r="O346" s="5"/>
      <c r="P346" s="5"/>
      <c r="Q346" s="5"/>
    </row>
    <row r="347" ht="14.25" customHeight="1">
      <c r="O347" s="5"/>
      <c r="P347" s="5"/>
      <c r="Q347" s="5"/>
    </row>
    <row r="348" ht="14.25" customHeight="1">
      <c r="O348" s="5"/>
      <c r="P348" s="5"/>
      <c r="Q348" s="5"/>
    </row>
    <row r="349" ht="14.25" customHeight="1">
      <c r="O349" s="5"/>
      <c r="P349" s="5"/>
      <c r="Q349" s="5"/>
    </row>
    <row r="350" ht="14.25" customHeight="1">
      <c r="O350" s="5"/>
      <c r="P350" s="5"/>
      <c r="Q350" s="5"/>
    </row>
    <row r="351" ht="14.25" customHeight="1">
      <c r="O351" s="5"/>
      <c r="P351" s="5"/>
      <c r="Q351" s="5"/>
    </row>
    <row r="352" ht="14.25" customHeight="1">
      <c r="O352" s="5"/>
      <c r="P352" s="5"/>
      <c r="Q352" s="5"/>
    </row>
    <row r="353" ht="14.25" customHeight="1">
      <c r="O353" s="5"/>
      <c r="P353" s="5"/>
      <c r="Q353" s="5"/>
    </row>
    <row r="354" ht="14.25" customHeight="1">
      <c r="O354" s="5"/>
      <c r="P354" s="5"/>
      <c r="Q354" s="5"/>
    </row>
    <row r="355" ht="14.25" customHeight="1">
      <c r="O355" s="5"/>
      <c r="P355" s="5"/>
      <c r="Q355" s="5"/>
    </row>
    <row r="356" ht="14.25" customHeight="1">
      <c r="O356" s="5"/>
      <c r="P356" s="5"/>
      <c r="Q356" s="5"/>
    </row>
    <row r="357" ht="14.25" customHeight="1">
      <c r="O357" s="5"/>
      <c r="P357" s="5"/>
      <c r="Q357" s="5"/>
    </row>
    <row r="358" ht="14.25" customHeight="1">
      <c r="O358" s="5"/>
      <c r="P358" s="5"/>
      <c r="Q358" s="5"/>
    </row>
    <row r="359" ht="14.25" customHeight="1">
      <c r="O359" s="5"/>
      <c r="P359" s="5"/>
      <c r="Q359" s="5"/>
    </row>
    <row r="360" ht="14.25" customHeight="1">
      <c r="O360" s="5"/>
      <c r="P360" s="5"/>
      <c r="Q360" s="5"/>
    </row>
    <row r="361" ht="14.25" customHeight="1">
      <c r="O361" s="5"/>
      <c r="P361" s="5"/>
      <c r="Q361" s="5"/>
    </row>
    <row r="362" ht="14.25" customHeight="1">
      <c r="O362" s="5"/>
      <c r="P362" s="5"/>
      <c r="Q362" s="5"/>
    </row>
    <row r="363" ht="14.25" customHeight="1">
      <c r="O363" s="5"/>
      <c r="P363" s="5"/>
      <c r="Q363" s="5"/>
    </row>
    <row r="364" ht="14.25" customHeight="1">
      <c r="O364" s="5"/>
      <c r="P364" s="5"/>
      <c r="Q364" s="5"/>
    </row>
    <row r="365" ht="14.25" customHeight="1">
      <c r="O365" s="5"/>
      <c r="P365" s="5"/>
      <c r="Q365" s="5"/>
    </row>
    <row r="366" ht="14.25" customHeight="1">
      <c r="O366" s="5"/>
      <c r="P366" s="5"/>
      <c r="Q366" s="5"/>
    </row>
    <row r="367" ht="14.25" customHeight="1">
      <c r="O367" s="5"/>
      <c r="P367" s="5"/>
      <c r="Q367" s="5"/>
    </row>
    <row r="368" ht="14.25" customHeight="1">
      <c r="O368" s="5"/>
      <c r="P368" s="5"/>
      <c r="Q368" s="5"/>
    </row>
    <row r="369" ht="14.25" customHeight="1">
      <c r="O369" s="5"/>
      <c r="P369" s="5"/>
      <c r="Q369" s="5"/>
    </row>
    <row r="370" ht="14.25" customHeight="1">
      <c r="O370" s="5"/>
      <c r="P370" s="5"/>
      <c r="Q370" s="5"/>
    </row>
    <row r="371" ht="14.25" customHeight="1">
      <c r="O371" s="5"/>
      <c r="P371" s="5"/>
      <c r="Q371" s="5"/>
    </row>
    <row r="372" ht="14.25" customHeight="1">
      <c r="O372" s="5"/>
      <c r="P372" s="5"/>
      <c r="Q372" s="5"/>
    </row>
    <row r="373" ht="14.25" customHeight="1">
      <c r="O373" s="5"/>
      <c r="P373" s="5"/>
      <c r="Q373" s="5"/>
    </row>
    <row r="374" ht="14.25" customHeight="1">
      <c r="O374" s="5"/>
      <c r="P374" s="5"/>
      <c r="Q374" s="5"/>
    </row>
    <row r="375" ht="14.25" customHeight="1">
      <c r="O375" s="5"/>
      <c r="P375" s="5"/>
      <c r="Q375" s="5"/>
    </row>
    <row r="376" ht="14.25" customHeight="1">
      <c r="O376" s="5"/>
      <c r="P376" s="5"/>
      <c r="Q376" s="5"/>
    </row>
    <row r="377" ht="14.25" customHeight="1">
      <c r="O377" s="5"/>
      <c r="P377" s="5"/>
      <c r="Q377" s="5"/>
    </row>
    <row r="378" ht="14.25" customHeight="1">
      <c r="O378" s="5"/>
      <c r="P378" s="5"/>
      <c r="Q378" s="5"/>
    </row>
    <row r="379" ht="14.25" customHeight="1">
      <c r="O379" s="5"/>
      <c r="P379" s="5"/>
      <c r="Q379" s="5"/>
    </row>
    <row r="380" ht="14.25" customHeight="1">
      <c r="O380" s="5"/>
      <c r="P380" s="5"/>
      <c r="Q380" s="5"/>
    </row>
    <row r="381" ht="14.25" customHeight="1">
      <c r="O381" s="5"/>
      <c r="P381" s="5"/>
      <c r="Q381" s="5"/>
    </row>
    <row r="382" ht="14.25" customHeight="1">
      <c r="O382" s="5"/>
      <c r="P382" s="5"/>
      <c r="Q382" s="5"/>
    </row>
    <row r="383" ht="14.25" customHeight="1">
      <c r="O383" s="5"/>
      <c r="P383" s="5"/>
      <c r="Q383" s="5"/>
    </row>
    <row r="384" ht="14.25" customHeight="1">
      <c r="O384" s="5"/>
      <c r="P384" s="5"/>
      <c r="Q384" s="5"/>
    </row>
    <row r="385" ht="14.25" customHeight="1">
      <c r="O385" s="5"/>
      <c r="P385" s="5"/>
      <c r="Q385" s="5"/>
    </row>
    <row r="386" ht="14.25" customHeight="1">
      <c r="O386" s="5"/>
      <c r="P386" s="5"/>
      <c r="Q386" s="5"/>
    </row>
    <row r="387" ht="14.25" customHeight="1">
      <c r="O387" s="5"/>
      <c r="P387" s="5"/>
      <c r="Q387" s="5"/>
    </row>
    <row r="388" ht="14.25" customHeight="1">
      <c r="O388" s="5"/>
      <c r="P388" s="5"/>
      <c r="Q388" s="5"/>
    </row>
    <row r="389" ht="14.25" customHeight="1">
      <c r="O389" s="5"/>
      <c r="P389" s="5"/>
      <c r="Q389" s="5"/>
    </row>
    <row r="390" ht="14.25" customHeight="1">
      <c r="O390" s="5"/>
      <c r="P390" s="5"/>
      <c r="Q390" s="5"/>
    </row>
    <row r="391" ht="14.25" customHeight="1">
      <c r="O391" s="5"/>
      <c r="P391" s="5"/>
      <c r="Q391" s="5"/>
    </row>
    <row r="392" ht="14.25" customHeight="1">
      <c r="O392" s="5"/>
      <c r="P392" s="5"/>
      <c r="Q392" s="5"/>
    </row>
    <row r="393" ht="14.25" customHeight="1">
      <c r="O393" s="5"/>
      <c r="P393" s="5"/>
      <c r="Q393" s="5"/>
    </row>
    <row r="394" ht="14.25" customHeight="1">
      <c r="O394" s="5"/>
      <c r="P394" s="5"/>
      <c r="Q394" s="5"/>
    </row>
    <row r="395" ht="14.25" customHeight="1">
      <c r="O395" s="5"/>
      <c r="P395" s="5"/>
      <c r="Q395" s="5"/>
    </row>
    <row r="396" ht="14.25" customHeight="1">
      <c r="O396" s="5"/>
      <c r="P396" s="5"/>
      <c r="Q396" s="5"/>
    </row>
    <row r="397" ht="14.25" customHeight="1">
      <c r="O397" s="5"/>
      <c r="P397" s="5"/>
      <c r="Q397" s="5"/>
    </row>
    <row r="398" ht="14.25" customHeight="1">
      <c r="O398" s="5"/>
      <c r="P398" s="5"/>
      <c r="Q398" s="5"/>
    </row>
    <row r="399" ht="14.25" customHeight="1">
      <c r="O399" s="5"/>
      <c r="P399" s="5"/>
      <c r="Q399" s="5"/>
    </row>
    <row r="400" ht="14.25" customHeight="1">
      <c r="O400" s="5"/>
      <c r="P400" s="5"/>
      <c r="Q400" s="5"/>
    </row>
    <row r="401" ht="14.25" customHeight="1">
      <c r="O401" s="5"/>
      <c r="P401" s="5"/>
      <c r="Q401" s="5"/>
    </row>
    <row r="402" ht="14.25" customHeight="1">
      <c r="O402" s="5"/>
      <c r="P402" s="5"/>
      <c r="Q402" s="5"/>
    </row>
    <row r="403" ht="14.25" customHeight="1">
      <c r="O403" s="5"/>
      <c r="P403" s="5"/>
      <c r="Q403" s="5"/>
    </row>
    <row r="404" ht="14.25" customHeight="1">
      <c r="O404" s="5"/>
      <c r="P404" s="5"/>
      <c r="Q404" s="5"/>
    </row>
    <row r="405" ht="14.25" customHeight="1">
      <c r="O405" s="5"/>
      <c r="P405" s="5"/>
      <c r="Q405" s="5"/>
    </row>
    <row r="406" ht="14.25" customHeight="1">
      <c r="O406" s="5"/>
      <c r="P406" s="5"/>
      <c r="Q406" s="5"/>
    </row>
    <row r="407" ht="14.25" customHeight="1">
      <c r="O407" s="5"/>
      <c r="P407" s="5"/>
      <c r="Q407" s="5"/>
    </row>
    <row r="408" ht="14.25" customHeight="1">
      <c r="O408" s="5"/>
      <c r="P408" s="5"/>
      <c r="Q408" s="5"/>
    </row>
    <row r="409" ht="14.25" customHeight="1">
      <c r="O409" s="5"/>
      <c r="P409" s="5"/>
      <c r="Q409" s="5"/>
    </row>
    <row r="410" ht="14.25" customHeight="1">
      <c r="O410" s="5"/>
      <c r="P410" s="5"/>
      <c r="Q410" s="5"/>
    </row>
    <row r="411" ht="14.25" customHeight="1">
      <c r="O411" s="5"/>
      <c r="P411" s="5"/>
      <c r="Q411" s="5"/>
    </row>
    <row r="412" ht="14.25" customHeight="1">
      <c r="O412" s="5"/>
      <c r="P412" s="5"/>
      <c r="Q412" s="5"/>
    </row>
    <row r="413" ht="14.25" customHeight="1">
      <c r="O413" s="5"/>
      <c r="P413" s="5"/>
      <c r="Q413" s="5"/>
    </row>
    <row r="414" ht="14.25" customHeight="1">
      <c r="O414" s="5"/>
      <c r="P414" s="5"/>
      <c r="Q414" s="5"/>
    </row>
    <row r="415" ht="14.25" customHeight="1">
      <c r="O415" s="5"/>
      <c r="P415" s="5"/>
      <c r="Q415" s="5"/>
    </row>
    <row r="416" ht="14.25" customHeight="1">
      <c r="O416" s="5"/>
      <c r="P416" s="5"/>
      <c r="Q416" s="5"/>
    </row>
    <row r="417" ht="14.25" customHeight="1">
      <c r="O417" s="5"/>
      <c r="P417" s="5"/>
      <c r="Q417" s="5"/>
    </row>
    <row r="418" ht="14.25" customHeight="1">
      <c r="O418" s="5"/>
      <c r="P418" s="5"/>
      <c r="Q418" s="5"/>
    </row>
    <row r="419" ht="14.25" customHeight="1">
      <c r="O419" s="5"/>
      <c r="P419" s="5"/>
      <c r="Q419" s="5"/>
    </row>
    <row r="420" ht="14.25" customHeight="1">
      <c r="O420" s="5"/>
      <c r="P420" s="5"/>
      <c r="Q420" s="5"/>
    </row>
    <row r="421" ht="14.25" customHeight="1">
      <c r="O421" s="5"/>
      <c r="P421" s="5"/>
      <c r="Q421" s="5"/>
    </row>
    <row r="422" ht="14.25" customHeight="1">
      <c r="O422" s="5"/>
      <c r="P422" s="5"/>
      <c r="Q422" s="5"/>
    </row>
    <row r="423" ht="14.25" customHeight="1">
      <c r="O423" s="5"/>
      <c r="P423" s="5"/>
      <c r="Q423" s="5"/>
    </row>
    <row r="424" ht="14.25" customHeight="1">
      <c r="O424" s="5"/>
      <c r="P424" s="5"/>
      <c r="Q424" s="5"/>
    </row>
    <row r="425" ht="14.25" customHeight="1">
      <c r="O425" s="5"/>
      <c r="P425" s="5"/>
      <c r="Q425" s="5"/>
    </row>
    <row r="426" ht="14.25" customHeight="1">
      <c r="O426" s="5"/>
      <c r="P426" s="5"/>
      <c r="Q426" s="5"/>
    </row>
    <row r="427" ht="14.25" customHeight="1">
      <c r="O427" s="5"/>
      <c r="P427" s="5"/>
      <c r="Q427" s="5"/>
    </row>
    <row r="428" ht="14.25" customHeight="1">
      <c r="O428" s="5"/>
      <c r="P428" s="5"/>
      <c r="Q428" s="5"/>
    </row>
    <row r="429" ht="14.25" customHeight="1">
      <c r="O429" s="5"/>
      <c r="P429" s="5"/>
      <c r="Q429" s="5"/>
    </row>
    <row r="430" ht="14.25" customHeight="1">
      <c r="O430" s="5"/>
      <c r="P430" s="5"/>
      <c r="Q430" s="5"/>
    </row>
    <row r="431" ht="14.25" customHeight="1">
      <c r="O431" s="5"/>
      <c r="P431" s="5"/>
      <c r="Q431" s="5"/>
    </row>
    <row r="432" ht="14.25" customHeight="1">
      <c r="O432" s="5"/>
      <c r="P432" s="5"/>
      <c r="Q432" s="5"/>
    </row>
    <row r="433" ht="14.25" customHeight="1">
      <c r="O433" s="5"/>
      <c r="P433" s="5"/>
      <c r="Q433" s="5"/>
    </row>
    <row r="434" ht="14.25" customHeight="1">
      <c r="O434" s="5"/>
      <c r="P434" s="5"/>
      <c r="Q434" s="5"/>
    </row>
    <row r="435" ht="14.25" customHeight="1">
      <c r="O435" s="5"/>
      <c r="P435" s="5"/>
      <c r="Q435" s="5"/>
    </row>
    <row r="436" ht="14.25" customHeight="1">
      <c r="O436" s="5"/>
      <c r="P436" s="5"/>
      <c r="Q436" s="5"/>
    </row>
    <row r="437" ht="14.25" customHeight="1">
      <c r="O437" s="5"/>
      <c r="P437" s="5"/>
      <c r="Q437" s="5"/>
    </row>
    <row r="438" ht="14.25" customHeight="1">
      <c r="O438" s="5"/>
      <c r="P438" s="5"/>
      <c r="Q438" s="5"/>
    </row>
    <row r="439" ht="14.25" customHeight="1">
      <c r="O439" s="5"/>
      <c r="P439" s="5"/>
      <c r="Q439" s="5"/>
    </row>
    <row r="440" ht="14.25" customHeight="1">
      <c r="O440" s="5"/>
      <c r="P440" s="5"/>
      <c r="Q440" s="5"/>
    </row>
    <row r="441" ht="14.25" customHeight="1">
      <c r="O441" s="5"/>
      <c r="P441" s="5"/>
      <c r="Q441" s="5"/>
    </row>
    <row r="442" ht="14.25" customHeight="1">
      <c r="O442" s="5"/>
      <c r="P442" s="5"/>
      <c r="Q442" s="5"/>
    </row>
    <row r="443" ht="14.25" customHeight="1">
      <c r="O443" s="5"/>
      <c r="P443" s="5"/>
      <c r="Q443" s="5"/>
    </row>
    <row r="444" ht="14.25" customHeight="1">
      <c r="O444" s="5"/>
      <c r="P444" s="5"/>
      <c r="Q444" s="5"/>
    </row>
    <row r="445" ht="14.25" customHeight="1">
      <c r="O445" s="5"/>
      <c r="P445" s="5"/>
      <c r="Q445" s="5"/>
    </row>
    <row r="446" ht="14.25" customHeight="1">
      <c r="O446" s="5"/>
      <c r="P446" s="5"/>
      <c r="Q446" s="5"/>
    </row>
    <row r="447" ht="14.25" customHeight="1">
      <c r="O447" s="5"/>
      <c r="P447" s="5"/>
      <c r="Q447" s="5"/>
    </row>
    <row r="448" ht="14.25" customHeight="1">
      <c r="O448" s="5"/>
      <c r="P448" s="5"/>
      <c r="Q448" s="5"/>
    </row>
    <row r="449" ht="14.25" customHeight="1">
      <c r="O449" s="5"/>
      <c r="P449" s="5"/>
      <c r="Q449" s="5"/>
    </row>
    <row r="450" ht="14.25" customHeight="1">
      <c r="O450" s="5"/>
      <c r="P450" s="5"/>
      <c r="Q450" s="5"/>
    </row>
    <row r="451" ht="14.25" customHeight="1">
      <c r="O451" s="5"/>
      <c r="P451" s="5"/>
      <c r="Q451" s="5"/>
    </row>
    <row r="452" ht="14.25" customHeight="1">
      <c r="O452" s="5"/>
      <c r="P452" s="5"/>
      <c r="Q452" s="5"/>
    </row>
    <row r="453" ht="14.25" customHeight="1">
      <c r="O453" s="5"/>
      <c r="P453" s="5"/>
      <c r="Q453" s="5"/>
    </row>
    <row r="454" ht="14.25" customHeight="1">
      <c r="O454" s="5"/>
      <c r="P454" s="5"/>
      <c r="Q454" s="5"/>
    </row>
    <row r="455" ht="14.25" customHeight="1">
      <c r="O455" s="5"/>
      <c r="P455" s="5"/>
      <c r="Q455" s="5"/>
    </row>
    <row r="456" ht="14.25" customHeight="1">
      <c r="O456" s="5"/>
      <c r="P456" s="5"/>
      <c r="Q456" s="5"/>
    </row>
    <row r="457" ht="14.25" customHeight="1">
      <c r="O457" s="5"/>
      <c r="P457" s="5"/>
      <c r="Q457" s="5"/>
    </row>
    <row r="458" ht="14.25" customHeight="1">
      <c r="O458" s="5"/>
      <c r="P458" s="5"/>
      <c r="Q458" s="5"/>
    </row>
    <row r="459" ht="14.25" customHeight="1">
      <c r="O459" s="5"/>
      <c r="P459" s="5"/>
      <c r="Q459" s="5"/>
    </row>
    <row r="460" ht="14.25" customHeight="1">
      <c r="O460" s="5"/>
      <c r="P460" s="5"/>
      <c r="Q460" s="5"/>
    </row>
    <row r="461" ht="14.25" customHeight="1">
      <c r="O461" s="5"/>
      <c r="P461" s="5"/>
      <c r="Q461" s="5"/>
    </row>
    <row r="462" ht="14.25" customHeight="1">
      <c r="O462" s="5"/>
      <c r="P462" s="5"/>
      <c r="Q462" s="5"/>
    </row>
    <row r="463" ht="14.25" customHeight="1">
      <c r="O463" s="5"/>
      <c r="P463" s="5"/>
      <c r="Q463" s="5"/>
    </row>
    <row r="464" ht="14.25" customHeight="1">
      <c r="O464" s="5"/>
      <c r="P464" s="5"/>
      <c r="Q464" s="5"/>
    </row>
    <row r="465" ht="14.25" customHeight="1">
      <c r="O465" s="5"/>
      <c r="P465" s="5"/>
      <c r="Q465" s="5"/>
    </row>
    <row r="466" ht="14.25" customHeight="1">
      <c r="O466" s="5"/>
      <c r="P466" s="5"/>
      <c r="Q466" s="5"/>
    </row>
    <row r="467" ht="14.25" customHeight="1">
      <c r="O467" s="5"/>
      <c r="P467" s="5"/>
      <c r="Q467" s="5"/>
    </row>
    <row r="468" ht="14.25" customHeight="1">
      <c r="O468" s="5"/>
      <c r="P468" s="5"/>
      <c r="Q468" s="5"/>
    </row>
    <row r="469" ht="14.25" customHeight="1">
      <c r="O469" s="5"/>
      <c r="P469" s="5"/>
      <c r="Q469" s="5"/>
    </row>
    <row r="470" ht="14.25" customHeight="1">
      <c r="O470" s="5"/>
      <c r="P470" s="5"/>
      <c r="Q470" s="5"/>
    </row>
    <row r="471" ht="14.25" customHeight="1">
      <c r="O471" s="5"/>
      <c r="P471" s="5"/>
      <c r="Q471" s="5"/>
    </row>
    <row r="472" ht="14.25" customHeight="1">
      <c r="O472" s="5"/>
      <c r="P472" s="5"/>
      <c r="Q472" s="5"/>
    </row>
    <row r="473" ht="14.25" customHeight="1">
      <c r="O473" s="5"/>
      <c r="P473" s="5"/>
      <c r="Q473" s="5"/>
    </row>
    <row r="474" ht="14.25" customHeight="1">
      <c r="O474" s="5"/>
      <c r="P474" s="5"/>
      <c r="Q474" s="5"/>
    </row>
    <row r="475" ht="14.25" customHeight="1">
      <c r="O475" s="5"/>
      <c r="P475" s="5"/>
      <c r="Q475" s="5"/>
    </row>
    <row r="476" ht="14.25" customHeight="1">
      <c r="O476" s="5"/>
      <c r="P476" s="5"/>
      <c r="Q476" s="5"/>
    </row>
    <row r="477" ht="14.25" customHeight="1">
      <c r="O477" s="5"/>
      <c r="P477" s="5"/>
      <c r="Q477" s="5"/>
    </row>
    <row r="478" ht="14.25" customHeight="1">
      <c r="O478" s="5"/>
      <c r="P478" s="5"/>
      <c r="Q478" s="5"/>
    </row>
    <row r="479" ht="14.25" customHeight="1">
      <c r="O479" s="5"/>
      <c r="P479" s="5"/>
      <c r="Q479" s="5"/>
    </row>
    <row r="480" ht="14.25" customHeight="1">
      <c r="O480" s="5"/>
      <c r="P480" s="5"/>
      <c r="Q480" s="5"/>
    </row>
    <row r="481" ht="14.25" customHeight="1">
      <c r="O481" s="5"/>
      <c r="P481" s="5"/>
      <c r="Q481" s="5"/>
    </row>
    <row r="482" ht="14.25" customHeight="1">
      <c r="O482" s="5"/>
      <c r="P482" s="5"/>
      <c r="Q482" s="5"/>
    </row>
    <row r="483" ht="14.25" customHeight="1">
      <c r="O483" s="5"/>
      <c r="P483" s="5"/>
      <c r="Q483" s="5"/>
    </row>
    <row r="484" ht="14.25" customHeight="1">
      <c r="O484" s="5"/>
      <c r="P484" s="5"/>
      <c r="Q484" s="5"/>
    </row>
    <row r="485" ht="14.25" customHeight="1">
      <c r="O485" s="5"/>
      <c r="P485" s="5"/>
      <c r="Q485" s="5"/>
    </row>
    <row r="486" ht="14.25" customHeight="1">
      <c r="O486" s="5"/>
      <c r="P486" s="5"/>
      <c r="Q486" s="5"/>
    </row>
    <row r="487" ht="14.25" customHeight="1">
      <c r="O487" s="5"/>
      <c r="P487" s="5"/>
      <c r="Q487" s="5"/>
    </row>
    <row r="488" ht="14.25" customHeight="1">
      <c r="O488" s="5"/>
      <c r="P488" s="5"/>
      <c r="Q488" s="5"/>
    </row>
    <row r="489" ht="14.25" customHeight="1">
      <c r="O489" s="5"/>
      <c r="P489" s="5"/>
      <c r="Q489" s="5"/>
    </row>
    <row r="490" ht="14.25" customHeight="1">
      <c r="O490" s="5"/>
      <c r="P490" s="5"/>
      <c r="Q490" s="5"/>
    </row>
    <row r="491" ht="14.25" customHeight="1">
      <c r="O491" s="5"/>
      <c r="P491" s="5"/>
      <c r="Q491" s="5"/>
    </row>
    <row r="492" ht="14.25" customHeight="1">
      <c r="O492" s="5"/>
      <c r="P492" s="5"/>
      <c r="Q492" s="5"/>
    </row>
    <row r="493" ht="14.25" customHeight="1">
      <c r="O493" s="5"/>
      <c r="P493" s="5"/>
      <c r="Q493" s="5"/>
    </row>
    <row r="494" ht="14.25" customHeight="1">
      <c r="O494" s="5"/>
      <c r="P494" s="5"/>
      <c r="Q494" s="5"/>
    </row>
    <row r="495" ht="14.25" customHeight="1">
      <c r="O495" s="5"/>
      <c r="P495" s="5"/>
      <c r="Q495" s="5"/>
    </row>
    <row r="496" ht="14.25" customHeight="1">
      <c r="O496" s="5"/>
      <c r="P496" s="5"/>
      <c r="Q496" s="5"/>
    </row>
    <row r="497" ht="14.25" customHeight="1">
      <c r="O497" s="5"/>
      <c r="P497" s="5"/>
      <c r="Q497" s="5"/>
    </row>
    <row r="498" ht="14.25" customHeight="1">
      <c r="O498" s="5"/>
      <c r="P498" s="5"/>
      <c r="Q498" s="5"/>
    </row>
    <row r="499" ht="14.25" customHeight="1">
      <c r="O499" s="5"/>
      <c r="P499" s="5"/>
      <c r="Q499" s="5"/>
    </row>
    <row r="500" ht="14.25" customHeight="1">
      <c r="O500" s="5"/>
      <c r="P500" s="5"/>
      <c r="Q500" s="5"/>
    </row>
    <row r="501" ht="14.25" customHeight="1">
      <c r="O501" s="5"/>
      <c r="P501" s="5"/>
      <c r="Q501" s="5"/>
    </row>
    <row r="502" ht="14.25" customHeight="1">
      <c r="O502" s="5"/>
      <c r="P502" s="5"/>
      <c r="Q502" s="5"/>
    </row>
    <row r="503" ht="14.25" customHeight="1">
      <c r="O503" s="5"/>
      <c r="P503" s="5"/>
      <c r="Q503" s="5"/>
    </row>
    <row r="504" ht="14.25" customHeight="1">
      <c r="O504" s="5"/>
      <c r="P504" s="5"/>
      <c r="Q504" s="5"/>
    </row>
    <row r="505" ht="14.25" customHeight="1">
      <c r="O505" s="5"/>
      <c r="P505" s="5"/>
      <c r="Q505" s="5"/>
    </row>
    <row r="506" ht="14.25" customHeight="1">
      <c r="O506" s="5"/>
      <c r="P506" s="5"/>
      <c r="Q506" s="5"/>
    </row>
    <row r="507" ht="14.25" customHeight="1">
      <c r="O507" s="5"/>
      <c r="P507" s="5"/>
      <c r="Q507" s="5"/>
    </row>
    <row r="508" ht="14.25" customHeight="1">
      <c r="O508" s="5"/>
      <c r="P508" s="5"/>
      <c r="Q508" s="5"/>
    </row>
    <row r="509" ht="14.25" customHeight="1">
      <c r="O509" s="5"/>
      <c r="P509" s="5"/>
      <c r="Q509" s="5"/>
    </row>
    <row r="510" ht="14.25" customHeight="1">
      <c r="O510" s="5"/>
      <c r="P510" s="5"/>
      <c r="Q510" s="5"/>
    </row>
    <row r="511" ht="14.25" customHeight="1">
      <c r="O511" s="5"/>
      <c r="P511" s="5"/>
      <c r="Q511" s="5"/>
    </row>
    <row r="512" ht="14.25" customHeight="1">
      <c r="O512" s="5"/>
      <c r="P512" s="5"/>
      <c r="Q512" s="5"/>
    </row>
    <row r="513" ht="14.25" customHeight="1">
      <c r="O513" s="5"/>
      <c r="P513" s="5"/>
      <c r="Q513" s="5"/>
    </row>
    <row r="514" ht="14.25" customHeight="1">
      <c r="O514" s="5"/>
      <c r="P514" s="5"/>
      <c r="Q514" s="5"/>
    </row>
    <row r="515" ht="14.25" customHeight="1">
      <c r="O515" s="5"/>
      <c r="P515" s="5"/>
      <c r="Q515" s="5"/>
    </row>
    <row r="516" ht="14.25" customHeight="1">
      <c r="O516" s="5"/>
      <c r="P516" s="5"/>
      <c r="Q516" s="5"/>
    </row>
    <row r="517" ht="14.25" customHeight="1">
      <c r="O517" s="5"/>
      <c r="P517" s="5"/>
      <c r="Q517" s="5"/>
    </row>
    <row r="518" ht="14.25" customHeight="1">
      <c r="O518" s="5"/>
      <c r="P518" s="5"/>
      <c r="Q518" s="5"/>
    </row>
    <row r="519" ht="14.25" customHeight="1">
      <c r="O519" s="5"/>
      <c r="P519" s="5"/>
      <c r="Q519" s="5"/>
    </row>
    <row r="520" ht="14.25" customHeight="1">
      <c r="O520" s="5"/>
      <c r="P520" s="5"/>
      <c r="Q520" s="5"/>
    </row>
    <row r="521" ht="14.25" customHeight="1">
      <c r="O521" s="5"/>
      <c r="P521" s="5"/>
      <c r="Q521" s="5"/>
    </row>
    <row r="522" ht="14.25" customHeight="1">
      <c r="O522" s="5"/>
      <c r="P522" s="5"/>
      <c r="Q522" s="5"/>
    </row>
    <row r="523" ht="14.25" customHeight="1">
      <c r="O523" s="5"/>
      <c r="P523" s="5"/>
      <c r="Q523" s="5"/>
    </row>
    <row r="524" ht="14.25" customHeight="1">
      <c r="O524" s="5"/>
      <c r="P524" s="5"/>
      <c r="Q524" s="5"/>
    </row>
    <row r="525" ht="14.25" customHeight="1">
      <c r="O525" s="5"/>
      <c r="P525" s="5"/>
      <c r="Q525" s="5"/>
    </row>
    <row r="526" ht="14.25" customHeight="1">
      <c r="O526" s="5"/>
      <c r="P526" s="5"/>
      <c r="Q526" s="5"/>
    </row>
    <row r="527" ht="14.25" customHeight="1">
      <c r="O527" s="5"/>
      <c r="P527" s="5"/>
      <c r="Q527" s="5"/>
    </row>
    <row r="528" ht="14.25" customHeight="1">
      <c r="O528" s="5"/>
      <c r="P528" s="5"/>
      <c r="Q528" s="5"/>
    </row>
    <row r="529" ht="14.25" customHeight="1">
      <c r="O529" s="5"/>
      <c r="P529" s="5"/>
      <c r="Q529" s="5"/>
    </row>
    <row r="530" ht="14.25" customHeight="1">
      <c r="O530" s="5"/>
      <c r="P530" s="5"/>
      <c r="Q530" s="5"/>
    </row>
    <row r="531" ht="14.25" customHeight="1">
      <c r="O531" s="5"/>
      <c r="P531" s="5"/>
      <c r="Q531" s="5"/>
    </row>
    <row r="532" ht="14.25" customHeight="1">
      <c r="O532" s="5"/>
      <c r="P532" s="5"/>
      <c r="Q532" s="5"/>
    </row>
    <row r="533" ht="14.25" customHeight="1">
      <c r="O533" s="5"/>
      <c r="P533" s="5"/>
      <c r="Q533" s="5"/>
    </row>
    <row r="534" ht="14.25" customHeight="1">
      <c r="O534" s="5"/>
      <c r="P534" s="5"/>
      <c r="Q534" s="5"/>
    </row>
    <row r="535" ht="14.25" customHeight="1">
      <c r="O535" s="5"/>
      <c r="P535" s="5"/>
      <c r="Q535" s="5"/>
    </row>
    <row r="536" ht="14.25" customHeight="1">
      <c r="O536" s="5"/>
      <c r="P536" s="5"/>
      <c r="Q536" s="5"/>
    </row>
    <row r="537" ht="14.25" customHeight="1">
      <c r="O537" s="5"/>
      <c r="P537" s="5"/>
      <c r="Q537" s="5"/>
    </row>
    <row r="538" ht="14.25" customHeight="1">
      <c r="O538" s="5"/>
      <c r="P538" s="5"/>
      <c r="Q538" s="5"/>
    </row>
    <row r="539" ht="14.25" customHeight="1">
      <c r="O539" s="5"/>
      <c r="P539" s="5"/>
      <c r="Q539" s="5"/>
    </row>
    <row r="540" ht="14.25" customHeight="1">
      <c r="O540" s="5"/>
      <c r="P540" s="5"/>
      <c r="Q540" s="5"/>
    </row>
    <row r="541" ht="14.25" customHeight="1">
      <c r="O541" s="5"/>
      <c r="P541" s="5"/>
      <c r="Q541" s="5"/>
    </row>
    <row r="542" ht="14.25" customHeight="1">
      <c r="O542" s="5"/>
      <c r="P542" s="5"/>
      <c r="Q542" s="5"/>
    </row>
    <row r="543" ht="14.25" customHeight="1">
      <c r="O543" s="5"/>
      <c r="P543" s="5"/>
      <c r="Q543" s="5"/>
    </row>
    <row r="544" ht="14.25" customHeight="1">
      <c r="O544" s="5"/>
      <c r="P544" s="5"/>
      <c r="Q544" s="5"/>
    </row>
    <row r="545" ht="14.25" customHeight="1">
      <c r="O545" s="5"/>
      <c r="P545" s="5"/>
      <c r="Q545" s="5"/>
    </row>
    <row r="546" ht="14.25" customHeight="1">
      <c r="O546" s="5"/>
      <c r="P546" s="5"/>
      <c r="Q546" s="5"/>
    </row>
    <row r="547" ht="14.25" customHeight="1">
      <c r="O547" s="5"/>
      <c r="P547" s="5"/>
      <c r="Q547" s="5"/>
    </row>
    <row r="548" ht="14.25" customHeight="1">
      <c r="O548" s="5"/>
      <c r="P548" s="5"/>
      <c r="Q548" s="5"/>
    </row>
    <row r="549" ht="14.25" customHeight="1">
      <c r="O549" s="5"/>
      <c r="P549" s="5"/>
      <c r="Q549" s="5"/>
    </row>
    <row r="550" ht="14.25" customHeight="1">
      <c r="O550" s="5"/>
      <c r="P550" s="5"/>
      <c r="Q550" s="5"/>
    </row>
    <row r="551" ht="14.25" customHeight="1">
      <c r="O551" s="5"/>
      <c r="P551" s="5"/>
      <c r="Q551" s="5"/>
    </row>
    <row r="552" ht="14.25" customHeight="1">
      <c r="O552" s="5"/>
      <c r="P552" s="5"/>
      <c r="Q552" s="5"/>
    </row>
    <row r="553" ht="14.25" customHeight="1">
      <c r="O553" s="5"/>
      <c r="P553" s="5"/>
      <c r="Q553" s="5"/>
    </row>
    <row r="554" ht="14.25" customHeight="1">
      <c r="O554" s="5"/>
      <c r="P554" s="5"/>
      <c r="Q554" s="5"/>
    </row>
    <row r="555" ht="14.25" customHeight="1">
      <c r="O555" s="5"/>
      <c r="P555" s="5"/>
      <c r="Q555" s="5"/>
    </row>
    <row r="556" ht="14.25" customHeight="1">
      <c r="O556" s="5"/>
      <c r="P556" s="5"/>
      <c r="Q556" s="5"/>
    </row>
    <row r="557" ht="14.25" customHeight="1">
      <c r="O557" s="5"/>
      <c r="P557" s="5"/>
      <c r="Q557" s="5"/>
    </row>
    <row r="558" ht="14.25" customHeight="1">
      <c r="O558" s="5"/>
      <c r="P558" s="5"/>
      <c r="Q558" s="5"/>
    </row>
    <row r="559" ht="14.25" customHeight="1">
      <c r="O559" s="5"/>
      <c r="P559" s="5"/>
      <c r="Q559" s="5"/>
    </row>
    <row r="560" ht="14.25" customHeight="1">
      <c r="O560" s="5"/>
      <c r="P560" s="5"/>
      <c r="Q560" s="5"/>
    </row>
    <row r="561" ht="14.25" customHeight="1">
      <c r="O561" s="5"/>
      <c r="P561" s="5"/>
      <c r="Q561" s="5"/>
    </row>
    <row r="562" ht="14.25" customHeight="1">
      <c r="O562" s="5"/>
      <c r="P562" s="5"/>
      <c r="Q562" s="5"/>
    </row>
    <row r="563" ht="14.25" customHeight="1">
      <c r="O563" s="5"/>
      <c r="P563" s="5"/>
      <c r="Q563" s="5"/>
    </row>
    <row r="564" ht="14.25" customHeight="1">
      <c r="O564" s="5"/>
      <c r="P564" s="5"/>
      <c r="Q564" s="5"/>
    </row>
    <row r="565" ht="14.25" customHeight="1">
      <c r="O565" s="5"/>
      <c r="P565" s="5"/>
      <c r="Q565" s="5"/>
    </row>
    <row r="566" ht="14.25" customHeight="1">
      <c r="O566" s="5"/>
      <c r="P566" s="5"/>
      <c r="Q566" s="5"/>
    </row>
    <row r="567" ht="14.25" customHeight="1">
      <c r="O567" s="5"/>
      <c r="P567" s="5"/>
      <c r="Q567" s="5"/>
    </row>
    <row r="568" ht="14.25" customHeight="1">
      <c r="O568" s="5"/>
      <c r="P568" s="5"/>
      <c r="Q568" s="5"/>
    </row>
    <row r="569" ht="14.25" customHeight="1">
      <c r="O569" s="5"/>
      <c r="P569" s="5"/>
      <c r="Q569" s="5"/>
    </row>
    <row r="570" ht="14.25" customHeight="1">
      <c r="O570" s="5"/>
      <c r="P570" s="5"/>
      <c r="Q570" s="5"/>
    </row>
    <row r="571" ht="14.25" customHeight="1">
      <c r="O571" s="5"/>
      <c r="P571" s="5"/>
      <c r="Q571" s="5"/>
    </row>
    <row r="572" ht="14.25" customHeight="1">
      <c r="O572" s="5"/>
      <c r="P572" s="5"/>
      <c r="Q572" s="5"/>
    </row>
    <row r="573" ht="14.25" customHeight="1">
      <c r="O573" s="5"/>
      <c r="P573" s="5"/>
      <c r="Q573" s="5"/>
    </row>
    <row r="574" ht="14.25" customHeight="1">
      <c r="O574" s="5"/>
      <c r="P574" s="5"/>
      <c r="Q574" s="5"/>
    </row>
    <row r="575" ht="14.25" customHeight="1">
      <c r="O575" s="5"/>
      <c r="P575" s="5"/>
      <c r="Q575" s="5"/>
    </row>
    <row r="576" ht="14.25" customHeight="1">
      <c r="O576" s="5"/>
      <c r="P576" s="5"/>
      <c r="Q576" s="5"/>
    </row>
    <row r="577" ht="14.25" customHeight="1">
      <c r="O577" s="5"/>
      <c r="P577" s="5"/>
      <c r="Q577" s="5"/>
    </row>
    <row r="578" ht="14.25" customHeight="1">
      <c r="O578" s="5"/>
      <c r="P578" s="5"/>
      <c r="Q578" s="5"/>
    </row>
    <row r="579" ht="14.25" customHeight="1">
      <c r="O579" s="5"/>
      <c r="P579" s="5"/>
      <c r="Q579" s="5"/>
    </row>
    <row r="580" ht="14.25" customHeight="1">
      <c r="O580" s="5"/>
      <c r="P580" s="5"/>
      <c r="Q580" s="5"/>
    </row>
    <row r="581" ht="14.25" customHeight="1">
      <c r="O581" s="5"/>
      <c r="P581" s="5"/>
      <c r="Q581" s="5"/>
    </row>
    <row r="582" ht="14.25" customHeight="1">
      <c r="O582" s="5"/>
      <c r="P582" s="5"/>
      <c r="Q582" s="5"/>
    </row>
    <row r="583" ht="14.25" customHeight="1">
      <c r="O583" s="5"/>
      <c r="P583" s="5"/>
      <c r="Q583" s="5"/>
    </row>
    <row r="584" ht="14.25" customHeight="1">
      <c r="O584" s="5"/>
      <c r="P584" s="5"/>
      <c r="Q584" s="5"/>
    </row>
    <row r="585" ht="14.25" customHeight="1">
      <c r="O585" s="5"/>
      <c r="P585" s="5"/>
      <c r="Q585" s="5"/>
    </row>
    <row r="586" ht="14.25" customHeight="1">
      <c r="O586" s="5"/>
      <c r="P586" s="5"/>
      <c r="Q586" s="5"/>
    </row>
    <row r="587" ht="14.25" customHeight="1">
      <c r="O587" s="5"/>
      <c r="P587" s="5"/>
      <c r="Q587" s="5"/>
    </row>
    <row r="588" ht="14.25" customHeight="1">
      <c r="O588" s="5"/>
      <c r="P588" s="5"/>
      <c r="Q588" s="5"/>
    </row>
    <row r="589" ht="14.25" customHeight="1">
      <c r="O589" s="5"/>
      <c r="P589" s="5"/>
      <c r="Q589" s="5"/>
    </row>
    <row r="590" ht="14.25" customHeight="1">
      <c r="O590" s="5"/>
      <c r="P590" s="5"/>
      <c r="Q590" s="5"/>
    </row>
    <row r="591" ht="14.25" customHeight="1">
      <c r="O591" s="5"/>
      <c r="P591" s="5"/>
      <c r="Q591" s="5"/>
    </row>
    <row r="592" ht="14.25" customHeight="1">
      <c r="O592" s="5"/>
      <c r="P592" s="5"/>
      <c r="Q592" s="5"/>
    </row>
    <row r="593" ht="14.25" customHeight="1">
      <c r="O593" s="5"/>
      <c r="P593" s="5"/>
      <c r="Q593" s="5"/>
    </row>
    <row r="594" ht="14.25" customHeight="1">
      <c r="O594" s="5"/>
      <c r="P594" s="5"/>
      <c r="Q594" s="5"/>
    </row>
    <row r="595" ht="14.25" customHeight="1">
      <c r="O595" s="5"/>
      <c r="P595" s="5"/>
      <c r="Q595" s="5"/>
    </row>
    <row r="596" ht="14.25" customHeight="1">
      <c r="O596" s="5"/>
      <c r="P596" s="5"/>
      <c r="Q596" s="5"/>
    </row>
    <row r="597" ht="14.25" customHeight="1">
      <c r="O597" s="5"/>
      <c r="P597" s="5"/>
      <c r="Q597" s="5"/>
    </row>
    <row r="598" ht="14.25" customHeight="1">
      <c r="O598" s="5"/>
      <c r="P598" s="5"/>
      <c r="Q598" s="5"/>
    </row>
    <row r="599" ht="14.25" customHeight="1">
      <c r="O599" s="5"/>
      <c r="P599" s="5"/>
      <c r="Q599" s="5"/>
    </row>
    <row r="600" ht="14.25" customHeight="1">
      <c r="O600" s="5"/>
      <c r="P600" s="5"/>
      <c r="Q600" s="5"/>
    </row>
    <row r="601" ht="14.25" customHeight="1">
      <c r="O601" s="5"/>
      <c r="P601" s="5"/>
      <c r="Q601" s="5"/>
    </row>
    <row r="602" ht="14.25" customHeight="1">
      <c r="O602" s="5"/>
      <c r="P602" s="5"/>
      <c r="Q602" s="5"/>
    </row>
    <row r="603" ht="14.25" customHeight="1">
      <c r="O603" s="5"/>
      <c r="P603" s="5"/>
      <c r="Q603" s="5"/>
    </row>
    <row r="604" ht="14.25" customHeight="1">
      <c r="O604" s="5"/>
      <c r="P604" s="5"/>
      <c r="Q604" s="5"/>
    </row>
    <row r="605" ht="14.25" customHeight="1">
      <c r="O605" s="5"/>
      <c r="P605" s="5"/>
      <c r="Q605" s="5"/>
    </row>
    <row r="606" ht="14.25" customHeight="1">
      <c r="O606" s="5"/>
      <c r="P606" s="5"/>
      <c r="Q606" s="5"/>
    </row>
    <row r="607" ht="14.25" customHeight="1">
      <c r="O607" s="5"/>
      <c r="P607" s="5"/>
      <c r="Q607" s="5"/>
    </row>
    <row r="608" ht="14.25" customHeight="1">
      <c r="O608" s="5"/>
      <c r="P608" s="5"/>
      <c r="Q608" s="5"/>
    </row>
    <row r="609" ht="14.25" customHeight="1">
      <c r="O609" s="5"/>
      <c r="P609" s="5"/>
      <c r="Q609" s="5"/>
    </row>
    <row r="610" ht="14.25" customHeight="1">
      <c r="O610" s="5"/>
      <c r="P610" s="5"/>
      <c r="Q610" s="5"/>
    </row>
    <row r="611" ht="14.25" customHeight="1">
      <c r="O611" s="5"/>
      <c r="P611" s="5"/>
      <c r="Q611" s="5"/>
    </row>
    <row r="612" ht="14.25" customHeight="1">
      <c r="O612" s="5"/>
      <c r="P612" s="5"/>
      <c r="Q612" s="5"/>
    </row>
    <row r="613" ht="14.25" customHeight="1">
      <c r="O613" s="5"/>
      <c r="P613" s="5"/>
      <c r="Q613" s="5"/>
    </row>
    <row r="614" ht="14.25" customHeight="1">
      <c r="O614" s="5"/>
      <c r="P614" s="5"/>
      <c r="Q614" s="5"/>
    </row>
    <row r="615" ht="14.25" customHeight="1">
      <c r="O615" s="5"/>
      <c r="P615" s="5"/>
      <c r="Q615" s="5"/>
    </row>
    <row r="616" ht="14.25" customHeight="1">
      <c r="O616" s="5"/>
      <c r="P616" s="5"/>
      <c r="Q616" s="5"/>
    </row>
    <row r="617" ht="14.25" customHeight="1">
      <c r="O617" s="5"/>
      <c r="P617" s="5"/>
      <c r="Q617" s="5"/>
    </row>
    <row r="618" ht="14.25" customHeight="1">
      <c r="O618" s="5"/>
      <c r="P618" s="5"/>
      <c r="Q618" s="5"/>
    </row>
    <row r="619" ht="14.25" customHeight="1">
      <c r="O619" s="5"/>
      <c r="P619" s="5"/>
      <c r="Q619" s="5"/>
    </row>
    <row r="620" ht="14.25" customHeight="1">
      <c r="O620" s="5"/>
      <c r="P620" s="5"/>
      <c r="Q620" s="5"/>
    </row>
    <row r="621" ht="14.25" customHeight="1">
      <c r="O621" s="5"/>
      <c r="P621" s="5"/>
      <c r="Q621" s="5"/>
    </row>
    <row r="622" ht="14.25" customHeight="1">
      <c r="O622" s="5"/>
      <c r="P622" s="5"/>
      <c r="Q622" s="5"/>
    </row>
    <row r="623" ht="14.25" customHeight="1">
      <c r="O623" s="5"/>
      <c r="P623" s="5"/>
      <c r="Q623" s="5"/>
    </row>
    <row r="624" ht="14.25" customHeight="1">
      <c r="O624" s="5"/>
      <c r="P624" s="5"/>
      <c r="Q624" s="5"/>
    </row>
    <row r="625" ht="14.25" customHeight="1">
      <c r="O625" s="5"/>
      <c r="P625" s="5"/>
      <c r="Q625" s="5"/>
    </row>
    <row r="626" ht="14.25" customHeight="1">
      <c r="O626" s="5"/>
      <c r="P626" s="5"/>
      <c r="Q626" s="5"/>
    </row>
    <row r="627" ht="14.25" customHeight="1">
      <c r="O627" s="5"/>
      <c r="P627" s="5"/>
      <c r="Q627" s="5"/>
    </row>
    <row r="628" ht="14.25" customHeight="1">
      <c r="O628" s="5"/>
      <c r="P628" s="5"/>
      <c r="Q628" s="5"/>
    </row>
    <row r="629" ht="14.25" customHeight="1">
      <c r="O629" s="5"/>
      <c r="P629" s="5"/>
      <c r="Q629" s="5"/>
    </row>
    <row r="630" ht="14.25" customHeight="1">
      <c r="O630" s="5"/>
      <c r="P630" s="5"/>
      <c r="Q630" s="5"/>
    </row>
    <row r="631" ht="14.25" customHeight="1">
      <c r="O631" s="5"/>
      <c r="P631" s="5"/>
      <c r="Q631" s="5"/>
    </row>
    <row r="632" ht="14.25" customHeight="1">
      <c r="O632" s="5"/>
      <c r="P632" s="5"/>
      <c r="Q632" s="5"/>
    </row>
    <row r="633" ht="14.25" customHeight="1">
      <c r="O633" s="5"/>
      <c r="P633" s="5"/>
      <c r="Q633" s="5"/>
    </row>
    <row r="634" ht="14.25" customHeight="1">
      <c r="O634" s="5"/>
      <c r="P634" s="5"/>
      <c r="Q634" s="5"/>
    </row>
    <row r="635" ht="14.25" customHeight="1">
      <c r="O635" s="5"/>
      <c r="P635" s="5"/>
      <c r="Q635" s="5"/>
    </row>
    <row r="636" ht="14.25" customHeight="1">
      <c r="O636" s="5"/>
      <c r="P636" s="5"/>
      <c r="Q636" s="5"/>
    </row>
    <row r="637" ht="14.25" customHeight="1">
      <c r="O637" s="5"/>
      <c r="P637" s="5"/>
      <c r="Q637" s="5"/>
    </row>
    <row r="638" ht="14.25" customHeight="1">
      <c r="O638" s="5"/>
      <c r="P638" s="5"/>
      <c r="Q638" s="5"/>
    </row>
    <row r="639" ht="14.25" customHeight="1">
      <c r="O639" s="5"/>
      <c r="P639" s="5"/>
      <c r="Q639" s="5"/>
    </row>
    <row r="640" ht="14.25" customHeight="1">
      <c r="O640" s="5"/>
      <c r="P640" s="5"/>
      <c r="Q640" s="5"/>
    </row>
    <row r="641" ht="14.25" customHeight="1">
      <c r="O641" s="5"/>
      <c r="P641" s="5"/>
      <c r="Q641" s="5"/>
    </row>
    <row r="642" ht="14.25" customHeight="1">
      <c r="O642" s="5"/>
      <c r="P642" s="5"/>
      <c r="Q642" s="5"/>
    </row>
    <row r="643" ht="14.25" customHeight="1">
      <c r="O643" s="5"/>
      <c r="P643" s="5"/>
      <c r="Q643" s="5"/>
    </row>
    <row r="644" ht="14.25" customHeight="1">
      <c r="O644" s="5"/>
      <c r="P644" s="5"/>
      <c r="Q644" s="5"/>
    </row>
    <row r="645" ht="14.25" customHeight="1">
      <c r="O645" s="5"/>
      <c r="P645" s="5"/>
      <c r="Q645" s="5"/>
    </row>
    <row r="646" ht="14.25" customHeight="1">
      <c r="O646" s="5"/>
      <c r="P646" s="5"/>
      <c r="Q646" s="5"/>
    </row>
    <row r="647" ht="14.25" customHeight="1">
      <c r="O647" s="5"/>
      <c r="P647" s="5"/>
      <c r="Q647" s="5"/>
    </row>
    <row r="648" ht="14.25" customHeight="1">
      <c r="O648" s="5"/>
      <c r="P648" s="5"/>
      <c r="Q648" s="5"/>
    </row>
    <row r="649" ht="14.25" customHeight="1">
      <c r="O649" s="5"/>
      <c r="P649" s="5"/>
      <c r="Q649" s="5"/>
    </row>
    <row r="650" ht="14.25" customHeight="1">
      <c r="O650" s="5"/>
      <c r="P650" s="5"/>
      <c r="Q650" s="5"/>
    </row>
    <row r="651" ht="14.25" customHeight="1">
      <c r="O651" s="5"/>
      <c r="P651" s="5"/>
      <c r="Q651" s="5"/>
    </row>
    <row r="652" ht="14.25" customHeight="1">
      <c r="O652" s="5"/>
      <c r="P652" s="5"/>
      <c r="Q652" s="5"/>
    </row>
    <row r="653" ht="14.25" customHeight="1">
      <c r="O653" s="5"/>
      <c r="P653" s="5"/>
      <c r="Q653" s="5"/>
    </row>
    <row r="654" ht="14.25" customHeight="1">
      <c r="O654" s="5"/>
      <c r="P654" s="5"/>
      <c r="Q654" s="5"/>
    </row>
    <row r="655" ht="14.25" customHeight="1">
      <c r="O655" s="5"/>
      <c r="P655" s="5"/>
      <c r="Q655" s="5"/>
    </row>
    <row r="656" ht="14.25" customHeight="1">
      <c r="O656" s="5"/>
      <c r="P656" s="5"/>
      <c r="Q656" s="5"/>
    </row>
    <row r="657" ht="14.25" customHeight="1">
      <c r="O657" s="5"/>
      <c r="P657" s="5"/>
      <c r="Q657" s="5"/>
    </row>
    <row r="658" ht="14.25" customHeight="1">
      <c r="O658" s="5"/>
      <c r="P658" s="5"/>
      <c r="Q658" s="5"/>
    </row>
    <row r="659" ht="14.25" customHeight="1">
      <c r="O659" s="5"/>
      <c r="P659" s="5"/>
      <c r="Q659" s="5"/>
    </row>
    <row r="660" ht="14.25" customHeight="1">
      <c r="O660" s="5"/>
      <c r="P660" s="5"/>
      <c r="Q660" s="5"/>
    </row>
    <row r="661" ht="14.25" customHeight="1">
      <c r="O661" s="5"/>
      <c r="P661" s="5"/>
      <c r="Q661" s="5"/>
    </row>
    <row r="662" ht="14.25" customHeight="1">
      <c r="O662" s="5"/>
      <c r="P662" s="5"/>
      <c r="Q662" s="5"/>
    </row>
    <row r="663" ht="14.25" customHeight="1">
      <c r="O663" s="5"/>
      <c r="P663" s="5"/>
      <c r="Q663" s="5"/>
    </row>
    <row r="664" ht="14.25" customHeight="1">
      <c r="O664" s="5"/>
      <c r="P664" s="5"/>
      <c r="Q664" s="5"/>
    </row>
    <row r="665" ht="14.25" customHeight="1">
      <c r="O665" s="5"/>
      <c r="P665" s="5"/>
      <c r="Q665" s="5"/>
    </row>
    <row r="666" ht="14.25" customHeight="1">
      <c r="O666" s="5"/>
      <c r="P666" s="5"/>
      <c r="Q666" s="5"/>
    </row>
    <row r="667" ht="14.25" customHeight="1">
      <c r="O667" s="5"/>
      <c r="P667" s="5"/>
      <c r="Q667" s="5"/>
    </row>
    <row r="668" ht="14.25" customHeight="1">
      <c r="O668" s="5"/>
      <c r="P668" s="5"/>
      <c r="Q668" s="5"/>
    </row>
    <row r="669" ht="14.25" customHeight="1">
      <c r="O669" s="5"/>
      <c r="P669" s="5"/>
      <c r="Q669" s="5"/>
    </row>
    <row r="670" ht="14.25" customHeight="1">
      <c r="O670" s="5"/>
      <c r="P670" s="5"/>
      <c r="Q670" s="5"/>
    </row>
    <row r="671" ht="14.25" customHeight="1">
      <c r="O671" s="5"/>
      <c r="P671" s="5"/>
      <c r="Q671" s="5"/>
    </row>
    <row r="672" ht="14.25" customHeight="1">
      <c r="O672" s="5"/>
      <c r="P672" s="5"/>
      <c r="Q672" s="5"/>
    </row>
    <row r="673" ht="14.25" customHeight="1">
      <c r="O673" s="5"/>
      <c r="P673" s="5"/>
      <c r="Q673" s="5"/>
    </row>
    <row r="674" ht="14.25" customHeight="1">
      <c r="O674" s="5"/>
      <c r="P674" s="5"/>
      <c r="Q674" s="5"/>
    </row>
    <row r="675" ht="14.25" customHeight="1">
      <c r="O675" s="5"/>
      <c r="P675" s="5"/>
      <c r="Q675" s="5"/>
    </row>
    <row r="676" ht="14.25" customHeight="1">
      <c r="O676" s="5"/>
      <c r="P676" s="5"/>
      <c r="Q676" s="5"/>
    </row>
    <row r="677" ht="14.25" customHeight="1">
      <c r="O677" s="5"/>
      <c r="P677" s="5"/>
      <c r="Q677" s="5"/>
    </row>
    <row r="678" ht="14.25" customHeight="1">
      <c r="O678" s="5"/>
      <c r="P678" s="5"/>
      <c r="Q678" s="5"/>
    </row>
    <row r="679" ht="14.25" customHeight="1">
      <c r="O679" s="5"/>
      <c r="P679" s="5"/>
      <c r="Q679" s="5"/>
    </row>
    <row r="680" ht="14.25" customHeight="1">
      <c r="O680" s="5"/>
      <c r="P680" s="5"/>
      <c r="Q680" s="5"/>
    </row>
    <row r="681" ht="14.25" customHeight="1">
      <c r="O681" s="5"/>
      <c r="P681" s="5"/>
      <c r="Q681" s="5"/>
    </row>
    <row r="682" ht="14.25" customHeight="1">
      <c r="O682" s="5"/>
      <c r="P682" s="5"/>
      <c r="Q682" s="5"/>
    </row>
    <row r="683" ht="14.25" customHeight="1">
      <c r="O683" s="5"/>
      <c r="P683" s="5"/>
      <c r="Q683" s="5"/>
    </row>
    <row r="684" ht="14.25" customHeight="1">
      <c r="O684" s="5"/>
      <c r="P684" s="5"/>
      <c r="Q684" s="5"/>
    </row>
    <row r="685" ht="14.25" customHeight="1">
      <c r="O685" s="5"/>
      <c r="P685" s="5"/>
      <c r="Q685" s="5"/>
    </row>
    <row r="686" ht="14.25" customHeight="1">
      <c r="O686" s="5"/>
      <c r="P686" s="5"/>
      <c r="Q686" s="5"/>
    </row>
    <row r="687" ht="14.25" customHeight="1">
      <c r="O687" s="5"/>
      <c r="P687" s="5"/>
      <c r="Q687" s="5"/>
    </row>
    <row r="688" ht="14.25" customHeight="1">
      <c r="O688" s="5"/>
      <c r="P688" s="5"/>
      <c r="Q688" s="5"/>
    </row>
    <row r="689" ht="14.25" customHeight="1">
      <c r="O689" s="5"/>
      <c r="P689" s="5"/>
      <c r="Q689" s="5"/>
    </row>
    <row r="690" ht="14.25" customHeight="1">
      <c r="O690" s="5"/>
      <c r="P690" s="5"/>
      <c r="Q690" s="5"/>
    </row>
    <row r="691" ht="14.25" customHeight="1">
      <c r="O691" s="5"/>
      <c r="P691" s="5"/>
      <c r="Q691" s="5"/>
    </row>
    <row r="692" ht="14.25" customHeight="1">
      <c r="O692" s="5"/>
      <c r="P692" s="5"/>
      <c r="Q692" s="5"/>
    </row>
    <row r="693" ht="14.25" customHeight="1">
      <c r="O693" s="5"/>
      <c r="P693" s="5"/>
      <c r="Q693" s="5"/>
    </row>
    <row r="694" ht="14.25" customHeight="1">
      <c r="O694" s="5"/>
      <c r="P694" s="5"/>
      <c r="Q694" s="5"/>
    </row>
    <row r="695" ht="14.25" customHeight="1">
      <c r="O695" s="5"/>
      <c r="P695" s="5"/>
      <c r="Q695" s="5"/>
    </row>
    <row r="696" ht="14.25" customHeight="1">
      <c r="O696" s="5"/>
      <c r="P696" s="5"/>
      <c r="Q696" s="5"/>
    </row>
    <row r="697" ht="14.25" customHeight="1">
      <c r="O697" s="5"/>
      <c r="P697" s="5"/>
      <c r="Q697" s="5"/>
    </row>
    <row r="698" ht="14.25" customHeight="1">
      <c r="O698" s="5"/>
      <c r="P698" s="5"/>
      <c r="Q698" s="5"/>
    </row>
    <row r="699" ht="14.25" customHeight="1">
      <c r="O699" s="5"/>
      <c r="P699" s="5"/>
      <c r="Q699" s="5"/>
    </row>
    <row r="700" ht="14.25" customHeight="1">
      <c r="O700" s="5"/>
      <c r="P700" s="5"/>
      <c r="Q700" s="5"/>
    </row>
    <row r="701" ht="14.25" customHeight="1">
      <c r="O701" s="5"/>
      <c r="P701" s="5"/>
      <c r="Q701" s="5"/>
    </row>
    <row r="702" ht="14.25" customHeight="1">
      <c r="O702" s="5"/>
      <c r="P702" s="5"/>
      <c r="Q702" s="5"/>
    </row>
    <row r="703" ht="14.25" customHeight="1">
      <c r="O703" s="5"/>
      <c r="P703" s="5"/>
      <c r="Q703" s="5"/>
    </row>
    <row r="704" ht="14.25" customHeight="1">
      <c r="O704" s="5"/>
      <c r="P704" s="5"/>
      <c r="Q704" s="5"/>
    </row>
    <row r="705" ht="14.25" customHeight="1">
      <c r="O705" s="5"/>
      <c r="P705" s="5"/>
      <c r="Q705" s="5"/>
    </row>
    <row r="706" ht="14.25" customHeight="1">
      <c r="O706" s="5"/>
      <c r="P706" s="5"/>
      <c r="Q706" s="5"/>
    </row>
    <row r="707" ht="14.25" customHeight="1">
      <c r="O707" s="5"/>
      <c r="P707" s="5"/>
      <c r="Q707" s="5"/>
    </row>
    <row r="708" ht="14.25" customHeight="1">
      <c r="O708" s="5"/>
      <c r="P708" s="5"/>
      <c r="Q708" s="5"/>
    </row>
    <row r="709" ht="14.25" customHeight="1">
      <c r="O709" s="5"/>
      <c r="P709" s="5"/>
      <c r="Q709" s="5"/>
    </row>
    <row r="710" ht="14.25" customHeight="1">
      <c r="O710" s="5"/>
      <c r="P710" s="5"/>
      <c r="Q710" s="5"/>
    </row>
    <row r="711" ht="14.25" customHeight="1">
      <c r="O711" s="5"/>
      <c r="P711" s="5"/>
      <c r="Q711" s="5"/>
    </row>
    <row r="712" ht="14.25" customHeight="1">
      <c r="O712" s="5"/>
      <c r="P712" s="5"/>
      <c r="Q712" s="5"/>
    </row>
    <row r="713" ht="14.25" customHeight="1">
      <c r="O713" s="5"/>
      <c r="P713" s="5"/>
      <c r="Q713" s="5"/>
    </row>
    <row r="714" ht="14.25" customHeight="1">
      <c r="O714" s="5"/>
      <c r="P714" s="5"/>
      <c r="Q714" s="5"/>
    </row>
    <row r="715" ht="14.25" customHeight="1">
      <c r="O715" s="5"/>
      <c r="P715" s="5"/>
      <c r="Q715" s="5"/>
    </row>
    <row r="716" ht="14.25" customHeight="1">
      <c r="O716" s="5"/>
      <c r="P716" s="5"/>
      <c r="Q716" s="5"/>
    </row>
    <row r="717" ht="14.25" customHeight="1">
      <c r="O717" s="5"/>
      <c r="P717" s="5"/>
      <c r="Q717" s="5"/>
    </row>
    <row r="718" ht="14.25" customHeight="1">
      <c r="O718" s="5"/>
      <c r="P718" s="5"/>
      <c r="Q718" s="5"/>
    </row>
    <row r="719" ht="14.25" customHeight="1">
      <c r="O719" s="5"/>
      <c r="P719" s="5"/>
      <c r="Q719" s="5"/>
    </row>
    <row r="720" ht="14.25" customHeight="1">
      <c r="O720" s="5"/>
      <c r="P720" s="5"/>
      <c r="Q720" s="5"/>
    </row>
    <row r="721" ht="14.25" customHeight="1">
      <c r="O721" s="5"/>
      <c r="P721" s="5"/>
      <c r="Q721" s="5"/>
    </row>
    <row r="722" ht="14.25" customHeight="1">
      <c r="O722" s="5"/>
      <c r="P722" s="5"/>
      <c r="Q722" s="5"/>
    </row>
    <row r="723" ht="14.25" customHeight="1">
      <c r="O723" s="5"/>
      <c r="P723" s="5"/>
      <c r="Q723" s="5"/>
    </row>
    <row r="724" ht="14.25" customHeight="1">
      <c r="O724" s="5"/>
      <c r="P724" s="5"/>
      <c r="Q724" s="5"/>
    </row>
    <row r="725" ht="14.25" customHeight="1">
      <c r="O725" s="5"/>
      <c r="P725" s="5"/>
      <c r="Q725" s="5"/>
    </row>
    <row r="726" ht="14.25" customHeight="1">
      <c r="O726" s="5"/>
      <c r="P726" s="5"/>
      <c r="Q726" s="5"/>
    </row>
    <row r="727" ht="14.25" customHeight="1">
      <c r="O727" s="5"/>
      <c r="P727" s="5"/>
      <c r="Q727" s="5"/>
    </row>
    <row r="728" ht="14.25" customHeight="1">
      <c r="O728" s="5"/>
      <c r="P728" s="5"/>
      <c r="Q728" s="5"/>
    </row>
    <row r="729" ht="14.25" customHeight="1">
      <c r="O729" s="5"/>
      <c r="P729" s="5"/>
      <c r="Q729" s="5"/>
    </row>
    <row r="730" ht="14.25" customHeight="1">
      <c r="O730" s="5"/>
      <c r="P730" s="5"/>
      <c r="Q730" s="5"/>
    </row>
    <row r="731" ht="14.25" customHeight="1">
      <c r="O731" s="5"/>
      <c r="P731" s="5"/>
      <c r="Q731" s="5"/>
    </row>
    <row r="732" ht="14.25" customHeight="1">
      <c r="O732" s="5"/>
      <c r="P732" s="5"/>
      <c r="Q732" s="5"/>
    </row>
    <row r="733" ht="14.25" customHeight="1">
      <c r="O733" s="5"/>
      <c r="P733" s="5"/>
      <c r="Q733" s="5"/>
    </row>
    <row r="734" ht="14.25" customHeight="1">
      <c r="O734" s="5"/>
      <c r="P734" s="5"/>
      <c r="Q734" s="5"/>
    </row>
    <row r="735" ht="14.25" customHeight="1">
      <c r="O735" s="5"/>
      <c r="P735" s="5"/>
      <c r="Q735" s="5"/>
    </row>
    <row r="736" ht="14.25" customHeight="1">
      <c r="O736" s="5"/>
      <c r="P736" s="5"/>
      <c r="Q736" s="5"/>
    </row>
    <row r="737" ht="14.25" customHeight="1">
      <c r="O737" s="5"/>
      <c r="P737" s="5"/>
      <c r="Q737" s="5"/>
    </row>
    <row r="738" ht="14.25" customHeight="1">
      <c r="O738" s="5"/>
      <c r="P738" s="5"/>
      <c r="Q738" s="5"/>
    </row>
    <row r="739" ht="14.25" customHeight="1">
      <c r="O739" s="5"/>
      <c r="P739" s="5"/>
      <c r="Q739" s="5"/>
    </row>
    <row r="740" ht="14.25" customHeight="1">
      <c r="O740" s="5"/>
      <c r="P740" s="5"/>
      <c r="Q740" s="5"/>
    </row>
    <row r="741" ht="14.25" customHeight="1">
      <c r="O741" s="5"/>
      <c r="P741" s="5"/>
      <c r="Q741" s="5"/>
    </row>
    <row r="742" ht="14.25" customHeight="1">
      <c r="O742" s="5"/>
      <c r="P742" s="5"/>
      <c r="Q742" s="5"/>
    </row>
    <row r="743" ht="14.25" customHeight="1">
      <c r="O743" s="5"/>
      <c r="P743" s="5"/>
      <c r="Q743" s="5"/>
    </row>
    <row r="744" ht="14.25" customHeight="1">
      <c r="O744" s="5"/>
      <c r="P744" s="5"/>
      <c r="Q744" s="5"/>
    </row>
    <row r="745" ht="14.25" customHeight="1">
      <c r="O745" s="5"/>
      <c r="P745" s="5"/>
      <c r="Q745" s="5"/>
    </row>
    <row r="746" ht="14.25" customHeight="1">
      <c r="O746" s="5"/>
      <c r="P746" s="5"/>
      <c r="Q746" s="5"/>
    </row>
    <row r="747" ht="14.25" customHeight="1">
      <c r="O747" s="5"/>
      <c r="P747" s="5"/>
      <c r="Q747" s="5"/>
    </row>
    <row r="748" ht="14.25" customHeight="1">
      <c r="O748" s="5"/>
      <c r="P748" s="5"/>
      <c r="Q748" s="5"/>
    </row>
    <row r="749" ht="14.25" customHeight="1">
      <c r="O749" s="5"/>
      <c r="P749" s="5"/>
      <c r="Q749" s="5"/>
    </row>
    <row r="750" ht="14.25" customHeight="1">
      <c r="O750" s="5"/>
      <c r="P750" s="5"/>
      <c r="Q750" s="5"/>
    </row>
    <row r="751" ht="14.25" customHeight="1">
      <c r="O751" s="5"/>
      <c r="P751" s="5"/>
      <c r="Q751" s="5"/>
    </row>
    <row r="752" ht="14.25" customHeight="1">
      <c r="O752" s="5"/>
      <c r="P752" s="5"/>
      <c r="Q752" s="5"/>
    </row>
    <row r="753" ht="14.25" customHeight="1">
      <c r="O753" s="5"/>
      <c r="P753" s="5"/>
      <c r="Q753" s="5"/>
    </row>
    <row r="754" ht="14.25" customHeight="1">
      <c r="O754" s="5"/>
      <c r="P754" s="5"/>
      <c r="Q754" s="5"/>
    </row>
    <row r="755" ht="14.25" customHeight="1">
      <c r="O755" s="5"/>
      <c r="P755" s="5"/>
      <c r="Q755" s="5"/>
    </row>
    <row r="756" ht="14.25" customHeight="1">
      <c r="O756" s="5"/>
      <c r="P756" s="5"/>
      <c r="Q756" s="5"/>
    </row>
    <row r="757" ht="14.25" customHeight="1">
      <c r="O757" s="5"/>
      <c r="P757" s="5"/>
      <c r="Q757" s="5"/>
    </row>
    <row r="758" ht="14.25" customHeight="1">
      <c r="O758" s="5"/>
      <c r="P758" s="5"/>
      <c r="Q758" s="5"/>
    </row>
    <row r="759" ht="14.25" customHeight="1">
      <c r="O759" s="5"/>
      <c r="P759" s="5"/>
      <c r="Q759" s="5"/>
    </row>
    <row r="760" ht="14.25" customHeight="1">
      <c r="O760" s="5"/>
      <c r="P760" s="5"/>
      <c r="Q760" s="5"/>
    </row>
    <row r="761" ht="14.25" customHeight="1">
      <c r="O761" s="5"/>
      <c r="P761" s="5"/>
      <c r="Q761" s="5"/>
    </row>
    <row r="762" ht="14.25" customHeight="1">
      <c r="O762" s="5"/>
      <c r="P762" s="5"/>
      <c r="Q762" s="5"/>
    </row>
    <row r="763" ht="14.25" customHeight="1">
      <c r="O763" s="5"/>
      <c r="P763" s="5"/>
      <c r="Q763" s="5"/>
    </row>
    <row r="764" ht="14.25" customHeight="1">
      <c r="O764" s="5"/>
      <c r="P764" s="5"/>
      <c r="Q764" s="5"/>
    </row>
    <row r="765" ht="14.25" customHeight="1">
      <c r="O765" s="5"/>
      <c r="P765" s="5"/>
      <c r="Q765" s="5"/>
    </row>
    <row r="766" ht="14.25" customHeight="1">
      <c r="O766" s="5"/>
      <c r="P766" s="5"/>
      <c r="Q766" s="5"/>
    </row>
    <row r="767" ht="14.25" customHeight="1">
      <c r="O767" s="5"/>
      <c r="P767" s="5"/>
      <c r="Q767" s="5"/>
    </row>
    <row r="768" ht="14.25" customHeight="1">
      <c r="O768" s="5"/>
      <c r="P768" s="5"/>
      <c r="Q768" s="5"/>
    </row>
    <row r="769" ht="14.25" customHeight="1">
      <c r="O769" s="5"/>
      <c r="P769" s="5"/>
      <c r="Q769" s="5"/>
    </row>
    <row r="770" ht="14.25" customHeight="1">
      <c r="O770" s="5"/>
      <c r="P770" s="5"/>
      <c r="Q770" s="5"/>
    </row>
    <row r="771" ht="14.25" customHeight="1">
      <c r="O771" s="5"/>
      <c r="P771" s="5"/>
      <c r="Q771" s="5"/>
    </row>
    <row r="772" ht="14.25" customHeight="1">
      <c r="O772" s="5"/>
      <c r="P772" s="5"/>
      <c r="Q772" s="5"/>
    </row>
    <row r="773" ht="14.25" customHeight="1">
      <c r="O773" s="5"/>
      <c r="P773" s="5"/>
      <c r="Q773" s="5"/>
    </row>
    <row r="774" ht="14.25" customHeight="1">
      <c r="O774" s="5"/>
      <c r="P774" s="5"/>
      <c r="Q774" s="5"/>
    </row>
    <row r="775" ht="14.25" customHeight="1">
      <c r="O775" s="5"/>
      <c r="P775" s="5"/>
      <c r="Q775" s="5"/>
    </row>
    <row r="776" ht="14.25" customHeight="1">
      <c r="O776" s="5"/>
      <c r="P776" s="5"/>
      <c r="Q776" s="5"/>
    </row>
    <row r="777" ht="14.25" customHeight="1">
      <c r="O777" s="5"/>
      <c r="P777" s="5"/>
      <c r="Q777" s="5"/>
    </row>
    <row r="778" ht="14.25" customHeight="1">
      <c r="O778" s="5"/>
      <c r="P778" s="5"/>
      <c r="Q778" s="5"/>
    </row>
    <row r="779" ht="14.25" customHeight="1">
      <c r="O779" s="5"/>
      <c r="P779" s="5"/>
      <c r="Q779" s="5"/>
    </row>
    <row r="780" ht="14.25" customHeight="1">
      <c r="O780" s="5"/>
      <c r="P780" s="5"/>
      <c r="Q780" s="5"/>
    </row>
    <row r="781" ht="14.25" customHeight="1">
      <c r="O781" s="5"/>
      <c r="P781" s="5"/>
      <c r="Q781" s="5"/>
    </row>
    <row r="782" ht="14.25" customHeight="1">
      <c r="O782" s="5"/>
      <c r="P782" s="5"/>
      <c r="Q782" s="5"/>
    </row>
    <row r="783" ht="14.25" customHeight="1">
      <c r="O783" s="5"/>
      <c r="P783" s="5"/>
      <c r="Q783" s="5"/>
    </row>
    <row r="784" ht="14.25" customHeight="1">
      <c r="O784" s="5"/>
      <c r="P784" s="5"/>
      <c r="Q784" s="5"/>
    </row>
    <row r="785" ht="14.25" customHeight="1">
      <c r="O785" s="5"/>
      <c r="P785" s="5"/>
      <c r="Q785" s="5"/>
    </row>
    <row r="786" ht="14.25" customHeight="1">
      <c r="O786" s="5"/>
      <c r="P786" s="5"/>
      <c r="Q786" s="5"/>
    </row>
    <row r="787" ht="14.25" customHeight="1">
      <c r="O787" s="5"/>
      <c r="P787" s="5"/>
      <c r="Q787" s="5"/>
    </row>
    <row r="788" ht="14.25" customHeight="1">
      <c r="O788" s="5"/>
      <c r="P788" s="5"/>
      <c r="Q788" s="5"/>
    </row>
    <row r="789" ht="14.25" customHeight="1">
      <c r="O789" s="5"/>
      <c r="P789" s="5"/>
      <c r="Q789" s="5"/>
    </row>
    <row r="790" ht="14.25" customHeight="1">
      <c r="O790" s="5"/>
      <c r="P790" s="5"/>
      <c r="Q790" s="5"/>
    </row>
    <row r="791" ht="14.25" customHeight="1">
      <c r="O791" s="5"/>
      <c r="P791" s="5"/>
      <c r="Q791" s="5"/>
    </row>
    <row r="792" ht="14.25" customHeight="1">
      <c r="O792" s="5"/>
      <c r="P792" s="5"/>
      <c r="Q792" s="5"/>
    </row>
    <row r="793" ht="14.25" customHeight="1">
      <c r="O793" s="5"/>
      <c r="P793" s="5"/>
      <c r="Q793" s="5"/>
    </row>
    <row r="794" ht="14.25" customHeight="1">
      <c r="O794" s="5"/>
      <c r="P794" s="5"/>
      <c r="Q794" s="5"/>
    </row>
    <row r="795" ht="14.25" customHeight="1">
      <c r="O795" s="5"/>
      <c r="P795" s="5"/>
      <c r="Q795" s="5"/>
    </row>
    <row r="796" ht="14.25" customHeight="1">
      <c r="O796" s="5"/>
      <c r="P796" s="5"/>
      <c r="Q796" s="5"/>
    </row>
    <row r="797" ht="14.25" customHeight="1">
      <c r="O797" s="5"/>
      <c r="P797" s="5"/>
      <c r="Q797" s="5"/>
    </row>
    <row r="798" ht="14.25" customHeight="1">
      <c r="O798" s="5"/>
      <c r="P798" s="5"/>
      <c r="Q798" s="5"/>
    </row>
    <row r="799" ht="14.25" customHeight="1">
      <c r="O799" s="5"/>
      <c r="P799" s="5"/>
      <c r="Q799" s="5"/>
    </row>
    <row r="800" ht="14.25" customHeight="1">
      <c r="O800" s="5"/>
      <c r="P800" s="5"/>
      <c r="Q800" s="5"/>
    </row>
    <row r="801" ht="14.25" customHeight="1">
      <c r="O801" s="5"/>
      <c r="P801" s="5"/>
      <c r="Q801" s="5"/>
    </row>
    <row r="802" ht="14.25" customHeight="1">
      <c r="O802" s="5"/>
      <c r="P802" s="5"/>
      <c r="Q802" s="5"/>
    </row>
    <row r="803" ht="14.25" customHeight="1">
      <c r="O803" s="5"/>
      <c r="P803" s="5"/>
      <c r="Q803" s="5"/>
    </row>
    <row r="804" ht="14.25" customHeight="1">
      <c r="O804" s="5"/>
      <c r="P804" s="5"/>
      <c r="Q804" s="5"/>
    </row>
    <row r="805" ht="14.25" customHeight="1">
      <c r="O805" s="5"/>
      <c r="P805" s="5"/>
      <c r="Q805" s="5"/>
    </row>
    <row r="806" ht="14.25" customHeight="1">
      <c r="O806" s="5"/>
      <c r="P806" s="5"/>
      <c r="Q806" s="5"/>
    </row>
    <row r="807" ht="14.25" customHeight="1">
      <c r="O807" s="5"/>
      <c r="P807" s="5"/>
      <c r="Q807" s="5"/>
    </row>
    <row r="808" ht="14.25" customHeight="1">
      <c r="O808" s="5"/>
      <c r="P808" s="5"/>
      <c r="Q808" s="5"/>
    </row>
    <row r="809" ht="14.25" customHeight="1">
      <c r="O809" s="5"/>
      <c r="P809" s="5"/>
      <c r="Q809" s="5"/>
    </row>
    <row r="810" ht="14.25" customHeight="1">
      <c r="O810" s="5"/>
      <c r="P810" s="5"/>
      <c r="Q810" s="5"/>
    </row>
    <row r="811" ht="14.25" customHeight="1">
      <c r="O811" s="5"/>
      <c r="P811" s="5"/>
      <c r="Q811" s="5"/>
    </row>
    <row r="812" ht="14.25" customHeight="1">
      <c r="O812" s="5"/>
      <c r="P812" s="5"/>
      <c r="Q812" s="5"/>
    </row>
    <row r="813" ht="14.25" customHeight="1">
      <c r="O813" s="5"/>
      <c r="P813" s="5"/>
      <c r="Q813" s="5"/>
    </row>
    <row r="814" ht="14.25" customHeight="1">
      <c r="O814" s="5"/>
      <c r="P814" s="5"/>
      <c r="Q814" s="5"/>
    </row>
    <row r="815" ht="14.25" customHeight="1">
      <c r="O815" s="5"/>
      <c r="P815" s="5"/>
      <c r="Q815" s="5"/>
    </row>
    <row r="816" ht="14.25" customHeight="1">
      <c r="O816" s="5"/>
      <c r="P816" s="5"/>
      <c r="Q816" s="5"/>
    </row>
    <row r="817" ht="14.25" customHeight="1">
      <c r="O817" s="5"/>
      <c r="P817" s="5"/>
      <c r="Q817" s="5"/>
    </row>
    <row r="818" ht="14.25" customHeight="1">
      <c r="O818" s="5"/>
      <c r="P818" s="5"/>
      <c r="Q818" s="5"/>
    </row>
    <row r="819" ht="14.25" customHeight="1">
      <c r="O819" s="5"/>
      <c r="P819" s="5"/>
      <c r="Q819" s="5"/>
    </row>
    <row r="820" ht="14.25" customHeight="1">
      <c r="O820" s="5"/>
      <c r="P820" s="5"/>
      <c r="Q820" s="5"/>
    </row>
    <row r="821" ht="14.25" customHeight="1">
      <c r="O821" s="5"/>
      <c r="P821" s="5"/>
      <c r="Q821" s="5"/>
    </row>
    <row r="822" ht="14.25" customHeight="1">
      <c r="O822" s="5"/>
      <c r="P822" s="5"/>
      <c r="Q822" s="5"/>
    </row>
    <row r="823" ht="14.25" customHeight="1">
      <c r="O823" s="5"/>
      <c r="P823" s="5"/>
      <c r="Q823" s="5"/>
    </row>
    <row r="824" ht="14.25" customHeight="1">
      <c r="O824" s="5"/>
      <c r="P824" s="5"/>
      <c r="Q824" s="5"/>
    </row>
    <row r="825" ht="14.25" customHeight="1">
      <c r="O825" s="5"/>
      <c r="P825" s="5"/>
      <c r="Q825" s="5"/>
    </row>
    <row r="826" ht="14.25" customHeight="1">
      <c r="O826" s="5"/>
      <c r="P826" s="5"/>
      <c r="Q826" s="5"/>
    </row>
    <row r="827" ht="14.25" customHeight="1">
      <c r="O827" s="5"/>
      <c r="P827" s="5"/>
      <c r="Q827" s="5"/>
    </row>
    <row r="828" ht="14.25" customHeight="1">
      <c r="O828" s="5"/>
      <c r="P828" s="5"/>
      <c r="Q828" s="5"/>
    </row>
    <row r="829" ht="14.25" customHeight="1">
      <c r="O829" s="5"/>
      <c r="P829" s="5"/>
      <c r="Q829" s="5"/>
    </row>
    <row r="830" ht="14.25" customHeight="1">
      <c r="O830" s="5"/>
      <c r="P830" s="5"/>
      <c r="Q830" s="5"/>
    </row>
    <row r="831" ht="14.25" customHeight="1">
      <c r="O831" s="5"/>
      <c r="P831" s="5"/>
      <c r="Q831" s="5"/>
    </row>
    <row r="832" ht="14.25" customHeight="1">
      <c r="O832" s="5"/>
      <c r="P832" s="5"/>
      <c r="Q832" s="5"/>
    </row>
    <row r="833" ht="14.25" customHeight="1">
      <c r="O833" s="5"/>
      <c r="P833" s="5"/>
      <c r="Q833" s="5"/>
    </row>
    <row r="834" ht="14.25" customHeight="1">
      <c r="O834" s="5"/>
      <c r="P834" s="5"/>
      <c r="Q834" s="5"/>
    </row>
    <row r="835" ht="14.25" customHeight="1">
      <c r="O835" s="5"/>
      <c r="P835" s="5"/>
      <c r="Q835" s="5"/>
    </row>
    <row r="836" ht="14.25" customHeight="1">
      <c r="O836" s="5"/>
      <c r="P836" s="5"/>
      <c r="Q836" s="5"/>
    </row>
    <row r="837" ht="14.25" customHeight="1">
      <c r="O837" s="5"/>
      <c r="P837" s="5"/>
      <c r="Q837" s="5"/>
    </row>
    <row r="838" ht="14.25" customHeight="1">
      <c r="O838" s="5"/>
      <c r="P838" s="5"/>
      <c r="Q838" s="5"/>
    </row>
    <row r="839" ht="14.25" customHeight="1">
      <c r="O839" s="5"/>
      <c r="P839" s="5"/>
      <c r="Q839" s="5"/>
    </row>
    <row r="840" ht="14.25" customHeight="1">
      <c r="O840" s="5"/>
      <c r="P840" s="5"/>
      <c r="Q840" s="5"/>
    </row>
    <row r="841" ht="14.25" customHeight="1">
      <c r="O841" s="5"/>
      <c r="P841" s="5"/>
      <c r="Q841" s="5"/>
    </row>
    <row r="842" ht="14.25" customHeight="1">
      <c r="O842" s="5"/>
      <c r="P842" s="5"/>
      <c r="Q842" s="5"/>
    </row>
    <row r="843" ht="14.25" customHeight="1">
      <c r="O843" s="5"/>
      <c r="P843" s="5"/>
      <c r="Q843" s="5"/>
    </row>
    <row r="844" ht="14.25" customHeight="1">
      <c r="O844" s="5"/>
      <c r="P844" s="5"/>
      <c r="Q844" s="5"/>
    </row>
    <row r="845" ht="14.25" customHeight="1">
      <c r="O845" s="5"/>
      <c r="P845" s="5"/>
      <c r="Q845" s="5"/>
    </row>
    <row r="846" ht="14.25" customHeight="1">
      <c r="O846" s="5"/>
      <c r="P846" s="5"/>
      <c r="Q846" s="5"/>
    </row>
    <row r="847" ht="14.25" customHeight="1">
      <c r="O847" s="5"/>
      <c r="P847" s="5"/>
      <c r="Q847" s="5"/>
    </row>
    <row r="848" ht="14.25" customHeight="1">
      <c r="O848" s="5"/>
      <c r="P848" s="5"/>
      <c r="Q848" s="5"/>
    </row>
    <row r="849" ht="14.25" customHeight="1">
      <c r="O849" s="5"/>
      <c r="P849" s="5"/>
      <c r="Q849" s="5"/>
    </row>
    <row r="850" ht="14.25" customHeight="1">
      <c r="O850" s="5"/>
      <c r="P850" s="5"/>
      <c r="Q850" s="5"/>
    </row>
    <row r="851" ht="14.25" customHeight="1">
      <c r="O851" s="5"/>
      <c r="P851" s="5"/>
      <c r="Q851" s="5"/>
    </row>
    <row r="852" ht="14.25" customHeight="1">
      <c r="O852" s="5"/>
      <c r="P852" s="5"/>
      <c r="Q852" s="5"/>
    </row>
    <row r="853" ht="14.25" customHeight="1">
      <c r="O853" s="5"/>
      <c r="P853" s="5"/>
      <c r="Q853" s="5"/>
    </row>
    <row r="854" ht="14.25" customHeight="1">
      <c r="O854" s="5"/>
      <c r="P854" s="5"/>
      <c r="Q854" s="5"/>
    </row>
    <row r="855" ht="14.25" customHeight="1">
      <c r="O855" s="5"/>
      <c r="P855" s="5"/>
      <c r="Q855" s="5"/>
    </row>
    <row r="856" ht="14.25" customHeight="1">
      <c r="O856" s="5"/>
      <c r="P856" s="5"/>
      <c r="Q856" s="5"/>
    </row>
    <row r="857" ht="14.25" customHeight="1">
      <c r="O857" s="5"/>
      <c r="P857" s="5"/>
      <c r="Q857" s="5"/>
    </row>
    <row r="858" ht="14.25" customHeight="1">
      <c r="O858" s="5"/>
      <c r="P858" s="5"/>
      <c r="Q858" s="5"/>
    </row>
    <row r="859" ht="14.25" customHeight="1">
      <c r="O859" s="5"/>
      <c r="P859" s="5"/>
      <c r="Q859" s="5"/>
    </row>
    <row r="860" ht="14.25" customHeight="1">
      <c r="O860" s="5"/>
      <c r="P860" s="5"/>
      <c r="Q860" s="5"/>
    </row>
    <row r="861" ht="14.25" customHeight="1">
      <c r="O861" s="5"/>
      <c r="P861" s="5"/>
      <c r="Q861" s="5"/>
    </row>
    <row r="862" ht="14.25" customHeight="1">
      <c r="O862" s="5"/>
      <c r="P862" s="5"/>
      <c r="Q862" s="5"/>
    </row>
    <row r="863" ht="14.25" customHeight="1">
      <c r="O863" s="5"/>
      <c r="P863" s="5"/>
      <c r="Q863" s="5"/>
    </row>
    <row r="864" ht="14.25" customHeight="1">
      <c r="O864" s="5"/>
      <c r="P864" s="5"/>
      <c r="Q864" s="5"/>
    </row>
    <row r="865" ht="14.25" customHeight="1">
      <c r="O865" s="5"/>
      <c r="P865" s="5"/>
      <c r="Q865" s="5"/>
    </row>
    <row r="866" ht="14.25" customHeight="1">
      <c r="O866" s="5"/>
      <c r="P866" s="5"/>
      <c r="Q866" s="5"/>
    </row>
    <row r="867" ht="14.25" customHeight="1">
      <c r="O867" s="5"/>
      <c r="P867" s="5"/>
      <c r="Q867" s="5"/>
    </row>
    <row r="868" ht="14.25" customHeight="1">
      <c r="O868" s="5"/>
      <c r="P868" s="5"/>
      <c r="Q868" s="5"/>
    </row>
    <row r="869" ht="14.25" customHeight="1">
      <c r="O869" s="5"/>
      <c r="P869" s="5"/>
      <c r="Q869" s="5"/>
    </row>
    <row r="870" ht="14.25" customHeight="1">
      <c r="O870" s="5"/>
      <c r="P870" s="5"/>
      <c r="Q870" s="5"/>
    </row>
    <row r="871" ht="14.25" customHeight="1">
      <c r="O871" s="5"/>
      <c r="P871" s="5"/>
      <c r="Q871" s="5"/>
    </row>
    <row r="872" ht="14.25" customHeight="1">
      <c r="O872" s="5"/>
      <c r="P872" s="5"/>
      <c r="Q872" s="5"/>
    </row>
    <row r="873" ht="14.25" customHeight="1">
      <c r="O873" s="5"/>
      <c r="P873" s="5"/>
      <c r="Q873" s="5"/>
    </row>
    <row r="874" ht="14.25" customHeight="1">
      <c r="O874" s="5"/>
      <c r="P874" s="5"/>
      <c r="Q874" s="5"/>
    </row>
    <row r="875" ht="14.25" customHeight="1">
      <c r="O875" s="5"/>
      <c r="P875" s="5"/>
      <c r="Q875" s="5"/>
    </row>
    <row r="876" ht="14.25" customHeight="1">
      <c r="O876" s="5"/>
      <c r="P876" s="5"/>
      <c r="Q876" s="5"/>
    </row>
    <row r="877" ht="14.25" customHeight="1">
      <c r="O877" s="5"/>
      <c r="P877" s="5"/>
      <c r="Q877" s="5"/>
    </row>
    <row r="878" ht="14.25" customHeight="1">
      <c r="O878" s="5"/>
      <c r="P878" s="5"/>
      <c r="Q878" s="5"/>
    </row>
    <row r="879" ht="14.25" customHeight="1">
      <c r="O879" s="5"/>
      <c r="P879" s="5"/>
      <c r="Q879" s="5"/>
    </row>
    <row r="880" ht="14.25" customHeight="1">
      <c r="O880" s="5"/>
      <c r="P880" s="5"/>
      <c r="Q880" s="5"/>
    </row>
    <row r="881" ht="14.25" customHeight="1">
      <c r="O881" s="5"/>
      <c r="P881" s="5"/>
      <c r="Q881" s="5"/>
    </row>
    <row r="882" ht="14.25" customHeight="1">
      <c r="O882" s="5"/>
      <c r="P882" s="5"/>
      <c r="Q882" s="5"/>
    </row>
    <row r="883" ht="14.25" customHeight="1">
      <c r="O883" s="5"/>
      <c r="P883" s="5"/>
      <c r="Q883" s="5"/>
    </row>
    <row r="884" ht="14.25" customHeight="1">
      <c r="O884" s="5"/>
      <c r="P884" s="5"/>
      <c r="Q884" s="5"/>
    </row>
    <row r="885" ht="14.25" customHeight="1">
      <c r="O885" s="5"/>
      <c r="P885" s="5"/>
      <c r="Q885" s="5"/>
    </row>
    <row r="886" ht="14.25" customHeight="1">
      <c r="O886" s="5"/>
      <c r="P886" s="5"/>
      <c r="Q886" s="5"/>
    </row>
    <row r="887" ht="14.25" customHeight="1">
      <c r="O887" s="5"/>
      <c r="P887" s="5"/>
      <c r="Q887" s="5"/>
    </row>
    <row r="888" ht="14.25" customHeight="1">
      <c r="O888" s="5"/>
      <c r="P888" s="5"/>
      <c r="Q888" s="5"/>
    </row>
    <row r="889" ht="14.25" customHeight="1">
      <c r="O889" s="5"/>
      <c r="P889" s="5"/>
      <c r="Q889" s="5"/>
    </row>
    <row r="890" ht="14.25" customHeight="1">
      <c r="O890" s="5"/>
      <c r="P890" s="5"/>
      <c r="Q890" s="5"/>
    </row>
    <row r="891" ht="14.25" customHeight="1">
      <c r="O891" s="5"/>
      <c r="P891" s="5"/>
      <c r="Q891" s="5"/>
    </row>
    <row r="892" ht="14.25" customHeight="1">
      <c r="O892" s="5"/>
      <c r="P892" s="5"/>
      <c r="Q892" s="5"/>
    </row>
    <row r="893" ht="14.25" customHeight="1">
      <c r="O893" s="5"/>
      <c r="P893" s="5"/>
      <c r="Q893" s="5"/>
    </row>
    <row r="894" ht="14.25" customHeight="1">
      <c r="O894" s="5"/>
      <c r="P894" s="5"/>
      <c r="Q894" s="5"/>
    </row>
    <row r="895" ht="14.25" customHeight="1">
      <c r="O895" s="5"/>
      <c r="P895" s="5"/>
      <c r="Q895" s="5"/>
    </row>
    <row r="896" ht="14.25" customHeight="1">
      <c r="O896" s="5"/>
      <c r="P896" s="5"/>
      <c r="Q896" s="5"/>
    </row>
    <row r="897" ht="14.25" customHeight="1">
      <c r="O897" s="5"/>
      <c r="P897" s="5"/>
      <c r="Q897" s="5"/>
    </row>
    <row r="898" ht="14.25" customHeight="1">
      <c r="O898" s="5"/>
      <c r="P898" s="5"/>
      <c r="Q898" s="5"/>
    </row>
    <row r="899" ht="14.25" customHeight="1">
      <c r="O899" s="5"/>
      <c r="P899" s="5"/>
      <c r="Q899" s="5"/>
    </row>
    <row r="900" ht="14.25" customHeight="1">
      <c r="O900" s="5"/>
      <c r="P900" s="5"/>
      <c r="Q900" s="5"/>
    </row>
    <row r="901" ht="14.25" customHeight="1">
      <c r="O901" s="5"/>
      <c r="P901" s="5"/>
      <c r="Q901" s="5"/>
    </row>
    <row r="902" ht="14.25" customHeight="1">
      <c r="O902" s="5"/>
      <c r="P902" s="5"/>
      <c r="Q902" s="5"/>
    </row>
    <row r="903" ht="14.25" customHeight="1">
      <c r="O903" s="5"/>
      <c r="P903" s="5"/>
      <c r="Q903" s="5"/>
    </row>
    <row r="904" ht="14.25" customHeight="1">
      <c r="O904" s="5"/>
      <c r="P904" s="5"/>
      <c r="Q904" s="5"/>
    </row>
    <row r="905" ht="14.25" customHeight="1">
      <c r="O905" s="5"/>
      <c r="P905" s="5"/>
      <c r="Q905" s="5"/>
    </row>
    <row r="906" ht="14.25" customHeight="1">
      <c r="O906" s="5"/>
      <c r="P906" s="5"/>
      <c r="Q906" s="5"/>
    </row>
    <row r="907" ht="14.25" customHeight="1">
      <c r="O907" s="5"/>
      <c r="P907" s="5"/>
      <c r="Q907" s="5"/>
    </row>
    <row r="908" ht="14.25" customHeight="1">
      <c r="O908" s="5"/>
      <c r="P908" s="5"/>
      <c r="Q908" s="5"/>
    </row>
    <row r="909" ht="14.25" customHeight="1">
      <c r="O909" s="5"/>
      <c r="P909" s="5"/>
      <c r="Q909" s="5"/>
    </row>
    <row r="910" ht="14.25" customHeight="1">
      <c r="O910" s="5"/>
      <c r="P910" s="5"/>
      <c r="Q910" s="5"/>
    </row>
    <row r="911" ht="14.25" customHeight="1">
      <c r="O911" s="5"/>
      <c r="P911" s="5"/>
      <c r="Q911" s="5"/>
    </row>
    <row r="912" ht="14.25" customHeight="1">
      <c r="O912" s="5"/>
      <c r="P912" s="5"/>
      <c r="Q912" s="5"/>
    </row>
    <row r="913" ht="14.25" customHeight="1">
      <c r="O913" s="5"/>
      <c r="P913" s="5"/>
      <c r="Q913" s="5"/>
    </row>
    <row r="914" ht="14.25" customHeight="1">
      <c r="O914" s="5"/>
      <c r="P914" s="5"/>
      <c r="Q914" s="5"/>
    </row>
    <row r="915" ht="14.25" customHeight="1">
      <c r="O915" s="5"/>
      <c r="P915" s="5"/>
      <c r="Q915" s="5"/>
    </row>
    <row r="916" ht="14.25" customHeight="1">
      <c r="O916" s="5"/>
      <c r="P916" s="5"/>
      <c r="Q916" s="5"/>
    </row>
    <row r="917" ht="14.25" customHeight="1">
      <c r="O917" s="5"/>
      <c r="P917" s="5"/>
      <c r="Q917" s="5"/>
    </row>
    <row r="918" ht="14.25" customHeight="1">
      <c r="O918" s="5"/>
      <c r="P918" s="5"/>
      <c r="Q918" s="5"/>
    </row>
    <row r="919" ht="14.25" customHeight="1">
      <c r="O919" s="5"/>
      <c r="P919" s="5"/>
      <c r="Q919" s="5"/>
    </row>
    <row r="920" ht="14.25" customHeight="1">
      <c r="O920" s="5"/>
      <c r="P920" s="5"/>
      <c r="Q920" s="5"/>
    </row>
    <row r="921" ht="14.25" customHeight="1">
      <c r="O921" s="5"/>
      <c r="P921" s="5"/>
      <c r="Q921" s="5"/>
    </row>
    <row r="922" ht="14.25" customHeight="1">
      <c r="O922" s="5"/>
      <c r="P922" s="5"/>
      <c r="Q922" s="5"/>
    </row>
    <row r="923" ht="14.25" customHeight="1">
      <c r="O923" s="5"/>
      <c r="P923" s="5"/>
      <c r="Q923" s="5"/>
    </row>
    <row r="924" ht="14.25" customHeight="1">
      <c r="O924" s="5"/>
      <c r="P924" s="5"/>
      <c r="Q924" s="5"/>
    </row>
    <row r="925" ht="14.25" customHeight="1">
      <c r="O925" s="5"/>
      <c r="P925" s="5"/>
      <c r="Q925" s="5"/>
    </row>
    <row r="926" ht="14.25" customHeight="1">
      <c r="O926" s="5"/>
      <c r="P926" s="5"/>
      <c r="Q926" s="5"/>
    </row>
    <row r="927" ht="14.25" customHeight="1">
      <c r="O927" s="5"/>
      <c r="P927" s="5"/>
      <c r="Q927" s="5"/>
    </row>
    <row r="928" ht="14.25" customHeight="1">
      <c r="O928" s="5"/>
      <c r="P928" s="5"/>
      <c r="Q928" s="5"/>
    </row>
    <row r="929" ht="14.25" customHeight="1">
      <c r="O929" s="5"/>
      <c r="P929" s="5"/>
      <c r="Q929" s="5"/>
    </row>
    <row r="930" ht="14.25" customHeight="1">
      <c r="O930" s="5"/>
      <c r="P930" s="5"/>
      <c r="Q930" s="5"/>
    </row>
    <row r="931" ht="14.25" customHeight="1">
      <c r="O931" s="5"/>
      <c r="P931" s="5"/>
      <c r="Q931" s="5"/>
    </row>
    <row r="932" ht="14.25" customHeight="1">
      <c r="O932" s="5"/>
      <c r="P932" s="5"/>
      <c r="Q932" s="5"/>
    </row>
    <row r="933" ht="14.25" customHeight="1">
      <c r="O933" s="5"/>
      <c r="P933" s="5"/>
      <c r="Q933" s="5"/>
    </row>
    <row r="934" ht="14.25" customHeight="1">
      <c r="O934" s="5"/>
      <c r="P934" s="5"/>
      <c r="Q934" s="5"/>
    </row>
    <row r="935" ht="14.25" customHeight="1">
      <c r="O935" s="5"/>
      <c r="P935" s="5"/>
      <c r="Q935" s="5"/>
    </row>
    <row r="936" ht="14.25" customHeight="1">
      <c r="O936" s="5"/>
      <c r="P936" s="5"/>
      <c r="Q936" s="5"/>
    </row>
    <row r="937" ht="14.25" customHeight="1">
      <c r="O937" s="5"/>
      <c r="P937" s="5"/>
      <c r="Q937" s="5"/>
    </row>
    <row r="938" ht="14.25" customHeight="1">
      <c r="O938" s="5"/>
      <c r="P938" s="5"/>
      <c r="Q938" s="5"/>
    </row>
    <row r="939" ht="14.25" customHeight="1">
      <c r="O939" s="5"/>
      <c r="P939" s="5"/>
      <c r="Q939" s="5"/>
    </row>
    <row r="940" ht="14.25" customHeight="1">
      <c r="O940" s="5"/>
      <c r="P940" s="5"/>
      <c r="Q940" s="5"/>
    </row>
    <row r="941" ht="14.25" customHeight="1">
      <c r="O941" s="5"/>
      <c r="P941" s="5"/>
      <c r="Q941" s="5"/>
    </row>
    <row r="942" ht="14.25" customHeight="1">
      <c r="O942" s="5"/>
      <c r="P942" s="5"/>
      <c r="Q942" s="5"/>
    </row>
    <row r="943" ht="14.25" customHeight="1">
      <c r="O943" s="5"/>
      <c r="P943" s="5"/>
      <c r="Q943" s="5"/>
    </row>
    <row r="944" ht="14.25" customHeight="1">
      <c r="O944" s="5"/>
      <c r="P944" s="5"/>
      <c r="Q944" s="5"/>
    </row>
    <row r="945" ht="14.25" customHeight="1">
      <c r="O945" s="5"/>
      <c r="P945" s="5"/>
      <c r="Q945" s="5"/>
    </row>
    <row r="946" ht="14.25" customHeight="1">
      <c r="O946" s="5"/>
      <c r="P946" s="5"/>
      <c r="Q946" s="5"/>
    </row>
    <row r="947" ht="14.25" customHeight="1">
      <c r="O947" s="5"/>
      <c r="P947" s="5"/>
      <c r="Q947" s="5"/>
    </row>
    <row r="948" ht="14.25" customHeight="1">
      <c r="O948" s="5"/>
      <c r="P948" s="5"/>
      <c r="Q948" s="5"/>
    </row>
    <row r="949" ht="14.25" customHeight="1">
      <c r="O949" s="5"/>
      <c r="P949" s="5"/>
      <c r="Q949" s="5"/>
    </row>
    <row r="950" ht="14.25" customHeight="1">
      <c r="O950" s="5"/>
      <c r="P950" s="5"/>
      <c r="Q950" s="5"/>
    </row>
    <row r="951" ht="14.25" customHeight="1">
      <c r="O951" s="5"/>
      <c r="P951" s="5"/>
      <c r="Q951" s="5"/>
    </row>
    <row r="952" ht="14.25" customHeight="1">
      <c r="O952" s="5"/>
      <c r="P952" s="5"/>
      <c r="Q952" s="5"/>
    </row>
    <row r="953" ht="14.25" customHeight="1">
      <c r="O953" s="5"/>
      <c r="P953" s="5"/>
      <c r="Q953" s="5"/>
    </row>
    <row r="954" ht="14.25" customHeight="1">
      <c r="O954" s="5"/>
      <c r="P954" s="5"/>
      <c r="Q954" s="5"/>
    </row>
    <row r="955" ht="14.25" customHeight="1">
      <c r="O955" s="5"/>
      <c r="P955" s="5"/>
      <c r="Q955" s="5"/>
    </row>
    <row r="956" ht="14.25" customHeight="1">
      <c r="O956" s="5"/>
      <c r="P956" s="5"/>
      <c r="Q956" s="5"/>
    </row>
    <row r="957" ht="14.25" customHeight="1">
      <c r="O957" s="5"/>
      <c r="P957" s="5"/>
      <c r="Q957" s="5"/>
    </row>
    <row r="958" ht="14.25" customHeight="1">
      <c r="O958" s="5"/>
      <c r="P958" s="5"/>
      <c r="Q958" s="5"/>
    </row>
    <row r="959" ht="14.25" customHeight="1">
      <c r="O959" s="5"/>
      <c r="P959" s="5"/>
      <c r="Q959" s="5"/>
    </row>
    <row r="960" ht="14.25" customHeight="1">
      <c r="O960" s="5"/>
      <c r="P960" s="5"/>
      <c r="Q960" s="5"/>
    </row>
    <row r="961" ht="14.25" customHeight="1">
      <c r="O961" s="5"/>
      <c r="P961" s="5"/>
      <c r="Q961" s="5"/>
    </row>
    <row r="962" ht="14.25" customHeight="1">
      <c r="O962" s="5"/>
      <c r="P962" s="5"/>
      <c r="Q962" s="5"/>
    </row>
    <row r="963" ht="14.25" customHeight="1">
      <c r="O963" s="5"/>
      <c r="P963" s="5"/>
      <c r="Q963" s="5"/>
    </row>
    <row r="964" ht="14.25" customHeight="1">
      <c r="O964" s="5"/>
      <c r="P964" s="5"/>
      <c r="Q964" s="5"/>
    </row>
    <row r="965" ht="14.25" customHeight="1">
      <c r="O965" s="5"/>
      <c r="P965" s="5"/>
      <c r="Q965" s="5"/>
    </row>
    <row r="966" ht="14.25" customHeight="1">
      <c r="O966" s="5"/>
      <c r="P966" s="5"/>
      <c r="Q966" s="5"/>
    </row>
    <row r="967" ht="14.25" customHeight="1">
      <c r="O967" s="5"/>
      <c r="P967" s="5"/>
      <c r="Q967" s="5"/>
    </row>
    <row r="968" ht="14.25" customHeight="1">
      <c r="O968" s="5"/>
      <c r="P968" s="5"/>
      <c r="Q968" s="5"/>
    </row>
    <row r="969" ht="14.25" customHeight="1">
      <c r="O969" s="5"/>
      <c r="P969" s="5"/>
      <c r="Q969" s="5"/>
    </row>
    <row r="970" ht="14.25" customHeight="1">
      <c r="O970" s="5"/>
      <c r="P970" s="5"/>
      <c r="Q970" s="5"/>
    </row>
    <row r="971" ht="14.25" customHeight="1">
      <c r="O971" s="5"/>
      <c r="P971" s="5"/>
      <c r="Q971" s="5"/>
    </row>
    <row r="972" ht="14.25" customHeight="1">
      <c r="O972" s="5"/>
      <c r="P972" s="5"/>
      <c r="Q972" s="5"/>
    </row>
    <row r="973" ht="14.25" customHeight="1">
      <c r="O973" s="5"/>
      <c r="P973" s="5"/>
      <c r="Q973" s="5"/>
    </row>
    <row r="974" ht="14.25" customHeight="1">
      <c r="O974" s="5"/>
      <c r="P974" s="5"/>
      <c r="Q974" s="5"/>
    </row>
    <row r="975" ht="14.25" customHeight="1">
      <c r="O975" s="5"/>
      <c r="P975" s="5"/>
      <c r="Q975" s="5"/>
    </row>
    <row r="976" ht="14.25" customHeight="1">
      <c r="O976" s="5"/>
      <c r="P976" s="5"/>
      <c r="Q976" s="5"/>
    </row>
    <row r="977" ht="14.25" customHeight="1">
      <c r="O977" s="5"/>
      <c r="P977" s="5"/>
      <c r="Q977" s="5"/>
    </row>
    <row r="978" ht="14.25" customHeight="1">
      <c r="O978" s="5"/>
      <c r="P978" s="5"/>
      <c r="Q978" s="5"/>
    </row>
    <row r="979" ht="14.25" customHeight="1">
      <c r="O979" s="5"/>
      <c r="P979" s="5"/>
      <c r="Q979" s="5"/>
    </row>
    <row r="980" ht="14.25" customHeight="1">
      <c r="O980" s="5"/>
      <c r="P980" s="5"/>
      <c r="Q980" s="5"/>
    </row>
    <row r="981" ht="14.25" customHeight="1">
      <c r="O981" s="5"/>
      <c r="P981" s="5"/>
      <c r="Q981" s="5"/>
    </row>
    <row r="982" ht="14.25" customHeight="1">
      <c r="O982" s="5"/>
      <c r="P982" s="5"/>
      <c r="Q982" s="5"/>
    </row>
    <row r="983" ht="14.25" customHeight="1">
      <c r="O983" s="5"/>
      <c r="P983" s="5"/>
      <c r="Q983" s="5"/>
    </row>
    <row r="984" ht="14.25" customHeight="1">
      <c r="O984" s="5"/>
      <c r="P984" s="5"/>
      <c r="Q984" s="5"/>
    </row>
    <row r="985" ht="14.25" customHeight="1">
      <c r="O985" s="5"/>
      <c r="P985" s="5"/>
      <c r="Q985" s="5"/>
    </row>
    <row r="986" ht="14.25" customHeight="1">
      <c r="O986" s="5"/>
      <c r="P986" s="5"/>
      <c r="Q986" s="5"/>
    </row>
    <row r="987" ht="14.25" customHeight="1">
      <c r="O987" s="5"/>
      <c r="P987" s="5"/>
      <c r="Q987" s="5"/>
    </row>
    <row r="988" ht="14.25" customHeight="1">
      <c r="O988" s="5"/>
      <c r="P988" s="5"/>
      <c r="Q988" s="5"/>
    </row>
    <row r="989" ht="14.25" customHeight="1">
      <c r="O989" s="5"/>
      <c r="P989" s="5"/>
      <c r="Q989" s="5"/>
    </row>
    <row r="990" ht="14.25" customHeight="1">
      <c r="O990" s="5"/>
      <c r="P990" s="5"/>
      <c r="Q990" s="5"/>
    </row>
    <row r="991" ht="14.25" customHeight="1">
      <c r="O991" s="5"/>
      <c r="P991" s="5"/>
      <c r="Q991" s="5"/>
    </row>
    <row r="992" ht="14.25" customHeight="1">
      <c r="O992" s="5"/>
      <c r="P992" s="5"/>
      <c r="Q992" s="5"/>
    </row>
    <row r="993" ht="14.25" customHeight="1">
      <c r="O993" s="5"/>
      <c r="P993" s="5"/>
      <c r="Q993" s="5"/>
    </row>
    <row r="994" ht="14.25" customHeight="1">
      <c r="O994" s="5"/>
      <c r="P994" s="5"/>
      <c r="Q994" s="5"/>
    </row>
    <row r="995" ht="14.25" customHeight="1">
      <c r="O995" s="5"/>
      <c r="P995" s="5"/>
      <c r="Q995" s="5"/>
    </row>
    <row r="996" ht="14.25" customHeight="1">
      <c r="O996" s="5"/>
      <c r="P996" s="5"/>
      <c r="Q996" s="5"/>
    </row>
    <row r="997" ht="14.25" customHeight="1">
      <c r="O997" s="5"/>
      <c r="P997" s="5"/>
      <c r="Q997" s="5"/>
    </row>
    <row r="998" ht="14.25" customHeight="1">
      <c r="O998" s="5"/>
      <c r="P998" s="5"/>
      <c r="Q998" s="5"/>
    </row>
    <row r="999" ht="14.25" customHeight="1">
      <c r="O999" s="5"/>
      <c r="P999" s="5"/>
      <c r="Q999" s="5"/>
    </row>
    <row r="1000" ht="14.25" customHeight="1">
      <c r="O1000" s="5"/>
      <c r="P1000" s="5"/>
      <c r="Q1000" s="5"/>
    </row>
  </sheetData>
  <mergeCells count="1">
    <mergeCell ref="F1:H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4" width="8.71"/>
    <col customWidth="1" min="5" max="5" width="12.57"/>
    <col customWidth="1" min="6" max="6" width="12.29"/>
    <col customWidth="1" min="7" max="7" width="14.57"/>
    <col customWidth="1" min="8" max="8" width="12.71"/>
    <col customWidth="1" min="12" max="26" width="8.71"/>
  </cols>
  <sheetData>
    <row r="1" ht="14.25" customHeight="1">
      <c r="F1" s="3" t="s">
        <v>1</v>
      </c>
      <c r="M1" s="3" t="s">
        <v>35</v>
      </c>
      <c r="R1" s="33"/>
    </row>
    <row r="2" ht="14.25" customHeight="1">
      <c r="A2" s="34" t="s">
        <v>36</v>
      </c>
      <c r="F2" s="35" t="s">
        <v>37</v>
      </c>
      <c r="I2" s="35" t="s">
        <v>38</v>
      </c>
      <c r="M2" s="35" t="s">
        <v>37</v>
      </c>
      <c r="P2" s="35" t="s">
        <v>38</v>
      </c>
    </row>
    <row r="3" ht="14.25" customHeight="1">
      <c r="A3" s="36"/>
      <c r="B3" s="36"/>
      <c r="C3" s="36"/>
      <c r="E3" s="6" t="s">
        <v>4</v>
      </c>
      <c r="F3" s="7" t="s">
        <v>5</v>
      </c>
      <c r="G3" s="7" t="s">
        <v>6</v>
      </c>
      <c r="H3" s="7" t="s">
        <v>7</v>
      </c>
      <c r="I3" s="7" t="s">
        <v>5</v>
      </c>
      <c r="J3" s="7" t="s">
        <v>6</v>
      </c>
      <c r="K3" s="7" t="s">
        <v>7</v>
      </c>
      <c r="M3" s="7" t="s">
        <v>39</v>
      </c>
      <c r="N3" s="6" t="s">
        <v>10</v>
      </c>
      <c r="P3" s="7" t="s">
        <v>40</v>
      </c>
      <c r="Q3" s="6" t="s">
        <v>10</v>
      </c>
    </row>
    <row r="4" ht="14.25" customHeight="1">
      <c r="A4" s="37" t="s">
        <v>41</v>
      </c>
      <c r="B4" s="38">
        <v>1.0</v>
      </c>
      <c r="C4" s="36"/>
      <c r="D4" s="10">
        <v>0.0</v>
      </c>
      <c r="E4" s="32">
        <f>'profile editor'!E3</f>
        <v>0</v>
      </c>
      <c r="F4" s="11">
        <f>'profile editor'!F3</f>
        <v>0</v>
      </c>
      <c r="G4" s="11">
        <f>'profile editor'!G3</f>
        <v>0</v>
      </c>
      <c r="H4" s="11">
        <f>'profile editor'!H3</f>
        <v>22.5</v>
      </c>
      <c r="I4" s="4">
        <f t="shared" ref="I4:K4" si="1">F4/$B$4</f>
        <v>0</v>
      </c>
      <c r="J4" s="4">
        <f t="shared" si="1"/>
        <v>0</v>
      </c>
      <c r="K4" s="4">
        <f t="shared" si="1"/>
        <v>22.5</v>
      </c>
      <c r="M4" s="39">
        <f>'profile editor'!O3</f>
        <v>0</v>
      </c>
      <c r="N4" s="39">
        <f>'profile editor'!Q3</f>
        <v>0</v>
      </c>
      <c r="P4" s="11">
        <f>$B$5*9.81*sin('profile editor'!$B$1)+$B$5*K4</f>
        <v>3096.617743</v>
      </c>
      <c r="Q4" s="11">
        <f t="shared" ref="Q4:Q154" si="3">P4*J4</f>
        <v>0</v>
      </c>
    </row>
    <row r="5" ht="14.25" customHeight="1">
      <c r="A5" s="38" t="s">
        <v>42</v>
      </c>
      <c r="B5" s="38">
        <v>107.5</v>
      </c>
      <c r="C5" s="36"/>
      <c r="D5" s="10">
        <v>1.0</v>
      </c>
      <c r="E5" s="32">
        <f>'profile editor'!E4</f>
        <v>0.003333333333</v>
      </c>
      <c r="F5" s="11">
        <f>'profile editor'!F4</f>
        <v>0.00025</v>
      </c>
      <c r="G5" s="11">
        <f>'profile editor'!G4</f>
        <v>0.075</v>
      </c>
      <c r="H5" s="11">
        <f>'profile editor'!H4</f>
        <v>22.5</v>
      </c>
      <c r="I5" s="4">
        <f t="shared" ref="I5:K5" si="2">F5/$B$4</f>
        <v>0.00025</v>
      </c>
      <c r="J5" s="4">
        <f t="shared" si="2"/>
        <v>0.075</v>
      </c>
      <c r="K5" s="4">
        <f t="shared" si="2"/>
        <v>22.5</v>
      </c>
      <c r="M5" s="39">
        <f>'profile editor'!O4</f>
        <v>0</v>
      </c>
      <c r="N5" s="39">
        <f>'profile editor'!Q4</f>
        <v>0</v>
      </c>
      <c r="P5" s="11">
        <f>$B$5*9.81*sin('profile editor'!$B$1)+$B$5*K5</f>
        <v>3096.617743</v>
      </c>
      <c r="Q5" s="11">
        <f t="shared" si="3"/>
        <v>232.2463308</v>
      </c>
    </row>
    <row r="6" ht="14.25" customHeight="1">
      <c r="A6" s="37" t="s">
        <v>43</v>
      </c>
      <c r="B6" s="40">
        <v>1.0</v>
      </c>
      <c r="C6" s="36"/>
      <c r="D6" s="10">
        <v>2.0</v>
      </c>
      <c r="E6" s="32">
        <f>'profile editor'!E5</f>
        <v>0.006666666667</v>
      </c>
      <c r="F6" s="11">
        <f>'profile editor'!F5</f>
        <v>0.00075</v>
      </c>
      <c r="G6" s="11">
        <f>'profile editor'!G5</f>
        <v>0.15</v>
      </c>
      <c r="H6" s="11">
        <f>'profile editor'!H5</f>
        <v>22.5</v>
      </c>
      <c r="I6" s="4">
        <f t="shared" ref="I6:K6" si="4">F6/$B$4</f>
        <v>0.00075</v>
      </c>
      <c r="J6" s="4">
        <f t="shared" si="4"/>
        <v>0.15</v>
      </c>
      <c r="K6" s="4">
        <f t="shared" si="4"/>
        <v>22.5</v>
      </c>
      <c r="M6" s="39">
        <f>'profile editor'!O5</f>
        <v>0</v>
      </c>
      <c r="N6" s="39">
        <f>'profile editor'!Q5</f>
        <v>0</v>
      </c>
      <c r="P6" s="11">
        <f>$B$5*9.81*sin('profile editor'!$B$1)+$B$5*K6</f>
        <v>3096.617743</v>
      </c>
      <c r="Q6" s="11">
        <f t="shared" si="3"/>
        <v>464.4926615</v>
      </c>
    </row>
    <row r="7" ht="14.25" customHeight="1">
      <c r="A7" s="37"/>
      <c r="B7" s="38"/>
      <c r="C7" s="36"/>
      <c r="D7" s="10">
        <v>3.0</v>
      </c>
      <c r="E7" s="32">
        <f>'profile editor'!E6</f>
        <v>0.01</v>
      </c>
      <c r="F7" s="11">
        <f>'profile editor'!F6</f>
        <v>0.0015</v>
      </c>
      <c r="G7" s="11">
        <f>'profile editor'!G6</f>
        <v>0.225</v>
      </c>
      <c r="H7" s="11">
        <f>'profile editor'!H6</f>
        <v>22.5</v>
      </c>
      <c r="I7" s="4">
        <f t="shared" ref="I7:K7" si="5">F7/$B$4</f>
        <v>0.0015</v>
      </c>
      <c r="J7" s="4">
        <f t="shared" si="5"/>
        <v>0.225</v>
      </c>
      <c r="K7" s="4">
        <f t="shared" si="5"/>
        <v>22.5</v>
      </c>
      <c r="M7" s="39">
        <f>'profile editor'!O6</f>
        <v>0</v>
      </c>
      <c r="N7" s="39">
        <f>'profile editor'!Q6</f>
        <v>0</v>
      </c>
      <c r="P7" s="11">
        <f>$B$5*9.81*sin('profile editor'!$B$1)+$B$5*K7</f>
        <v>3096.617743</v>
      </c>
      <c r="Q7" s="11">
        <f t="shared" si="3"/>
        <v>696.7389923</v>
      </c>
    </row>
    <row r="8" ht="14.25" customHeight="1">
      <c r="C8" s="36"/>
      <c r="D8" s="10">
        <v>4.0</v>
      </c>
      <c r="E8" s="32">
        <f>'profile editor'!E7</f>
        <v>0.01333333333</v>
      </c>
      <c r="F8" s="11">
        <f>'profile editor'!F7</f>
        <v>0.0025</v>
      </c>
      <c r="G8" s="11">
        <f>'profile editor'!G7</f>
        <v>0.3</v>
      </c>
      <c r="H8" s="11">
        <f>'profile editor'!H7</f>
        <v>22.5</v>
      </c>
      <c r="I8" s="4">
        <f t="shared" ref="I8:K8" si="6">F8/$B$4</f>
        <v>0.0025</v>
      </c>
      <c r="J8" s="4">
        <f t="shared" si="6"/>
        <v>0.3</v>
      </c>
      <c r="K8" s="4">
        <f t="shared" si="6"/>
        <v>22.5</v>
      </c>
      <c r="M8" s="39">
        <f>'profile editor'!O7</f>
        <v>0</v>
      </c>
      <c r="N8" s="39">
        <f>'profile editor'!Q7</f>
        <v>0</v>
      </c>
      <c r="P8" s="11">
        <f>$B$5*9.81*sin('profile editor'!$B$1)+$B$5*K8</f>
        <v>3096.617743</v>
      </c>
      <c r="Q8" s="11">
        <f t="shared" si="3"/>
        <v>928.985323</v>
      </c>
    </row>
    <row r="9" ht="14.25" customHeight="1">
      <c r="A9" s="41"/>
      <c r="B9" s="36"/>
      <c r="C9" s="36"/>
      <c r="D9" s="10">
        <v>5.0</v>
      </c>
      <c r="E9" s="32">
        <f>'profile editor'!E8</f>
        <v>0.01666666667</v>
      </c>
      <c r="F9" s="11">
        <f>'profile editor'!F8</f>
        <v>0.00375</v>
      </c>
      <c r="G9" s="11">
        <f>'profile editor'!G8</f>
        <v>0.375</v>
      </c>
      <c r="H9" s="11">
        <f>'profile editor'!H8</f>
        <v>22.5</v>
      </c>
      <c r="I9" s="4">
        <f t="shared" ref="I9:K9" si="7">F9/$B$4</f>
        <v>0.00375</v>
      </c>
      <c r="J9" s="4">
        <f t="shared" si="7"/>
        <v>0.375</v>
      </c>
      <c r="K9" s="4">
        <f t="shared" si="7"/>
        <v>22.5</v>
      </c>
      <c r="M9" s="39">
        <f>'profile editor'!O8</f>
        <v>0</v>
      </c>
      <c r="N9" s="39">
        <f>'profile editor'!Q8</f>
        <v>0</v>
      </c>
      <c r="P9" s="11">
        <f>$B$5*9.81*sin('profile editor'!$B$1)+$B$5*K9</f>
        <v>3096.617743</v>
      </c>
      <c r="Q9" s="11">
        <f t="shared" si="3"/>
        <v>1161.231654</v>
      </c>
    </row>
    <row r="10" ht="14.25" customHeight="1">
      <c r="A10" s="36"/>
      <c r="B10" s="36"/>
      <c r="C10" s="36"/>
      <c r="D10" s="10">
        <v>6.0</v>
      </c>
      <c r="E10" s="32">
        <f>'profile editor'!E9</f>
        <v>0.02</v>
      </c>
      <c r="F10" s="11">
        <f>'profile editor'!F9</f>
        <v>0.00525</v>
      </c>
      <c r="G10" s="11">
        <f>'profile editor'!G9</f>
        <v>0.45</v>
      </c>
      <c r="H10" s="11">
        <f>'profile editor'!H9</f>
        <v>22.5</v>
      </c>
      <c r="I10" s="4">
        <f t="shared" ref="I10:K10" si="8">F10/$B$4</f>
        <v>0.00525</v>
      </c>
      <c r="J10" s="4">
        <f t="shared" si="8"/>
        <v>0.45</v>
      </c>
      <c r="K10" s="4">
        <f t="shared" si="8"/>
        <v>22.5</v>
      </c>
      <c r="M10" s="39">
        <f>'profile editor'!O9</f>
        <v>0</v>
      </c>
      <c r="N10" s="39">
        <f>'profile editor'!Q9</f>
        <v>0</v>
      </c>
      <c r="P10" s="11">
        <f>$B$5*9.81*sin('profile editor'!$B$1)+$B$5*K10</f>
        <v>3096.617743</v>
      </c>
      <c r="Q10" s="11">
        <f t="shared" si="3"/>
        <v>1393.477985</v>
      </c>
    </row>
    <row r="11" ht="14.25" customHeight="1">
      <c r="A11" s="36"/>
      <c r="B11" s="36"/>
      <c r="C11" s="36"/>
      <c r="D11" s="10">
        <v>7.0</v>
      </c>
      <c r="E11" s="32">
        <f>'profile editor'!E10</f>
        <v>0.02333333333</v>
      </c>
      <c r="F11" s="11">
        <f>'profile editor'!F10</f>
        <v>0.007</v>
      </c>
      <c r="G11" s="11">
        <f>'profile editor'!G10</f>
        <v>0.525</v>
      </c>
      <c r="H11" s="11">
        <f>'profile editor'!H10</f>
        <v>22.5</v>
      </c>
      <c r="I11" s="4">
        <f t="shared" ref="I11:K11" si="9">F11/$B$4</f>
        <v>0.007</v>
      </c>
      <c r="J11" s="4">
        <f t="shared" si="9"/>
        <v>0.525</v>
      </c>
      <c r="K11" s="4">
        <f t="shared" si="9"/>
        <v>22.5</v>
      </c>
      <c r="M11" s="39">
        <f>'profile editor'!O10</f>
        <v>0</v>
      </c>
      <c r="N11" s="39">
        <f>'profile editor'!Q10</f>
        <v>0</v>
      </c>
      <c r="P11" s="11">
        <f>$B$5*9.81*sin('profile editor'!$B$1)+$B$5*K11</f>
        <v>3096.617743</v>
      </c>
      <c r="Q11" s="11">
        <f t="shared" si="3"/>
        <v>1625.724315</v>
      </c>
    </row>
    <row r="12" ht="14.25" customHeight="1">
      <c r="A12" s="36"/>
      <c r="B12" s="36"/>
      <c r="C12" s="36"/>
      <c r="D12" s="10">
        <v>8.0</v>
      </c>
      <c r="E12" s="32">
        <f>'profile editor'!E11</f>
        <v>0.02666666667</v>
      </c>
      <c r="F12" s="11">
        <f>'profile editor'!F11</f>
        <v>0.009</v>
      </c>
      <c r="G12" s="11">
        <f>'profile editor'!G11</f>
        <v>0.6</v>
      </c>
      <c r="H12" s="11">
        <f>'profile editor'!H11</f>
        <v>22.5</v>
      </c>
      <c r="I12" s="4">
        <f t="shared" ref="I12:K12" si="10">F12/$B$4</f>
        <v>0.009</v>
      </c>
      <c r="J12" s="4">
        <f t="shared" si="10"/>
        <v>0.6</v>
      </c>
      <c r="K12" s="4">
        <f t="shared" si="10"/>
        <v>22.5</v>
      </c>
      <c r="M12" s="39">
        <f>'profile editor'!O11</f>
        <v>0</v>
      </c>
      <c r="N12" s="39">
        <f>'profile editor'!Q11</f>
        <v>0</v>
      </c>
      <c r="P12" s="11">
        <f>$B$5*9.81*sin('profile editor'!$B$1)+$B$5*K12</f>
        <v>3096.617743</v>
      </c>
      <c r="Q12" s="11">
        <f t="shared" si="3"/>
        <v>1857.970646</v>
      </c>
    </row>
    <row r="13" ht="14.25" customHeight="1">
      <c r="A13" s="36"/>
      <c r="B13" s="36"/>
      <c r="C13" s="36"/>
      <c r="D13" s="10">
        <v>9.0</v>
      </c>
      <c r="E13" s="32">
        <f>'profile editor'!E12</f>
        <v>0.03</v>
      </c>
      <c r="F13" s="11">
        <f>'profile editor'!F12</f>
        <v>0.01125</v>
      </c>
      <c r="G13" s="11">
        <f>'profile editor'!G12</f>
        <v>0.675</v>
      </c>
      <c r="H13" s="11">
        <f>'profile editor'!H12</f>
        <v>22.5</v>
      </c>
      <c r="I13" s="4">
        <f t="shared" ref="I13:K13" si="11">F13/$B$4</f>
        <v>0.01125</v>
      </c>
      <c r="J13" s="4">
        <f t="shared" si="11"/>
        <v>0.675</v>
      </c>
      <c r="K13" s="4">
        <f t="shared" si="11"/>
        <v>22.5</v>
      </c>
      <c r="M13" s="39">
        <f>'profile editor'!O12</f>
        <v>0</v>
      </c>
      <c r="N13" s="39">
        <f>'profile editor'!Q12</f>
        <v>0</v>
      </c>
      <c r="P13" s="11">
        <f>$B$5*9.81*sin('profile editor'!$B$1)+$B$5*K13</f>
        <v>3096.617743</v>
      </c>
      <c r="Q13" s="11">
        <f t="shared" si="3"/>
        <v>2090.216977</v>
      </c>
    </row>
    <row r="14" ht="14.25" customHeight="1">
      <c r="A14" s="36"/>
      <c r="B14" s="36"/>
      <c r="C14" s="36"/>
      <c r="D14" s="10">
        <v>10.0</v>
      </c>
      <c r="E14" s="32">
        <f>'profile editor'!E13</f>
        <v>0.03333333333</v>
      </c>
      <c r="F14" s="11">
        <f>'profile editor'!F13</f>
        <v>0.01375</v>
      </c>
      <c r="G14" s="11">
        <f>'profile editor'!G13</f>
        <v>0.75</v>
      </c>
      <c r="H14" s="11">
        <f>'profile editor'!H13</f>
        <v>22.5</v>
      </c>
      <c r="I14" s="4">
        <f t="shared" ref="I14:K14" si="12">F14/$B$4</f>
        <v>0.01375</v>
      </c>
      <c r="J14" s="4">
        <f t="shared" si="12"/>
        <v>0.75</v>
      </c>
      <c r="K14" s="4">
        <f t="shared" si="12"/>
        <v>22.5</v>
      </c>
      <c r="M14" s="39">
        <f>'profile editor'!O13</f>
        <v>0</v>
      </c>
      <c r="N14" s="39">
        <f>'profile editor'!Q13</f>
        <v>0</v>
      </c>
      <c r="P14" s="11">
        <f>$B$5*9.81*sin('profile editor'!$B$1)+$B$5*K14</f>
        <v>3096.617743</v>
      </c>
      <c r="Q14" s="11">
        <f t="shared" si="3"/>
        <v>2322.463308</v>
      </c>
    </row>
    <row r="15" ht="14.25" customHeight="1">
      <c r="A15" s="36"/>
      <c r="B15" s="36"/>
      <c r="C15" s="36"/>
      <c r="D15" s="10">
        <v>11.0</v>
      </c>
      <c r="E15" s="32">
        <f>'profile editor'!E14</f>
        <v>0.03666666667</v>
      </c>
      <c r="F15" s="11">
        <f>'profile editor'!F14</f>
        <v>0.01625</v>
      </c>
      <c r="G15" s="11">
        <f>'profile editor'!G14</f>
        <v>0.75</v>
      </c>
      <c r="H15" s="11">
        <f>'profile editor'!H14</f>
        <v>0</v>
      </c>
      <c r="I15" s="4">
        <f t="shared" ref="I15:K15" si="13">F15/$B$4</f>
        <v>0.01625</v>
      </c>
      <c r="J15" s="4">
        <f t="shared" si="13"/>
        <v>0.75</v>
      </c>
      <c r="K15" s="4">
        <f t="shared" si="13"/>
        <v>0</v>
      </c>
      <c r="M15" s="39">
        <f>'profile editor'!O14</f>
        <v>0</v>
      </c>
      <c r="N15" s="39">
        <f>'profile editor'!Q14</f>
        <v>0</v>
      </c>
      <c r="P15" s="11">
        <f>$B$5*9.81*sin('profile editor'!$B$1)+$B$5*K15</f>
        <v>677.8677435</v>
      </c>
      <c r="Q15" s="11">
        <f t="shared" si="3"/>
        <v>508.4008076</v>
      </c>
    </row>
    <row r="16" ht="14.25" customHeight="1">
      <c r="A16" s="36"/>
      <c r="B16" s="36"/>
      <c r="C16" s="36"/>
      <c r="D16" s="10">
        <v>12.0</v>
      </c>
      <c r="E16" s="32">
        <f>'profile editor'!E15</f>
        <v>0.04</v>
      </c>
      <c r="F16" s="11">
        <f>'profile editor'!F15</f>
        <v>0.01875</v>
      </c>
      <c r="G16" s="11">
        <f>'profile editor'!G15</f>
        <v>0.75</v>
      </c>
      <c r="H16" s="11">
        <f>'profile editor'!H15</f>
        <v>0</v>
      </c>
      <c r="I16" s="4">
        <f t="shared" ref="I16:K16" si="14">F16/$B$4</f>
        <v>0.01875</v>
      </c>
      <c r="J16" s="4">
        <f t="shared" si="14"/>
        <v>0.75</v>
      </c>
      <c r="K16" s="4">
        <f t="shared" si="14"/>
        <v>0</v>
      </c>
      <c r="M16" s="39">
        <f>'profile editor'!O15</f>
        <v>0</v>
      </c>
      <c r="N16" s="39">
        <f>'profile editor'!Q15</f>
        <v>0</v>
      </c>
      <c r="P16" s="11">
        <f>$B$5*9.81*sin('profile editor'!$B$1)+$B$5*K16</f>
        <v>677.8677435</v>
      </c>
      <c r="Q16" s="11">
        <f t="shared" si="3"/>
        <v>508.4008076</v>
      </c>
    </row>
    <row r="17" ht="14.25" customHeight="1">
      <c r="A17" s="36"/>
      <c r="B17" s="36"/>
      <c r="C17" s="36"/>
      <c r="D17" s="10">
        <v>13.0</v>
      </c>
      <c r="E17" s="32">
        <f>'profile editor'!E16</f>
        <v>0.04333333333</v>
      </c>
      <c r="F17" s="11">
        <f>'profile editor'!F16</f>
        <v>0.02125</v>
      </c>
      <c r="G17" s="11">
        <f>'profile editor'!G16</f>
        <v>0.75</v>
      </c>
      <c r="H17" s="11">
        <f>'profile editor'!H16</f>
        <v>0</v>
      </c>
      <c r="I17" s="4">
        <f t="shared" ref="I17:K17" si="15">F17/$B$4</f>
        <v>0.02125</v>
      </c>
      <c r="J17" s="4">
        <f t="shared" si="15"/>
        <v>0.75</v>
      </c>
      <c r="K17" s="4">
        <f t="shared" si="15"/>
        <v>0</v>
      </c>
      <c r="M17" s="39">
        <f>'profile editor'!O16</f>
        <v>0</v>
      </c>
      <c r="N17" s="39">
        <f>'profile editor'!Q16</f>
        <v>0</v>
      </c>
      <c r="P17" s="11">
        <f>$B$5*9.81*sin('profile editor'!$B$1)+$B$5*K17</f>
        <v>677.8677435</v>
      </c>
      <c r="Q17" s="11">
        <f t="shared" si="3"/>
        <v>508.4008076</v>
      </c>
    </row>
    <row r="18" ht="14.25" customHeight="1">
      <c r="A18" s="36"/>
      <c r="B18" s="36"/>
      <c r="C18" s="36"/>
      <c r="D18" s="10">
        <v>14.0</v>
      </c>
      <c r="E18" s="32">
        <f>'profile editor'!E17</f>
        <v>0.04666666667</v>
      </c>
      <c r="F18" s="11">
        <f>'profile editor'!F17</f>
        <v>0.02375</v>
      </c>
      <c r="G18" s="11">
        <f>'profile editor'!G17</f>
        <v>0.75</v>
      </c>
      <c r="H18" s="11">
        <f>'profile editor'!H17</f>
        <v>0</v>
      </c>
      <c r="I18" s="4">
        <f t="shared" ref="I18:K18" si="16">F18/$B$4</f>
        <v>0.02375</v>
      </c>
      <c r="J18" s="4">
        <f t="shared" si="16"/>
        <v>0.75</v>
      </c>
      <c r="K18" s="4">
        <f t="shared" si="16"/>
        <v>0</v>
      </c>
      <c r="M18" s="39">
        <f>'profile editor'!O17</f>
        <v>0</v>
      </c>
      <c r="N18" s="39">
        <f>'profile editor'!Q17</f>
        <v>0</v>
      </c>
      <c r="P18" s="11">
        <f>$B$5*9.81*sin('profile editor'!$B$1)+$B$5*K18</f>
        <v>677.8677435</v>
      </c>
      <c r="Q18" s="11">
        <f t="shared" si="3"/>
        <v>508.4008076</v>
      </c>
    </row>
    <row r="19" ht="14.25" customHeight="1">
      <c r="A19" s="36"/>
      <c r="B19" s="36"/>
      <c r="C19" s="36"/>
      <c r="D19" s="10">
        <v>15.0</v>
      </c>
      <c r="E19" s="32">
        <f>'profile editor'!E18</f>
        <v>0.05</v>
      </c>
      <c r="F19" s="11">
        <f>'profile editor'!F18</f>
        <v>0.02625</v>
      </c>
      <c r="G19" s="11">
        <f>'profile editor'!G18</f>
        <v>0.75</v>
      </c>
      <c r="H19" s="11">
        <f>'profile editor'!H18</f>
        <v>0</v>
      </c>
      <c r="I19" s="4">
        <f t="shared" ref="I19:K19" si="17">F19/$B$4</f>
        <v>0.02625</v>
      </c>
      <c r="J19" s="4">
        <f t="shared" si="17"/>
        <v>0.75</v>
      </c>
      <c r="K19" s="4">
        <f t="shared" si="17"/>
        <v>0</v>
      </c>
      <c r="M19" s="39">
        <f>'profile editor'!O18</f>
        <v>0</v>
      </c>
      <c r="N19" s="39">
        <f>'profile editor'!Q18</f>
        <v>0</v>
      </c>
      <c r="P19" s="11">
        <f>$B$5*9.81*sin('profile editor'!$B$1)+$B$5*K19</f>
        <v>677.8677435</v>
      </c>
      <c r="Q19" s="11">
        <f t="shared" si="3"/>
        <v>508.4008076</v>
      </c>
    </row>
    <row r="20" ht="14.25" customHeight="1">
      <c r="A20" s="36"/>
      <c r="B20" s="36"/>
      <c r="C20" s="36"/>
      <c r="D20" s="10">
        <v>16.0</v>
      </c>
      <c r="E20" s="32">
        <f>'profile editor'!E19</f>
        <v>0.05333333333</v>
      </c>
      <c r="F20" s="11">
        <f>'profile editor'!F19</f>
        <v>0.02875</v>
      </c>
      <c r="G20" s="11">
        <f>'profile editor'!G19</f>
        <v>0.75</v>
      </c>
      <c r="H20" s="11">
        <f>'profile editor'!H19</f>
        <v>0</v>
      </c>
      <c r="I20" s="4">
        <f t="shared" ref="I20:K20" si="18">F20/$B$4</f>
        <v>0.02875</v>
      </c>
      <c r="J20" s="4">
        <f t="shared" si="18"/>
        <v>0.75</v>
      </c>
      <c r="K20" s="4">
        <f t="shared" si="18"/>
        <v>0</v>
      </c>
      <c r="M20" s="39">
        <f>'profile editor'!O19</f>
        <v>0</v>
      </c>
      <c r="N20" s="39">
        <f>'profile editor'!Q19</f>
        <v>0</v>
      </c>
      <c r="P20" s="11">
        <f>$B$5*9.81*sin('profile editor'!$B$1)+$B$5*K20</f>
        <v>677.8677435</v>
      </c>
      <c r="Q20" s="11">
        <f t="shared" si="3"/>
        <v>508.4008076</v>
      </c>
    </row>
    <row r="21" ht="14.25" customHeight="1">
      <c r="D21" s="10">
        <v>17.0</v>
      </c>
      <c r="E21" s="32">
        <f>'profile editor'!E20</f>
        <v>0.05666666667</v>
      </c>
      <c r="F21" s="11">
        <f>'profile editor'!F20</f>
        <v>0.03125</v>
      </c>
      <c r="G21" s="11">
        <f>'profile editor'!G20</f>
        <v>0.75</v>
      </c>
      <c r="H21" s="11">
        <f>'profile editor'!H20</f>
        <v>0</v>
      </c>
      <c r="I21" s="4">
        <f t="shared" ref="I21:K21" si="19">F21/$B$4</f>
        <v>0.03125</v>
      </c>
      <c r="J21" s="4">
        <f t="shared" si="19"/>
        <v>0.75</v>
      </c>
      <c r="K21" s="4">
        <f t="shared" si="19"/>
        <v>0</v>
      </c>
      <c r="M21" s="39">
        <f>'profile editor'!O20</f>
        <v>0</v>
      </c>
      <c r="N21" s="39">
        <f>'profile editor'!Q20</f>
        <v>0</v>
      </c>
      <c r="P21" s="11">
        <f>$B$5*9.81*sin('profile editor'!$B$1)+$B$5*K21</f>
        <v>677.8677435</v>
      </c>
      <c r="Q21" s="11">
        <f t="shared" si="3"/>
        <v>508.4008076</v>
      </c>
    </row>
    <row r="22" ht="14.25" customHeight="1">
      <c r="D22" s="10">
        <v>18.0</v>
      </c>
      <c r="E22" s="32">
        <f>'profile editor'!E21</f>
        <v>0.06</v>
      </c>
      <c r="F22" s="11">
        <f>'profile editor'!F21</f>
        <v>0.03375</v>
      </c>
      <c r="G22" s="11">
        <f>'profile editor'!G21</f>
        <v>0.75</v>
      </c>
      <c r="H22" s="11">
        <f>'profile editor'!H21</f>
        <v>0</v>
      </c>
      <c r="I22" s="4">
        <f t="shared" ref="I22:K22" si="20">F22/$B$4</f>
        <v>0.03375</v>
      </c>
      <c r="J22" s="4">
        <f t="shared" si="20"/>
        <v>0.75</v>
      </c>
      <c r="K22" s="4">
        <f t="shared" si="20"/>
        <v>0</v>
      </c>
      <c r="M22" s="39">
        <f>'profile editor'!O21</f>
        <v>0</v>
      </c>
      <c r="N22" s="39">
        <f>'profile editor'!Q21</f>
        <v>0</v>
      </c>
      <c r="P22" s="11">
        <f>$B$5*9.81*sin('profile editor'!$B$1)+$B$5*K22</f>
        <v>677.8677435</v>
      </c>
      <c r="Q22" s="11">
        <f t="shared" si="3"/>
        <v>508.4008076</v>
      </c>
    </row>
    <row r="23" ht="14.25" customHeight="1">
      <c r="D23" s="10">
        <v>19.0</v>
      </c>
      <c r="E23" s="32">
        <f>'profile editor'!E22</f>
        <v>0.06333333333</v>
      </c>
      <c r="F23" s="11">
        <f>'profile editor'!F22</f>
        <v>0.03625</v>
      </c>
      <c r="G23" s="11">
        <f>'profile editor'!G22</f>
        <v>0.75</v>
      </c>
      <c r="H23" s="11">
        <f>'profile editor'!H22</f>
        <v>0</v>
      </c>
      <c r="I23" s="4">
        <f t="shared" ref="I23:K23" si="21">F23/$B$4</f>
        <v>0.03625</v>
      </c>
      <c r="J23" s="4">
        <f t="shared" si="21"/>
        <v>0.75</v>
      </c>
      <c r="K23" s="4">
        <f t="shared" si="21"/>
        <v>0</v>
      </c>
      <c r="M23" s="39">
        <f>'profile editor'!O22</f>
        <v>0</v>
      </c>
      <c r="N23" s="39">
        <f>'profile editor'!Q22</f>
        <v>0</v>
      </c>
      <c r="P23" s="11">
        <f>$B$5*9.81*sin('profile editor'!$B$1)+$B$5*K23</f>
        <v>677.8677435</v>
      </c>
      <c r="Q23" s="11">
        <f t="shared" si="3"/>
        <v>508.4008076</v>
      </c>
    </row>
    <row r="24" ht="14.25" customHeight="1">
      <c r="D24" s="10">
        <v>20.0</v>
      </c>
      <c r="E24" s="32">
        <f>'profile editor'!E23</f>
        <v>0.06666666667</v>
      </c>
      <c r="F24" s="11">
        <f>'profile editor'!F23</f>
        <v>0.03875</v>
      </c>
      <c r="G24" s="11">
        <f>'profile editor'!G23</f>
        <v>0.75</v>
      </c>
      <c r="H24" s="11">
        <f>'profile editor'!H23</f>
        <v>0</v>
      </c>
      <c r="I24" s="4">
        <f t="shared" ref="I24:K24" si="22">F24/$B$4</f>
        <v>0.03875</v>
      </c>
      <c r="J24" s="4">
        <f t="shared" si="22"/>
        <v>0.75</v>
      </c>
      <c r="K24" s="4">
        <f t="shared" si="22"/>
        <v>0</v>
      </c>
      <c r="M24" s="39">
        <f>'profile editor'!O23</f>
        <v>0</v>
      </c>
      <c r="N24" s="39">
        <f>'profile editor'!Q23</f>
        <v>0</v>
      </c>
      <c r="P24" s="11">
        <f>$B$5*9.81*sin('profile editor'!$B$1)+$B$5*K24</f>
        <v>677.8677435</v>
      </c>
      <c r="Q24" s="11">
        <f t="shared" si="3"/>
        <v>508.4008076</v>
      </c>
    </row>
    <row r="25" ht="14.25" customHeight="1">
      <c r="D25" s="10">
        <v>21.0</v>
      </c>
      <c r="E25" s="32">
        <f>'profile editor'!E24</f>
        <v>0.07</v>
      </c>
      <c r="F25" s="11">
        <f>'profile editor'!F24</f>
        <v>0.041</v>
      </c>
      <c r="G25" s="11">
        <f>'profile editor'!G24</f>
        <v>0.675</v>
      </c>
      <c r="H25" s="11">
        <f>'profile editor'!H24</f>
        <v>-22.5</v>
      </c>
      <c r="I25" s="4">
        <f t="shared" ref="I25:K25" si="23">F25/$B$4</f>
        <v>0.041</v>
      </c>
      <c r="J25" s="4">
        <f t="shared" si="23"/>
        <v>0.675</v>
      </c>
      <c r="K25" s="4">
        <f t="shared" si="23"/>
        <v>-22.5</v>
      </c>
      <c r="M25" s="39">
        <f>'profile editor'!O24</f>
        <v>0</v>
      </c>
      <c r="N25" s="39">
        <f>'profile editor'!Q24</f>
        <v>0</v>
      </c>
      <c r="P25" s="11">
        <f>$B$5*9.81*sin('profile editor'!$B$1)+$B$5*K25</f>
        <v>-1740.882257</v>
      </c>
      <c r="Q25" s="11">
        <f t="shared" si="3"/>
        <v>-1175.095523</v>
      </c>
    </row>
    <row r="26" ht="14.25" customHeight="1">
      <c r="D26" s="10">
        <v>22.0</v>
      </c>
      <c r="E26" s="32">
        <f>'profile editor'!E25</f>
        <v>0.07333333333</v>
      </c>
      <c r="F26" s="11">
        <f>'profile editor'!F25</f>
        <v>0.043</v>
      </c>
      <c r="G26" s="11">
        <f>'profile editor'!G25</f>
        <v>0.6</v>
      </c>
      <c r="H26" s="11">
        <f>'profile editor'!H25</f>
        <v>-22.5</v>
      </c>
      <c r="I26" s="4">
        <f t="shared" ref="I26:K26" si="24">F26/$B$4</f>
        <v>0.043</v>
      </c>
      <c r="J26" s="4">
        <f t="shared" si="24"/>
        <v>0.6</v>
      </c>
      <c r="K26" s="4">
        <f t="shared" si="24"/>
        <v>-22.5</v>
      </c>
      <c r="M26" s="39">
        <f>'profile editor'!O25</f>
        <v>0</v>
      </c>
      <c r="N26" s="39">
        <f>'profile editor'!Q25</f>
        <v>0</v>
      </c>
      <c r="P26" s="11">
        <f>$B$5*9.81*sin('profile editor'!$B$1)+$B$5*K26</f>
        <v>-1740.882257</v>
      </c>
      <c r="Q26" s="11">
        <f t="shared" si="3"/>
        <v>-1044.529354</v>
      </c>
    </row>
    <row r="27" ht="14.25" customHeight="1">
      <c r="D27" s="10">
        <v>23.0</v>
      </c>
      <c r="E27" s="32">
        <f>'profile editor'!E26</f>
        <v>0.07666666667</v>
      </c>
      <c r="F27" s="11">
        <f>'profile editor'!F26</f>
        <v>0.04475</v>
      </c>
      <c r="G27" s="11">
        <f>'profile editor'!G26</f>
        <v>0.525</v>
      </c>
      <c r="H27" s="11">
        <f>'profile editor'!H26</f>
        <v>-22.5</v>
      </c>
      <c r="I27" s="4">
        <f t="shared" ref="I27:K27" si="25">F27/$B$4</f>
        <v>0.04475</v>
      </c>
      <c r="J27" s="4">
        <f t="shared" si="25"/>
        <v>0.525</v>
      </c>
      <c r="K27" s="4">
        <f t="shared" si="25"/>
        <v>-22.5</v>
      </c>
      <c r="M27" s="39">
        <f>'profile editor'!O26</f>
        <v>0</v>
      </c>
      <c r="N27" s="39">
        <f>'profile editor'!Q26</f>
        <v>0</v>
      </c>
      <c r="P27" s="11">
        <f>$B$5*9.81*sin('profile editor'!$B$1)+$B$5*K27</f>
        <v>-1740.882257</v>
      </c>
      <c r="Q27" s="11">
        <f t="shared" si="3"/>
        <v>-913.9631847</v>
      </c>
    </row>
    <row r="28" ht="14.25" customHeight="1">
      <c r="D28" s="10">
        <v>24.0</v>
      </c>
      <c r="E28" s="32">
        <f>'profile editor'!E27</f>
        <v>0.08</v>
      </c>
      <c r="F28" s="11">
        <f>'profile editor'!F27</f>
        <v>0.04625</v>
      </c>
      <c r="G28" s="11">
        <f>'profile editor'!G27</f>
        <v>0.45</v>
      </c>
      <c r="H28" s="11">
        <f>'profile editor'!H27</f>
        <v>-22.5</v>
      </c>
      <c r="I28" s="4">
        <f t="shared" ref="I28:K28" si="26">F28/$B$4</f>
        <v>0.04625</v>
      </c>
      <c r="J28" s="4">
        <f t="shared" si="26"/>
        <v>0.45</v>
      </c>
      <c r="K28" s="4">
        <f t="shared" si="26"/>
        <v>-22.5</v>
      </c>
      <c r="M28" s="39">
        <f>'profile editor'!O27</f>
        <v>0</v>
      </c>
      <c r="N28" s="39">
        <f>'profile editor'!Q27</f>
        <v>0</v>
      </c>
      <c r="P28" s="11">
        <f>$B$5*9.81*sin('profile editor'!$B$1)+$B$5*K28</f>
        <v>-1740.882257</v>
      </c>
      <c r="Q28" s="11">
        <f t="shared" si="3"/>
        <v>-783.3970154</v>
      </c>
    </row>
    <row r="29" ht="14.25" customHeight="1">
      <c r="D29" s="10">
        <v>25.0</v>
      </c>
      <c r="E29" s="32">
        <f>'profile editor'!E28</f>
        <v>0.08333333333</v>
      </c>
      <c r="F29" s="11">
        <f>'profile editor'!F28</f>
        <v>0.0475</v>
      </c>
      <c r="G29" s="11">
        <f>'profile editor'!G28</f>
        <v>0.375</v>
      </c>
      <c r="H29" s="11">
        <f>'profile editor'!H28</f>
        <v>-22.5</v>
      </c>
      <c r="I29" s="4">
        <f t="shared" ref="I29:K29" si="27">F29/$B$4</f>
        <v>0.0475</v>
      </c>
      <c r="J29" s="4">
        <f t="shared" si="27"/>
        <v>0.375</v>
      </c>
      <c r="K29" s="4">
        <f t="shared" si="27"/>
        <v>-22.5</v>
      </c>
      <c r="M29" s="39">
        <f>'profile editor'!O28</f>
        <v>0</v>
      </c>
      <c r="N29" s="39">
        <f>'profile editor'!Q28</f>
        <v>0</v>
      </c>
      <c r="P29" s="11">
        <f>$B$5*9.81*sin('profile editor'!$B$1)+$B$5*K29</f>
        <v>-1740.882257</v>
      </c>
      <c r="Q29" s="11">
        <f t="shared" si="3"/>
        <v>-652.8308462</v>
      </c>
    </row>
    <row r="30" ht="14.25" customHeight="1">
      <c r="D30" s="10">
        <v>26.0</v>
      </c>
      <c r="E30" s="32">
        <f>'profile editor'!E29</f>
        <v>0.08666666667</v>
      </c>
      <c r="F30" s="11">
        <f>'profile editor'!F29</f>
        <v>0.0485</v>
      </c>
      <c r="G30" s="11">
        <f>'profile editor'!G29</f>
        <v>0.3</v>
      </c>
      <c r="H30" s="11">
        <f>'profile editor'!H29</f>
        <v>-22.5</v>
      </c>
      <c r="I30" s="4">
        <f t="shared" ref="I30:K30" si="28">F30/$B$4</f>
        <v>0.0485</v>
      </c>
      <c r="J30" s="4">
        <f t="shared" si="28"/>
        <v>0.3</v>
      </c>
      <c r="K30" s="4">
        <f t="shared" si="28"/>
        <v>-22.5</v>
      </c>
      <c r="M30" s="39">
        <f>'profile editor'!O29</f>
        <v>0</v>
      </c>
      <c r="N30" s="39">
        <f>'profile editor'!Q29</f>
        <v>0</v>
      </c>
      <c r="P30" s="11">
        <f>$B$5*9.81*sin('profile editor'!$B$1)+$B$5*K30</f>
        <v>-1740.882257</v>
      </c>
      <c r="Q30" s="11">
        <f t="shared" si="3"/>
        <v>-522.264677</v>
      </c>
    </row>
    <row r="31" ht="14.25" customHeight="1">
      <c r="D31" s="10">
        <v>27.0</v>
      </c>
      <c r="E31" s="32">
        <f>'profile editor'!E30</f>
        <v>0.09</v>
      </c>
      <c r="F31" s="11">
        <f>'profile editor'!F30</f>
        <v>0.04925</v>
      </c>
      <c r="G31" s="11">
        <f>'profile editor'!G30</f>
        <v>0.225</v>
      </c>
      <c r="H31" s="11">
        <f>'profile editor'!H30</f>
        <v>-22.5</v>
      </c>
      <c r="I31" s="4">
        <f t="shared" ref="I31:K31" si="29">F31/$B$4</f>
        <v>0.04925</v>
      </c>
      <c r="J31" s="4">
        <f t="shared" si="29"/>
        <v>0.225</v>
      </c>
      <c r="K31" s="4">
        <f t="shared" si="29"/>
        <v>-22.5</v>
      </c>
      <c r="M31" s="39">
        <f>'profile editor'!O30</f>
        <v>0</v>
      </c>
      <c r="N31" s="39">
        <f>'profile editor'!Q30</f>
        <v>0</v>
      </c>
      <c r="P31" s="11">
        <f>$B$5*9.81*sin('profile editor'!$B$1)+$B$5*K31</f>
        <v>-1740.882257</v>
      </c>
      <c r="Q31" s="11">
        <f t="shared" si="3"/>
        <v>-391.6985077</v>
      </c>
    </row>
    <row r="32" ht="14.25" customHeight="1">
      <c r="D32" s="10">
        <v>28.0</v>
      </c>
      <c r="E32" s="32">
        <f>'profile editor'!E31</f>
        <v>0.09333333333</v>
      </c>
      <c r="F32" s="11">
        <f>'profile editor'!F31</f>
        <v>0.04975</v>
      </c>
      <c r="G32" s="11">
        <f>'profile editor'!G31</f>
        <v>0.15</v>
      </c>
      <c r="H32" s="11">
        <f>'profile editor'!H31</f>
        <v>-22.5</v>
      </c>
      <c r="I32" s="4">
        <f t="shared" ref="I32:K32" si="30">F32/$B$4</f>
        <v>0.04975</v>
      </c>
      <c r="J32" s="4">
        <f t="shared" si="30"/>
        <v>0.15</v>
      </c>
      <c r="K32" s="4">
        <f t="shared" si="30"/>
        <v>-22.5</v>
      </c>
      <c r="M32" s="39">
        <f>'profile editor'!O31</f>
        <v>0</v>
      </c>
      <c r="N32" s="39">
        <f>'profile editor'!Q31</f>
        <v>0</v>
      </c>
      <c r="P32" s="11">
        <f>$B$5*9.81*sin('profile editor'!$B$1)+$B$5*K32</f>
        <v>-1740.882257</v>
      </c>
      <c r="Q32" s="11">
        <f t="shared" si="3"/>
        <v>-261.1323385</v>
      </c>
    </row>
    <row r="33" ht="14.25" customHeight="1">
      <c r="D33" s="10">
        <v>29.0</v>
      </c>
      <c r="E33" s="32">
        <f>'profile editor'!E32</f>
        <v>0.09666666667</v>
      </c>
      <c r="F33" s="11">
        <f>'profile editor'!F32</f>
        <v>0.05</v>
      </c>
      <c r="G33" s="11">
        <f>'profile editor'!G32</f>
        <v>0.075</v>
      </c>
      <c r="H33" s="11">
        <f>'profile editor'!H32</f>
        <v>-22.5</v>
      </c>
      <c r="I33" s="4">
        <f t="shared" ref="I33:K33" si="31">F33/$B$4</f>
        <v>0.05</v>
      </c>
      <c r="J33" s="4">
        <f t="shared" si="31"/>
        <v>0.075</v>
      </c>
      <c r="K33" s="4">
        <f t="shared" si="31"/>
        <v>-22.5</v>
      </c>
      <c r="M33" s="39">
        <f>'profile editor'!O32</f>
        <v>0</v>
      </c>
      <c r="N33" s="39">
        <f>'profile editor'!Q32</f>
        <v>0</v>
      </c>
      <c r="P33" s="11">
        <f>$B$5*9.81*sin('profile editor'!$B$1)+$B$5*K33</f>
        <v>-1740.882257</v>
      </c>
      <c r="Q33" s="11">
        <f t="shared" si="3"/>
        <v>-130.5661692</v>
      </c>
    </row>
    <row r="34" ht="14.25" customHeight="1">
      <c r="D34" s="10">
        <v>30.0</v>
      </c>
      <c r="E34" s="32">
        <f>'profile editor'!E33</f>
        <v>0.1</v>
      </c>
      <c r="F34" s="11">
        <f>'profile editor'!F33</f>
        <v>0.05</v>
      </c>
      <c r="G34" s="11">
        <f>'profile editor'!G33</f>
        <v>0</v>
      </c>
      <c r="H34" s="11">
        <f>'profile editor'!H33</f>
        <v>-22.5</v>
      </c>
      <c r="I34" s="4">
        <f t="shared" ref="I34:K34" si="32">F34/$B$4</f>
        <v>0.05</v>
      </c>
      <c r="J34" s="4">
        <f t="shared" si="32"/>
        <v>0</v>
      </c>
      <c r="K34" s="4">
        <f t="shared" si="32"/>
        <v>-22.5</v>
      </c>
      <c r="M34" s="39">
        <f>'profile editor'!O33</f>
        <v>0</v>
      </c>
      <c r="N34" s="39">
        <f>'profile editor'!Q33</f>
        <v>0</v>
      </c>
      <c r="P34" s="11">
        <f>$B$5*9.81*sin('profile editor'!$B$1)+$B$5*K34</f>
        <v>-1740.882257</v>
      </c>
      <c r="Q34" s="11">
        <f t="shared" si="3"/>
        <v>0</v>
      </c>
    </row>
    <row r="35" ht="14.25" customHeight="1">
      <c r="D35" s="10">
        <v>31.0</v>
      </c>
      <c r="E35" s="32">
        <f>'profile editor'!E34</f>
        <v>0.1033333333</v>
      </c>
      <c r="F35" s="11">
        <f>'profile editor'!F34</f>
        <v>0.05</v>
      </c>
      <c r="G35" s="11">
        <f>'profile editor'!G34</f>
        <v>0</v>
      </c>
      <c r="H35" s="11">
        <f>'profile editor'!H34</f>
        <v>0</v>
      </c>
      <c r="I35" s="4">
        <f t="shared" ref="I35:K35" si="33">F35/$B$4</f>
        <v>0.05</v>
      </c>
      <c r="J35" s="4">
        <f t="shared" si="33"/>
        <v>0</v>
      </c>
      <c r="K35" s="4">
        <f t="shared" si="33"/>
        <v>0</v>
      </c>
      <c r="M35" s="39">
        <f>'profile editor'!O34</f>
        <v>0</v>
      </c>
      <c r="N35" s="39">
        <f>'profile editor'!Q34</f>
        <v>0</v>
      </c>
      <c r="P35" s="11">
        <f>$B$5*9.81*sin('profile editor'!$B$1)+$B$5*K35</f>
        <v>677.8677435</v>
      </c>
      <c r="Q35" s="11">
        <f t="shared" si="3"/>
        <v>0</v>
      </c>
    </row>
    <row r="36" ht="14.25" customHeight="1">
      <c r="D36" s="10">
        <v>32.0</v>
      </c>
      <c r="E36" s="32">
        <f>'profile editor'!E35</f>
        <v>0.1066666667</v>
      </c>
      <c r="F36" s="11">
        <f>'profile editor'!F35</f>
        <v>0.05</v>
      </c>
      <c r="G36" s="11">
        <f>'profile editor'!G35</f>
        <v>0</v>
      </c>
      <c r="H36" s="11">
        <f>'profile editor'!H35</f>
        <v>0</v>
      </c>
      <c r="I36" s="4">
        <f t="shared" ref="I36:K36" si="34">F36/$B$4</f>
        <v>0.05</v>
      </c>
      <c r="J36" s="4">
        <f t="shared" si="34"/>
        <v>0</v>
      </c>
      <c r="K36" s="4">
        <f t="shared" si="34"/>
        <v>0</v>
      </c>
      <c r="M36" s="39">
        <f>'profile editor'!O35</f>
        <v>0</v>
      </c>
      <c r="N36" s="39">
        <f>'profile editor'!Q35</f>
        <v>0</v>
      </c>
      <c r="P36" s="11">
        <f>$B$5*9.81*sin('profile editor'!$B$1)+$B$5*K36</f>
        <v>677.8677435</v>
      </c>
      <c r="Q36" s="11">
        <f t="shared" si="3"/>
        <v>0</v>
      </c>
    </row>
    <row r="37" ht="14.25" customHeight="1">
      <c r="D37" s="10">
        <v>33.0</v>
      </c>
      <c r="E37" s="32">
        <f>'profile editor'!E36</f>
        <v>0.11</v>
      </c>
      <c r="F37" s="11">
        <f>'profile editor'!F36</f>
        <v>0.05</v>
      </c>
      <c r="G37" s="11">
        <f>'profile editor'!G36</f>
        <v>0</v>
      </c>
      <c r="H37" s="11">
        <f>'profile editor'!H36</f>
        <v>0</v>
      </c>
      <c r="I37" s="4">
        <f t="shared" ref="I37:K37" si="35">F37/$B$4</f>
        <v>0.05</v>
      </c>
      <c r="J37" s="4">
        <f t="shared" si="35"/>
        <v>0</v>
      </c>
      <c r="K37" s="4">
        <f t="shared" si="35"/>
        <v>0</v>
      </c>
      <c r="M37" s="39">
        <f>'profile editor'!O36</f>
        <v>0</v>
      </c>
      <c r="N37" s="39">
        <f>'profile editor'!Q36</f>
        <v>0</v>
      </c>
      <c r="P37" s="11">
        <f>$B$5*9.81*sin('profile editor'!$B$1)+$B$5*K37</f>
        <v>677.8677435</v>
      </c>
      <c r="Q37" s="11">
        <f t="shared" si="3"/>
        <v>0</v>
      </c>
    </row>
    <row r="38" ht="14.25" customHeight="1">
      <c r="D38" s="10">
        <v>34.0</v>
      </c>
      <c r="E38" s="32">
        <f>'profile editor'!E37</f>
        <v>0.1133333333</v>
      </c>
      <c r="F38" s="11">
        <f>'profile editor'!F37</f>
        <v>0.05</v>
      </c>
      <c r="G38" s="11">
        <f>'profile editor'!G37</f>
        <v>0</v>
      </c>
      <c r="H38" s="11">
        <f>'profile editor'!H37</f>
        <v>0</v>
      </c>
      <c r="I38" s="4">
        <f t="shared" ref="I38:K38" si="36">F38/$B$4</f>
        <v>0.05</v>
      </c>
      <c r="J38" s="4">
        <f t="shared" si="36"/>
        <v>0</v>
      </c>
      <c r="K38" s="4">
        <f t="shared" si="36"/>
        <v>0</v>
      </c>
      <c r="M38" s="39">
        <f>'profile editor'!O37</f>
        <v>0</v>
      </c>
      <c r="N38" s="39">
        <f>'profile editor'!Q37</f>
        <v>0</v>
      </c>
      <c r="P38" s="11">
        <f>$B$5*9.81*sin('profile editor'!$B$1)+$B$5*K38</f>
        <v>677.8677435</v>
      </c>
      <c r="Q38" s="11">
        <f t="shared" si="3"/>
        <v>0</v>
      </c>
    </row>
    <row r="39" ht="14.25" customHeight="1">
      <c r="D39" s="10">
        <v>35.0</v>
      </c>
      <c r="E39" s="32">
        <f>'profile editor'!E38</f>
        <v>0.1166666667</v>
      </c>
      <c r="F39" s="11">
        <f>'profile editor'!F38</f>
        <v>0.05</v>
      </c>
      <c r="G39" s="11">
        <f>'profile editor'!G38</f>
        <v>0</v>
      </c>
      <c r="H39" s="11">
        <f>'profile editor'!H38</f>
        <v>0</v>
      </c>
      <c r="I39" s="4">
        <f t="shared" ref="I39:K39" si="37">F39/$B$4</f>
        <v>0.05</v>
      </c>
      <c r="J39" s="4">
        <f t="shared" si="37"/>
        <v>0</v>
      </c>
      <c r="K39" s="4">
        <f t="shared" si="37"/>
        <v>0</v>
      </c>
      <c r="M39" s="39">
        <f>'profile editor'!O38</f>
        <v>0</v>
      </c>
      <c r="N39" s="39">
        <f>'profile editor'!Q38</f>
        <v>0</v>
      </c>
      <c r="P39" s="11">
        <f>$B$5*9.81*sin('profile editor'!$B$1)+$B$5*K39</f>
        <v>677.8677435</v>
      </c>
      <c r="Q39" s="11">
        <f t="shared" si="3"/>
        <v>0</v>
      </c>
    </row>
    <row r="40" ht="14.25" customHeight="1">
      <c r="D40" s="10">
        <v>36.0</v>
      </c>
      <c r="E40" s="32">
        <f>'profile editor'!E39</f>
        <v>0.12</v>
      </c>
      <c r="F40" s="11">
        <f>'profile editor'!F39</f>
        <v>0.05</v>
      </c>
      <c r="G40" s="11">
        <f>'profile editor'!G39</f>
        <v>0</v>
      </c>
      <c r="H40" s="11">
        <f>'profile editor'!H39</f>
        <v>0</v>
      </c>
      <c r="I40" s="4">
        <f t="shared" ref="I40:K40" si="38">F40/$B$4</f>
        <v>0.05</v>
      </c>
      <c r="J40" s="4">
        <f t="shared" si="38"/>
        <v>0</v>
      </c>
      <c r="K40" s="4">
        <f t="shared" si="38"/>
        <v>0</v>
      </c>
      <c r="M40" s="39">
        <f>'profile editor'!O39</f>
        <v>0</v>
      </c>
      <c r="N40" s="39">
        <f>'profile editor'!Q39</f>
        <v>0</v>
      </c>
      <c r="P40" s="11">
        <f>$B$5*9.81*sin('profile editor'!$B$1)+$B$5*K40</f>
        <v>677.8677435</v>
      </c>
      <c r="Q40" s="11">
        <f t="shared" si="3"/>
        <v>0</v>
      </c>
    </row>
    <row r="41" ht="14.25" customHeight="1">
      <c r="D41" s="10">
        <v>37.0</v>
      </c>
      <c r="E41" s="32">
        <f>'profile editor'!E40</f>
        <v>0.1233333333</v>
      </c>
      <c r="F41" s="11">
        <f>'profile editor'!F40</f>
        <v>0.05</v>
      </c>
      <c r="G41" s="11">
        <f>'profile editor'!G40</f>
        <v>0</v>
      </c>
      <c r="H41" s="11">
        <f>'profile editor'!H40</f>
        <v>0</v>
      </c>
      <c r="I41" s="4">
        <f t="shared" ref="I41:K41" si="39">F41/$B$4</f>
        <v>0.05</v>
      </c>
      <c r="J41" s="4">
        <f t="shared" si="39"/>
        <v>0</v>
      </c>
      <c r="K41" s="4">
        <f t="shared" si="39"/>
        <v>0</v>
      </c>
      <c r="M41" s="39">
        <f>'profile editor'!O40</f>
        <v>0</v>
      </c>
      <c r="N41" s="39">
        <f>'profile editor'!Q40</f>
        <v>0</v>
      </c>
      <c r="P41" s="11">
        <f>$B$5*9.81*sin('profile editor'!$B$1)+$B$5*K41</f>
        <v>677.8677435</v>
      </c>
      <c r="Q41" s="11">
        <f t="shared" si="3"/>
        <v>0</v>
      </c>
    </row>
    <row r="42" ht="14.25" customHeight="1">
      <c r="D42" s="10">
        <v>38.0</v>
      </c>
      <c r="E42" s="32">
        <f>'profile editor'!E41</f>
        <v>0.1266666667</v>
      </c>
      <c r="F42" s="11">
        <f>'profile editor'!F41</f>
        <v>0.05</v>
      </c>
      <c r="G42" s="11">
        <f>'profile editor'!G41</f>
        <v>0</v>
      </c>
      <c r="H42" s="11">
        <f>'profile editor'!H41</f>
        <v>0</v>
      </c>
      <c r="I42" s="4">
        <f t="shared" ref="I42:K42" si="40">F42/$B$4</f>
        <v>0.05</v>
      </c>
      <c r="J42" s="4">
        <f t="shared" si="40"/>
        <v>0</v>
      </c>
      <c r="K42" s="4">
        <f t="shared" si="40"/>
        <v>0</v>
      </c>
      <c r="M42" s="39">
        <f>'profile editor'!O41</f>
        <v>0</v>
      </c>
      <c r="N42" s="39">
        <f>'profile editor'!Q41</f>
        <v>0</v>
      </c>
      <c r="P42" s="11">
        <f>$B$5*9.81*sin('profile editor'!$B$1)+$B$5*K42</f>
        <v>677.8677435</v>
      </c>
      <c r="Q42" s="11">
        <f t="shared" si="3"/>
        <v>0</v>
      </c>
    </row>
    <row r="43" ht="14.25" customHeight="1">
      <c r="D43" s="10">
        <v>39.0</v>
      </c>
      <c r="E43" s="32">
        <f>'profile editor'!E42</f>
        <v>0.13</v>
      </c>
      <c r="F43" s="11">
        <f>'profile editor'!F42</f>
        <v>0.05</v>
      </c>
      <c r="G43" s="11">
        <f>'profile editor'!G42</f>
        <v>0</v>
      </c>
      <c r="H43" s="11">
        <f>'profile editor'!H42</f>
        <v>0</v>
      </c>
      <c r="I43" s="4">
        <f t="shared" ref="I43:K43" si="41">F43/$B$4</f>
        <v>0.05</v>
      </c>
      <c r="J43" s="4">
        <f t="shared" si="41"/>
        <v>0</v>
      </c>
      <c r="K43" s="4">
        <f t="shared" si="41"/>
        <v>0</v>
      </c>
      <c r="M43" s="39">
        <f>'profile editor'!O42</f>
        <v>0</v>
      </c>
      <c r="N43" s="39">
        <f>'profile editor'!Q42</f>
        <v>0</v>
      </c>
      <c r="P43" s="11">
        <f>$B$5*9.81*sin('profile editor'!$B$1)+$B$5*K43</f>
        <v>677.8677435</v>
      </c>
      <c r="Q43" s="11">
        <f t="shared" si="3"/>
        <v>0</v>
      </c>
    </row>
    <row r="44" ht="14.25" customHeight="1">
      <c r="D44" s="10">
        <v>40.0</v>
      </c>
      <c r="E44" s="32">
        <f>'profile editor'!E43</f>
        <v>0.1333333333</v>
      </c>
      <c r="F44" s="11">
        <f>'profile editor'!F43</f>
        <v>0.05</v>
      </c>
      <c r="G44" s="11">
        <f>'profile editor'!G43</f>
        <v>0</v>
      </c>
      <c r="H44" s="11">
        <f>'profile editor'!H43</f>
        <v>0</v>
      </c>
      <c r="I44" s="4">
        <f t="shared" ref="I44:K44" si="42">F44/$B$4</f>
        <v>0.05</v>
      </c>
      <c r="J44" s="4">
        <f t="shared" si="42"/>
        <v>0</v>
      </c>
      <c r="K44" s="4">
        <f t="shared" si="42"/>
        <v>0</v>
      </c>
      <c r="M44" s="39">
        <f>'profile editor'!O43</f>
        <v>0</v>
      </c>
      <c r="N44" s="39">
        <f>'profile editor'!Q43</f>
        <v>0</v>
      </c>
      <c r="P44" s="11">
        <f>$B$5*9.81*sin('profile editor'!$B$1)+$B$5*K44</f>
        <v>677.8677435</v>
      </c>
      <c r="Q44" s="11">
        <f t="shared" si="3"/>
        <v>0</v>
      </c>
    </row>
    <row r="45" ht="14.25" customHeight="1">
      <c r="D45" s="10">
        <v>41.0</v>
      </c>
      <c r="E45" s="32">
        <f>'profile editor'!E44</f>
        <v>0.1366666667</v>
      </c>
      <c r="F45" s="11">
        <f>'profile editor'!F44</f>
        <v>0.05</v>
      </c>
      <c r="G45" s="11">
        <f>'profile editor'!G44</f>
        <v>0</v>
      </c>
      <c r="H45" s="11">
        <f>'profile editor'!H44</f>
        <v>0</v>
      </c>
      <c r="I45" s="4">
        <f t="shared" ref="I45:K45" si="43">F45/$B$4</f>
        <v>0.05</v>
      </c>
      <c r="J45" s="4">
        <f t="shared" si="43"/>
        <v>0</v>
      </c>
      <c r="K45" s="4">
        <f t="shared" si="43"/>
        <v>0</v>
      </c>
      <c r="M45" s="39">
        <f>'profile editor'!O44</f>
        <v>0</v>
      </c>
      <c r="N45" s="39">
        <f>'profile editor'!Q44</f>
        <v>0</v>
      </c>
      <c r="P45" s="11">
        <f>$B$5*9.81*sin('profile editor'!$B$1)+$B$5*K45</f>
        <v>677.8677435</v>
      </c>
      <c r="Q45" s="11">
        <f t="shared" si="3"/>
        <v>0</v>
      </c>
    </row>
    <row r="46" ht="14.25" customHeight="1">
      <c r="D46" s="10">
        <v>42.0</v>
      </c>
      <c r="E46" s="32">
        <f>'profile editor'!E45</f>
        <v>0.14</v>
      </c>
      <c r="F46" s="11">
        <f>'profile editor'!F45</f>
        <v>0.05</v>
      </c>
      <c r="G46" s="11">
        <f>'profile editor'!G45</f>
        <v>0</v>
      </c>
      <c r="H46" s="11">
        <f>'profile editor'!H45</f>
        <v>0</v>
      </c>
      <c r="I46" s="4">
        <f t="shared" ref="I46:K46" si="44">F46/$B$4</f>
        <v>0.05</v>
      </c>
      <c r="J46" s="4">
        <f t="shared" si="44"/>
        <v>0</v>
      </c>
      <c r="K46" s="4">
        <f t="shared" si="44"/>
        <v>0</v>
      </c>
      <c r="M46" s="39">
        <f>'profile editor'!O45</f>
        <v>0</v>
      </c>
      <c r="N46" s="39">
        <f>'profile editor'!Q45</f>
        <v>0</v>
      </c>
      <c r="P46" s="11">
        <f>$B$5*9.81*sin('profile editor'!$B$1)+$B$5*K46</f>
        <v>677.8677435</v>
      </c>
      <c r="Q46" s="11">
        <f t="shared" si="3"/>
        <v>0</v>
      </c>
    </row>
    <row r="47" ht="14.25" customHeight="1">
      <c r="D47" s="10">
        <v>43.0</v>
      </c>
      <c r="E47" s="32">
        <f>'profile editor'!E46</f>
        <v>0.1433333333</v>
      </c>
      <c r="F47" s="11">
        <f>'profile editor'!F46</f>
        <v>0.05</v>
      </c>
      <c r="G47" s="11">
        <f>'profile editor'!G46</f>
        <v>0</v>
      </c>
      <c r="H47" s="11">
        <f>'profile editor'!H46</f>
        <v>0</v>
      </c>
      <c r="I47" s="4">
        <f t="shared" ref="I47:K47" si="45">F47/$B$4</f>
        <v>0.05</v>
      </c>
      <c r="J47" s="4">
        <f t="shared" si="45"/>
        <v>0</v>
      </c>
      <c r="K47" s="4">
        <f t="shared" si="45"/>
        <v>0</v>
      </c>
      <c r="M47" s="39">
        <f>'profile editor'!O46</f>
        <v>0</v>
      </c>
      <c r="N47" s="39">
        <f>'profile editor'!Q46</f>
        <v>0</v>
      </c>
      <c r="P47" s="11">
        <f>$B$5*9.81*sin('profile editor'!$B$1)+$B$5*K47</f>
        <v>677.8677435</v>
      </c>
      <c r="Q47" s="11">
        <f t="shared" si="3"/>
        <v>0</v>
      </c>
    </row>
    <row r="48" ht="14.25" customHeight="1">
      <c r="D48" s="10">
        <v>44.0</v>
      </c>
      <c r="E48" s="32">
        <f>'profile editor'!E47</f>
        <v>0.1466666667</v>
      </c>
      <c r="F48" s="11">
        <f>'profile editor'!F47</f>
        <v>0.05</v>
      </c>
      <c r="G48" s="11">
        <f>'profile editor'!G47</f>
        <v>0</v>
      </c>
      <c r="H48" s="11">
        <f>'profile editor'!H47</f>
        <v>0</v>
      </c>
      <c r="I48" s="4">
        <f t="shared" ref="I48:K48" si="46">F48/$B$4</f>
        <v>0.05</v>
      </c>
      <c r="J48" s="4">
        <f t="shared" si="46"/>
        <v>0</v>
      </c>
      <c r="K48" s="4">
        <f t="shared" si="46"/>
        <v>0</v>
      </c>
      <c r="M48" s="39">
        <f>'profile editor'!O47</f>
        <v>0</v>
      </c>
      <c r="N48" s="39">
        <f>'profile editor'!Q47</f>
        <v>0</v>
      </c>
      <c r="P48" s="11">
        <f>$B$5*9.81*sin('profile editor'!$B$1)+$B$5*K48</f>
        <v>677.8677435</v>
      </c>
      <c r="Q48" s="11">
        <f t="shared" si="3"/>
        <v>0</v>
      </c>
    </row>
    <row r="49" ht="14.25" customHeight="1">
      <c r="D49" s="10">
        <v>45.0</v>
      </c>
      <c r="E49" s="32">
        <f>'profile editor'!E48</f>
        <v>0.15</v>
      </c>
      <c r="F49" s="11">
        <f>'profile editor'!F48</f>
        <v>0.05</v>
      </c>
      <c r="G49" s="11">
        <f>'profile editor'!G48</f>
        <v>0</v>
      </c>
      <c r="H49" s="11">
        <f>'profile editor'!H48</f>
        <v>0</v>
      </c>
      <c r="I49" s="4">
        <f t="shared" ref="I49:K49" si="47">F49/$B$4</f>
        <v>0.05</v>
      </c>
      <c r="J49" s="4">
        <f t="shared" si="47"/>
        <v>0</v>
      </c>
      <c r="K49" s="4">
        <f t="shared" si="47"/>
        <v>0</v>
      </c>
      <c r="M49" s="39">
        <f>'profile editor'!O48</f>
        <v>0</v>
      </c>
      <c r="N49" s="39">
        <f>'profile editor'!Q48</f>
        <v>0</v>
      </c>
      <c r="P49" s="11">
        <f>$B$5*9.81*sin('profile editor'!$B$1)+$B$5*K49</f>
        <v>677.8677435</v>
      </c>
      <c r="Q49" s="11">
        <f t="shared" si="3"/>
        <v>0</v>
      </c>
    </row>
    <row r="50" ht="14.25" customHeight="1">
      <c r="D50" s="10">
        <v>46.0</v>
      </c>
      <c r="E50" s="32">
        <f>'profile editor'!E49</f>
        <v>0.1533333333</v>
      </c>
      <c r="F50" s="11">
        <f>'profile editor'!F49</f>
        <v>0.05</v>
      </c>
      <c r="G50" s="11">
        <f>'profile editor'!G49</f>
        <v>0</v>
      </c>
      <c r="H50" s="11">
        <f>'profile editor'!H49</f>
        <v>0</v>
      </c>
      <c r="I50" s="4">
        <f t="shared" ref="I50:K50" si="48">F50/$B$4</f>
        <v>0.05</v>
      </c>
      <c r="J50" s="4">
        <f t="shared" si="48"/>
        <v>0</v>
      </c>
      <c r="K50" s="4">
        <f t="shared" si="48"/>
        <v>0</v>
      </c>
      <c r="M50" s="39">
        <f>'profile editor'!O49</f>
        <v>0</v>
      </c>
      <c r="N50" s="39">
        <f>'profile editor'!Q49</f>
        <v>0</v>
      </c>
      <c r="P50" s="11">
        <f>$B$5*9.81*sin('profile editor'!$B$1)+$B$5*K50</f>
        <v>677.8677435</v>
      </c>
      <c r="Q50" s="11">
        <f t="shared" si="3"/>
        <v>0</v>
      </c>
    </row>
    <row r="51" ht="14.25" customHeight="1">
      <c r="D51" s="10">
        <v>47.0</v>
      </c>
      <c r="E51" s="32">
        <f>'profile editor'!E50</f>
        <v>0.1566666667</v>
      </c>
      <c r="F51" s="11">
        <f>'profile editor'!F50</f>
        <v>0.05</v>
      </c>
      <c r="G51" s="11">
        <f>'profile editor'!G50</f>
        <v>0</v>
      </c>
      <c r="H51" s="11">
        <f>'profile editor'!H50</f>
        <v>0</v>
      </c>
      <c r="I51" s="4">
        <f t="shared" ref="I51:K51" si="49">F51/$B$4</f>
        <v>0.05</v>
      </c>
      <c r="J51" s="4">
        <f t="shared" si="49"/>
        <v>0</v>
      </c>
      <c r="K51" s="4">
        <f t="shared" si="49"/>
        <v>0</v>
      </c>
      <c r="M51" s="39">
        <f>'profile editor'!O50</f>
        <v>0</v>
      </c>
      <c r="N51" s="39">
        <f>'profile editor'!Q50</f>
        <v>0</v>
      </c>
      <c r="P51" s="11">
        <f>$B$5*9.81*sin('profile editor'!$B$1)+$B$5*K51</f>
        <v>677.8677435</v>
      </c>
      <c r="Q51" s="11">
        <f t="shared" si="3"/>
        <v>0</v>
      </c>
    </row>
    <row r="52" ht="14.25" customHeight="1">
      <c r="D52" s="10">
        <v>48.0</v>
      </c>
      <c r="E52" s="32">
        <f>'profile editor'!E51</f>
        <v>0.16</v>
      </c>
      <c r="F52" s="11">
        <f>'profile editor'!F51</f>
        <v>0.05</v>
      </c>
      <c r="G52" s="11">
        <f>'profile editor'!G51</f>
        <v>0</v>
      </c>
      <c r="H52" s="11">
        <f>'profile editor'!H51</f>
        <v>0</v>
      </c>
      <c r="I52" s="4">
        <f t="shared" ref="I52:K52" si="50">F52/$B$4</f>
        <v>0.05</v>
      </c>
      <c r="J52" s="4">
        <f t="shared" si="50"/>
        <v>0</v>
      </c>
      <c r="K52" s="4">
        <f t="shared" si="50"/>
        <v>0</v>
      </c>
      <c r="M52" s="39">
        <f>'profile editor'!O51</f>
        <v>0</v>
      </c>
      <c r="N52" s="39">
        <f>'profile editor'!Q51</f>
        <v>0</v>
      </c>
      <c r="P52" s="11">
        <f>$B$5*9.81*sin('profile editor'!$B$1)+$B$5*K52</f>
        <v>677.8677435</v>
      </c>
      <c r="Q52" s="11">
        <f t="shared" si="3"/>
        <v>0</v>
      </c>
    </row>
    <row r="53" ht="14.25" customHeight="1">
      <c r="D53" s="10">
        <v>49.0</v>
      </c>
      <c r="E53" s="32">
        <f>'profile editor'!E52</f>
        <v>0.1633333333</v>
      </c>
      <c r="F53" s="11">
        <f>'profile editor'!F52</f>
        <v>0.05</v>
      </c>
      <c r="G53" s="11">
        <f>'profile editor'!G52</f>
        <v>0</v>
      </c>
      <c r="H53" s="11">
        <f>'profile editor'!H52</f>
        <v>0</v>
      </c>
      <c r="I53" s="4">
        <f t="shared" ref="I53:K53" si="51">F53/$B$4</f>
        <v>0.05</v>
      </c>
      <c r="J53" s="4">
        <f t="shared" si="51"/>
        <v>0</v>
      </c>
      <c r="K53" s="4">
        <f t="shared" si="51"/>
        <v>0</v>
      </c>
      <c r="M53" s="39">
        <f>'profile editor'!O52</f>
        <v>0</v>
      </c>
      <c r="N53" s="39">
        <f>'profile editor'!Q52</f>
        <v>0</v>
      </c>
      <c r="P53" s="11">
        <f>$B$5*9.81*sin('profile editor'!$B$1)+$B$5*K53</f>
        <v>677.8677435</v>
      </c>
      <c r="Q53" s="11">
        <f t="shared" si="3"/>
        <v>0</v>
      </c>
    </row>
    <row r="54" ht="14.25" customHeight="1">
      <c r="D54" s="10">
        <v>50.0</v>
      </c>
      <c r="E54" s="32">
        <f>'profile editor'!E53</f>
        <v>0.1666666667</v>
      </c>
      <c r="F54" s="11">
        <f>'profile editor'!F53</f>
        <v>0.05</v>
      </c>
      <c r="G54" s="11">
        <f>'profile editor'!G53</f>
        <v>0</v>
      </c>
      <c r="H54" s="11">
        <f>'profile editor'!H53</f>
        <v>0</v>
      </c>
      <c r="I54" s="4">
        <f t="shared" ref="I54:K54" si="52">F54/$B$4</f>
        <v>0.05</v>
      </c>
      <c r="J54" s="4">
        <f t="shared" si="52"/>
        <v>0</v>
      </c>
      <c r="K54" s="4">
        <f t="shared" si="52"/>
        <v>0</v>
      </c>
      <c r="M54" s="39">
        <f>'profile editor'!O53</f>
        <v>0</v>
      </c>
      <c r="N54" s="39">
        <f>'profile editor'!Q53</f>
        <v>0</v>
      </c>
      <c r="P54" s="11">
        <f>$B$5*9.81*sin('profile editor'!$B$1)+$B$5*K54</f>
        <v>677.8677435</v>
      </c>
      <c r="Q54" s="11">
        <f t="shared" si="3"/>
        <v>0</v>
      </c>
    </row>
    <row r="55" ht="14.25" customHeight="1">
      <c r="D55" s="10">
        <v>51.0</v>
      </c>
      <c r="E55" s="32">
        <f>'profile editor'!E54</f>
        <v>0.17</v>
      </c>
      <c r="F55" s="11">
        <f>'profile editor'!F54</f>
        <v>0.05</v>
      </c>
      <c r="G55" s="11">
        <f>'profile editor'!G54</f>
        <v>0</v>
      </c>
      <c r="H55" s="11">
        <f>'profile editor'!H54</f>
        <v>0</v>
      </c>
      <c r="I55" s="4">
        <f t="shared" ref="I55:K55" si="53">F55/$B$4</f>
        <v>0.05</v>
      </c>
      <c r="J55" s="4">
        <f t="shared" si="53"/>
        <v>0</v>
      </c>
      <c r="K55" s="4">
        <f t="shared" si="53"/>
        <v>0</v>
      </c>
      <c r="M55" s="39">
        <f>'profile editor'!O54</f>
        <v>0</v>
      </c>
      <c r="N55" s="39">
        <f>'profile editor'!Q54</f>
        <v>0</v>
      </c>
      <c r="P55" s="11">
        <f>$B$5*9.81*sin('profile editor'!$B$1)+$B$5*K55</f>
        <v>677.8677435</v>
      </c>
      <c r="Q55" s="11">
        <f t="shared" si="3"/>
        <v>0</v>
      </c>
    </row>
    <row r="56" ht="14.25" customHeight="1">
      <c r="D56" s="10">
        <v>52.0</v>
      </c>
      <c r="E56" s="32">
        <f>'profile editor'!E55</f>
        <v>0.1733333333</v>
      </c>
      <c r="F56" s="11">
        <f>'profile editor'!F55</f>
        <v>0.05</v>
      </c>
      <c r="G56" s="11">
        <f>'profile editor'!G55</f>
        <v>0</v>
      </c>
      <c r="H56" s="11">
        <f>'profile editor'!H55</f>
        <v>0</v>
      </c>
      <c r="I56" s="4">
        <f t="shared" ref="I56:K56" si="54">F56/$B$4</f>
        <v>0.05</v>
      </c>
      <c r="J56" s="4">
        <f t="shared" si="54"/>
        <v>0</v>
      </c>
      <c r="K56" s="4">
        <f t="shared" si="54"/>
        <v>0</v>
      </c>
      <c r="M56" s="39">
        <f>'profile editor'!O55</f>
        <v>0</v>
      </c>
      <c r="N56" s="39">
        <f>'profile editor'!Q55</f>
        <v>0</v>
      </c>
      <c r="P56" s="11">
        <f>$B$5*9.81*sin('profile editor'!$B$1)+$B$5*K56</f>
        <v>677.8677435</v>
      </c>
      <c r="Q56" s="11">
        <f t="shared" si="3"/>
        <v>0</v>
      </c>
    </row>
    <row r="57" ht="14.25" customHeight="1">
      <c r="D57" s="10">
        <v>53.0</v>
      </c>
      <c r="E57" s="32">
        <f>'profile editor'!E56</f>
        <v>0.1766666667</v>
      </c>
      <c r="F57" s="11">
        <f>'profile editor'!F56</f>
        <v>0.05</v>
      </c>
      <c r="G57" s="11">
        <f>'profile editor'!G56</f>
        <v>0</v>
      </c>
      <c r="H57" s="11">
        <f>'profile editor'!H56</f>
        <v>0</v>
      </c>
      <c r="I57" s="4">
        <f t="shared" ref="I57:K57" si="55">F57/$B$4</f>
        <v>0.05</v>
      </c>
      <c r="J57" s="4">
        <f t="shared" si="55"/>
        <v>0</v>
      </c>
      <c r="K57" s="4">
        <f t="shared" si="55"/>
        <v>0</v>
      </c>
      <c r="M57" s="39">
        <f>'profile editor'!O56</f>
        <v>0</v>
      </c>
      <c r="N57" s="39">
        <f>'profile editor'!Q56</f>
        <v>0</v>
      </c>
      <c r="P57" s="11">
        <f>$B$5*9.81*sin('profile editor'!$B$1)+$B$5*K57</f>
        <v>677.8677435</v>
      </c>
      <c r="Q57" s="11">
        <f t="shared" si="3"/>
        <v>0</v>
      </c>
    </row>
    <row r="58" ht="14.25" customHeight="1">
      <c r="D58" s="10">
        <v>54.0</v>
      </c>
      <c r="E58" s="32">
        <f>'profile editor'!E57</f>
        <v>0.18</v>
      </c>
      <c r="F58" s="11">
        <f>'profile editor'!F57</f>
        <v>0.05</v>
      </c>
      <c r="G58" s="11">
        <f>'profile editor'!G57</f>
        <v>0</v>
      </c>
      <c r="H58" s="11">
        <f>'profile editor'!H57</f>
        <v>0</v>
      </c>
      <c r="I58" s="4">
        <f t="shared" ref="I58:K58" si="56">F58/$B$4</f>
        <v>0.05</v>
      </c>
      <c r="J58" s="4">
        <f t="shared" si="56"/>
        <v>0</v>
      </c>
      <c r="K58" s="4">
        <f t="shared" si="56"/>
        <v>0</v>
      </c>
      <c r="M58" s="39">
        <f>'profile editor'!O57</f>
        <v>0</v>
      </c>
      <c r="N58" s="39">
        <f>'profile editor'!Q57</f>
        <v>0</v>
      </c>
      <c r="P58" s="11">
        <f>$B$5*9.81*sin('profile editor'!$B$1)+$B$5*K58</f>
        <v>677.8677435</v>
      </c>
      <c r="Q58" s="11">
        <f t="shared" si="3"/>
        <v>0</v>
      </c>
    </row>
    <row r="59" ht="14.25" customHeight="1">
      <c r="D59" s="10">
        <v>55.0</v>
      </c>
      <c r="E59" s="32">
        <f>'profile editor'!E58</f>
        <v>0.1833333333</v>
      </c>
      <c r="F59" s="11">
        <f>'profile editor'!F58</f>
        <v>0.05</v>
      </c>
      <c r="G59" s="11">
        <f>'profile editor'!G58</f>
        <v>0</v>
      </c>
      <c r="H59" s="11">
        <f>'profile editor'!H58</f>
        <v>0</v>
      </c>
      <c r="I59" s="4">
        <f t="shared" ref="I59:K59" si="57">F59/$B$4</f>
        <v>0.05</v>
      </c>
      <c r="J59" s="4">
        <f t="shared" si="57"/>
        <v>0</v>
      </c>
      <c r="K59" s="4">
        <f t="shared" si="57"/>
        <v>0</v>
      </c>
      <c r="M59" s="39">
        <f>'profile editor'!O58</f>
        <v>0</v>
      </c>
      <c r="N59" s="39">
        <f>'profile editor'!Q58</f>
        <v>0</v>
      </c>
      <c r="P59" s="11">
        <f>$B$5*9.81*sin('profile editor'!$B$1)+$B$5*K59</f>
        <v>677.8677435</v>
      </c>
      <c r="Q59" s="11">
        <f t="shared" si="3"/>
        <v>0</v>
      </c>
    </row>
    <row r="60" ht="14.25" customHeight="1">
      <c r="D60" s="10">
        <v>56.0</v>
      </c>
      <c r="E60" s="32">
        <f>'profile editor'!E59</f>
        <v>0.1866666667</v>
      </c>
      <c r="F60" s="11">
        <f>'profile editor'!F59</f>
        <v>0.05</v>
      </c>
      <c r="G60" s="11">
        <f>'profile editor'!G59</f>
        <v>0</v>
      </c>
      <c r="H60" s="11">
        <f>'profile editor'!H59</f>
        <v>0</v>
      </c>
      <c r="I60" s="4">
        <f t="shared" ref="I60:K60" si="58">F60/$B$4</f>
        <v>0.05</v>
      </c>
      <c r="J60" s="4">
        <f t="shared" si="58"/>
        <v>0</v>
      </c>
      <c r="K60" s="4">
        <f t="shared" si="58"/>
        <v>0</v>
      </c>
      <c r="M60" s="39">
        <f>'profile editor'!O59</f>
        <v>0</v>
      </c>
      <c r="N60" s="39">
        <f>'profile editor'!Q59</f>
        <v>0</v>
      </c>
      <c r="P60" s="11">
        <f>$B$5*9.81*sin('profile editor'!$B$1)+$B$5*K60</f>
        <v>677.8677435</v>
      </c>
      <c r="Q60" s="11">
        <f t="shared" si="3"/>
        <v>0</v>
      </c>
    </row>
    <row r="61" ht="14.25" customHeight="1">
      <c r="D61" s="10">
        <v>57.0</v>
      </c>
      <c r="E61" s="32">
        <f>'profile editor'!E60</f>
        <v>0.19</v>
      </c>
      <c r="F61" s="11">
        <f>'profile editor'!F60</f>
        <v>0.05</v>
      </c>
      <c r="G61" s="11">
        <f>'profile editor'!G60</f>
        <v>0</v>
      </c>
      <c r="H61" s="11">
        <f>'profile editor'!H60</f>
        <v>0</v>
      </c>
      <c r="I61" s="4">
        <f t="shared" ref="I61:K61" si="59">F61/$B$4</f>
        <v>0.05</v>
      </c>
      <c r="J61" s="4">
        <f t="shared" si="59"/>
        <v>0</v>
      </c>
      <c r="K61" s="4">
        <f t="shared" si="59"/>
        <v>0</v>
      </c>
      <c r="M61" s="39">
        <f>'profile editor'!O60</f>
        <v>0</v>
      </c>
      <c r="N61" s="39">
        <f>'profile editor'!Q60</f>
        <v>0</v>
      </c>
      <c r="P61" s="11">
        <f>$B$5*9.81*sin('profile editor'!$B$1)+$B$5*K61</f>
        <v>677.8677435</v>
      </c>
      <c r="Q61" s="11">
        <f t="shared" si="3"/>
        <v>0</v>
      </c>
    </row>
    <row r="62" ht="14.25" customHeight="1">
      <c r="D62" s="10">
        <v>58.0</v>
      </c>
      <c r="E62" s="32">
        <f>'profile editor'!E61</f>
        <v>0.1933333333</v>
      </c>
      <c r="F62" s="11">
        <f>'profile editor'!F61</f>
        <v>0.05</v>
      </c>
      <c r="G62" s="11">
        <f>'profile editor'!G61</f>
        <v>0</v>
      </c>
      <c r="H62" s="11">
        <f>'profile editor'!H61</f>
        <v>0</v>
      </c>
      <c r="I62" s="4">
        <f t="shared" ref="I62:K62" si="60">F62/$B$4</f>
        <v>0.05</v>
      </c>
      <c r="J62" s="4">
        <f t="shared" si="60"/>
        <v>0</v>
      </c>
      <c r="K62" s="4">
        <f t="shared" si="60"/>
        <v>0</v>
      </c>
      <c r="M62" s="39">
        <f>'profile editor'!O61</f>
        <v>0</v>
      </c>
      <c r="N62" s="39">
        <f>'profile editor'!Q61</f>
        <v>0</v>
      </c>
      <c r="P62" s="11">
        <f>$B$5*9.81*sin('profile editor'!$B$1)+$B$5*K62</f>
        <v>677.8677435</v>
      </c>
      <c r="Q62" s="11">
        <f t="shared" si="3"/>
        <v>0</v>
      </c>
    </row>
    <row r="63" ht="14.25" customHeight="1">
      <c r="D63" s="10">
        <v>59.0</v>
      </c>
      <c r="E63" s="32">
        <f>'profile editor'!E62</f>
        <v>0.1966666667</v>
      </c>
      <c r="F63" s="11">
        <f>'profile editor'!F62</f>
        <v>0.05</v>
      </c>
      <c r="G63" s="11">
        <f>'profile editor'!G62</f>
        <v>0</v>
      </c>
      <c r="H63" s="11">
        <f>'profile editor'!H62</f>
        <v>0</v>
      </c>
      <c r="I63" s="4">
        <f t="shared" ref="I63:K63" si="61">F63/$B$4</f>
        <v>0.05</v>
      </c>
      <c r="J63" s="4">
        <f t="shared" si="61"/>
        <v>0</v>
      </c>
      <c r="K63" s="4">
        <f t="shared" si="61"/>
        <v>0</v>
      </c>
      <c r="M63" s="39">
        <f>'profile editor'!O62</f>
        <v>0</v>
      </c>
      <c r="N63" s="39">
        <f>'profile editor'!Q62</f>
        <v>0</v>
      </c>
      <c r="P63" s="11">
        <f>$B$5*9.81*sin('profile editor'!$B$1)+$B$5*K63</f>
        <v>677.8677435</v>
      </c>
      <c r="Q63" s="11">
        <f t="shared" si="3"/>
        <v>0</v>
      </c>
    </row>
    <row r="64" ht="14.25" customHeight="1">
      <c r="D64" s="10">
        <v>60.0</v>
      </c>
      <c r="E64" s="32">
        <f>'profile editor'!E63</f>
        <v>0.2</v>
      </c>
      <c r="F64" s="11">
        <f>'profile editor'!F63</f>
        <v>0.04984</v>
      </c>
      <c r="G64" s="11">
        <f>'profile editor'!G63</f>
        <v>-0.048</v>
      </c>
      <c r="H64" s="11">
        <f>'profile editor'!H63</f>
        <v>-14.4</v>
      </c>
      <c r="I64" s="4">
        <f t="shared" ref="I64:K64" si="62">F64/$B$4</f>
        <v>0.04984</v>
      </c>
      <c r="J64" s="4">
        <f t="shared" si="62"/>
        <v>-0.048</v>
      </c>
      <c r="K64" s="4">
        <f t="shared" si="62"/>
        <v>-14.4</v>
      </c>
      <c r="M64" s="39">
        <f>'profile editor'!O63</f>
        <v>0</v>
      </c>
      <c r="N64" s="39">
        <f>'profile editor'!Q63</f>
        <v>0</v>
      </c>
      <c r="P64" s="11">
        <f>$B$5*9.81*sin('profile editor'!$B$1)+$B$5*K64</f>
        <v>-870.1322565</v>
      </c>
      <c r="Q64" s="11">
        <f t="shared" si="3"/>
        <v>41.76634831</v>
      </c>
    </row>
    <row r="65" ht="14.25" customHeight="1">
      <c r="D65" s="10">
        <v>61.0</v>
      </c>
      <c r="E65" s="32">
        <f>'profile editor'!E64</f>
        <v>0.2033333333</v>
      </c>
      <c r="F65" s="11">
        <f>'profile editor'!F64</f>
        <v>0.04952</v>
      </c>
      <c r="G65" s="11">
        <f>'profile editor'!G64</f>
        <v>-0.096</v>
      </c>
      <c r="H65" s="11">
        <f>'profile editor'!H64</f>
        <v>-14.4</v>
      </c>
      <c r="I65" s="4">
        <f t="shared" ref="I65:K65" si="63">F65/$B$4</f>
        <v>0.04952</v>
      </c>
      <c r="J65" s="4">
        <f t="shared" si="63"/>
        <v>-0.096</v>
      </c>
      <c r="K65" s="4">
        <f t="shared" si="63"/>
        <v>-14.4</v>
      </c>
      <c r="M65" s="39">
        <f>'profile editor'!O64</f>
        <v>0</v>
      </c>
      <c r="N65" s="39">
        <f>'profile editor'!Q64</f>
        <v>0</v>
      </c>
      <c r="P65" s="11">
        <f>$B$5*9.81*sin('profile editor'!$B$1)+$B$5*K65</f>
        <v>-870.1322565</v>
      </c>
      <c r="Q65" s="11">
        <f t="shared" si="3"/>
        <v>83.53269663</v>
      </c>
    </row>
    <row r="66" ht="14.25" customHeight="1">
      <c r="D66" s="10">
        <v>62.0</v>
      </c>
      <c r="E66" s="32">
        <f>'profile editor'!E65</f>
        <v>0.2066666667</v>
      </c>
      <c r="F66" s="11">
        <f>'profile editor'!F65</f>
        <v>0.04904</v>
      </c>
      <c r="G66" s="11">
        <f>'profile editor'!G65</f>
        <v>-0.144</v>
      </c>
      <c r="H66" s="11">
        <f>'profile editor'!H65</f>
        <v>-14.4</v>
      </c>
      <c r="I66" s="4">
        <f t="shared" ref="I66:K66" si="64">F66/$B$4</f>
        <v>0.04904</v>
      </c>
      <c r="J66" s="4">
        <f t="shared" si="64"/>
        <v>-0.144</v>
      </c>
      <c r="K66" s="4">
        <f t="shared" si="64"/>
        <v>-14.4</v>
      </c>
      <c r="M66" s="39">
        <f>'profile editor'!O65</f>
        <v>0</v>
      </c>
      <c r="N66" s="39">
        <f>'profile editor'!Q65</f>
        <v>0</v>
      </c>
      <c r="P66" s="11">
        <f>$B$5*9.81*sin('profile editor'!$B$1)+$B$5*K66</f>
        <v>-870.1322565</v>
      </c>
      <c r="Q66" s="11">
        <f t="shared" si="3"/>
        <v>125.2990449</v>
      </c>
    </row>
    <row r="67" ht="14.25" customHeight="1">
      <c r="D67" s="10">
        <v>63.0</v>
      </c>
      <c r="E67" s="32">
        <f>'profile editor'!E66</f>
        <v>0.21</v>
      </c>
      <c r="F67" s="11">
        <f>'profile editor'!F66</f>
        <v>0.0484</v>
      </c>
      <c r="G67" s="11">
        <f>'profile editor'!G66</f>
        <v>-0.192</v>
      </c>
      <c r="H67" s="11">
        <f>'profile editor'!H66</f>
        <v>-14.4</v>
      </c>
      <c r="I67" s="4">
        <f t="shared" ref="I67:K67" si="65">F67/$B$4</f>
        <v>0.0484</v>
      </c>
      <c r="J67" s="4">
        <f t="shared" si="65"/>
        <v>-0.192</v>
      </c>
      <c r="K67" s="4">
        <f t="shared" si="65"/>
        <v>-14.4</v>
      </c>
      <c r="M67" s="39">
        <f>'profile editor'!O66</f>
        <v>0</v>
      </c>
      <c r="N67" s="39">
        <f>'profile editor'!Q66</f>
        <v>0</v>
      </c>
      <c r="P67" s="11">
        <f>$B$5*9.81*sin('profile editor'!$B$1)+$B$5*K67</f>
        <v>-870.1322565</v>
      </c>
      <c r="Q67" s="11">
        <f t="shared" si="3"/>
        <v>167.0653933</v>
      </c>
    </row>
    <row r="68" ht="14.25" customHeight="1">
      <c r="D68" s="10">
        <v>64.0</v>
      </c>
      <c r="E68" s="32">
        <f>'profile editor'!E67</f>
        <v>0.2133333333</v>
      </c>
      <c r="F68" s="11">
        <f>'profile editor'!F67</f>
        <v>0.0476</v>
      </c>
      <c r="G68" s="11">
        <f>'profile editor'!G67</f>
        <v>-0.24</v>
      </c>
      <c r="H68" s="11">
        <f>'profile editor'!H67</f>
        <v>-14.4</v>
      </c>
      <c r="I68" s="4">
        <f t="shared" ref="I68:K68" si="66">F68/$B$4</f>
        <v>0.0476</v>
      </c>
      <c r="J68" s="4">
        <f t="shared" si="66"/>
        <v>-0.24</v>
      </c>
      <c r="K68" s="4">
        <f t="shared" si="66"/>
        <v>-14.4</v>
      </c>
      <c r="M68" s="39">
        <f>'profile editor'!O67</f>
        <v>0</v>
      </c>
      <c r="N68" s="39">
        <f>'profile editor'!Q67</f>
        <v>0</v>
      </c>
      <c r="P68" s="11">
        <f>$B$5*9.81*sin('profile editor'!$B$1)+$B$5*K68</f>
        <v>-870.1322565</v>
      </c>
      <c r="Q68" s="11">
        <f t="shared" si="3"/>
        <v>208.8317416</v>
      </c>
    </row>
    <row r="69" ht="14.25" customHeight="1">
      <c r="D69" s="10">
        <v>65.0</v>
      </c>
      <c r="E69" s="32">
        <f>'profile editor'!E68</f>
        <v>0.2166666667</v>
      </c>
      <c r="F69" s="11">
        <f>'profile editor'!F68</f>
        <v>0.04664</v>
      </c>
      <c r="G69" s="11">
        <f>'profile editor'!G68</f>
        <v>-0.288</v>
      </c>
      <c r="H69" s="11">
        <f>'profile editor'!H68</f>
        <v>-14.4</v>
      </c>
      <c r="I69" s="4">
        <f t="shared" ref="I69:K69" si="67">F69/$B$4</f>
        <v>0.04664</v>
      </c>
      <c r="J69" s="4">
        <f t="shared" si="67"/>
        <v>-0.288</v>
      </c>
      <c r="K69" s="4">
        <f t="shared" si="67"/>
        <v>-14.4</v>
      </c>
      <c r="M69" s="39">
        <f>'profile editor'!O68</f>
        <v>0</v>
      </c>
      <c r="N69" s="39">
        <f>'profile editor'!Q68</f>
        <v>0</v>
      </c>
      <c r="P69" s="11">
        <f>$B$5*9.81*sin('profile editor'!$B$1)+$B$5*K69</f>
        <v>-870.1322565</v>
      </c>
      <c r="Q69" s="11">
        <f t="shared" si="3"/>
        <v>250.5980899</v>
      </c>
    </row>
    <row r="70" ht="14.25" customHeight="1">
      <c r="D70" s="10">
        <v>66.0</v>
      </c>
      <c r="E70" s="32">
        <f>'profile editor'!E69</f>
        <v>0.22</v>
      </c>
      <c r="F70" s="11">
        <f>'profile editor'!F69</f>
        <v>0.04552</v>
      </c>
      <c r="G70" s="11">
        <f>'profile editor'!G69</f>
        <v>-0.336</v>
      </c>
      <c r="H70" s="11">
        <f>'profile editor'!H69</f>
        <v>-14.4</v>
      </c>
      <c r="I70" s="4">
        <f t="shared" ref="I70:K70" si="68">F70/$B$4</f>
        <v>0.04552</v>
      </c>
      <c r="J70" s="4">
        <f t="shared" si="68"/>
        <v>-0.336</v>
      </c>
      <c r="K70" s="4">
        <f t="shared" si="68"/>
        <v>-14.4</v>
      </c>
      <c r="M70" s="39">
        <f>'profile editor'!O69</f>
        <v>0</v>
      </c>
      <c r="N70" s="39">
        <f>'profile editor'!Q69</f>
        <v>0</v>
      </c>
      <c r="P70" s="11">
        <f>$B$5*9.81*sin('profile editor'!$B$1)+$B$5*K70</f>
        <v>-870.1322565</v>
      </c>
      <c r="Q70" s="11">
        <f t="shared" si="3"/>
        <v>292.3644382</v>
      </c>
    </row>
    <row r="71" ht="14.25" customHeight="1">
      <c r="D71" s="10">
        <v>67.0</v>
      </c>
      <c r="E71" s="32">
        <f>'profile editor'!E70</f>
        <v>0.2233333333</v>
      </c>
      <c r="F71" s="11">
        <f>'profile editor'!F70</f>
        <v>0.04424</v>
      </c>
      <c r="G71" s="11">
        <f>'profile editor'!G70</f>
        <v>-0.384</v>
      </c>
      <c r="H71" s="11">
        <f>'profile editor'!H70</f>
        <v>-14.4</v>
      </c>
      <c r="I71" s="4">
        <f t="shared" ref="I71:K71" si="69">F71/$B$4</f>
        <v>0.04424</v>
      </c>
      <c r="J71" s="4">
        <f t="shared" si="69"/>
        <v>-0.384</v>
      </c>
      <c r="K71" s="4">
        <f t="shared" si="69"/>
        <v>-14.4</v>
      </c>
      <c r="M71" s="39">
        <f>'profile editor'!O70</f>
        <v>0</v>
      </c>
      <c r="N71" s="39">
        <f>'profile editor'!Q70</f>
        <v>0</v>
      </c>
      <c r="P71" s="11">
        <f>$B$5*9.81*sin('profile editor'!$B$1)+$B$5*K71</f>
        <v>-870.1322565</v>
      </c>
      <c r="Q71" s="11">
        <f t="shared" si="3"/>
        <v>334.1307865</v>
      </c>
    </row>
    <row r="72" ht="14.25" customHeight="1">
      <c r="D72" s="10">
        <v>68.0</v>
      </c>
      <c r="E72" s="32">
        <f>'profile editor'!E71</f>
        <v>0.2266666667</v>
      </c>
      <c r="F72" s="11">
        <f>'profile editor'!F71</f>
        <v>0.0428</v>
      </c>
      <c r="G72" s="11">
        <f>'profile editor'!G71</f>
        <v>-0.432</v>
      </c>
      <c r="H72" s="11">
        <f>'profile editor'!H71</f>
        <v>-14.4</v>
      </c>
      <c r="I72" s="4">
        <f t="shared" ref="I72:K72" si="70">F72/$B$4</f>
        <v>0.0428</v>
      </c>
      <c r="J72" s="4">
        <f t="shared" si="70"/>
        <v>-0.432</v>
      </c>
      <c r="K72" s="4">
        <f t="shared" si="70"/>
        <v>-14.4</v>
      </c>
      <c r="M72" s="39">
        <f>'profile editor'!O71</f>
        <v>0</v>
      </c>
      <c r="N72" s="39">
        <f>'profile editor'!Q71</f>
        <v>0</v>
      </c>
      <c r="P72" s="11">
        <f>$B$5*9.81*sin('profile editor'!$B$1)+$B$5*K72</f>
        <v>-870.1322565</v>
      </c>
      <c r="Q72" s="11">
        <f t="shared" si="3"/>
        <v>375.8971348</v>
      </c>
    </row>
    <row r="73" ht="14.25" customHeight="1">
      <c r="D73" s="10">
        <v>69.0</v>
      </c>
      <c r="E73" s="32">
        <f>'profile editor'!E72</f>
        <v>0.23</v>
      </c>
      <c r="F73" s="11">
        <f>'profile editor'!F72</f>
        <v>0.0412</v>
      </c>
      <c r="G73" s="11">
        <f>'profile editor'!G72</f>
        <v>-0.48</v>
      </c>
      <c r="H73" s="11">
        <f>'profile editor'!H72</f>
        <v>-14.4</v>
      </c>
      <c r="I73" s="4">
        <f t="shared" ref="I73:K73" si="71">F73/$B$4</f>
        <v>0.0412</v>
      </c>
      <c r="J73" s="4">
        <f t="shared" si="71"/>
        <v>-0.48</v>
      </c>
      <c r="K73" s="4">
        <f t="shared" si="71"/>
        <v>-14.4</v>
      </c>
      <c r="M73" s="39">
        <f>'profile editor'!O72</f>
        <v>0</v>
      </c>
      <c r="N73" s="39">
        <f>'profile editor'!Q72</f>
        <v>0</v>
      </c>
      <c r="P73" s="11">
        <f>$B$5*9.81*sin('profile editor'!$B$1)+$B$5*K73</f>
        <v>-870.1322565</v>
      </c>
      <c r="Q73" s="11">
        <f t="shared" si="3"/>
        <v>417.6634831</v>
      </c>
    </row>
    <row r="74" ht="14.25" customHeight="1">
      <c r="D74" s="10">
        <v>70.0</v>
      </c>
      <c r="E74" s="32">
        <f>'profile editor'!E73</f>
        <v>0.2333333333</v>
      </c>
      <c r="F74" s="11">
        <f>'profile editor'!F73</f>
        <v>0.03944</v>
      </c>
      <c r="G74" s="11">
        <f>'profile editor'!G73</f>
        <v>-0.528</v>
      </c>
      <c r="H74" s="11">
        <f>'profile editor'!H73</f>
        <v>-14.4</v>
      </c>
      <c r="I74" s="4">
        <f t="shared" ref="I74:K74" si="72">F74/$B$4</f>
        <v>0.03944</v>
      </c>
      <c r="J74" s="4">
        <f t="shared" si="72"/>
        <v>-0.528</v>
      </c>
      <c r="K74" s="4">
        <f t="shared" si="72"/>
        <v>-14.4</v>
      </c>
      <c r="M74" s="39">
        <f>'profile editor'!O73</f>
        <v>0</v>
      </c>
      <c r="N74" s="39">
        <f>'profile editor'!Q73</f>
        <v>0</v>
      </c>
      <c r="P74" s="11">
        <f>$B$5*9.81*sin('profile editor'!$B$1)+$B$5*K74</f>
        <v>-870.1322565</v>
      </c>
      <c r="Q74" s="11">
        <f t="shared" si="3"/>
        <v>459.4298314</v>
      </c>
    </row>
    <row r="75" ht="14.25" customHeight="1">
      <c r="D75" s="10">
        <v>71.0</v>
      </c>
      <c r="E75" s="32">
        <f>'profile editor'!E74</f>
        <v>0.2366666667</v>
      </c>
      <c r="F75" s="11">
        <f>'profile editor'!F74</f>
        <v>0.03752</v>
      </c>
      <c r="G75" s="11">
        <f>'profile editor'!G74</f>
        <v>-0.576</v>
      </c>
      <c r="H75" s="11">
        <f>'profile editor'!H74</f>
        <v>-14.4</v>
      </c>
      <c r="I75" s="4">
        <f t="shared" ref="I75:K75" si="73">F75/$B$4</f>
        <v>0.03752</v>
      </c>
      <c r="J75" s="4">
        <f t="shared" si="73"/>
        <v>-0.576</v>
      </c>
      <c r="K75" s="4">
        <f t="shared" si="73"/>
        <v>-14.4</v>
      </c>
      <c r="M75" s="39">
        <f>'profile editor'!O74</f>
        <v>0</v>
      </c>
      <c r="N75" s="39">
        <f>'profile editor'!Q74</f>
        <v>0</v>
      </c>
      <c r="P75" s="11">
        <f>$B$5*9.81*sin('profile editor'!$B$1)+$B$5*K75</f>
        <v>-870.1322565</v>
      </c>
      <c r="Q75" s="11">
        <f t="shared" si="3"/>
        <v>501.1961798</v>
      </c>
    </row>
    <row r="76" ht="14.25" customHeight="1">
      <c r="D76" s="10">
        <v>72.0</v>
      </c>
      <c r="E76" s="32">
        <f>'profile editor'!E75</f>
        <v>0.24</v>
      </c>
      <c r="F76" s="11">
        <f>'profile editor'!F75</f>
        <v>0.03544</v>
      </c>
      <c r="G76" s="11">
        <f>'profile editor'!G75</f>
        <v>-0.624</v>
      </c>
      <c r="H76" s="11">
        <f>'profile editor'!H75</f>
        <v>-14.4</v>
      </c>
      <c r="I76" s="4">
        <f t="shared" ref="I76:K76" si="74">F76/$B$4</f>
        <v>0.03544</v>
      </c>
      <c r="J76" s="4">
        <f t="shared" si="74"/>
        <v>-0.624</v>
      </c>
      <c r="K76" s="4">
        <f t="shared" si="74"/>
        <v>-14.4</v>
      </c>
      <c r="M76" s="39">
        <f>'profile editor'!O75</f>
        <v>0</v>
      </c>
      <c r="N76" s="39">
        <f>'profile editor'!Q75</f>
        <v>0</v>
      </c>
      <c r="P76" s="11">
        <f>$B$5*9.81*sin('profile editor'!$B$1)+$B$5*K76</f>
        <v>-870.1322565</v>
      </c>
      <c r="Q76" s="11">
        <f t="shared" si="3"/>
        <v>542.9625281</v>
      </c>
    </row>
    <row r="77" ht="14.25" customHeight="1">
      <c r="D77" s="10">
        <v>73.0</v>
      </c>
      <c r="E77" s="32">
        <f>'profile editor'!E76</f>
        <v>0.2433333333</v>
      </c>
      <c r="F77" s="11">
        <f>'profile editor'!F76</f>
        <v>0.0332</v>
      </c>
      <c r="G77" s="11">
        <f>'profile editor'!G76</f>
        <v>-0.672</v>
      </c>
      <c r="H77" s="11">
        <f>'profile editor'!H76</f>
        <v>-14.4</v>
      </c>
      <c r="I77" s="4">
        <f t="shared" ref="I77:K77" si="75">F77/$B$4</f>
        <v>0.0332</v>
      </c>
      <c r="J77" s="4">
        <f t="shared" si="75"/>
        <v>-0.672</v>
      </c>
      <c r="K77" s="4">
        <f t="shared" si="75"/>
        <v>-14.4</v>
      </c>
      <c r="M77" s="39">
        <f>'profile editor'!O76</f>
        <v>0</v>
      </c>
      <c r="N77" s="39">
        <f>'profile editor'!Q76</f>
        <v>0</v>
      </c>
      <c r="P77" s="11">
        <f>$B$5*9.81*sin('profile editor'!$B$1)+$B$5*K77</f>
        <v>-870.1322565</v>
      </c>
      <c r="Q77" s="11">
        <f t="shared" si="3"/>
        <v>584.7288764</v>
      </c>
    </row>
    <row r="78" ht="14.25" customHeight="1">
      <c r="D78" s="10">
        <v>74.0</v>
      </c>
      <c r="E78" s="32">
        <f>'profile editor'!E77</f>
        <v>0.2466666667</v>
      </c>
      <c r="F78" s="11">
        <f>'profile editor'!F77</f>
        <v>0.0308</v>
      </c>
      <c r="G78" s="11">
        <f>'profile editor'!G77</f>
        <v>-0.72</v>
      </c>
      <c r="H78" s="11">
        <f>'profile editor'!H77</f>
        <v>-14.4</v>
      </c>
      <c r="I78" s="4">
        <f t="shared" ref="I78:K78" si="76">F78/$B$4</f>
        <v>0.0308</v>
      </c>
      <c r="J78" s="4">
        <f t="shared" si="76"/>
        <v>-0.72</v>
      </c>
      <c r="K78" s="4">
        <f t="shared" si="76"/>
        <v>-14.4</v>
      </c>
      <c r="M78" s="39">
        <f>'profile editor'!O77</f>
        <v>0</v>
      </c>
      <c r="N78" s="39">
        <f>'profile editor'!Q77</f>
        <v>0</v>
      </c>
      <c r="P78" s="11">
        <f>$B$5*9.81*sin('profile editor'!$B$1)+$B$5*K78</f>
        <v>-870.1322565</v>
      </c>
      <c r="Q78" s="11">
        <f t="shared" si="3"/>
        <v>626.4952247</v>
      </c>
    </row>
    <row r="79" ht="14.25" customHeight="1">
      <c r="D79" s="10">
        <v>75.0</v>
      </c>
      <c r="E79" s="32">
        <f>'profile editor'!E78</f>
        <v>0.25</v>
      </c>
      <c r="F79" s="11">
        <f>'profile editor'!F78</f>
        <v>0.02824</v>
      </c>
      <c r="G79" s="11">
        <f>'profile editor'!G78</f>
        <v>-0.768</v>
      </c>
      <c r="H79" s="11">
        <f>'profile editor'!H78</f>
        <v>-14.4</v>
      </c>
      <c r="I79" s="4">
        <f t="shared" ref="I79:K79" si="77">F79/$B$4</f>
        <v>0.02824</v>
      </c>
      <c r="J79" s="4">
        <f t="shared" si="77"/>
        <v>-0.768</v>
      </c>
      <c r="K79" s="4">
        <f t="shared" si="77"/>
        <v>-14.4</v>
      </c>
      <c r="M79" s="39">
        <f>'profile editor'!O78</f>
        <v>0</v>
      </c>
      <c r="N79" s="39">
        <f>'profile editor'!Q78</f>
        <v>0</v>
      </c>
      <c r="P79" s="11">
        <f>$B$5*9.81*sin('profile editor'!$B$1)+$B$5*K79</f>
        <v>-870.1322565</v>
      </c>
      <c r="Q79" s="11">
        <f t="shared" si="3"/>
        <v>668.261573</v>
      </c>
    </row>
    <row r="80" ht="14.25" customHeight="1">
      <c r="D80" s="10">
        <v>76.0</v>
      </c>
      <c r="E80" s="32">
        <f>'profile editor'!E79</f>
        <v>0.2533333333</v>
      </c>
      <c r="F80" s="11">
        <f>'profile editor'!F79</f>
        <v>0.02552</v>
      </c>
      <c r="G80" s="11">
        <f>'profile editor'!G79</f>
        <v>-0.816</v>
      </c>
      <c r="H80" s="11">
        <f>'profile editor'!H79</f>
        <v>-14.4</v>
      </c>
      <c r="I80" s="4">
        <f t="shared" ref="I80:K80" si="78">F80/$B$4</f>
        <v>0.02552</v>
      </c>
      <c r="J80" s="4">
        <f t="shared" si="78"/>
        <v>-0.816</v>
      </c>
      <c r="K80" s="4">
        <f t="shared" si="78"/>
        <v>-14.4</v>
      </c>
      <c r="M80" s="39">
        <f>'profile editor'!O79</f>
        <v>0</v>
      </c>
      <c r="N80" s="39">
        <f>'profile editor'!Q79</f>
        <v>0</v>
      </c>
      <c r="P80" s="11">
        <f>$B$5*9.81*sin('profile editor'!$B$1)+$B$5*K80</f>
        <v>-870.1322565</v>
      </c>
      <c r="Q80" s="11">
        <f t="shared" si="3"/>
        <v>710.0279213</v>
      </c>
    </row>
    <row r="81" ht="14.25" customHeight="1">
      <c r="D81" s="10">
        <v>77.0</v>
      </c>
      <c r="E81" s="32">
        <f>'profile editor'!E80</f>
        <v>0.2566666667</v>
      </c>
      <c r="F81" s="11">
        <f>'profile editor'!F80</f>
        <v>0.02264</v>
      </c>
      <c r="G81" s="11">
        <f>'profile editor'!G80</f>
        <v>-0.864</v>
      </c>
      <c r="H81" s="11">
        <f>'profile editor'!H80</f>
        <v>-14.4</v>
      </c>
      <c r="I81" s="4">
        <f t="shared" ref="I81:K81" si="79">F81/$B$4</f>
        <v>0.02264</v>
      </c>
      <c r="J81" s="4">
        <f t="shared" si="79"/>
        <v>-0.864</v>
      </c>
      <c r="K81" s="4">
        <f t="shared" si="79"/>
        <v>-14.4</v>
      </c>
      <c r="M81" s="39">
        <f>'profile editor'!O80</f>
        <v>0</v>
      </c>
      <c r="N81" s="39">
        <f>'profile editor'!Q80</f>
        <v>0</v>
      </c>
      <c r="P81" s="11">
        <f>$B$5*9.81*sin('profile editor'!$B$1)+$B$5*K81</f>
        <v>-870.1322565</v>
      </c>
      <c r="Q81" s="11">
        <f t="shared" si="3"/>
        <v>751.7942696</v>
      </c>
    </row>
    <row r="82" ht="14.25" customHeight="1">
      <c r="D82" s="10">
        <v>78.0</v>
      </c>
      <c r="E82" s="32">
        <f>'profile editor'!E81</f>
        <v>0.26</v>
      </c>
      <c r="F82" s="11">
        <f>'profile editor'!F81</f>
        <v>0.0196</v>
      </c>
      <c r="G82" s="11">
        <f>'profile editor'!G81</f>
        <v>-0.912</v>
      </c>
      <c r="H82" s="11">
        <f>'profile editor'!H81</f>
        <v>-14.4</v>
      </c>
      <c r="I82" s="4">
        <f t="shared" ref="I82:K82" si="80">F82/$B$4</f>
        <v>0.0196</v>
      </c>
      <c r="J82" s="4">
        <f t="shared" si="80"/>
        <v>-0.912</v>
      </c>
      <c r="K82" s="4">
        <f t="shared" si="80"/>
        <v>-14.4</v>
      </c>
      <c r="M82" s="39">
        <f>'profile editor'!O81</f>
        <v>0</v>
      </c>
      <c r="N82" s="39">
        <f>'profile editor'!Q81</f>
        <v>0</v>
      </c>
      <c r="P82" s="11">
        <f>$B$5*9.81*sin('profile editor'!$B$1)+$B$5*K82</f>
        <v>-870.1322565</v>
      </c>
      <c r="Q82" s="11">
        <f t="shared" si="3"/>
        <v>793.5606179</v>
      </c>
    </row>
    <row r="83" ht="14.25" customHeight="1">
      <c r="D83" s="10">
        <v>79.0</v>
      </c>
      <c r="E83" s="32">
        <f>'profile editor'!E82</f>
        <v>0.2633333333</v>
      </c>
      <c r="F83" s="11">
        <f>'profile editor'!F82</f>
        <v>0.0164</v>
      </c>
      <c r="G83" s="11">
        <f>'profile editor'!G82</f>
        <v>-0.96</v>
      </c>
      <c r="H83" s="11">
        <f>'profile editor'!H82</f>
        <v>-14.4</v>
      </c>
      <c r="I83" s="4">
        <f t="shared" ref="I83:K83" si="81">F83/$B$4</f>
        <v>0.0164</v>
      </c>
      <c r="J83" s="4">
        <f t="shared" si="81"/>
        <v>-0.96</v>
      </c>
      <c r="K83" s="4">
        <f t="shared" si="81"/>
        <v>-14.4</v>
      </c>
      <c r="M83" s="39">
        <f>'profile editor'!O82</f>
        <v>0</v>
      </c>
      <c r="N83" s="39">
        <f>'profile editor'!Q82</f>
        <v>0</v>
      </c>
      <c r="P83" s="11">
        <f>$B$5*9.81*sin('profile editor'!$B$1)+$B$5*K83</f>
        <v>-870.1322565</v>
      </c>
      <c r="Q83" s="11">
        <f t="shared" si="3"/>
        <v>835.3269663</v>
      </c>
    </row>
    <row r="84" ht="14.25" customHeight="1">
      <c r="D84" s="10">
        <v>80.0</v>
      </c>
      <c r="E84" s="32">
        <f>'profile editor'!E83</f>
        <v>0.2666666667</v>
      </c>
      <c r="F84" s="11">
        <f>'profile editor'!F83</f>
        <v>0.01304</v>
      </c>
      <c r="G84" s="11">
        <f>'profile editor'!G83</f>
        <v>-1.008</v>
      </c>
      <c r="H84" s="11">
        <f>'profile editor'!H83</f>
        <v>-14.4</v>
      </c>
      <c r="I84" s="4">
        <f t="shared" ref="I84:K84" si="82">F84/$B$4</f>
        <v>0.01304</v>
      </c>
      <c r="J84" s="4">
        <f t="shared" si="82"/>
        <v>-1.008</v>
      </c>
      <c r="K84" s="4">
        <f t="shared" si="82"/>
        <v>-14.4</v>
      </c>
      <c r="M84" s="39">
        <f>'profile editor'!O83</f>
        <v>0</v>
      </c>
      <c r="N84" s="39">
        <f>'profile editor'!Q83</f>
        <v>0</v>
      </c>
      <c r="P84" s="11">
        <f>$B$5*9.81*sin('profile editor'!$B$1)+$B$5*K84</f>
        <v>-870.1322565</v>
      </c>
      <c r="Q84" s="11">
        <f t="shared" si="3"/>
        <v>877.0933146</v>
      </c>
    </row>
    <row r="85" ht="14.25" customHeight="1">
      <c r="D85" s="10">
        <v>81.0</v>
      </c>
      <c r="E85" s="32">
        <f>'profile editor'!E84</f>
        <v>0.27</v>
      </c>
      <c r="F85" s="11">
        <f>'profile editor'!F84</f>
        <v>0.00952</v>
      </c>
      <c r="G85" s="11">
        <f>'profile editor'!G84</f>
        <v>-1.056</v>
      </c>
      <c r="H85" s="11">
        <f>'profile editor'!H84</f>
        <v>-14.4</v>
      </c>
      <c r="I85" s="4">
        <f t="shared" ref="I85:K85" si="83">F85/$B$4</f>
        <v>0.00952</v>
      </c>
      <c r="J85" s="4">
        <f t="shared" si="83"/>
        <v>-1.056</v>
      </c>
      <c r="K85" s="4">
        <f t="shared" si="83"/>
        <v>-14.4</v>
      </c>
      <c r="M85" s="39">
        <f>'profile editor'!O84</f>
        <v>0</v>
      </c>
      <c r="N85" s="39">
        <f>'profile editor'!Q84</f>
        <v>0</v>
      </c>
      <c r="P85" s="11">
        <f>$B$5*9.81*sin('profile editor'!$B$1)+$B$5*K85</f>
        <v>-870.1322565</v>
      </c>
      <c r="Q85" s="11">
        <f t="shared" si="3"/>
        <v>918.8596629</v>
      </c>
    </row>
    <row r="86" ht="14.25" customHeight="1">
      <c r="D86" s="10">
        <v>82.0</v>
      </c>
      <c r="E86" s="32">
        <f>'profile editor'!E85</f>
        <v>0.2733333333</v>
      </c>
      <c r="F86" s="11">
        <f>'profile editor'!F85</f>
        <v>0.00584</v>
      </c>
      <c r="G86" s="11">
        <f>'profile editor'!G85</f>
        <v>-1.104</v>
      </c>
      <c r="H86" s="11">
        <f>'profile editor'!H85</f>
        <v>-14.4</v>
      </c>
      <c r="I86" s="4">
        <f t="shared" ref="I86:K86" si="84">F86/$B$4</f>
        <v>0.00584</v>
      </c>
      <c r="J86" s="4">
        <f t="shared" si="84"/>
        <v>-1.104</v>
      </c>
      <c r="K86" s="4">
        <f t="shared" si="84"/>
        <v>-14.4</v>
      </c>
      <c r="M86" s="39">
        <f>'profile editor'!O85</f>
        <v>0</v>
      </c>
      <c r="N86" s="39">
        <f>'profile editor'!Q85</f>
        <v>0</v>
      </c>
      <c r="P86" s="11">
        <f>$B$5*9.81*sin('profile editor'!$B$1)+$B$5*K86</f>
        <v>-870.1322565</v>
      </c>
      <c r="Q86" s="11">
        <f t="shared" si="3"/>
        <v>960.6260112</v>
      </c>
    </row>
    <row r="87" ht="14.25" customHeight="1">
      <c r="D87" s="10">
        <v>83.0</v>
      </c>
      <c r="E87" s="32">
        <f>'profile editor'!E86</f>
        <v>0.2766666667</v>
      </c>
      <c r="F87" s="11">
        <f>'profile editor'!F86</f>
        <v>0.002</v>
      </c>
      <c r="G87" s="11">
        <f>'profile editor'!G86</f>
        <v>-1.152</v>
      </c>
      <c r="H87" s="11">
        <f>'profile editor'!H86</f>
        <v>-14.4</v>
      </c>
      <c r="I87" s="4">
        <f t="shared" ref="I87:K87" si="85">F87/$B$4</f>
        <v>0.002</v>
      </c>
      <c r="J87" s="4">
        <f t="shared" si="85"/>
        <v>-1.152</v>
      </c>
      <c r="K87" s="4">
        <f t="shared" si="85"/>
        <v>-14.4</v>
      </c>
      <c r="M87" s="39">
        <f>'profile editor'!O86</f>
        <v>0</v>
      </c>
      <c r="N87" s="39">
        <f>'profile editor'!Q86</f>
        <v>0</v>
      </c>
      <c r="P87" s="11">
        <f>$B$5*9.81*sin('profile editor'!$B$1)+$B$5*K87</f>
        <v>-870.1322565</v>
      </c>
      <c r="Q87" s="11">
        <f t="shared" si="3"/>
        <v>1002.39236</v>
      </c>
    </row>
    <row r="88" ht="14.25" customHeight="1">
      <c r="D88" s="10">
        <v>84.0</v>
      </c>
      <c r="E88" s="32">
        <f>'profile editor'!E87</f>
        <v>0.28</v>
      </c>
      <c r="F88" s="11">
        <f>'profile editor'!F87</f>
        <v>-0.002</v>
      </c>
      <c r="G88" s="11">
        <f>'profile editor'!G87</f>
        <v>-1.2</v>
      </c>
      <c r="H88" s="11">
        <f>'profile editor'!H87</f>
        <v>-14.4</v>
      </c>
      <c r="I88" s="4">
        <f t="shared" ref="I88:K88" si="86">F88/$B$4</f>
        <v>-0.002</v>
      </c>
      <c r="J88" s="4">
        <f t="shared" si="86"/>
        <v>-1.2</v>
      </c>
      <c r="K88" s="4">
        <f t="shared" si="86"/>
        <v>-14.4</v>
      </c>
      <c r="M88" s="39">
        <f>'profile editor'!O87</f>
        <v>0</v>
      </c>
      <c r="N88" s="39">
        <f>'profile editor'!Q87</f>
        <v>0</v>
      </c>
      <c r="P88" s="11">
        <f>$B$5*9.81*sin('profile editor'!$B$1)+$B$5*K88</f>
        <v>-870.1322565</v>
      </c>
      <c r="Q88" s="11">
        <f t="shared" si="3"/>
        <v>1044.158708</v>
      </c>
    </row>
    <row r="89" ht="14.25" customHeight="1">
      <c r="D89" s="10">
        <v>85.0</v>
      </c>
      <c r="E89" s="32">
        <f>'profile editor'!E88</f>
        <v>0.2833333333</v>
      </c>
      <c r="F89" s="11">
        <f>'profile editor'!F88</f>
        <v>-0.006</v>
      </c>
      <c r="G89" s="11">
        <f>'profile editor'!G88</f>
        <v>-1.2</v>
      </c>
      <c r="H89" s="11">
        <f>'profile editor'!H88</f>
        <v>0</v>
      </c>
      <c r="I89" s="4">
        <f t="shared" ref="I89:K89" si="87">F89/$B$4</f>
        <v>-0.006</v>
      </c>
      <c r="J89" s="4">
        <f t="shared" si="87"/>
        <v>-1.2</v>
      </c>
      <c r="K89" s="4">
        <f t="shared" si="87"/>
        <v>0</v>
      </c>
      <c r="M89" s="39">
        <f>'profile editor'!O88</f>
        <v>0</v>
      </c>
      <c r="N89" s="39">
        <f>'profile editor'!Q88</f>
        <v>0</v>
      </c>
      <c r="P89" s="11">
        <f>$B$5*9.81*sin('profile editor'!$B$1)+$B$5*K89</f>
        <v>677.8677435</v>
      </c>
      <c r="Q89" s="11">
        <f t="shared" si="3"/>
        <v>-813.4412922</v>
      </c>
    </row>
    <row r="90" ht="14.25" customHeight="1">
      <c r="D90" s="10">
        <v>86.0</v>
      </c>
      <c r="E90" s="32">
        <f>'profile editor'!E89</f>
        <v>0.2866666667</v>
      </c>
      <c r="F90" s="11">
        <f>'profile editor'!F89</f>
        <v>-0.01</v>
      </c>
      <c r="G90" s="11">
        <f>'profile editor'!G89</f>
        <v>-1.2</v>
      </c>
      <c r="H90" s="11">
        <f>'profile editor'!H89</f>
        <v>0</v>
      </c>
      <c r="I90" s="4">
        <f t="shared" ref="I90:K90" si="88">F90/$B$4</f>
        <v>-0.01</v>
      </c>
      <c r="J90" s="4">
        <f t="shared" si="88"/>
        <v>-1.2</v>
      </c>
      <c r="K90" s="4">
        <f t="shared" si="88"/>
        <v>0</v>
      </c>
      <c r="M90" s="39">
        <f>'profile editor'!O89</f>
        <v>0</v>
      </c>
      <c r="N90" s="39">
        <f>'profile editor'!Q89</f>
        <v>0</v>
      </c>
      <c r="P90" s="11">
        <f>$B$5*9.81*sin('profile editor'!$B$1)+$B$5*K90</f>
        <v>677.8677435</v>
      </c>
      <c r="Q90" s="11">
        <f t="shared" si="3"/>
        <v>-813.4412922</v>
      </c>
    </row>
    <row r="91" ht="14.25" customHeight="1">
      <c r="D91" s="10">
        <v>87.0</v>
      </c>
      <c r="E91" s="32">
        <f>'profile editor'!E90</f>
        <v>0.29</v>
      </c>
      <c r="F91" s="11">
        <f>'profile editor'!F90</f>
        <v>-0.014</v>
      </c>
      <c r="G91" s="11">
        <f>'profile editor'!G90</f>
        <v>-1.2</v>
      </c>
      <c r="H91" s="11">
        <f>'profile editor'!H90</f>
        <v>0</v>
      </c>
      <c r="I91" s="4">
        <f t="shared" ref="I91:K91" si="89">F91/$B$4</f>
        <v>-0.014</v>
      </c>
      <c r="J91" s="4">
        <f t="shared" si="89"/>
        <v>-1.2</v>
      </c>
      <c r="K91" s="4">
        <f t="shared" si="89"/>
        <v>0</v>
      </c>
      <c r="M91" s="39">
        <f>'profile editor'!O90</f>
        <v>0</v>
      </c>
      <c r="N91" s="39">
        <f>'profile editor'!Q90</f>
        <v>0</v>
      </c>
      <c r="P91" s="11">
        <f>$B$5*9.81*sin('profile editor'!$B$1)+$B$5*K91</f>
        <v>677.8677435</v>
      </c>
      <c r="Q91" s="11">
        <f t="shared" si="3"/>
        <v>-813.4412922</v>
      </c>
    </row>
    <row r="92" ht="14.25" customHeight="1">
      <c r="D92" s="10">
        <v>88.0</v>
      </c>
      <c r="E92" s="32">
        <f>'profile editor'!E91</f>
        <v>0.2933333333</v>
      </c>
      <c r="F92" s="11">
        <f>'profile editor'!F91</f>
        <v>-0.018</v>
      </c>
      <c r="G92" s="11">
        <f>'profile editor'!G91</f>
        <v>-1.2</v>
      </c>
      <c r="H92" s="11">
        <f>'profile editor'!H91</f>
        <v>0</v>
      </c>
      <c r="I92" s="4">
        <f t="shared" ref="I92:K92" si="90">F92/$B$4</f>
        <v>-0.018</v>
      </c>
      <c r="J92" s="4">
        <f t="shared" si="90"/>
        <v>-1.2</v>
      </c>
      <c r="K92" s="4">
        <f t="shared" si="90"/>
        <v>0</v>
      </c>
      <c r="M92" s="39">
        <f>'profile editor'!O91</f>
        <v>0</v>
      </c>
      <c r="N92" s="39">
        <f>'profile editor'!Q91</f>
        <v>0</v>
      </c>
      <c r="P92" s="11">
        <f>$B$5*9.81*sin('profile editor'!$B$1)+$B$5*K92</f>
        <v>677.8677435</v>
      </c>
      <c r="Q92" s="11">
        <f t="shared" si="3"/>
        <v>-813.4412922</v>
      </c>
    </row>
    <row r="93" ht="14.25" customHeight="1">
      <c r="D93" s="10">
        <v>89.0</v>
      </c>
      <c r="E93" s="32">
        <f>'profile editor'!E92</f>
        <v>0.2966666667</v>
      </c>
      <c r="F93" s="11">
        <f>'profile editor'!F92</f>
        <v>-0.022</v>
      </c>
      <c r="G93" s="11">
        <f>'profile editor'!G92</f>
        <v>-1.2</v>
      </c>
      <c r="H93" s="11">
        <f>'profile editor'!H92</f>
        <v>0</v>
      </c>
      <c r="I93" s="4">
        <f t="shared" ref="I93:K93" si="91">F93/$B$4</f>
        <v>-0.022</v>
      </c>
      <c r="J93" s="4">
        <f t="shared" si="91"/>
        <v>-1.2</v>
      </c>
      <c r="K93" s="4">
        <f t="shared" si="91"/>
        <v>0</v>
      </c>
      <c r="M93" s="39">
        <f>'profile editor'!O92</f>
        <v>0</v>
      </c>
      <c r="N93" s="39">
        <f>'profile editor'!Q92</f>
        <v>0</v>
      </c>
      <c r="P93" s="11">
        <f>$B$5*9.81*sin('profile editor'!$B$1)+$B$5*K93</f>
        <v>677.8677435</v>
      </c>
      <c r="Q93" s="11">
        <f t="shared" si="3"/>
        <v>-813.4412922</v>
      </c>
    </row>
    <row r="94" ht="14.25" customHeight="1">
      <c r="D94" s="10">
        <v>90.0</v>
      </c>
      <c r="E94" s="32">
        <f>'profile editor'!E93</f>
        <v>0.3</v>
      </c>
      <c r="F94" s="11">
        <f>'profile editor'!F93</f>
        <v>-0.026</v>
      </c>
      <c r="G94" s="11">
        <f>'profile editor'!G93</f>
        <v>-1.2</v>
      </c>
      <c r="H94" s="11">
        <f>'profile editor'!H93</f>
        <v>0</v>
      </c>
      <c r="I94" s="4">
        <f t="shared" ref="I94:K94" si="92">F94/$B$4</f>
        <v>-0.026</v>
      </c>
      <c r="J94" s="4">
        <f t="shared" si="92"/>
        <v>-1.2</v>
      </c>
      <c r="K94" s="4">
        <f t="shared" si="92"/>
        <v>0</v>
      </c>
      <c r="M94" s="39">
        <f>'profile editor'!O93</f>
        <v>0</v>
      </c>
      <c r="N94" s="39">
        <f>'profile editor'!Q93</f>
        <v>0</v>
      </c>
      <c r="P94" s="11">
        <f>$B$5*9.81*sin('profile editor'!$B$1)+$B$5*K94</f>
        <v>677.8677435</v>
      </c>
      <c r="Q94" s="11">
        <f t="shared" si="3"/>
        <v>-813.4412922</v>
      </c>
    </row>
    <row r="95" ht="14.25" customHeight="1">
      <c r="D95" s="10">
        <v>91.0</v>
      </c>
      <c r="E95" s="32">
        <f>'profile editor'!E94</f>
        <v>0.3033333333</v>
      </c>
      <c r="F95" s="11">
        <f>'profile editor'!F94</f>
        <v>-0.03</v>
      </c>
      <c r="G95" s="11">
        <f>'profile editor'!G94</f>
        <v>-1.2</v>
      </c>
      <c r="H95" s="11">
        <f>'profile editor'!H94</f>
        <v>0</v>
      </c>
      <c r="I95" s="4">
        <f t="shared" ref="I95:K95" si="93">F95/$B$4</f>
        <v>-0.03</v>
      </c>
      <c r="J95" s="4">
        <f t="shared" si="93"/>
        <v>-1.2</v>
      </c>
      <c r="K95" s="4">
        <f t="shared" si="93"/>
        <v>0</v>
      </c>
      <c r="M95" s="39">
        <f>'profile editor'!O94</f>
        <v>0</v>
      </c>
      <c r="N95" s="39">
        <f>'profile editor'!Q94</f>
        <v>0</v>
      </c>
      <c r="P95" s="11">
        <f>$B$5*9.81*sin('profile editor'!$B$1)+$B$5*K95</f>
        <v>677.8677435</v>
      </c>
      <c r="Q95" s="11">
        <f t="shared" si="3"/>
        <v>-813.4412922</v>
      </c>
    </row>
    <row r="96" ht="14.25" customHeight="1">
      <c r="D96" s="10">
        <v>92.0</v>
      </c>
      <c r="E96" s="32">
        <f>'profile editor'!E95</f>
        <v>0.3066666667</v>
      </c>
      <c r="F96" s="11">
        <f>'profile editor'!F95</f>
        <v>-0.034</v>
      </c>
      <c r="G96" s="11">
        <f>'profile editor'!G95</f>
        <v>-1.2</v>
      </c>
      <c r="H96" s="11">
        <f>'profile editor'!H95</f>
        <v>0</v>
      </c>
      <c r="I96" s="4">
        <f t="shared" ref="I96:K96" si="94">F96/$B$4</f>
        <v>-0.034</v>
      </c>
      <c r="J96" s="4">
        <f t="shared" si="94"/>
        <v>-1.2</v>
      </c>
      <c r="K96" s="4">
        <f t="shared" si="94"/>
        <v>0</v>
      </c>
      <c r="M96" s="39">
        <f>'profile editor'!O95</f>
        <v>0</v>
      </c>
      <c r="N96" s="39">
        <f>'profile editor'!Q95</f>
        <v>0</v>
      </c>
      <c r="P96" s="11">
        <f>$B$5*9.81*sin('profile editor'!$B$1)+$B$5*K96</f>
        <v>677.8677435</v>
      </c>
      <c r="Q96" s="11">
        <f t="shared" si="3"/>
        <v>-813.4412922</v>
      </c>
    </row>
    <row r="97" ht="14.25" customHeight="1">
      <c r="D97" s="10">
        <v>93.0</v>
      </c>
      <c r="E97" s="32">
        <f>'profile editor'!E96</f>
        <v>0.31</v>
      </c>
      <c r="F97" s="11">
        <f>'profile editor'!F96</f>
        <v>-0.038</v>
      </c>
      <c r="G97" s="11">
        <f>'profile editor'!G96</f>
        <v>-1.2</v>
      </c>
      <c r="H97" s="11">
        <f>'profile editor'!H96</f>
        <v>0</v>
      </c>
      <c r="I97" s="4">
        <f t="shared" ref="I97:K97" si="95">F97/$B$4</f>
        <v>-0.038</v>
      </c>
      <c r="J97" s="4">
        <f t="shared" si="95"/>
        <v>-1.2</v>
      </c>
      <c r="K97" s="4">
        <f t="shared" si="95"/>
        <v>0</v>
      </c>
      <c r="M97" s="39">
        <f>'profile editor'!O96</f>
        <v>0</v>
      </c>
      <c r="N97" s="39">
        <f>'profile editor'!Q96</f>
        <v>0</v>
      </c>
      <c r="P97" s="11">
        <f>$B$5*9.81*sin('profile editor'!$B$1)+$B$5*K97</f>
        <v>677.8677435</v>
      </c>
      <c r="Q97" s="11">
        <f t="shared" si="3"/>
        <v>-813.4412922</v>
      </c>
    </row>
    <row r="98" ht="14.25" customHeight="1">
      <c r="D98" s="10">
        <v>94.0</v>
      </c>
      <c r="E98" s="32">
        <f>'profile editor'!E97</f>
        <v>0.3133333333</v>
      </c>
      <c r="F98" s="11">
        <f>'profile editor'!F97</f>
        <v>-0.042</v>
      </c>
      <c r="G98" s="11">
        <f>'profile editor'!G97</f>
        <v>-1.2</v>
      </c>
      <c r="H98" s="11">
        <f>'profile editor'!H97</f>
        <v>0</v>
      </c>
      <c r="I98" s="4">
        <f t="shared" ref="I98:K98" si="96">F98/$B$4</f>
        <v>-0.042</v>
      </c>
      <c r="J98" s="4">
        <f t="shared" si="96"/>
        <v>-1.2</v>
      </c>
      <c r="K98" s="4">
        <f t="shared" si="96"/>
        <v>0</v>
      </c>
      <c r="M98" s="39">
        <f>'profile editor'!O97</f>
        <v>0</v>
      </c>
      <c r="N98" s="39">
        <f>'profile editor'!Q97</f>
        <v>0</v>
      </c>
      <c r="P98" s="11">
        <f>$B$5*9.81*sin('profile editor'!$B$1)+$B$5*K98</f>
        <v>677.8677435</v>
      </c>
      <c r="Q98" s="11">
        <f t="shared" si="3"/>
        <v>-813.4412922</v>
      </c>
    </row>
    <row r="99" ht="14.25" customHeight="1">
      <c r="D99" s="10">
        <v>95.0</v>
      </c>
      <c r="E99" s="32">
        <f>'profile editor'!E98</f>
        <v>0.3166666667</v>
      </c>
      <c r="F99" s="11">
        <f>'profile editor'!F98</f>
        <v>-0.046</v>
      </c>
      <c r="G99" s="11">
        <f>'profile editor'!G98</f>
        <v>-1.2</v>
      </c>
      <c r="H99" s="11">
        <f>'profile editor'!H98</f>
        <v>0</v>
      </c>
      <c r="I99" s="4">
        <f t="shared" ref="I99:K99" si="97">F99/$B$4</f>
        <v>-0.046</v>
      </c>
      <c r="J99" s="4">
        <f t="shared" si="97"/>
        <v>-1.2</v>
      </c>
      <c r="K99" s="4">
        <f t="shared" si="97"/>
        <v>0</v>
      </c>
      <c r="M99" s="39">
        <f>'profile editor'!O98</f>
        <v>0</v>
      </c>
      <c r="N99" s="39">
        <f>'profile editor'!Q98</f>
        <v>0</v>
      </c>
      <c r="P99" s="11">
        <f>$B$5*9.81*sin('profile editor'!$B$1)+$B$5*K99</f>
        <v>677.8677435</v>
      </c>
      <c r="Q99" s="11">
        <f t="shared" si="3"/>
        <v>-813.4412922</v>
      </c>
    </row>
    <row r="100" ht="14.25" customHeight="1">
      <c r="D100" s="10">
        <v>96.0</v>
      </c>
      <c r="E100" s="32">
        <f>'profile editor'!E99</f>
        <v>0.32</v>
      </c>
      <c r="F100" s="11">
        <f>'profile editor'!F99</f>
        <v>-0.05</v>
      </c>
      <c r="G100" s="11">
        <f>'profile editor'!G99</f>
        <v>-1.2</v>
      </c>
      <c r="H100" s="11">
        <f>'profile editor'!H99</f>
        <v>0</v>
      </c>
      <c r="I100" s="4">
        <f t="shared" ref="I100:K100" si="98">F100/$B$4</f>
        <v>-0.05</v>
      </c>
      <c r="J100" s="4">
        <f t="shared" si="98"/>
        <v>-1.2</v>
      </c>
      <c r="K100" s="4">
        <f t="shared" si="98"/>
        <v>0</v>
      </c>
      <c r="M100" s="39">
        <f>'profile editor'!O99</f>
        <v>0</v>
      </c>
      <c r="N100" s="39">
        <f>'profile editor'!Q99</f>
        <v>0</v>
      </c>
      <c r="P100" s="11">
        <f>$B$5*9.81*sin('profile editor'!$B$1)+$B$5*K100</f>
        <v>677.8677435</v>
      </c>
      <c r="Q100" s="11">
        <f t="shared" si="3"/>
        <v>-813.4412922</v>
      </c>
    </row>
    <row r="101" ht="14.25" customHeight="1">
      <c r="D101" s="10">
        <v>97.0</v>
      </c>
      <c r="E101" s="32">
        <f>'profile editor'!E100</f>
        <v>0.3233333333</v>
      </c>
      <c r="F101" s="11">
        <f>'profile editor'!F100</f>
        <v>-0.054</v>
      </c>
      <c r="G101" s="11">
        <f>'profile editor'!G100</f>
        <v>-1.2</v>
      </c>
      <c r="H101" s="11">
        <f>'profile editor'!H100</f>
        <v>0</v>
      </c>
      <c r="I101" s="4">
        <f t="shared" ref="I101:K101" si="99">F101/$B$4</f>
        <v>-0.054</v>
      </c>
      <c r="J101" s="4">
        <f t="shared" si="99"/>
        <v>-1.2</v>
      </c>
      <c r="K101" s="4">
        <f t="shared" si="99"/>
        <v>0</v>
      </c>
      <c r="M101" s="39">
        <f>'profile editor'!O100</f>
        <v>0</v>
      </c>
      <c r="N101" s="39">
        <f>'profile editor'!Q100</f>
        <v>0</v>
      </c>
      <c r="P101" s="11">
        <f>$B$5*9.81*sin('profile editor'!$B$1)+$B$5*K101</f>
        <v>677.8677435</v>
      </c>
      <c r="Q101" s="11">
        <f t="shared" si="3"/>
        <v>-813.4412922</v>
      </c>
    </row>
    <row r="102" ht="14.25" customHeight="1">
      <c r="D102" s="10">
        <v>98.0</v>
      </c>
      <c r="E102" s="32">
        <f>'profile editor'!E101</f>
        <v>0.3266666667</v>
      </c>
      <c r="F102" s="11">
        <f>'profile editor'!F101</f>
        <v>-0.058</v>
      </c>
      <c r="G102" s="11">
        <f>'profile editor'!G101</f>
        <v>-1.2</v>
      </c>
      <c r="H102" s="11">
        <f>'profile editor'!H101</f>
        <v>0</v>
      </c>
      <c r="I102" s="4">
        <f t="shared" ref="I102:K102" si="100">F102/$B$4</f>
        <v>-0.058</v>
      </c>
      <c r="J102" s="4">
        <f t="shared" si="100"/>
        <v>-1.2</v>
      </c>
      <c r="K102" s="4">
        <f t="shared" si="100"/>
        <v>0</v>
      </c>
      <c r="M102" s="39">
        <f>'profile editor'!O101</f>
        <v>0</v>
      </c>
      <c r="N102" s="39">
        <f>'profile editor'!Q101</f>
        <v>0</v>
      </c>
      <c r="P102" s="11">
        <f>$B$5*9.81*sin('profile editor'!$B$1)+$B$5*K102</f>
        <v>677.8677435</v>
      </c>
      <c r="Q102" s="11">
        <f t="shared" si="3"/>
        <v>-813.4412922</v>
      </c>
    </row>
    <row r="103" ht="14.25" customHeight="1">
      <c r="D103" s="10">
        <v>99.0</v>
      </c>
      <c r="E103" s="32">
        <f>'profile editor'!E102</f>
        <v>0.33</v>
      </c>
      <c r="F103" s="11">
        <f>'profile editor'!F102</f>
        <v>-0.062</v>
      </c>
      <c r="G103" s="11">
        <f>'profile editor'!G102</f>
        <v>-1.2</v>
      </c>
      <c r="H103" s="11">
        <f>'profile editor'!H102</f>
        <v>0</v>
      </c>
      <c r="I103" s="4">
        <f t="shared" ref="I103:K103" si="101">F103/$B$4</f>
        <v>-0.062</v>
      </c>
      <c r="J103" s="4">
        <f t="shared" si="101"/>
        <v>-1.2</v>
      </c>
      <c r="K103" s="4">
        <f t="shared" si="101"/>
        <v>0</v>
      </c>
      <c r="M103" s="39">
        <f>'profile editor'!O102</f>
        <v>0</v>
      </c>
      <c r="N103" s="39">
        <f>'profile editor'!Q102</f>
        <v>0</v>
      </c>
      <c r="P103" s="11">
        <f>$B$5*9.81*sin('profile editor'!$B$1)+$B$5*K103</f>
        <v>677.8677435</v>
      </c>
      <c r="Q103" s="11">
        <f t="shared" si="3"/>
        <v>-813.4412922</v>
      </c>
    </row>
    <row r="104" ht="14.25" customHeight="1">
      <c r="D104" s="10">
        <v>100.0</v>
      </c>
      <c r="E104" s="32">
        <f>'profile editor'!E103</f>
        <v>0.3333333333</v>
      </c>
      <c r="F104" s="11">
        <f>'profile editor'!F103</f>
        <v>-0.066</v>
      </c>
      <c r="G104" s="11">
        <f>'profile editor'!G103</f>
        <v>-1.2</v>
      </c>
      <c r="H104" s="11">
        <f>'profile editor'!H103</f>
        <v>0</v>
      </c>
      <c r="I104" s="4">
        <f t="shared" ref="I104:K104" si="102">F104/$B$4</f>
        <v>-0.066</v>
      </c>
      <c r="J104" s="4">
        <f t="shared" si="102"/>
        <v>-1.2</v>
      </c>
      <c r="K104" s="4">
        <f t="shared" si="102"/>
        <v>0</v>
      </c>
      <c r="M104" s="39">
        <f>'profile editor'!O103</f>
        <v>0</v>
      </c>
      <c r="N104" s="39">
        <f>'profile editor'!Q103</f>
        <v>0</v>
      </c>
      <c r="P104" s="11">
        <f>$B$5*9.81*sin('profile editor'!$B$1)+$B$5*K104</f>
        <v>677.8677435</v>
      </c>
      <c r="Q104" s="11">
        <f t="shared" si="3"/>
        <v>-813.4412922</v>
      </c>
    </row>
    <row r="105" ht="14.25" customHeight="1">
      <c r="D105" s="10">
        <v>101.0</v>
      </c>
      <c r="E105" s="32">
        <f>'profile editor'!E104</f>
        <v>0.3366666667</v>
      </c>
      <c r="F105" s="11">
        <f>'profile editor'!F104</f>
        <v>-0.07</v>
      </c>
      <c r="G105" s="11">
        <f>'profile editor'!G104</f>
        <v>-1.2</v>
      </c>
      <c r="H105" s="11">
        <f>'profile editor'!H104</f>
        <v>0</v>
      </c>
      <c r="I105" s="4">
        <f t="shared" ref="I105:K105" si="103">F105/$B$4</f>
        <v>-0.07</v>
      </c>
      <c r="J105" s="4">
        <f t="shared" si="103"/>
        <v>-1.2</v>
      </c>
      <c r="K105" s="4">
        <f t="shared" si="103"/>
        <v>0</v>
      </c>
      <c r="M105" s="39">
        <f>'profile editor'!O104</f>
        <v>0</v>
      </c>
      <c r="N105" s="39">
        <f>'profile editor'!Q104</f>
        <v>0</v>
      </c>
      <c r="P105" s="11">
        <f>$B$5*9.81*sin('profile editor'!$B$1)+$B$5*K105</f>
        <v>677.8677435</v>
      </c>
      <c r="Q105" s="11">
        <f t="shared" si="3"/>
        <v>-813.4412922</v>
      </c>
    </row>
    <row r="106" ht="14.25" customHeight="1">
      <c r="D106" s="10">
        <v>102.0</v>
      </c>
      <c r="E106" s="32">
        <f>'profile editor'!E105</f>
        <v>0.34</v>
      </c>
      <c r="F106" s="11">
        <f>'profile editor'!F105</f>
        <v>-0.074</v>
      </c>
      <c r="G106" s="11">
        <f>'profile editor'!G105</f>
        <v>-1.2</v>
      </c>
      <c r="H106" s="11">
        <f>'profile editor'!H105</f>
        <v>0</v>
      </c>
      <c r="I106" s="4">
        <f t="shared" ref="I106:K106" si="104">F106/$B$4</f>
        <v>-0.074</v>
      </c>
      <c r="J106" s="4">
        <f t="shared" si="104"/>
        <v>-1.2</v>
      </c>
      <c r="K106" s="4">
        <f t="shared" si="104"/>
        <v>0</v>
      </c>
      <c r="M106" s="39">
        <f>'profile editor'!O105</f>
        <v>0</v>
      </c>
      <c r="N106" s="39">
        <f>'profile editor'!Q105</f>
        <v>0</v>
      </c>
      <c r="P106" s="11">
        <f>$B$5*9.81*sin('profile editor'!$B$1)+$B$5*K106</f>
        <v>677.8677435</v>
      </c>
      <c r="Q106" s="11">
        <f t="shared" si="3"/>
        <v>-813.4412922</v>
      </c>
    </row>
    <row r="107" ht="14.25" customHeight="1">
      <c r="D107" s="10">
        <v>103.0</v>
      </c>
      <c r="E107" s="32">
        <f>'profile editor'!E106</f>
        <v>0.3433333333</v>
      </c>
      <c r="F107" s="11">
        <f>'profile editor'!F106</f>
        <v>-0.078</v>
      </c>
      <c r="G107" s="11">
        <f>'profile editor'!G106</f>
        <v>-1.2</v>
      </c>
      <c r="H107" s="11">
        <f>'profile editor'!H106</f>
        <v>0</v>
      </c>
      <c r="I107" s="4">
        <f t="shared" ref="I107:K107" si="105">F107/$B$4</f>
        <v>-0.078</v>
      </c>
      <c r="J107" s="4">
        <f t="shared" si="105"/>
        <v>-1.2</v>
      </c>
      <c r="K107" s="4">
        <f t="shared" si="105"/>
        <v>0</v>
      </c>
      <c r="M107" s="39">
        <f>'profile editor'!O106</f>
        <v>0</v>
      </c>
      <c r="N107" s="39">
        <f>'profile editor'!Q106</f>
        <v>0</v>
      </c>
      <c r="P107" s="11">
        <f>$B$5*9.81*sin('profile editor'!$B$1)+$B$5*K107</f>
        <v>677.8677435</v>
      </c>
      <c r="Q107" s="11">
        <f t="shared" si="3"/>
        <v>-813.4412922</v>
      </c>
    </row>
    <row r="108" ht="14.25" customHeight="1">
      <c r="D108" s="10">
        <v>104.0</v>
      </c>
      <c r="E108" s="32">
        <f>'profile editor'!E107</f>
        <v>0.3466666667</v>
      </c>
      <c r="F108" s="11">
        <f>'profile editor'!F107</f>
        <v>-0.082</v>
      </c>
      <c r="G108" s="11">
        <f>'profile editor'!G107</f>
        <v>-1.2</v>
      </c>
      <c r="H108" s="11">
        <f>'profile editor'!H107</f>
        <v>0</v>
      </c>
      <c r="I108" s="4">
        <f t="shared" ref="I108:K108" si="106">F108/$B$4</f>
        <v>-0.082</v>
      </c>
      <c r="J108" s="4">
        <f t="shared" si="106"/>
        <v>-1.2</v>
      </c>
      <c r="K108" s="4">
        <f t="shared" si="106"/>
        <v>0</v>
      </c>
      <c r="M108" s="39">
        <f>'profile editor'!O107</f>
        <v>0</v>
      </c>
      <c r="N108" s="39">
        <f>'profile editor'!Q107</f>
        <v>0</v>
      </c>
      <c r="P108" s="11">
        <f>$B$5*9.81*sin('profile editor'!$B$1)+$B$5*K108</f>
        <v>677.8677435</v>
      </c>
      <c r="Q108" s="11">
        <f t="shared" si="3"/>
        <v>-813.4412922</v>
      </c>
    </row>
    <row r="109" ht="14.25" customHeight="1">
      <c r="D109" s="10">
        <v>105.0</v>
      </c>
      <c r="E109" s="32">
        <f>'profile editor'!E108</f>
        <v>0.35</v>
      </c>
      <c r="F109" s="11">
        <f>'profile editor'!F108</f>
        <v>-0.086</v>
      </c>
      <c r="G109" s="11">
        <f>'profile editor'!G108</f>
        <v>-1.2</v>
      </c>
      <c r="H109" s="11">
        <f>'profile editor'!H108</f>
        <v>0</v>
      </c>
      <c r="I109" s="4">
        <f t="shared" ref="I109:K109" si="107">F109/$B$4</f>
        <v>-0.086</v>
      </c>
      <c r="J109" s="4">
        <f t="shared" si="107"/>
        <v>-1.2</v>
      </c>
      <c r="K109" s="4">
        <f t="shared" si="107"/>
        <v>0</v>
      </c>
      <c r="M109" s="39">
        <f>'profile editor'!O108</f>
        <v>0</v>
      </c>
      <c r="N109" s="39">
        <f>'profile editor'!Q108</f>
        <v>0</v>
      </c>
      <c r="P109" s="11">
        <f>$B$5*9.81*sin('profile editor'!$B$1)+$B$5*K109</f>
        <v>677.8677435</v>
      </c>
      <c r="Q109" s="11">
        <f t="shared" si="3"/>
        <v>-813.4412922</v>
      </c>
    </row>
    <row r="110" ht="14.25" customHeight="1">
      <c r="D110" s="10">
        <v>106.0</v>
      </c>
      <c r="E110" s="32">
        <f>'profile editor'!E109</f>
        <v>0.3533333333</v>
      </c>
      <c r="F110" s="11">
        <f>'profile editor'!F109</f>
        <v>-0.09</v>
      </c>
      <c r="G110" s="11">
        <f>'profile editor'!G109</f>
        <v>-1.2</v>
      </c>
      <c r="H110" s="11">
        <f>'profile editor'!H109</f>
        <v>0</v>
      </c>
      <c r="I110" s="4">
        <f t="shared" ref="I110:K110" si="108">F110/$B$4</f>
        <v>-0.09</v>
      </c>
      <c r="J110" s="4">
        <f t="shared" si="108"/>
        <v>-1.2</v>
      </c>
      <c r="K110" s="4">
        <f t="shared" si="108"/>
        <v>0</v>
      </c>
      <c r="M110" s="39">
        <f>'profile editor'!O109</f>
        <v>0</v>
      </c>
      <c r="N110" s="39">
        <f>'profile editor'!Q109</f>
        <v>0</v>
      </c>
      <c r="P110" s="11">
        <f>$B$5*9.81*sin('profile editor'!$B$1)+$B$5*K110</f>
        <v>677.8677435</v>
      </c>
      <c r="Q110" s="11">
        <f t="shared" si="3"/>
        <v>-813.4412922</v>
      </c>
    </row>
    <row r="111" ht="14.25" customHeight="1">
      <c r="D111" s="10">
        <v>107.0</v>
      </c>
      <c r="E111" s="32">
        <f>'profile editor'!E110</f>
        <v>0.3566666667</v>
      </c>
      <c r="F111" s="11">
        <f>'profile editor'!F110</f>
        <v>-0.094</v>
      </c>
      <c r="G111" s="11">
        <f>'profile editor'!G110</f>
        <v>-1.2</v>
      </c>
      <c r="H111" s="11">
        <f>'profile editor'!H110</f>
        <v>0</v>
      </c>
      <c r="I111" s="4">
        <f t="shared" ref="I111:K111" si="109">F111/$B$4</f>
        <v>-0.094</v>
      </c>
      <c r="J111" s="4">
        <f t="shared" si="109"/>
        <v>-1.2</v>
      </c>
      <c r="K111" s="4">
        <f t="shared" si="109"/>
        <v>0</v>
      </c>
      <c r="M111" s="39">
        <f>'profile editor'!O110</f>
        <v>0</v>
      </c>
      <c r="N111" s="39">
        <f>'profile editor'!Q110</f>
        <v>0</v>
      </c>
      <c r="P111" s="11">
        <f>$B$5*9.81*sin('profile editor'!$B$1)+$B$5*K111</f>
        <v>677.8677435</v>
      </c>
      <c r="Q111" s="11">
        <f t="shared" si="3"/>
        <v>-813.4412922</v>
      </c>
    </row>
    <row r="112" ht="14.25" customHeight="1">
      <c r="D112" s="10">
        <v>108.0</v>
      </c>
      <c r="E112" s="32">
        <f>'profile editor'!E111</f>
        <v>0.36</v>
      </c>
      <c r="F112" s="11">
        <f>'profile editor'!F111</f>
        <v>-0.098</v>
      </c>
      <c r="G112" s="11">
        <f>'profile editor'!G111</f>
        <v>-1.2</v>
      </c>
      <c r="H112" s="11">
        <f>'profile editor'!H111</f>
        <v>0</v>
      </c>
      <c r="I112" s="4">
        <f t="shared" ref="I112:K112" si="110">F112/$B$4</f>
        <v>-0.098</v>
      </c>
      <c r="J112" s="4">
        <f t="shared" si="110"/>
        <v>-1.2</v>
      </c>
      <c r="K112" s="4">
        <f t="shared" si="110"/>
        <v>0</v>
      </c>
      <c r="M112" s="39">
        <f>'profile editor'!O111</f>
        <v>0</v>
      </c>
      <c r="N112" s="39">
        <f>'profile editor'!Q111</f>
        <v>0</v>
      </c>
      <c r="P112" s="11">
        <f>$B$5*9.81*sin('profile editor'!$B$1)+$B$5*K112</f>
        <v>677.8677435</v>
      </c>
      <c r="Q112" s="11">
        <f t="shared" si="3"/>
        <v>-813.4412922</v>
      </c>
    </row>
    <row r="113" ht="14.25" customHeight="1">
      <c r="D113" s="10">
        <v>109.0</v>
      </c>
      <c r="E113" s="32">
        <f>'profile editor'!E112</f>
        <v>0.3633333333</v>
      </c>
      <c r="F113" s="11">
        <f>'profile editor'!F112</f>
        <v>-0.102</v>
      </c>
      <c r="G113" s="11">
        <f>'profile editor'!G112</f>
        <v>-1.2</v>
      </c>
      <c r="H113" s="11">
        <f>'profile editor'!H112</f>
        <v>0</v>
      </c>
      <c r="I113" s="4">
        <f t="shared" ref="I113:K113" si="111">F113/$B$4</f>
        <v>-0.102</v>
      </c>
      <c r="J113" s="4">
        <f t="shared" si="111"/>
        <v>-1.2</v>
      </c>
      <c r="K113" s="4">
        <f t="shared" si="111"/>
        <v>0</v>
      </c>
      <c r="M113" s="39">
        <f>'profile editor'!O112</f>
        <v>0</v>
      </c>
      <c r="N113" s="39">
        <f>'profile editor'!Q112</f>
        <v>0</v>
      </c>
      <c r="P113" s="11">
        <f>$B$5*9.81*sin('profile editor'!$B$1)+$B$5*K113</f>
        <v>677.8677435</v>
      </c>
      <c r="Q113" s="11">
        <f t="shared" si="3"/>
        <v>-813.4412922</v>
      </c>
    </row>
    <row r="114" ht="14.25" customHeight="1">
      <c r="D114" s="10">
        <v>110.0</v>
      </c>
      <c r="E114" s="32">
        <f>'profile editor'!E113</f>
        <v>0.3666666667</v>
      </c>
      <c r="F114" s="11">
        <f>'profile editor'!F113</f>
        <v>-0.10584</v>
      </c>
      <c r="G114" s="11">
        <f>'profile editor'!G113</f>
        <v>-1.152</v>
      </c>
      <c r="H114" s="11">
        <f>'profile editor'!H113</f>
        <v>14.4</v>
      </c>
      <c r="I114" s="4">
        <f t="shared" ref="I114:K114" si="112">F114/$B$4</f>
        <v>-0.10584</v>
      </c>
      <c r="J114" s="4">
        <f t="shared" si="112"/>
        <v>-1.152</v>
      </c>
      <c r="K114" s="4">
        <f t="shared" si="112"/>
        <v>14.4</v>
      </c>
      <c r="M114" s="39">
        <f>'profile editor'!O113</f>
        <v>0</v>
      </c>
      <c r="N114" s="39">
        <f>'profile editor'!Q113</f>
        <v>0</v>
      </c>
      <c r="P114" s="11">
        <f>$B$5*9.81*sin('profile editor'!$B$1)+$B$5*K114</f>
        <v>2225.867743</v>
      </c>
      <c r="Q114" s="11">
        <f t="shared" si="3"/>
        <v>-2564.19964</v>
      </c>
    </row>
    <row r="115" ht="14.25" customHeight="1">
      <c r="D115" s="10">
        <v>111.0</v>
      </c>
      <c r="E115" s="32">
        <f>'profile editor'!E114</f>
        <v>0.37</v>
      </c>
      <c r="F115" s="11">
        <f>'profile editor'!F114</f>
        <v>-0.10952</v>
      </c>
      <c r="G115" s="11">
        <f>'profile editor'!G114</f>
        <v>-1.104</v>
      </c>
      <c r="H115" s="11">
        <f>'profile editor'!H114</f>
        <v>14.4</v>
      </c>
      <c r="I115" s="4">
        <f t="shared" ref="I115:K115" si="113">F115/$B$4</f>
        <v>-0.10952</v>
      </c>
      <c r="J115" s="4">
        <f t="shared" si="113"/>
        <v>-1.104</v>
      </c>
      <c r="K115" s="4">
        <f t="shared" si="113"/>
        <v>14.4</v>
      </c>
      <c r="M115" s="39">
        <f>'profile editor'!O114</f>
        <v>0</v>
      </c>
      <c r="N115" s="39">
        <f>'profile editor'!Q114</f>
        <v>0</v>
      </c>
      <c r="P115" s="11">
        <f>$B$5*9.81*sin('profile editor'!$B$1)+$B$5*K115</f>
        <v>2225.867743</v>
      </c>
      <c r="Q115" s="11">
        <f t="shared" si="3"/>
        <v>-2457.357989</v>
      </c>
    </row>
    <row r="116" ht="14.25" customHeight="1">
      <c r="D116" s="10">
        <v>112.0</v>
      </c>
      <c r="E116" s="32">
        <f>'profile editor'!E115</f>
        <v>0.3733333333</v>
      </c>
      <c r="F116" s="11">
        <f>'profile editor'!F115</f>
        <v>-0.11304</v>
      </c>
      <c r="G116" s="11">
        <f>'profile editor'!G115</f>
        <v>-1.056</v>
      </c>
      <c r="H116" s="11">
        <f>'profile editor'!H115</f>
        <v>14.4</v>
      </c>
      <c r="I116" s="4">
        <f t="shared" ref="I116:K116" si="114">F116/$B$4</f>
        <v>-0.11304</v>
      </c>
      <c r="J116" s="4">
        <f t="shared" si="114"/>
        <v>-1.056</v>
      </c>
      <c r="K116" s="4">
        <f t="shared" si="114"/>
        <v>14.4</v>
      </c>
      <c r="M116" s="39">
        <f>'profile editor'!O115</f>
        <v>0</v>
      </c>
      <c r="N116" s="39">
        <f>'profile editor'!Q115</f>
        <v>0</v>
      </c>
      <c r="P116" s="11">
        <f>$B$5*9.81*sin('profile editor'!$B$1)+$B$5*K116</f>
        <v>2225.867743</v>
      </c>
      <c r="Q116" s="11">
        <f t="shared" si="3"/>
        <v>-2350.516337</v>
      </c>
    </row>
    <row r="117" ht="14.25" customHeight="1">
      <c r="D117" s="10">
        <v>113.0</v>
      </c>
      <c r="E117" s="32">
        <f>'profile editor'!E116</f>
        <v>0.3766666667</v>
      </c>
      <c r="F117" s="11">
        <f>'profile editor'!F116</f>
        <v>-0.1164</v>
      </c>
      <c r="G117" s="11">
        <f>'profile editor'!G116</f>
        <v>-1.008</v>
      </c>
      <c r="H117" s="11">
        <f>'profile editor'!H116</f>
        <v>14.4</v>
      </c>
      <c r="I117" s="4">
        <f t="shared" ref="I117:K117" si="115">F117/$B$4</f>
        <v>-0.1164</v>
      </c>
      <c r="J117" s="4">
        <f t="shared" si="115"/>
        <v>-1.008</v>
      </c>
      <c r="K117" s="4">
        <f t="shared" si="115"/>
        <v>14.4</v>
      </c>
      <c r="M117" s="39">
        <f>'profile editor'!O116</f>
        <v>0</v>
      </c>
      <c r="N117" s="39">
        <f>'profile editor'!Q116</f>
        <v>0</v>
      </c>
      <c r="P117" s="11">
        <f>$B$5*9.81*sin('profile editor'!$B$1)+$B$5*K117</f>
        <v>2225.867743</v>
      </c>
      <c r="Q117" s="11">
        <f t="shared" si="3"/>
        <v>-2243.674685</v>
      </c>
    </row>
    <row r="118" ht="14.25" customHeight="1">
      <c r="D118" s="10">
        <v>114.0</v>
      </c>
      <c r="E118" s="32">
        <f>'profile editor'!E117</f>
        <v>0.38</v>
      </c>
      <c r="F118" s="11">
        <f>'profile editor'!F117</f>
        <v>-0.1196</v>
      </c>
      <c r="G118" s="11">
        <f>'profile editor'!G117</f>
        <v>-0.96</v>
      </c>
      <c r="H118" s="11">
        <f>'profile editor'!H117</f>
        <v>14.4</v>
      </c>
      <c r="I118" s="4">
        <f t="shared" ref="I118:K118" si="116">F118/$B$4</f>
        <v>-0.1196</v>
      </c>
      <c r="J118" s="4">
        <f t="shared" si="116"/>
        <v>-0.96</v>
      </c>
      <c r="K118" s="4">
        <f t="shared" si="116"/>
        <v>14.4</v>
      </c>
      <c r="M118" s="39">
        <f>'profile editor'!O117</f>
        <v>0</v>
      </c>
      <c r="N118" s="39">
        <f>'profile editor'!Q117</f>
        <v>0</v>
      </c>
      <c r="P118" s="11">
        <f>$B$5*9.81*sin('profile editor'!$B$1)+$B$5*K118</f>
        <v>2225.867743</v>
      </c>
      <c r="Q118" s="11">
        <f t="shared" si="3"/>
        <v>-2136.833034</v>
      </c>
    </row>
    <row r="119" ht="14.25" customHeight="1">
      <c r="D119" s="10">
        <v>115.0</v>
      </c>
      <c r="E119" s="32">
        <f>'profile editor'!E118</f>
        <v>0.3833333333</v>
      </c>
      <c r="F119" s="11">
        <f>'profile editor'!F118</f>
        <v>-0.12264</v>
      </c>
      <c r="G119" s="11">
        <f>'profile editor'!G118</f>
        <v>-0.912</v>
      </c>
      <c r="H119" s="11">
        <f>'profile editor'!H118</f>
        <v>14.4</v>
      </c>
      <c r="I119" s="4">
        <f t="shared" ref="I119:K119" si="117">F119/$B$4</f>
        <v>-0.12264</v>
      </c>
      <c r="J119" s="4">
        <f t="shared" si="117"/>
        <v>-0.912</v>
      </c>
      <c r="K119" s="4">
        <f t="shared" si="117"/>
        <v>14.4</v>
      </c>
      <c r="M119" s="39">
        <f>'profile editor'!O118</f>
        <v>0</v>
      </c>
      <c r="N119" s="39">
        <f>'profile editor'!Q118</f>
        <v>0</v>
      </c>
      <c r="P119" s="11">
        <f>$B$5*9.81*sin('profile editor'!$B$1)+$B$5*K119</f>
        <v>2225.867743</v>
      </c>
      <c r="Q119" s="11">
        <f t="shared" si="3"/>
        <v>-2029.991382</v>
      </c>
    </row>
    <row r="120" ht="14.25" customHeight="1">
      <c r="D120" s="10">
        <v>116.0</v>
      </c>
      <c r="E120" s="32">
        <f>'profile editor'!E119</f>
        <v>0.3866666667</v>
      </c>
      <c r="F120" s="11">
        <f>'profile editor'!F119</f>
        <v>-0.12552</v>
      </c>
      <c r="G120" s="11">
        <f>'profile editor'!G119</f>
        <v>-0.864</v>
      </c>
      <c r="H120" s="11">
        <f>'profile editor'!H119</f>
        <v>14.4</v>
      </c>
      <c r="I120" s="4">
        <f t="shared" ref="I120:K120" si="118">F120/$B$4</f>
        <v>-0.12552</v>
      </c>
      <c r="J120" s="4">
        <f t="shared" si="118"/>
        <v>-0.864</v>
      </c>
      <c r="K120" s="4">
        <f t="shared" si="118"/>
        <v>14.4</v>
      </c>
      <c r="M120" s="39">
        <f>'profile editor'!O119</f>
        <v>0</v>
      </c>
      <c r="N120" s="39">
        <f>'profile editor'!Q119</f>
        <v>0</v>
      </c>
      <c r="P120" s="11">
        <f>$B$5*9.81*sin('profile editor'!$B$1)+$B$5*K120</f>
        <v>2225.867743</v>
      </c>
      <c r="Q120" s="11">
        <f t="shared" si="3"/>
        <v>-1923.14973</v>
      </c>
    </row>
    <row r="121" ht="14.25" customHeight="1">
      <c r="D121" s="10">
        <v>117.0</v>
      </c>
      <c r="E121" s="32">
        <f>'profile editor'!E120</f>
        <v>0.39</v>
      </c>
      <c r="F121" s="11">
        <f>'profile editor'!F120</f>
        <v>-0.12824</v>
      </c>
      <c r="G121" s="11">
        <f>'profile editor'!G120</f>
        <v>-0.816</v>
      </c>
      <c r="H121" s="11">
        <f>'profile editor'!H120</f>
        <v>14.4</v>
      </c>
      <c r="I121" s="4">
        <f t="shared" ref="I121:K121" si="119">F121/$B$4</f>
        <v>-0.12824</v>
      </c>
      <c r="J121" s="4">
        <f t="shared" si="119"/>
        <v>-0.816</v>
      </c>
      <c r="K121" s="4">
        <f t="shared" si="119"/>
        <v>14.4</v>
      </c>
      <c r="M121" s="39">
        <f>'profile editor'!O120</f>
        <v>0</v>
      </c>
      <c r="N121" s="39">
        <f>'profile editor'!Q120</f>
        <v>0</v>
      </c>
      <c r="P121" s="11">
        <f>$B$5*9.81*sin('profile editor'!$B$1)+$B$5*K121</f>
        <v>2225.867743</v>
      </c>
      <c r="Q121" s="11">
        <f t="shared" si="3"/>
        <v>-1816.308079</v>
      </c>
    </row>
    <row r="122" ht="14.25" customHeight="1">
      <c r="D122" s="10">
        <v>118.0</v>
      </c>
      <c r="E122" s="32">
        <f>'profile editor'!E121</f>
        <v>0.3933333333</v>
      </c>
      <c r="F122" s="11">
        <f>'profile editor'!F121</f>
        <v>-0.1308</v>
      </c>
      <c r="G122" s="11">
        <f>'profile editor'!G121</f>
        <v>-0.768</v>
      </c>
      <c r="H122" s="11">
        <f>'profile editor'!H121</f>
        <v>14.4</v>
      </c>
      <c r="I122" s="4">
        <f t="shared" ref="I122:K122" si="120">F122/$B$4</f>
        <v>-0.1308</v>
      </c>
      <c r="J122" s="4">
        <f t="shared" si="120"/>
        <v>-0.768</v>
      </c>
      <c r="K122" s="4">
        <f t="shared" si="120"/>
        <v>14.4</v>
      </c>
      <c r="M122" s="39">
        <f>'profile editor'!O121</f>
        <v>0</v>
      </c>
      <c r="N122" s="39">
        <f>'profile editor'!Q121</f>
        <v>0</v>
      </c>
      <c r="P122" s="11">
        <f>$B$5*9.81*sin('profile editor'!$B$1)+$B$5*K122</f>
        <v>2225.867743</v>
      </c>
      <c r="Q122" s="11">
        <f t="shared" si="3"/>
        <v>-1709.466427</v>
      </c>
    </row>
    <row r="123" ht="14.25" customHeight="1">
      <c r="D123" s="10">
        <v>119.0</v>
      </c>
      <c r="E123" s="32">
        <f>'profile editor'!E122</f>
        <v>0.3966666667</v>
      </c>
      <c r="F123" s="11">
        <f>'profile editor'!F122</f>
        <v>-0.1332</v>
      </c>
      <c r="G123" s="11">
        <f>'profile editor'!G122</f>
        <v>-0.72</v>
      </c>
      <c r="H123" s="11">
        <f>'profile editor'!H122</f>
        <v>14.4</v>
      </c>
      <c r="I123" s="4">
        <f t="shared" ref="I123:K123" si="121">F123/$B$4</f>
        <v>-0.1332</v>
      </c>
      <c r="J123" s="4">
        <f t="shared" si="121"/>
        <v>-0.72</v>
      </c>
      <c r="K123" s="4">
        <f t="shared" si="121"/>
        <v>14.4</v>
      </c>
      <c r="M123" s="39">
        <f>'profile editor'!O122</f>
        <v>0</v>
      </c>
      <c r="N123" s="39">
        <f>'profile editor'!Q122</f>
        <v>0</v>
      </c>
      <c r="P123" s="11">
        <f>$B$5*9.81*sin('profile editor'!$B$1)+$B$5*K123</f>
        <v>2225.867743</v>
      </c>
      <c r="Q123" s="11">
        <f t="shared" si="3"/>
        <v>-1602.624775</v>
      </c>
    </row>
    <row r="124" ht="14.25" customHeight="1">
      <c r="D124" s="10">
        <v>120.0</v>
      </c>
      <c r="E124" s="32">
        <f>'profile editor'!E123</f>
        <v>0.4</v>
      </c>
      <c r="F124" s="11">
        <f>'profile editor'!F123</f>
        <v>-0.13544</v>
      </c>
      <c r="G124" s="11">
        <f>'profile editor'!G123</f>
        <v>-0.672</v>
      </c>
      <c r="H124" s="11">
        <f>'profile editor'!H123</f>
        <v>14.4</v>
      </c>
      <c r="I124" s="4">
        <f t="shared" ref="I124:K124" si="122">F124/$B$4</f>
        <v>-0.13544</v>
      </c>
      <c r="J124" s="4">
        <f t="shared" si="122"/>
        <v>-0.672</v>
      </c>
      <c r="K124" s="4">
        <f t="shared" si="122"/>
        <v>14.4</v>
      </c>
      <c r="M124" s="39">
        <f>'profile editor'!O123</f>
        <v>0</v>
      </c>
      <c r="N124" s="39">
        <f>'profile editor'!Q123</f>
        <v>0</v>
      </c>
      <c r="P124" s="11">
        <f>$B$5*9.81*sin('profile editor'!$B$1)+$B$5*K124</f>
        <v>2225.867743</v>
      </c>
      <c r="Q124" s="11">
        <f t="shared" si="3"/>
        <v>-1495.783124</v>
      </c>
    </row>
    <row r="125" ht="14.25" customHeight="1">
      <c r="D125" s="10">
        <v>121.0</v>
      </c>
      <c r="E125" s="32">
        <f>'profile editor'!E124</f>
        <v>0.4033333333</v>
      </c>
      <c r="F125" s="11">
        <f>'profile editor'!F124</f>
        <v>-0.13752</v>
      </c>
      <c r="G125" s="11">
        <f>'profile editor'!G124</f>
        <v>-0.624</v>
      </c>
      <c r="H125" s="11">
        <f>'profile editor'!H124</f>
        <v>14.4</v>
      </c>
      <c r="I125" s="4">
        <f t="shared" ref="I125:K125" si="123">F125/$B$4</f>
        <v>-0.13752</v>
      </c>
      <c r="J125" s="4">
        <f t="shared" si="123"/>
        <v>-0.624</v>
      </c>
      <c r="K125" s="4">
        <f t="shared" si="123"/>
        <v>14.4</v>
      </c>
      <c r="M125" s="39">
        <f>'profile editor'!O124</f>
        <v>0</v>
      </c>
      <c r="N125" s="39">
        <f>'profile editor'!Q124</f>
        <v>0</v>
      </c>
      <c r="P125" s="11">
        <f>$B$5*9.81*sin('profile editor'!$B$1)+$B$5*K125</f>
        <v>2225.867743</v>
      </c>
      <c r="Q125" s="11">
        <f t="shared" si="3"/>
        <v>-1388.941472</v>
      </c>
    </row>
    <row r="126" ht="14.25" customHeight="1">
      <c r="D126" s="10">
        <v>122.0</v>
      </c>
      <c r="E126" s="32">
        <f>'profile editor'!E125</f>
        <v>0.4066666667</v>
      </c>
      <c r="F126" s="11">
        <f>'profile editor'!F125</f>
        <v>-0.13944</v>
      </c>
      <c r="G126" s="11">
        <f>'profile editor'!G125</f>
        <v>-0.576</v>
      </c>
      <c r="H126" s="11">
        <f>'profile editor'!H125</f>
        <v>14.4</v>
      </c>
      <c r="I126" s="4">
        <f t="shared" ref="I126:K126" si="124">F126/$B$4</f>
        <v>-0.13944</v>
      </c>
      <c r="J126" s="4">
        <f t="shared" si="124"/>
        <v>-0.576</v>
      </c>
      <c r="K126" s="4">
        <f t="shared" si="124"/>
        <v>14.4</v>
      </c>
      <c r="M126" s="39">
        <f>'profile editor'!O125</f>
        <v>0</v>
      </c>
      <c r="N126" s="39">
        <f>'profile editor'!Q125</f>
        <v>0</v>
      </c>
      <c r="P126" s="11">
        <f>$B$5*9.81*sin('profile editor'!$B$1)+$B$5*K126</f>
        <v>2225.867743</v>
      </c>
      <c r="Q126" s="11">
        <f t="shared" si="3"/>
        <v>-1282.09982</v>
      </c>
    </row>
    <row r="127" ht="14.25" customHeight="1">
      <c r="D127" s="10">
        <v>123.0</v>
      </c>
      <c r="E127" s="32">
        <f>'profile editor'!E126</f>
        <v>0.41</v>
      </c>
      <c r="F127" s="11">
        <f>'profile editor'!F126</f>
        <v>-0.1412</v>
      </c>
      <c r="G127" s="11">
        <f>'profile editor'!G126</f>
        <v>-0.528</v>
      </c>
      <c r="H127" s="11">
        <f>'profile editor'!H126</f>
        <v>14.4</v>
      </c>
      <c r="I127" s="4">
        <f t="shared" ref="I127:K127" si="125">F127/$B$4</f>
        <v>-0.1412</v>
      </c>
      <c r="J127" s="4">
        <f t="shared" si="125"/>
        <v>-0.528</v>
      </c>
      <c r="K127" s="4">
        <f t="shared" si="125"/>
        <v>14.4</v>
      </c>
      <c r="M127" s="39">
        <f>'profile editor'!O126</f>
        <v>0</v>
      </c>
      <c r="N127" s="39">
        <f>'profile editor'!Q126</f>
        <v>0</v>
      </c>
      <c r="P127" s="11">
        <f>$B$5*9.81*sin('profile editor'!$B$1)+$B$5*K127</f>
        <v>2225.867743</v>
      </c>
      <c r="Q127" s="11">
        <f t="shared" si="3"/>
        <v>-1175.258169</v>
      </c>
    </row>
    <row r="128" ht="14.25" customHeight="1">
      <c r="D128" s="10">
        <v>124.0</v>
      </c>
      <c r="E128" s="32">
        <f>'profile editor'!E127</f>
        <v>0.4133333333</v>
      </c>
      <c r="F128" s="11">
        <f>'profile editor'!F127</f>
        <v>-0.1428</v>
      </c>
      <c r="G128" s="11">
        <f>'profile editor'!G127</f>
        <v>-0.48</v>
      </c>
      <c r="H128" s="11">
        <f>'profile editor'!H127</f>
        <v>14.4</v>
      </c>
      <c r="I128" s="4">
        <f t="shared" ref="I128:K128" si="126">F128/$B$4</f>
        <v>-0.1428</v>
      </c>
      <c r="J128" s="4">
        <f t="shared" si="126"/>
        <v>-0.48</v>
      </c>
      <c r="K128" s="4">
        <f t="shared" si="126"/>
        <v>14.4</v>
      </c>
      <c r="M128" s="39">
        <f>'profile editor'!O127</f>
        <v>0</v>
      </c>
      <c r="N128" s="39">
        <f>'profile editor'!Q127</f>
        <v>0</v>
      </c>
      <c r="P128" s="11">
        <f>$B$5*9.81*sin('profile editor'!$B$1)+$B$5*K128</f>
        <v>2225.867743</v>
      </c>
      <c r="Q128" s="11">
        <f t="shared" si="3"/>
        <v>-1068.416517</v>
      </c>
    </row>
    <row r="129" ht="14.25" customHeight="1">
      <c r="D129" s="10">
        <v>125.0</v>
      </c>
      <c r="E129" s="32">
        <f>'profile editor'!E128</f>
        <v>0.4166666667</v>
      </c>
      <c r="F129" s="11">
        <f>'profile editor'!F128</f>
        <v>-0.14424</v>
      </c>
      <c r="G129" s="11">
        <f>'profile editor'!G128</f>
        <v>-0.432</v>
      </c>
      <c r="H129" s="11">
        <f>'profile editor'!H128</f>
        <v>14.4</v>
      </c>
      <c r="I129" s="4">
        <f t="shared" ref="I129:K129" si="127">F129/$B$4</f>
        <v>-0.14424</v>
      </c>
      <c r="J129" s="4">
        <f t="shared" si="127"/>
        <v>-0.432</v>
      </c>
      <c r="K129" s="4">
        <f t="shared" si="127"/>
        <v>14.4</v>
      </c>
      <c r="M129" s="39">
        <f>'profile editor'!O128</f>
        <v>0</v>
      </c>
      <c r="N129" s="39">
        <f>'profile editor'!Q128</f>
        <v>0</v>
      </c>
      <c r="P129" s="11">
        <f>$B$5*9.81*sin('profile editor'!$B$1)+$B$5*K129</f>
        <v>2225.867743</v>
      </c>
      <c r="Q129" s="11">
        <f t="shared" si="3"/>
        <v>-961.5748652</v>
      </c>
    </row>
    <row r="130" ht="14.25" customHeight="1">
      <c r="D130" s="10">
        <v>126.0</v>
      </c>
      <c r="E130" s="32">
        <f>'profile editor'!E129</f>
        <v>0.42</v>
      </c>
      <c r="F130" s="11">
        <f>'profile editor'!F129</f>
        <v>-0.14552</v>
      </c>
      <c r="G130" s="11">
        <f>'profile editor'!G129</f>
        <v>-0.384</v>
      </c>
      <c r="H130" s="11">
        <f>'profile editor'!H129</f>
        <v>14.4</v>
      </c>
      <c r="I130" s="4">
        <f t="shared" ref="I130:K130" si="128">F130/$B$4</f>
        <v>-0.14552</v>
      </c>
      <c r="J130" s="4">
        <f t="shared" si="128"/>
        <v>-0.384</v>
      </c>
      <c r="K130" s="4">
        <f t="shared" si="128"/>
        <v>14.4</v>
      </c>
      <c r="M130" s="39">
        <f>'profile editor'!O129</f>
        <v>0</v>
      </c>
      <c r="N130" s="39">
        <f>'profile editor'!Q129</f>
        <v>0</v>
      </c>
      <c r="P130" s="11">
        <f>$B$5*9.81*sin('profile editor'!$B$1)+$B$5*K130</f>
        <v>2225.867743</v>
      </c>
      <c r="Q130" s="11">
        <f t="shared" si="3"/>
        <v>-854.7332135</v>
      </c>
    </row>
    <row r="131" ht="14.25" customHeight="1">
      <c r="D131" s="10">
        <v>127.0</v>
      </c>
      <c r="E131" s="32">
        <f>'profile editor'!E130</f>
        <v>0.4233333333</v>
      </c>
      <c r="F131" s="11">
        <f>'profile editor'!F130</f>
        <v>-0.14664</v>
      </c>
      <c r="G131" s="11">
        <f>'profile editor'!G130</f>
        <v>-0.336</v>
      </c>
      <c r="H131" s="11">
        <f>'profile editor'!H130</f>
        <v>14.4</v>
      </c>
      <c r="I131" s="4">
        <f t="shared" ref="I131:K131" si="129">F131/$B$4</f>
        <v>-0.14664</v>
      </c>
      <c r="J131" s="4">
        <f t="shared" si="129"/>
        <v>-0.336</v>
      </c>
      <c r="K131" s="4">
        <f t="shared" si="129"/>
        <v>14.4</v>
      </c>
      <c r="M131" s="39">
        <f>'profile editor'!O130</f>
        <v>0</v>
      </c>
      <c r="N131" s="39">
        <f>'profile editor'!Q130</f>
        <v>0</v>
      </c>
      <c r="P131" s="11">
        <f>$B$5*9.81*sin('profile editor'!$B$1)+$B$5*K131</f>
        <v>2225.867743</v>
      </c>
      <c r="Q131" s="11">
        <f t="shared" si="3"/>
        <v>-747.8915618</v>
      </c>
    </row>
    <row r="132" ht="14.25" customHeight="1">
      <c r="D132" s="10">
        <v>128.0</v>
      </c>
      <c r="E132" s="32">
        <f>'profile editor'!E131</f>
        <v>0.4266666667</v>
      </c>
      <c r="F132" s="11">
        <f>'profile editor'!F131</f>
        <v>-0.1476</v>
      </c>
      <c r="G132" s="11">
        <f>'profile editor'!G131</f>
        <v>-0.288</v>
      </c>
      <c r="H132" s="11">
        <f>'profile editor'!H131</f>
        <v>14.4</v>
      </c>
      <c r="I132" s="4">
        <f t="shared" ref="I132:K132" si="130">F132/$B$4</f>
        <v>-0.1476</v>
      </c>
      <c r="J132" s="4">
        <f t="shared" si="130"/>
        <v>-0.288</v>
      </c>
      <c r="K132" s="4">
        <f t="shared" si="130"/>
        <v>14.4</v>
      </c>
      <c r="M132" s="39">
        <f>'profile editor'!O131</f>
        <v>0</v>
      </c>
      <c r="N132" s="39">
        <f>'profile editor'!Q131</f>
        <v>0</v>
      </c>
      <c r="P132" s="11">
        <f>$B$5*9.81*sin('profile editor'!$B$1)+$B$5*K132</f>
        <v>2225.867743</v>
      </c>
      <c r="Q132" s="11">
        <f t="shared" si="3"/>
        <v>-641.0499101</v>
      </c>
    </row>
    <row r="133" ht="14.25" customHeight="1">
      <c r="D133" s="10">
        <v>129.0</v>
      </c>
      <c r="E133" s="32">
        <f>'profile editor'!E132</f>
        <v>0.43</v>
      </c>
      <c r="F133" s="11">
        <f>'profile editor'!F132</f>
        <v>-0.1484</v>
      </c>
      <c r="G133" s="11">
        <f>'profile editor'!G132</f>
        <v>-0.24</v>
      </c>
      <c r="H133" s="11">
        <f>'profile editor'!H132</f>
        <v>14.4</v>
      </c>
      <c r="I133" s="4">
        <f t="shared" ref="I133:K133" si="131">F133/$B$4</f>
        <v>-0.1484</v>
      </c>
      <c r="J133" s="4">
        <f t="shared" si="131"/>
        <v>-0.24</v>
      </c>
      <c r="K133" s="4">
        <f t="shared" si="131"/>
        <v>14.4</v>
      </c>
      <c r="M133" s="39">
        <f>'profile editor'!O132</f>
        <v>0</v>
      </c>
      <c r="N133" s="39">
        <f>'profile editor'!Q132</f>
        <v>0</v>
      </c>
      <c r="P133" s="11">
        <f>$B$5*9.81*sin('profile editor'!$B$1)+$B$5*K133</f>
        <v>2225.867743</v>
      </c>
      <c r="Q133" s="11">
        <f t="shared" si="3"/>
        <v>-534.2082584</v>
      </c>
    </row>
    <row r="134" ht="14.25" customHeight="1">
      <c r="D134" s="10">
        <v>130.0</v>
      </c>
      <c r="E134" s="32">
        <f>'profile editor'!E133</f>
        <v>0.4333333333</v>
      </c>
      <c r="F134" s="11">
        <f>'profile editor'!F133</f>
        <v>-0.14904</v>
      </c>
      <c r="G134" s="11">
        <f>'profile editor'!G133</f>
        <v>-0.192</v>
      </c>
      <c r="H134" s="11">
        <f>'profile editor'!H133</f>
        <v>14.4</v>
      </c>
      <c r="I134" s="4">
        <f t="shared" ref="I134:K134" si="132">F134/$B$4</f>
        <v>-0.14904</v>
      </c>
      <c r="J134" s="4">
        <f t="shared" si="132"/>
        <v>-0.192</v>
      </c>
      <c r="K134" s="4">
        <f t="shared" si="132"/>
        <v>14.4</v>
      </c>
      <c r="M134" s="39">
        <f>'profile editor'!O133</f>
        <v>0</v>
      </c>
      <c r="N134" s="39">
        <f>'profile editor'!Q133</f>
        <v>0</v>
      </c>
      <c r="P134" s="11">
        <f>$B$5*9.81*sin('profile editor'!$B$1)+$B$5*K134</f>
        <v>2225.867743</v>
      </c>
      <c r="Q134" s="11">
        <f t="shared" si="3"/>
        <v>-427.3666067</v>
      </c>
    </row>
    <row r="135" ht="14.25" customHeight="1">
      <c r="D135" s="10">
        <v>131.0</v>
      </c>
      <c r="E135" s="32">
        <f>'profile editor'!E134</f>
        <v>0.4366666667</v>
      </c>
      <c r="F135" s="11">
        <f>'profile editor'!F134</f>
        <v>-0.14952</v>
      </c>
      <c r="G135" s="11">
        <f>'profile editor'!G134</f>
        <v>-0.144</v>
      </c>
      <c r="H135" s="11">
        <f>'profile editor'!H134</f>
        <v>14.4</v>
      </c>
      <c r="I135" s="4">
        <f t="shared" ref="I135:K135" si="133">F135/$B$4</f>
        <v>-0.14952</v>
      </c>
      <c r="J135" s="4">
        <f t="shared" si="133"/>
        <v>-0.144</v>
      </c>
      <c r="K135" s="4">
        <f t="shared" si="133"/>
        <v>14.4</v>
      </c>
      <c r="M135" s="39">
        <f>'profile editor'!O134</f>
        <v>0</v>
      </c>
      <c r="N135" s="39">
        <f>'profile editor'!Q134</f>
        <v>0</v>
      </c>
      <c r="P135" s="11">
        <f>$B$5*9.81*sin('profile editor'!$B$1)+$B$5*K135</f>
        <v>2225.867743</v>
      </c>
      <c r="Q135" s="11">
        <f t="shared" si="3"/>
        <v>-320.5249551</v>
      </c>
    </row>
    <row r="136" ht="14.25" customHeight="1">
      <c r="D136" s="10">
        <v>132.0</v>
      </c>
      <c r="E136" s="32">
        <f>'profile editor'!E135</f>
        <v>0.44</v>
      </c>
      <c r="F136" s="11">
        <f>'profile editor'!F135</f>
        <v>-0.14984</v>
      </c>
      <c r="G136" s="11">
        <f>'profile editor'!G135</f>
        <v>-0.096</v>
      </c>
      <c r="H136" s="11">
        <f>'profile editor'!H135</f>
        <v>14.4</v>
      </c>
      <c r="I136" s="4">
        <f t="shared" ref="I136:K136" si="134">F136/$B$4</f>
        <v>-0.14984</v>
      </c>
      <c r="J136" s="4">
        <f t="shared" si="134"/>
        <v>-0.096</v>
      </c>
      <c r="K136" s="4">
        <f t="shared" si="134"/>
        <v>14.4</v>
      </c>
      <c r="M136" s="39">
        <f>'profile editor'!O135</f>
        <v>0</v>
      </c>
      <c r="N136" s="39">
        <f>'profile editor'!Q135</f>
        <v>0</v>
      </c>
      <c r="P136" s="11">
        <f>$B$5*9.81*sin('profile editor'!$B$1)+$B$5*K136</f>
        <v>2225.867743</v>
      </c>
      <c r="Q136" s="11">
        <f t="shared" si="3"/>
        <v>-213.6833034</v>
      </c>
    </row>
    <row r="137" ht="14.25" customHeight="1">
      <c r="D137" s="10">
        <v>133.0</v>
      </c>
      <c r="E137" s="32">
        <f>'profile editor'!E136</f>
        <v>0.4433333333</v>
      </c>
      <c r="F137" s="11">
        <f>'profile editor'!F136</f>
        <v>-0.15</v>
      </c>
      <c r="G137" s="11">
        <f>'profile editor'!G136</f>
        <v>-0.048</v>
      </c>
      <c r="H137" s="11">
        <f>'profile editor'!H136</f>
        <v>14.4</v>
      </c>
      <c r="I137" s="4">
        <f t="shared" ref="I137:K137" si="135">F137/$B$4</f>
        <v>-0.15</v>
      </c>
      <c r="J137" s="4">
        <f t="shared" si="135"/>
        <v>-0.048</v>
      </c>
      <c r="K137" s="4">
        <f t="shared" si="135"/>
        <v>14.4</v>
      </c>
      <c r="M137" s="39">
        <f>'profile editor'!O136</f>
        <v>0</v>
      </c>
      <c r="N137" s="39">
        <f>'profile editor'!Q136</f>
        <v>0</v>
      </c>
      <c r="P137" s="11">
        <f>$B$5*9.81*sin('profile editor'!$B$1)+$B$5*K137</f>
        <v>2225.867743</v>
      </c>
      <c r="Q137" s="11">
        <f t="shared" si="3"/>
        <v>-106.8416517</v>
      </c>
    </row>
    <row r="138" ht="14.25" customHeight="1">
      <c r="D138" s="10">
        <v>134.0</v>
      </c>
      <c r="E138" s="32">
        <f>'profile editor'!E137</f>
        <v>0.4466666667</v>
      </c>
      <c r="F138" s="11">
        <f>'profile editor'!F137</f>
        <v>-0.15</v>
      </c>
      <c r="G138" s="11">
        <f>'profile editor'!G137</f>
        <v>0</v>
      </c>
      <c r="H138" s="11">
        <f>'profile editor'!H137</f>
        <v>14.4</v>
      </c>
      <c r="I138" s="4">
        <f t="shared" ref="I138:K138" si="136">F138/$B$4</f>
        <v>-0.15</v>
      </c>
      <c r="J138" s="4">
        <f t="shared" si="136"/>
        <v>0</v>
      </c>
      <c r="K138" s="4">
        <f t="shared" si="136"/>
        <v>14.4</v>
      </c>
      <c r="M138" s="39">
        <f>'profile editor'!O137</f>
        <v>0</v>
      </c>
      <c r="N138" s="39">
        <f>'profile editor'!Q137</f>
        <v>0</v>
      </c>
      <c r="P138" s="11">
        <f>$B$5*9.81*sin('profile editor'!$B$1)+$B$5*K138</f>
        <v>2225.867743</v>
      </c>
      <c r="Q138" s="11">
        <f t="shared" si="3"/>
        <v>0</v>
      </c>
    </row>
    <row r="139" ht="14.25" customHeight="1">
      <c r="D139" s="10">
        <v>135.0</v>
      </c>
      <c r="E139" s="32">
        <f>'profile editor'!E138</f>
        <v>0.45</v>
      </c>
      <c r="F139" s="11">
        <f>'profile editor'!F138</f>
        <v>-0.15</v>
      </c>
      <c r="G139" s="11">
        <f>'profile editor'!G138</f>
        <v>0</v>
      </c>
      <c r="H139" s="11">
        <f>'profile editor'!H138</f>
        <v>0</v>
      </c>
      <c r="I139" s="4">
        <f t="shared" ref="I139:K139" si="137">F139/$B$4</f>
        <v>-0.15</v>
      </c>
      <c r="J139" s="4">
        <f t="shared" si="137"/>
        <v>0</v>
      </c>
      <c r="K139" s="4">
        <f t="shared" si="137"/>
        <v>0</v>
      </c>
      <c r="M139" s="39">
        <f>'profile editor'!O138</f>
        <v>0</v>
      </c>
      <c r="N139" s="39">
        <f>'profile editor'!Q138</f>
        <v>0</v>
      </c>
      <c r="P139" s="11">
        <f>$B$5*9.81*sin('profile editor'!$B$1)+$B$5*K139</f>
        <v>677.8677435</v>
      </c>
      <c r="Q139" s="11">
        <f t="shared" si="3"/>
        <v>0</v>
      </c>
    </row>
    <row r="140" ht="14.25" customHeight="1">
      <c r="D140" s="10">
        <v>136.0</v>
      </c>
      <c r="E140" s="32">
        <f>'profile editor'!E139</f>
        <v>0.4566666667</v>
      </c>
      <c r="F140" s="11">
        <f>'profile editor'!F139</f>
        <v>-0.15</v>
      </c>
      <c r="G140" s="11">
        <f>'profile editor'!G139</f>
        <v>0</v>
      </c>
      <c r="H140" s="11">
        <f>'profile editor'!H139</f>
        <v>0</v>
      </c>
      <c r="I140" s="4">
        <f t="shared" ref="I140:K140" si="138">F140/$B$4</f>
        <v>-0.15</v>
      </c>
      <c r="J140" s="4">
        <f t="shared" si="138"/>
        <v>0</v>
      </c>
      <c r="K140" s="4">
        <f t="shared" si="138"/>
        <v>0</v>
      </c>
      <c r="M140" s="39">
        <f>'profile editor'!O139</f>
        <v>0</v>
      </c>
      <c r="N140" s="39">
        <f>'profile editor'!Q139</f>
        <v>0</v>
      </c>
      <c r="P140" s="11">
        <f>$B$5*9.81*sin('profile editor'!$B$1)+$B$5*K140</f>
        <v>677.8677435</v>
      </c>
      <c r="Q140" s="11">
        <f t="shared" si="3"/>
        <v>0</v>
      </c>
    </row>
    <row r="141" ht="14.25" customHeight="1">
      <c r="D141" s="10">
        <v>137.0</v>
      </c>
      <c r="E141" s="32">
        <f>'profile editor'!E140</f>
        <v>0.4633333333</v>
      </c>
      <c r="F141" s="11">
        <f>'profile editor'!F140</f>
        <v>-0.15</v>
      </c>
      <c r="G141" s="11">
        <f>'profile editor'!G140</f>
        <v>0</v>
      </c>
      <c r="H141" s="11">
        <f>'profile editor'!H140</f>
        <v>0</v>
      </c>
      <c r="I141" s="4">
        <f t="shared" ref="I141:K141" si="139">F141/$B$4</f>
        <v>-0.15</v>
      </c>
      <c r="J141" s="4">
        <f t="shared" si="139"/>
        <v>0</v>
      </c>
      <c r="K141" s="4">
        <f t="shared" si="139"/>
        <v>0</v>
      </c>
      <c r="M141" s="39">
        <f>'profile editor'!O140</f>
        <v>0</v>
      </c>
      <c r="N141" s="39">
        <f>'profile editor'!Q140</f>
        <v>0</v>
      </c>
      <c r="P141" s="11">
        <f>$B$5*9.81*sin('profile editor'!$B$1)+$B$5*K141</f>
        <v>677.8677435</v>
      </c>
      <c r="Q141" s="11">
        <f t="shared" si="3"/>
        <v>0</v>
      </c>
    </row>
    <row r="142" ht="14.25" customHeight="1">
      <c r="D142" s="10">
        <v>138.0</v>
      </c>
      <c r="E142" s="32">
        <f>'profile editor'!E141</f>
        <v>0.47</v>
      </c>
      <c r="F142" s="11">
        <f>'profile editor'!F141</f>
        <v>-0.15</v>
      </c>
      <c r="G142" s="11">
        <f>'profile editor'!G141</f>
        <v>0</v>
      </c>
      <c r="H142" s="11">
        <f>'profile editor'!H141</f>
        <v>0</v>
      </c>
      <c r="I142" s="4">
        <f t="shared" ref="I142:K142" si="140">F142/$B$4</f>
        <v>-0.15</v>
      </c>
      <c r="J142" s="4">
        <f t="shared" si="140"/>
        <v>0</v>
      </c>
      <c r="K142" s="4">
        <f t="shared" si="140"/>
        <v>0</v>
      </c>
      <c r="M142" s="39">
        <f>'profile editor'!O141</f>
        <v>0</v>
      </c>
      <c r="N142" s="39">
        <f>'profile editor'!Q141</f>
        <v>0</v>
      </c>
      <c r="P142" s="11">
        <f>$B$5*9.81*sin('profile editor'!$B$1)+$B$5*K142</f>
        <v>677.8677435</v>
      </c>
      <c r="Q142" s="11">
        <f t="shared" si="3"/>
        <v>0</v>
      </c>
    </row>
    <row r="143" ht="14.25" customHeight="1">
      <c r="D143" s="10">
        <v>139.0</v>
      </c>
      <c r="E143" s="32">
        <f>'profile editor'!E142</f>
        <v>0.4766666667</v>
      </c>
      <c r="F143" s="11">
        <f>'profile editor'!F142</f>
        <v>-0.15</v>
      </c>
      <c r="G143" s="11">
        <f>'profile editor'!G142</f>
        <v>0</v>
      </c>
      <c r="H143" s="11">
        <f>'profile editor'!H142</f>
        <v>0</v>
      </c>
      <c r="I143" s="4">
        <f t="shared" ref="I143:K143" si="141">F143/$B$4</f>
        <v>-0.15</v>
      </c>
      <c r="J143" s="4">
        <f t="shared" si="141"/>
        <v>0</v>
      </c>
      <c r="K143" s="4">
        <f t="shared" si="141"/>
        <v>0</v>
      </c>
      <c r="M143" s="39">
        <f>'profile editor'!O142</f>
        <v>0</v>
      </c>
      <c r="N143" s="39">
        <f>'profile editor'!Q142</f>
        <v>0</v>
      </c>
      <c r="P143" s="11">
        <f>$B$5*9.81*sin('profile editor'!$B$1)+$B$5*K143</f>
        <v>677.8677435</v>
      </c>
      <c r="Q143" s="11">
        <f t="shared" si="3"/>
        <v>0</v>
      </c>
    </row>
    <row r="144" ht="14.25" customHeight="1">
      <c r="D144" s="10">
        <v>140.0</v>
      </c>
      <c r="E144" s="32">
        <f>'profile editor'!E143</f>
        <v>0.4833333333</v>
      </c>
      <c r="F144" s="11">
        <f>'profile editor'!F143</f>
        <v>-0.15</v>
      </c>
      <c r="G144" s="11">
        <f>'profile editor'!G143</f>
        <v>0</v>
      </c>
      <c r="H144" s="11">
        <f>'profile editor'!H143</f>
        <v>0</v>
      </c>
      <c r="I144" s="4">
        <f t="shared" ref="I144:K144" si="142">F144/$B$4</f>
        <v>-0.15</v>
      </c>
      <c r="J144" s="4">
        <f t="shared" si="142"/>
        <v>0</v>
      </c>
      <c r="K144" s="4">
        <f t="shared" si="142"/>
        <v>0</v>
      </c>
      <c r="M144" s="39">
        <f>'profile editor'!O143</f>
        <v>0</v>
      </c>
      <c r="N144" s="39">
        <f>'profile editor'!Q143</f>
        <v>0</v>
      </c>
      <c r="P144" s="11">
        <f>$B$5*9.81*sin('profile editor'!$B$1)+$B$5*K144</f>
        <v>677.8677435</v>
      </c>
      <c r="Q144" s="11">
        <f t="shared" si="3"/>
        <v>0</v>
      </c>
    </row>
    <row r="145" ht="14.25" customHeight="1">
      <c r="D145" s="10">
        <v>141.0</v>
      </c>
      <c r="E145" s="32">
        <f>'profile editor'!E144</f>
        <v>0.49</v>
      </c>
      <c r="F145" s="11">
        <f>'profile editor'!F144</f>
        <v>-0.15</v>
      </c>
      <c r="G145" s="11">
        <f>'profile editor'!G144</f>
        <v>0</v>
      </c>
      <c r="H145" s="11">
        <f>'profile editor'!H144</f>
        <v>0</v>
      </c>
      <c r="I145" s="4">
        <f t="shared" ref="I145:K145" si="143">F145/$B$4</f>
        <v>-0.15</v>
      </c>
      <c r="J145" s="4">
        <f t="shared" si="143"/>
        <v>0</v>
      </c>
      <c r="K145" s="4">
        <f t="shared" si="143"/>
        <v>0</v>
      </c>
      <c r="M145" s="39">
        <f>'profile editor'!O144</f>
        <v>0</v>
      </c>
      <c r="N145" s="39">
        <f>'profile editor'!Q144</f>
        <v>0</v>
      </c>
      <c r="P145" s="11">
        <f>$B$5*9.81*sin('profile editor'!$B$1)+$B$5*K145</f>
        <v>677.8677435</v>
      </c>
      <c r="Q145" s="11">
        <f t="shared" si="3"/>
        <v>0</v>
      </c>
    </row>
    <row r="146" ht="14.25" customHeight="1">
      <c r="D146" s="10">
        <v>142.0</v>
      </c>
      <c r="E146" s="32">
        <f>'profile editor'!E145</f>
        <v>0.4966666667</v>
      </c>
      <c r="F146" s="11">
        <f>'profile editor'!F145</f>
        <v>-0.15</v>
      </c>
      <c r="G146" s="11">
        <f>'profile editor'!G145</f>
        <v>0</v>
      </c>
      <c r="H146" s="11">
        <f>'profile editor'!H145</f>
        <v>0</v>
      </c>
      <c r="I146" s="4">
        <f t="shared" ref="I146:K146" si="144">F146/$B$4</f>
        <v>-0.15</v>
      </c>
      <c r="J146" s="4">
        <f t="shared" si="144"/>
        <v>0</v>
      </c>
      <c r="K146" s="4">
        <f t="shared" si="144"/>
        <v>0</v>
      </c>
      <c r="M146" s="39">
        <f>'profile editor'!O145</f>
        <v>0</v>
      </c>
      <c r="N146" s="39">
        <f>'profile editor'!Q145</f>
        <v>0</v>
      </c>
      <c r="P146" s="11">
        <f>$B$5*9.81*sin('profile editor'!$B$1)+$B$5*K146</f>
        <v>677.8677435</v>
      </c>
      <c r="Q146" s="11">
        <f t="shared" si="3"/>
        <v>0</v>
      </c>
    </row>
    <row r="147" ht="14.25" customHeight="1">
      <c r="D147" s="10">
        <v>143.0</v>
      </c>
      <c r="E147" s="32">
        <f>'profile editor'!E146</f>
        <v>0.5033333333</v>
      </c>
      <c r="F147" s="11">
        <f>'profile editor'!F146</f>
        <v>-0.15</v>
      </c>
      <c r="G147" s="11">
        <f>'profile editor'!G146</f>
        <v>0</v>
      </c>
      <c r="H147" s="11">
        <f>'profile editor'!H146</f>
        <v>0</v>
      </c>
      <c r="I147" s="4">
        <f t="shared" ref="I147:K147" si="145">F147/$B$4</f>
        <v>-0.15</v>
      </c>
      <c r="J147" s="4">
        <f t="shared" si="145"/>
        <v>0</v>
      </c>
      <c r="K147" s="4">
        <f t="shared" si="145"/>
        <v>0</v>
      </c>
      <c r="M147" s="39">
        <f>'profile editor'!O146</f>
        <v>0</v>
      </c>
      <c r="N147" s="39">
        <f>'profile editor'!Q146</f>
        <v>0</v>
      </c>
      <c r="P147" s="11">
        <f>$B$5*9.81*sin('profile editor'!$B$1)+$B$5*K147</f>
        <v>677.8677435</v>
      </c>
      <c r="Q147" s="11">
        <f t="shared" si="3"/>
        <v>0</v>
      </c>
    </row>
    <row r="148" ht="14.25" customHeight="1">
      <c r="D148" s="10">
        <v>144.0</v>
      </c>
      <c r="E148" s="32">
        <f>'profile editor'!E147</f>
        <v>0.51</v>
      </c>
      <c r="F148" s="11">
        <f>'profile editor'!F147</f>
        <v>-0.15</v>
      </c>
      <c r="G148" s="11">
        <f>'profile editor'!G147</f>
        <v>0</v>
      </c>
      <c r="H148" s="11">
        <f>'profile editor'!H147</f>
        <v>0</v>
      </c>
      <c r="I148" s="4">
        <f t="shared" ref="I148:K148" si="146">F148/$B$4</f>
        <v>-0.15</v>
      </c>
      <c r="J148" s="4">
        <f t="shared" si="146"/>
        <v>0</v>
      </c>
      <c r="K148" s="4">
        <f t="shared" si="146"/>
        <v>0</v>
      </c>
      <c r="M148" s="39">
        <f>'profile editor'!O147</f>
        <v>0</v>
      </c>
      <c r="N148" s="39">
        <f>'profile editor'!Q147</f>
        <v>0</v>
      </c>
      <c r="P148" s="11">
        <f>$B$5*9.81*sin('profile editor'!$B$1)+$B$5*K148</f>
        <v>677.8677435</v>
      </c>
      <c r="Q148" s="11">
        <f t="shared" si="3"/>
        <v>0</v>
      </c>
    </row>
    <row r="149" ht="14.25" customHeight="1">
      <c r="D149" s="10">
        <v>145.0</v>
      </c>
      <c r="E149" s="32">
        <f>'profile editor'!E148</f>
        <v>0.5166666667</v>
      </c>
      <c r="F149" s="11">
        <f>'profile editor'!F148</f>
        <v>-0.15</v>
      </c>
      <c r="G149" s="11">
        <f>'profile editor'!G148</f>
        <v>0</v>
      </c>
      <c r="H149" s="11">
        <f>'profile editor'!H148</f>
        <v>0</v>
      </c>
      <c r="I149" s="4">
        <f t="shared" ref="I149:K149" si="147">F149/$B$4</f>
        <v>-0.15</v>
      </c>
      <c r="J149" s="4">
        <f t="shared" si="147"/>
        <v>0</v>
      </c>
      <c r="K149" s="4">
        <f t="shared" si="147"/>
        <v>0</v>
      </c>
      <c r="M149" s="39">
        <f>'profile editor'!O148</f>
        <v>0</v>
      </c>
      <c r="N149" s="39">
        <f>'profile editor'!Q148</f>
        <v>0</v>
      </c>
      <c r="P149" s="11">
        <f>$B$5*9.81*sin('profile editor'!$B$1)+$B$5*K149</f>
        <v>677.8677435</v>
      </c>
      <c r="Q149" s="11">
        <f t="shared" si="3"/>
        <v>0</v>
      </c>
    </row>
    <row r="150" ht="14.25" customHeight="1">
      <c r="D150" s="10">
        <v>146.0</v>
      </c>
      <c r="E150" s="32">
        <f>'profile editor'!E149</f>
        <v>0.5233333333</v>
      </c>
      <c r="F150" s="11">
        <f>'profile editor'!F149</f>
        <v>-0.15</v>
      </c>
      <c r="G150" s="11">
        <f>'profile editor'!G149</f>
        <v>0</v>
      </c>
      <c r="H150" s="11">
        <f>'profile editor'!H149</f>
        <v>0</v>
      </c>
      <c r="I150" s="4">
        <f t="shared" ref="I150:K150" si="148">F150/$B$4</f>
        <v>-0.15</v>
      </c>
      <c r="J150" s="4">
        <f t="shared" si="148"/>
        <v>0</v>
      </c>
      <c r="K150" s="4">
        <f t="shared" si="148"/>
        <v>0</v>
      </c>
      <c r="M150" s="39">
        <f>'profile editor'!O149</f>
        <v>0</v>
      </c>
      <c r="N150" s="39">
        <f>'profile editor'!Q149</f>
        <v>0</v>
      </c>
      <c r="P150" s="11">
        <f>$B$5*9.81*sin('profile editor'!$B$1)+$B$5*K150</f>
        <v>677.8677435</v>
      </c>
      <c r="Q150" s="11">
        <f t="shared" si="3"/>
        <v>0</v>
      </c>
    </row>
    <row r="151" ht="14.25" customHeight="1">
      <c r="D151" s="10">
        <v>147.0</v>
      </c>
      <c r="E151" s="32">
        <f>'profile editor'!E150</f>
        <v>0.53</v>
      </c>
      <c r="F151" s="11">
        <f>'profile editor'!F150</f>
        <v>-0.15</v>
      </c>
      <c r="G151" s="11">
        <f>'profile editor'!G150</f>
        <v>0</v>
      </c>
      <c r="H151" s="11">
        <f>'profile editor'!H150</f>
        <v>0</v>
      </c>
      <c r="I151" s="4">
        <f t="shared" ref="I151:K151" si="149">F151/$B$4</f>
        <v>-0.15</v>
      </c>
      <c r="J151" s="4">
        <f t="shared" si="149"/>
        <v>0</v>
      </c>
      <c r="K151" s="4">
        <f t="shared" si="149"/>
        <v>0</v>
      </c>
      <c r="M151" s="39">
        <f>'profile editor'!O150</f>
        <v>0</v>
      </c>
      <c r="N151" s="39">
        <f>'profile editor'!Q150</f>
        <v>0</v>
      </c>
      <c r="P151" s="11">
        <f>$B$5*9.81*sin('profile editor'!$B$1)+$B$5*K151</f>
        <v>677.8677435</v>
      </c>
      <c r="Q151" s="11">
        <f t="shared" si="3"/>
        <v>0</v>
      </c>
    </row>
    <row r="152" ht="14.25" customHeight="1">
      <c r="D152" s="10">
        <v>148.0</v>
      </c>
      <c r="E152" s="32">
        <f>'profile editor'!E151</f>
        <v>0.5366666667</v>
      </c>
      <c r="F152" s="11">
        <f>'profile editor'!F151</f>
        <v>-0.15</v>
      </c>
      <c r="G152" s="11">
        <f>'profile editor'!G151</f>
        <v>0</v>
      </c>
      <c r="H152" s="11">
        <f>'profile editor'!H151</f>
        <v>0</v>
      </c>
      <c r="I152" s="4">
        <f t="shared" ref="I152:K152" si="150">F152/$B$4</f>
        <v>-0.15</v>
      </c>
      <c r="J152" s="4">
        <f t="shared" si="150"/>
        <v>0</v>
      </c>
      <c r="K152" s="4">
        <f t="shared" si="150"/>
        <v>0</v>
      </c>
      <c r="M152" s="39">
        <f>'profile editor'!O151</f>
        <v>0</v>
      </c>
      <c r="N152" s="39">
        <f>'profile editor'!Q151</f>
        <v>0</v>
      </c>
      <c r="P152" s="11">
        <f>$B$5*9.81*sin('profile editor'!$B$1)+$B$5*K152</f>
        <v>677.8677435</v>
      </c>
      <c r="Q152" s="11">
        <f t="shared" si="3"/>
        <v>0</v>
      </c>
    </row>
    <row r="153" ht="14.25" customHeight="1">
      <c r="D153" s="10">
        <v>149.0</v>
      </c>
      <c r="E153" s="32">
        <f>'profile editor'!E152</f>
        <v>0.5433333333</v>
      </c>
      <c r="F153" s="11">
        <f>'profile editor'!F152</f>
        <v>-0.15</v>
      </c>
      <c r="G153" s="11">
        <f>'profile editor'!G152</f>
        <v>0</v>
      </c>
      <c r="H153" s="11">
        <f>'profile editor'!H152</f>
        <v>0</v>
      </c>
      <c r="I153" s="4">
        <f t="shared" ref="I153:K153" si="151">F153/$B$4</f>
        <v>-0.15</v>
      </c>
      <c r="J153" s="4">
        <f t="shared" si="151"/>
        <v>0</v>
      </c>
      <c r="K153" s="4">
        <f t="shared" si="151"/>
        <v>0</v>
      </c>
      <c r="M153" s="39">
        <f>'profile editor'!O152</f>
        <v>0</v>
      </c>
      <c r="N153" s="39">
        <f>'profile editor'!Q152</f>
        <v>0</v>
      </c>
      <c r="P153" s="11">
        <f>$B$5*9.81*sin('profile editor'!$B$1)+$B$5*K153</f>
        <v>677.8677435</v>
      </c>
      <c r="Q153" s="11">
        <f t="shared" si="3"/>
        <v>0</v>
      </c>
    </row>
    <row r="154" ht="14.25" customHeight="1">
      <c r="D154" s="10">
        <v>150.0</v>
      </c>
      <c r="E154" s="32">
        <f>'profile editor'!E153</f>
        <v>0.55</v>
      </c>
      <c r="F154" s="11">
        <f>'profile editor'!F153</f>
        <v>-0.15</v>
      </c>
      <c r="G154" s="11">
        <f>'profile editor'!G153</f>
        <v>0</v>
      </c>
      <c r="H154" s="11">
        <f>'profile editor'!H153</f>
        <v>0</v>
      </c>
      <c r="I154" s="4">
        <f t="shared" ref="I154:K154" si="152">F154/$B$4</f>
        <v>-0.15</v>
      </c>
      <c r="J154" s="4">
        <f t="shared" si="152"/>
        <v>0</v>
      </c>
      <c r="K154" s="4">
        <f t="shared" si="152"/>
        <v>0</v>
      </c>
      <c r="M154" s="39">
        <f>'profile editor'!O153</f>
        <v>0</v>
      </c>
      <c r="N154" s="39">
        <f>'profile editor'!Q153</f>
        <v>0</v>
      </c>
      <c r="P154" s="11">
        <f>$B$5*9.81*sin('profile editor'!$B$1)+$B$5*K154</f>
        <v>677.8677435</v>
      </c>
      <c r="Q154" s="11">
        <f t="shared" si="3"/>
        <v>0</v>
      </c>
    </row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F1:L1"/>
    <mergeCell ref="M1:Q1"/>
    <mergeCell ref="F2:H2"/>
    <mergeCell ref="I2:K2"/>
    <mergeCell ref="M2:O2"/>
    <mergeCell ref="P2:R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4" width="8.71"/>
    <col customWidth="1" min="5" max="5" width="12.57"/>
    <col customWidth="1" min="6" max="6" width="12.29"/>
    <col customWidth="1" min="7" max="7" width="14.57"/>
    <col customWidth="1" min="8" max="8" width="12.71"/>
    <col customWidth="1" min="12" max="12" width="8.71"/>
    <col customWidth="1" min="13" max="13" width="13.43"/>
    <col customWidth="1" min="14" max="15" width="8.71"/>
    <col customWidth="1" min="16" max="16" width="10.71"/>
    <col customWidth="1" min="17" max="26" width="8.71"/>
  </cols>
  <sheetData>
    <row r="1" ht="14.25" customHeight="1">
      <c r="A1" s="1" t="s">
        <v>44</v>
      </c>
      <c r="F1" s="42" t="s">
        <v>1</v>
      </c>
      <c r="G1" s="43"/>
      <c r="H1" s="43"/>
      <c r="I1" s="43"/>
      <c r="J1" s="43"/>
      <c r="K1" s="43"/>
      <c r="L1" s="43"/>
      <c r="M1" s="44" t="s">
        <v>2</v>
      </c>
      <c r="N1" s="43"/>
      <c r="O1" s="43"/>
      <c r="P1" s="43"/>
      <c r="Q1" s="43"/>
      <c r="R1" s="33"/>
      <c r="S1" s="33"/>
    </row>
    <row r="2" ht="14.25" customHeight="1">
      <c r="A2" s="34" t="s">
        <v>45</v>
      </c>
      <c r="F2" s="35" t="s">
        <v>46</v>
      </c>
      <c r="I2" s="35" t="s">
        <v>47</v>
      </c>
      <c r="M2" s="35" t="s">
        <v>48</v>
      </c>
      <c r="P2" s="35" t="s">
        <v>49</v>
      </c>
    </row>
    <row r="3" ht="14.25" customHeight="1">
      <c r="A3" s="38" t="s">
        <v>50</v>
      </c>
      <c r="B3" s="37">
        <f>B10/2</f>
        <v>0.075</v>
      </c>
      <c r="C3" s="36"/>
      <c r="E3" s="6" t="s">
        <v>4</v>
      </c>
      <c r="F3" s="7" t="s">
        <v>5</v>
      </c>
      <c r="G3" s="7" t="s">
        <v>6</v>
      </c>
      <c r="H3" s="7" t="s">
        <v>7</v>
      </c>
      <c r="I3" s="6" t="s">
        <v>51</v>
      </c>
      <c r="J3" s="6" t="s">
        <v>52</v>
      </c>
      <c r="K3" s="6" t="s">
        <v>53</v>
      </c>
      <c r="M3" s="7" t="s">
        <v>54</v>
      </c>
      <c r="N3" s="6" t="s">
        <v>10</v>
      </c>
      <c r="P3" s="6" t="s">
        <v>55</v>
      </c>
      <c r="Q3" s="6" t="s">
        <v>10</v>
      </c>
    </row>
    <row r="4" ht="14.25" customHeight="1">
      <c r="A4" s="38" t="s">
        <v>56</v>
      </c>
      <c r="B4" s="27">
        <f>B5*2*PI()/360</f>
        <v>0.6981317008</v>
      </c>
      <c r="C4" s="41" t="s">
        <v>57</v>
      </c>
      <c r="D4" s="10">
        <v>0.0</v>
      </c>
      <c r="E4" s="32">
        <f>'profile editor'!E3</f>
        <v>0</v>
      </c>
      <c r="F4" s="11">
        <f>'profile editor'!F3</f>
        <v>0</v>
      </c>
      <c r="G4" s="11">
        <f>'profile editor'!G3</f>
        <v>0</v>
      </c>
      <c r="H4" s="11">
        <f>'profile editor'!H3</f>
        <v>22.5</v>
      </c>
      <c r="I4" s="4">
        <f t="shared" ref="I4:K4" si="1">F4/($B$11)</f>
        <v>0</v>
      </c>
      <c r="J4" s="4">
        <f t="shared" si="1"/>
        <v>0</v>
      </c>
      <c r="K4" s="4">
        <f t="shared" si="1"/>
        <v>300</v>
      </c>
      <c r="M4" s="39">
        <f>Mass!P4</f>
        <v>3096.617743</v>
      </c>
      <c r="N4" s="39">
        <f>Mass!Q4</f>
        <v>0</v>
      </c>
      <c r="P4" s="4">
        <f t="shared" ref="P4:P154" si="3">($B$8*K4+M4*$B$11)/$B$6</f>
        <v>283.0514786</v>
      </c>
      <c r="Q4" s="4">
        <f t="shared" ref="Q4:Q154" si="4">P4*J4</f>
        <v>0</v>
      </c>
    </row>
    <row r="5" ht="14.25" customHeight="1">
      <c r="A5" s="38" t="s">
        <v>56</v>
      </c>
      <c r="B5" s="38">
        <v>40.0</v>
      </c>
      <c r="C5" s="41" t="s">
        <v>58</v>
      </c>
      <c r="D5" s="10">
        <v>1.0</v>
      </c>
      <c r="E5" s="32">
        <f>'profile editor'!E4</f>
        <v>0.003333333333</v>
      </c>
      <c r="F5" s="11">
        <f>'profile editor'!F4</f>
        <v>0.00025</v>
      </c>
      <c r="G5" s="11">
        <f>'profile editor'!G4</f>
        <v>0.075</v>
      </c>
      <c r="H5" s="11">
        <f>'profile editor'!H4</f>
        <v>22.5</v>
      </c>
      <c r="I5" s="4">
        <f t="shared" ref="I5:K5" si="2">F5/($B$11)</f>
        <v>0.003333333333</v>
      </c>
      <c r="J5" s="4">
        <f t="shared" si="2"/>
        <v>1</v>
      </c>
      <c r="K5" s="4">
        <f t="shared" si="2"/>
        <v>300</v>
      </c>
      <c r="M5" s="39">
        <f>Mass!P5</f>
        <v>3096.617743</v>
      </c>
      <c r="N5" s="39">
        <f>Mass!Q5</f>
        <v>232.2463308</v>
      </c>
      <c r="P5" s="4">
        <f t="shared" si="3"/>
        <v>283.0514786</v>
      </c>
      <c r="Q5" s="4">
        <f t="shared" si="4"/>
        <v>283.0514786</v>
      </c>
    </row>
    <row r="6" ht="14.25" customHeight="1">
      <c r="A6" s="37" t="s">
        <v>43</v>
      </c>
      <c r="B6" s="40">
        <v>0.9</v>
      </c>
      <c r="C6" s="36"/>
      <c r="D6" s="10">
        <v>2.0</v>
      </c>
      <c r="E6" s="32">
        <f>'profile editor'!E5</f>
        <v>0.006666666667</v>
      </c>
      <c r="F6" s="11">
        <f>'profile editor'!F5</f>
        <v>0.00075</v>
      </c>
      <c r="G6" s="11">
        <f>'profile editor'!G5</f>
        <v>0.15</v>
      </c>
      <c r="H6" s="11">
        <f>'profile editor'!H5</f>
        <v>22.5</v>
      </c>
      <c r="I6" s="4">
        <f t="shared" ref="I6:K6" si="5">F6/($B$11)</f>
        <v>0.01</v>
      </c>
      <c r="J6" s="4">
        <f t="shared" si="5"/>
        <v>2</v>
      </c>
      <c r="K6" s="4">
        <f t="shared" si="5"/>
        <v>300</v>
      </c>
      <c r="M6" s="39">
        <f>Mass!P6</f>
        <v>3096.617743</v>
      </c>
      <c r="N6" s="39">
        <f>Mass!Q6</f>
        <v>464.4926615</v>
      </c>
      <c r="P6" s="4">
        <f t="shared" si="3"/>
        <v>283.0514786</v>
      </c>
      <c r="Q6" s="4">
        <f t="shared" si="4"/>
        <v>566.1029572</v>
      </c>
    </row>
    <row r="7" ht="14.25" customHeight="1">
      <c r="A7" s="37"/>
      <c r="B7" s="38"/>
      <c r="C7" s="41"/>
      <c r="D7" s="10">
        <v>3.0</v>
      </c>
      <c r="E7" s="32">
        <f>'profile editor'!E6</f>
        <v>0.01</v>
      </c>
      <c r="F7" s="11">
        <f>'profile editor'!F6</f>
        <v>0.0015</v>
      </c>
      <c r="G7" s="11">
        <f>'profile editor'!G6</f>
        <v>0.225</v>
      </c>
      <c r="H7" s="11">
        <f>'profile editor'!H6</f>
        <v>22.5</v>
      </c>
      <c r="I7" s="4">
        <f t="shared" ref="I7:K7" si="6">F7/($B$11)</f>
        <v>0.02</v>
      </c>
      <c r="J7" s="4">
        <f t="shared" si="6"/>
        <v>3</v>
      </c>
      <c r="K7" s="4">
        <f t="shared" si="6"/>
        <v>300</v>
      </c>
      <c r="M7" s="39">
        <f>Mass!P7</f>
        <v>3096.617743</v>
      </c>
      <c r="N7" s="39">
        <f>Mass!Q7</f>
        <v>696.7389923</v>
      </c>
      <c r="P7" s="4">
        <f t="shared" si="3"/>
        <v>283.0514786</v>
      </c>
      <c r="Q7" s="4">
        <f t="shared" si="4"/>
        <v>849.1544359</v>
      </c>
    </row>
    <row r="8" ht="14.25" customHeight="1">
      <c r="A8" s="37" t="s">
        <v>59</v>
      </c>
      <c r="B8" s="38">
        <v>0.075</v>
      </c>
      <c r="C8" s="37" t="s">
        <v>60</v>
      </c>
      <c r="D8" s="10">
        <v>4.0</v>
      </c>
      <c r="E8" s="32">
        <f>'profile editor'!E7</f>
        <v>0.01333333333</v>
      </c>
      <c r="F8" s="11">
        <f>'profile editor'!F7</f>
        <v>0.0025</v>
      </c>
      <c r="G8" s="11">
        <f>'profile editor'!G7</f>
        <v>0.3</v>
      </c>
      <c r="H8" s="11">
        <f>'profile editor'!H7</f>
        <v>22.5</v>
      </c>
      <c r="I8" s="4">
        <f t="shared" ref="I8:K8" si="7">F8/($B$11)</f>
        <v>0.03333333333</v>
      </c>
      <c r="J8" s="4">
        <f t="shared" si="7"/>
        <v>4</v>
      </c>
      <c r="K8" s="4">
        <f t="shared" si="7"/>
        <v>300</v>
      </c>
      <c r="M8" s="39">
        <f>Mass!P8</f>
        <v>3096.617743</v>
      </c>
      <c r="N8" s="39">
        <f>Mass!Q8</f>
        <v>928.985323</v>
      </c>
      <c r="P8" s="4">
        <f t="shared" si="3"/>
        <v>283.0514786</v>
      </c>
      <c r="Q8" s="4">
        <f t="shared" si="4"/>
        <v>1132.205914</v>
      </c>
    </row>
    <row r="9" ht="14.25" customHeight="1">
      <c r="A9" s="41" t="s">
        <v>61</v>
      </c>
      <c r="B9" s="41">
        <v>0.0</v>
      </c>
      <c r="C9" s="41" t="s">
        <v>62</v>
      </c>
      <c r="D9" s="10">
        <v>5.0</v>
      </c>
      <c r="E9" s="32">
        <f>'profile editor'!E8</f>
        <v>0.01666666667</v>
      </c>
      <c r="F9" s="11">
        <f>'profile editor'!F8</f>
        <v>0.00375</v>
      </c>
      <c r="G9" s="11">
        <f>'profile editor'!G8</f>
        <v>0.375</v>
      </c>
      <c r="H9" s="11">
        <f>'profile editor'!H8</f>
        <v>22.5</v>
      </c>
      <c r="I9" s="4">
        <f t="shared" ref="I9:K9" si="8">F9/($B$11)</f>
        <v>0.05</v>
      </c>
      <c r="J9" s="4">
        <f t="shared" si="8"/>
        <v>5</v>
      </c>
      <c r="K9" s="4">
        <f t="shared" si="8"/>
        <v>300</v>
      </c>
      <c r="M9" s="39">
        <f>Mass!P9</f>
        <v>3096.617743</v>
      </c>
      <c r="N9" s="39">
        <f>Mass!Q9</f>
        <v>1161.231654</v>
      </c>
      <c r="P9" s="4">
        <f t="shared" si="3"/>
        <v>283.0514786</v>
      </c>
      <c r="Q9" s="4">
        <f t="shared" si="4"/>
        <v>1415.257393</v>
      </c>
    </row>
    <row r="10" ht="14.25" customHeight="1">
      <c r="A10" s="41" t="s">
        <v>63</v>
      </c>
      <c r="B10" s="41">
        <v>0.15</v>
      </c>
      <c r="C10" s="41" t="s">
        <v>18</v>
      </c>
      <c r="D10" s="10">
        <v>6.0</v>
      </c>
      <c r="E10" s="32">
        <f>'profile editor'!E9</f>
        <v>0.02</v>
      </c>
      <c r="F10" s="11">
        <f>'profile editor'!F9</f>
        <v>0.00525</v>
      </c>
      <c r="G10" s="11">
        <f>'profile editor'!G9</f>
        <v>0.45</v>
      </c>
      <c r="H10" s="11">
        <f>'profile editor'!H9</f>
        <v>22.5</v>
      </c>
      <c r="I10" s="4">
        <f t="shared" ref="I10:K10" si="9">F10/($B$11)</f>
        <v>0.07</v>
      </c>
      <c r="J10" s="4">
        <f t="shared" si="9"/>
        <v>6</v>
      </c>
      <c r="K10" s="4">
        <f t="shared" si="9"/>
        <v>300</v>
      </c>
      <c r="M10" s="39">
        <f>Mass!P10</f>
        <v>3096.617743</v>
      </c>
      <c r="N10" s="39">
        <f>Mass!Q10</f>
        <v>1393.477985</v>
      </c>
      <c r="P10" s="4">
        <f t="shared" si="3"/>
        <v>283.0514786</v>
      </c>
      <c r="Q10" s="4">
        <f t="shared" si="4"/>
        <v>1698.308872</v>
      </c>
    </row>
    <row r="11" ht="14.25" customHeight="1">
      <c r="A11" s="41" t="s">
        <v>64</v>
      </c>
      <c r="B11" s="36">
        <f>B10/2</f>
        <v>0.075</v>
      </c>
      <c r="C11" s="41" t="s">
        <v>18</v>
      </c>
      <c r="D11" s="10">
        <v>7.0</v>
      </c>
      <c r="E11" s="32">
        <f>'profile editor'!E10</f>
        <v>0.02333333333</v>
      </c>
      <c r="F11" s="11">
        <f>'profile editor'!F10</f>
        <v>0.007</v>
      </c>
      <c r="G11" s="11">
        <f>'profile editor'!G10</f>
        <v>0.525</v>
      </c>
      <c r="H11" s="11">
        <f>'profile editor'!H10</f>
        <v>22.5</v>
      </c>
      <c r="I11" s="4">
        <f t="shared" ref="I11:K11" si="10">F11/($B$11)</f>
        <v>0.09333333333</v>
      </c>
      <c r="J11" s="4">
        <f t="shared" si="10"/>
        <v>7</v>
      </c>
      <c r="K11" s="4">
        <f t="shared" si="10"/>
        <v>300</v>
      </c>
      <c r="M11" s="39">
        <f>Mass!P11</f>
        <v>3096.617743</v>
      </c>
      <c r="N11" s="39">
        <f>Mass!Q11</f>
        <v>1625.724315</v>
      </c>
      <c r="P11" s="4">
        <f t="shared" si="3"/>
        <v>283.0514786</v>
      </c>
      <c r="Q11" s="4">
        <f t="shared" si="4"/>
        <v>1981.36035</v>
      </c>
    </row>
    <row r="12" ht="14.25" customHeight="1">
      <c r="A12" s="36"/>
      <c r="B12" s="36"/>
      <c r="C12" s="36"/>
      <c r="D12" s="10">
        <v>8.0</v>
      </c>
      <c r="E12" s="32">
        <f>'profile editor'!E11</f>
        <v>0.02666666667</v>
      </c>
      <c r="F12" s="11">
        <f>'profile editor'!F11</f>
        <v>0.009</v>
      </c>
      <c r="G12" s="11">
        <f>'profile editor'!G11</f>
        <v>0.6</v>
      </c>
      <c r="H12" s="11">
        <f>'profile editor'!H11</f>
        <v>22.5</v>
      </c>
      <c r="I12" s="4">
        <f t="shared" ref="I12:K12" si="11">F12/($B$11)</f>
        <v>0.12</v>
      </c>
      <c r="J12" s="4">
        <f t="shared" si="11"/>
        <v>8</v>
      </c>
      <c r="K12" s="4">
        <f t="shared" si="11"/>
        <v>300</v>
      </c>
      <c r="M12" s="39">
        <f>Mass!P12</f>
        <v>3096.617743</v>
      </c>
      <c r="N12" s="39">
        <f>Mass!Q12</f>
        <v>1857.970646</v>
      </c>
      <c r="P12" s="4">
        <f t="shared" si="3"/>
        <v>283.0514786</v>
      </c>
      <c r="Q12" s="4">
        <f t="shared" si="4"/>
        <v>2264.411829</v>
      </c>
    </row>
    <row r="13" ht="14.25" customHeight="1">
      <c r="A13" s="41"/>
      <c r="B13" s="36"/>
      <c r="C13" s="41"/>
      <c r="D13" s="10">
        <v>9.0</v>
      </c>
      <c r="E13" s="32">
        <f>'profile editor'!E12</f>
        <v>0.03</v>
      </c>
      <c r="F13" s="11">
        <f>'profile editor'!F12</f>
        <v>0.01125</v>
      </c>
      <c r="G13" s="11">
        <f>'profile editor'!G12</f>
        <v>0.675</v>
      </c>
      <c r="H13" s="11">
        <f>'profile editor'!H12</f>
        <v>22.5</v>
      </c>
      <c r="I13" s="4">
        <f t="shared" ref="I13:K13" si="12">F13/($B$11)</f>
        <v>0.15</v>
      </c>
      <c r="J13" s="4">
        <f t="shared" si="12"/>
        <v>9</v>
      </c>
      <c r="K13" s="4">
        <f t="shared" si="12"/>
        <v>300</v>
      </c>
      <c r="M13" s="39">
        <f>Mass!P13</f>
        <v>3096.617743</v>
      </c>
      <c r="N13" s="39">
        <f>Mass!Q13</f>
        <v>2090.216977</v>
      </c>
      <c r="P13" s="4">
        <f t="shared" si="3"/>
        <v>283.0514786</v>
      </c>
      <c r="Q13" s="4">
        <f t="shared" si="4"/>
        <v>2547.463308</v>
      </c>
    </row>
    <row r="14" ht="14.25" customHeight="1">
      <c r="A14" s="41"/>
      <c r="B14" s="36"/>
      <c r="C14" s="41"/>
      <c r="D14" s="10">
        <v>10.0</v>
      </c>
      <c r="E14" s="32">
        <f>'profile editor'!E13</f>
        <v>0.03333333333</v>
      </c>
      <c r="F14" s="11">
        <f>'profile editor'!F13</f>
        <v>0.01375</v>
      </c>
      <c r="G14" s="11">
        <f>'profile editor'!G13</f>
        <v>0.75</v>
      </c>
      <c r="H14" s="11">
        <f>'profile editor'!H13</f>
        <v>22.5</v>
      </c>
      <c r="I14" s="4">
        <f t="shared" ref="I14:K14" si="13">F14/($B$11)</f>
        <v>0.1833333333</v>
      </c>
      <c r="J14" s="4">
        <f t="shared" si="13"/>
        <v>10</v>
      </c>
      <c r="K14" s="4">
        <f t="shared" si="13"/>
        <v>300</v>
      </c>
      <c r="M14" s="39">
        <f>Mass!P14</f>
        <v>3096.617743</v>
      </c>
      <c r="N14" s="39">
        <f>Mass!Q14</f>
        <v>2322.463308</v>
      </c>
      <c r="P14" s="4">
        <f t="shared" si="3"/>
        <v>283.0514786</v>
      </c>
      <c r="Q14" s="4">
        <f t="shared" si="4"/>
        <v>2830.514786</v>
      </c>
    </row>
    <row r="15" ht="14.25" customHeight="1">
      <c r="A15" s="36"/>
      <c r="B15" s="36"/>
      <c r="C15" s="41"/>
      <c r="D15" s="10">
        <v>11.0</v>
      </c>
      <c r="E15" s="32">
        <f>'profile editor'!E14</f>
        <v>0.03666666667</v>
      </c>
      <c r="F15" s="11">
        <f>'profile editor'!F14</f>
        <v>0.01625</v>
      </c>
      <c r="G15" s="11">
        <f>'profile editor'!G14</f>
        <v>0.75</v>
      </c>
      <c r="H15" s="11">
        <f>'profile editor'!H14</f>
        <v>0</v>
      </c>
      <c r="I15" s="4">
        <f t="shared" ref="I15:K15" si="14">F15/($B$11)</f>
        <v>0.2166666667</v>
      </c>
      <c r="J15" s="4">
        <f t="shared" si="14"/>
        <v>10</v>
      </c>
      <c r="K15" s="4">
        <f t="shared" si="14"/>
        <v>0</v>
      </c>
      <c r="M15" s="39">
        <f>Mass!P15</f>
        <v>677.8677435</v>
      </c>
      <c r="N15" s="39">
        <f>Mass!Q15</f>
        <v>508.4008076</v>
      </c>
      <c r="P15" s="4">
        <f t="shared" si="3"/>
        <v>56.48897862</v>
      </c>
      <c r="Q15" s="4">
        <f t="shared" si="4"/>
        <v>564.8897862</v>
      </c>
    </row>
    <row r="16" ht="14.25" customHeight="1">
      <c r="A16" s="36"/>
      <c r="B16" s="36"/>
      <c r="C16" s="36"/>
      <c r="D16" s="10">
        <v>12.0</v>
      </c>
      <c r="E16" s="32">
        <f>'profile editor'!E15</f>
        <v>0.04</v>
      </c>
      <c r="F16" s="11">
        <f>'profile editor'!F15</f>
        <v>0.01875</v>
      </c>
      <c r="G16" s="11">
        <f>'profile editor'!G15</f>
        <v>0.75</v>
      </c>
      <c r="H16" s="11">
        <f>'profile editor'!H15</f>
        <v>0</v>
      </c>
      <c r="I16" s="4">
        <f t="shared" ref="I16:K16" si="15">F16/($B$11)</f>
        <v>0.25</v>
      </c>
      <c r="J16" s="4">
        <f t="shared" si="15"/>
        <v>10</v>
      </c>
      <c r="K16" s="4">
        <f t="shared" si="15"/>
        <v>0</v>
      </c>
      <c r="M16" s="39">
        <f>Mass!P16</f>
        <v>677.8677435</v>
      </c>
      <c r="N16" s="39">
        <f>Mass!Q16</f>
        <v>508.4008076</v>
      </c>
      <c r="P16" s="4">
        <f t="shared" si="3"/>
        <v>56.48897862</v>
      </c>
      <c r="Q16" s="4">
        <f t="shared" si="4"/>
        <v>564.8897862</v>
      </c>
    </row>
    <row r="17" ht="14.25" customHeight="1">
      <c r="A17" s="36"/>
      <c r="B17" s="36"/>
      <c r="C17" s="36"/>
      <c r="D17" s="10">
        <v>13.0</v>
      </c>
      <c r="E17" s="32">
        <f>'profile editor'!E16</f>
        <v>0.04333333333</v>
      </c>
      <c r="F17" s="11">
        <f>'profile editor'!F16</f>
        <v>0.02125</v>
      </c>
      <c r="G17" s="11">
        <f>'profile editor'!G16</f>
        <v>0.75</v>
      </c>
      <c r="H17" s="11">
        <f>'profile editor'!H16</f>
        <v>0</v>
      </c>
      <c r="I17" s="4">
        <f t="shared" ref="I17:K17" si="16">F17/($B$11)</f>
        <v>0.2833333333</v>
      </c>
      <c r="J17" s="4">
        <f t="shared" si="16"/>
        <v>10</v>
      </c>
      <c r="K17" s="4">
        <f t="shared" si="16"/>
        <v>0</v>
      </c>
      <c r="M17" s="39">
        <f>Mass!P17</f>
        <v>677.8677435</v>
      </c>
      <c r="N17" s="39">
        <f>Mass!Q17</f>
        <v>508.4008076</v>
      </c>
      <c r="P17" s="4">
        <f t="shared" si="3"/>
        <v>56.48897862</v>
      </c>
      <c r="Q17" s="4">
        <f t="shared" si="4"/>
        <v>564.8897862</v>
      </c>
    </row>
    <row r="18" ht="14.25" customHeight="1">
      <c r="A18" s="36"/>
      <c r="B18" s="36"/>
      <c r="C18" s="36"/>
      <c r="D18" s="10">
        <v>14.0</v>
      </c>
      <c r="E18" s="32">
        <f>'profile editor'!E17</f>
        <v>0.04666666667</v>
      </c>
      <c r="F18" s="11">
        <f>'profile editor'!F17</f>
        <v>0.02375</v>
      </c>
      <c r="G18" s="11">
        <f>'profile editor'!G17</f>
        <v>0.75</v>
      </c>
      <c r="H18" s="11">
        <f>'profile editor'!H17</f>
        <v>0</v>
      </c>
      <c r="I18" s="4">
        <f t="shared" ref="I18:K18" si="17">F18/($B$11)</f>
        <v>0.3166666667</v>
      </c>
      <c r="J18" s="4">
        <f t="shared" si="17"/>
        <v>10</v>
      </c>
      <c r="K18" s="4">
        <f t="shared" si="17"/>
        <v>0</v>
      </c>
      <c r="M18" s="39">
        <f>Mass!P18</f>
        <v>677.8677435</v>
      </c>
      <c r="N18" s="39">
        <f>Mass!Q18</f>
        <v>508.4008076</v>
      </c>
      <c r="P18" s="4">
        <f t="shared" si="3"/>
        <v>56.48897862</v>
      </c>
      <c r="Q18" s="4">
        <f t="shared" si="4"/>
        <v>564.8897862</v>
      </c>
    </row>
    <row r="19" ht="14.25" customHeight="1">
      <c r="A19" s="36"/>
      <c r="B19" s="36"/>
      <c r="C19" s="36"/>
      <c r="D19" s="10">
        <v>15.0</v>
      </c>
      <c r="E19" s="32">
        <f>'profile editor'!E18</f>
        <v>0.05</v>
      </c>
      <c r="F19" s="11">
        <f>'profile editor'!F18</f>
        <v>0.02625</v>
      </c>
      <c r="G19" s="11">
        <f>'profile editor'!G18</f>
        <v>0.75</v>
      </c>
      <c r="H19" s="11">
        <f>'profile editor'!H18</f>
        <v>0</v>
      </c>
      <c r="I19" s="4">
        <f t="shared" ref="I19:K19" si="18">F19/($B$11)</f>
        <v>0.35</v>
      </c>
      <c r="J19" s="4">
        <f t="shared" si="18"/>
        <v>10</v>
      </c>
      <c r="K19" s="4">
        <f t="shared" si="18"/>
        <v>0</v>
      </c>
      <c r="M19" s="39">
        <f>Mass!P19</f>
        <v>677.8677435</v>
      </c>
      <c r="N19" s="39">
        <f>Mass!Q19</f>
        <v>508.4008076</v>
      </c>
      <c r="P19" s="4">
        <f t="shared" si="3"/>
        <v>56.48897862</v>
      </c>
      <c r="Q19" s="4">
        <f t="shared" si="4"/>
        <v>564.8897862</v>
      </c>
    </row>
    <row r="20" ht="14.25" customHeight="1">
      <c r="A20" s="36"/>
      <c r="B20" s="36"/>
      <c r="C20" s="36"/>
      <c r="D20" s="10">
        <v>16.0</v>
      </c>
      <c r="E20" s="32">
        <f>'profile editor'!E19</f>
        <v>0.05333333333</v>
      </c>
      <c r="F20" s="11">
        <f>'profile editor'!F19</f>
        <v>0.02875</v>
      </c>
      <c r="G20" s="11">
        <f>'profile editor'!G19</f>
        <v>0.75</v>
      </c>
      <c r="H20" s="11">
        <f>'profile editor'!H19</f>
        <v>0</v>
      </c>
      <c r="I20" s="4">
        <f t="shared" ref="I20:K20" si="19">F20/($B$11)</f>
        <v>0.3833333333</v>
      </c>
      <c r="J20" s="4">
        <f t="shared" si="19"/>
        <v>10</v>
      </c>
      <c r="K20" s="4">
        <f t="shared" si="19"/>
        <v>0</v>
      </c>
      <c r="M20" s="39">
        <f>Mass!P20</f>
        <v>677.8677435</v>
      </c>
      <c r="N20" s="39">
        <f>Mass!Q20</f>
        <v>508.4008076</v>
      </c>
      <c r="P20" s="4">
        <f t="shared" si="3"/>
        <v>56.48897862</v>
      </c>
      <c r="Q20" s="4">
        <f t="shared" si="4"/>
        <v>564.8897862</v>
      </c>
    </row>
    <row r="21" ht="14.25" customHeight="1">
      <c r="D21" s="10">
        <v>17.0</v>
      </c>
      <c r="E21" s="32">
        <f>'profile editor'!E20</f>
        <v>0.05666666667</v>
      </c>
      <c r="F21" s="11">
        <f>'profile editor'!F20</f>
        <v>0.03125</v>
      </c>
      <c r="G21" s="11">
        <f>'profile editor'!G20</f>
        <v>0.75</v>
      </c>
      <c r="H21" s="11">
        <f>'profile editor'!H20</f>
        <v>0</v>
      </c>
      <c r="I21" s="4">
        <f t="shared" ref="I21:K21" si="20">F21/($B$11)</f>
        <v>0.4166666667</v>
      </c>
      <c r="J21" s="4">
        <f t="shared" si="20"/>
        <v>10</v>
      </c>
      <c r="K21" s="4">
        <f t="shared" si="20"/>
        <v>0</v>
      </c>
      <c r="M21" s="39">
        <f>Mass!P21</f>
        <v>677.8677435</v>
      </c>
      <c r="N21" s="39">
        <f>Mass!Q21</f>
        <v>508.4008076</v>
      </c>
      <c r="P21" s="4">
        <f t="shared" si="3"/>
        <v>56.48897862</v>
      </c>
      <c r="Q21" s="4">
        <f t="shared" si="4"/>
        <v>564.8897862</v>
      </c>
    </row>
    <row r="22" ht="14.25" customHeight="1">
      <c r="D22" s="10">
        <v>18.0</v>
      </c>
      <c r="E22" s="32">
        <f>'profile editor'!E21</f>
        <v>0.06</v>
      </c>
      <c r="F22" s="11">
        <f>'profile editor'!F21</f>
        <v>0.03375</v>
      </c>
      <c r="G22" s="11">
        <f>'profile editor'!G21</f>
        <v>0.75</v>
      </c>
      <c r="H22" s="11">
        <f>'profile editor'!H21</f>
        <v>0</v>
      </c>
      <c r="I22" s="4">
        <f t="shared" ref="I22:K22" si="21">F22/($B$11)</f>
        <v>0.45</v>
      </c>
      <c r="J22" s="4">
        <f t="shared" si="21"/>
        <v>10</v>
      </c>
      <c r="K22" s="4">
        <f t="shared" si="21"/>
        <v>0</v>
      </c>
      <c r="M22" s="39">
        <f>Mass!P22</f>
        <v>677.8677435</v>
      </c>
      <c r="N22" s="39">
        <f>Mass!Q22</f>
        <v>508.4008076</v>
      </c>
      <c r="P22" s="4">
        <f t="shared" si="3"/>
        <v>56.48897862</v>
      </c>
      <c r="Q22" s="4">
        <f t="shared" si="4"/>
        <v>564.8897862</v>
      </c>
    </row>
    <row r="23" ht="14.25" customHeight="1">
      <c r="D23" s="10">
        <v>19.0</v>
      </c>
      <c r="E23" s="32">
        <f>'profile editor'!E22</f>
        <v>0.06333333333</v>
      </c>
      <c r="F23" s="11">
        <f>'profile editor'!F22</f>
        <v>0.03625</v>
      </c>
      <c r="G23" s="11">
        <f>'profile editor'!G22</f>
        <v>0.75</v>
      </c>
      <c r="H23" s="11">
        <f>'profile editor'!H22</f>
        <v>0</v>
      </c>
      <c r="I23" s="4">
        <f t="shared" ref="I23:K23" si="22">F23/($B$11)</f>
        <v>0.4833333333</v>
      </c>
      <c r="J23" s="4">
        <f t="shared" si="22"/>
        <v>10</v>
      </c>
      <c r="K23" s="4">
        <f t="shared" si="22"/>
        <v>0</v>
      </c>
      <c r="M23" s="39">
        <f>Mass!P23</f>
        <v>677.8677435</v>
      </c>
      <c r="N23" s="39">
        <f>Mass!Q23</f>
        <v>508.4008076</v>
      </c>
      <c r="P23" s="4">
        <f t="shared" si="3"/>
        <v>56.48897862</v>
      </c>
      <c r="Q23" s="4">
        <f t="shared" si="4"/>
        <v>564.8897862</v>
      </c>
    </row>
    <row r="24" ht="14.25" customHeight="1">
      <c r="D24" s="10">
        <v>20.0</v>
      </c>
      <c r="E24" s="32">
        <f>'profile editor'!E23</f>
        <v>0.06666666667</v>
      </c>
      <c r="F24" s="11">
        <f>'profile editor'!F23</f>
        <v>0.03875</v>
      </c>
      <c r="G24" s="11">
        <f>'profile editor'!G23</f>
        <v>0.75</v>
      </c>
      <c r="H24" s="11">
        <f>'profile editor'!H23</f>
        <v>0</v>
      </c>
      <c r="I24" s="4">
        <f t="shared" ref="I24:K24" si="23">F24/($B$11)</f>
        <v>0.5166666667</v>
      </c>
      <c r="J24" s="4">
        <f t="shared" si="23"/>
        <v>10</v>
      </c>
      <c r="K24" s="4">
        <f t="shared" si="23"/>
        <v>0</v>
      </c>
      <c r="M24" s="39">
        <f>Mass!P24</f>
        <v>677.8677435</v>
      </c>
      <c r="N24" s="39">
        <f>Mass!Q24</f>
        <v>508.4008076</v>
      </c>
      <c r="P24" s="4">
        <f t="shared" si="3"/>
        <v>56.48897862</v>
      </c>
      <c r="Q24" s="4">
        <f t="shared" si="4"/>
        <v>564.8897862</v>
      </c>
    </row>
    <row r="25" ht="14.25" customHeight="1">
      <c r="D25" s="10">
        <v>21.0</v>
      </c>
      <c r="E25" s="32">
        <f>'profile editor'!E24</f>
        <v>0.07</v>
      </c>
      <c r="F25" s="11">
        <f>'profile editor'!F24</f>
        <v>0.041</v>
      </c>
      <c r="G25" s="11">
        <f>'profile editor'!G24</f>
        <v>0.675</v>
      </c>
      <c r="H25" s="11">
        <f>'profile editor'!H24</f>
        <v>-22.5</v>
      </c>
      <c r="I25" s="4">
        <f t="shared" ref="I25:K25" si="24">F25/($B$11)</f>
        <v>0.5466666667</v>
      </c>
      <c r="J25" s="4">
        <f t="shared" si="24"/>
        <v>9</v>
      </c>
      <c r="K25" s="4">
        <f t="shared" si="24"/>
        <v>-300</v>
      </c>
      <c r="M25" s="39">
        <f>Mass!P25</f>
        <v>-1740.882257</v>
      </c>
      <c r="N25" s="39">
        <f>Mass!Q25</f>
        <v>-1175.095523</v>
      </c>
      <c r="P25" s="4">
        <f t="shared" si="3"/>
        <v>-170.0735214</v>
      </c>
      <c r="Q25" s="4">
        <f t="shared" si="4"/>
        <v>-1530.661692</v>
      </c>
    </row>
    <row r="26" ht="14.25" customHeight="1">
      <c r="D26" s="10">
        <v>22.0</v>
      </c>
      <c r="E26" s="32">
        <f>'profile editor'!E25</f>
        <v>0.07333333333</v>
      </c>
      <c r="F26" s="11">
        <f>'profile editor'!F25</f>
        <v>0.043</v>
      </c>
      <c r="G26" s="11">
        <f>'profile editor'!G25</f>
        <v>0.6</v>
      </c>
      <c r="H26" s="11">
        <f>'profile editor'!H25</f>
        <v>-22.5</v>
      </c>
      <c r="I26" s="4">
        <f t="shared" ref="I26:K26" si="25">F26/($B$11)</f>
        <v>0.5733333333</v>
      </c>
      <c r="J26" s="4">
        <f t="shared" si="25"/>
        <v>8</v>
      </c>
      <c r="K26" s="4">
        <f t="shared" si="25"/>
        <v>-300</v>
      </c>
      <c r="M26" s="39">
        <f>Mass!P26</f>
        <v>-1740.882257</v>
      </c>
      <c r="N26" s="39">
        <f>Mass!Q26</f>
        <v>-1044.529354</v>
      </c>
      <c r="P26" s="4">
        <f t="shared" si="3"/>
        <v>-170.0735214</v>
      </c>
      <c r="Q26" s="4">
        <f t="shared" si="4"/>
        <v>-1360.588171</v>
      </c>
    </row>
    <row r="27" ht="14.25" customHeight="1">
      <c r="D27" s="10">
        <v>23.0</v>
      </c>
      <c r="E27" s="32">
        <f>'profile editor'!E26</f>
        <v>0.07666666667</v>
      </c>
      <c r="F27" s="11">
        <f>'profile editor'!F26</f>
        <v>0.04475</v>
      </c>
      <c r="G27" s="11">
        <f>'profile editor'!G26</f>
        <v>0.525</v>
      </c>
      <c r="H27" s="11">
        <f>'profile editor'!H26</f>
        <v>-22.5</v>
      </c>
      <c r="I27" s="4">
        <f t="shared" ref="I27:K27" si="26">F27/($B$11)</f>
        <v>0.5966666667</v>
      </c>
      <c r="J27" s="4">
        <f t="shared" si="26"/>
        <v>7</v>
      </c>
      <c r="K27" s="4">
        <f t="shared" si="26"/>
        <v>-300</v>
      </c>
      <c r="M27" s="39">
        <f>Mass!P27</f>
        <v>-1740.882257</v>
      </c>
      <c r="N27" s="39">
        <f>Mass!Q27</f>
        <v>-913.9631847</v>
      </c>
      <c r="P27" s="4">
        <f t="shared" si="3"/>
        <v>-170.0735214</v>
      </c>
      <c r="Q27" s="4">
        <f t="shared" si="4"/>
        <v>-1190.51465</v>
      </c>
    </row>
    <row r="28" ht="14.25" customHeight="1">
      <c r="D28" s="10">
        <v>24.0</v>
      </c>
      <c r="E28" s="32">
        <f>'profile editor'!E27</f>
        <v>0.08</v>
      </c>
      <c r="F28" s="11">
        <f>'profile editor'!F27</f>
        <v>0.04625</v>
      </c>
      <c r="G28" s="11">
        <f>'profile editor'!G27</f>
        <v>0.45</v>
      </c>
      <c r="H28" s="11">
        <f>'profile editor'!H27</f>
        <v>-22.5</v>
      </c>
      <c r="I28" s="4">
        <f t="shared" ref="I28:K28" si="27">F28/($B$11)</f>
        <v>0.6166666667</v>
      </c>
      <c r="J28" s="4">
        <f t="shared" si="27"/>
        <v>6</v>
      </c>
      <c r="K28" s="4">
        <f t="shared" si="27"/>
        <v>-300</v>
      </c>
      <c r="M28" s="39">
        <f>Mass!P28</f>
        <v>-1740.882257</v>
      </c>
      <c r="N28" s="39">
        <f>Mass!Q28</f>
        <v>-783.3970154</v>
      </c>
      <c r="P28" s="4">
        <f t="shared" si="3"/>
        <v>-170.0735214</v>
      </c>
      <c r="Q28" s="4">
        <f t="shared" si="4"/>
        <v>-1020.441128</v>
      </c>
    </row>
    <row r="29" ht="14.25" customHeight="1">
      <c r="D29" s="10">
        <v>25.0</v>
      </c>
      <c r="E29" s="32">
        <f>'profile editor'!E28</f>
        <v>0.08333333333</v>
      </c>
      <c r="F29" s="11">
        <f>'profile editor'!F28</f>
        <v>0.0475</v>
      </c>
      <c r="G29" s="11">
        <f>'profile editor'!G28</f>
        <v>0.375</v>
      </c>
      <c r="H29" s="11">
        <f>'profile editor'!H28</f>
        <v>-22.5</v>
      </c>
      <c r="I29" s="4">
        <f t="shared" ref="I29:K29" si="28">F29/($B$11)</f>
        <v>0.6333333333</v>
      </c>
      <c r="J29" s="4">
        <f t="shared" si="28"/>
        <v>5</v>
      </c>
      <c r="K29" s="4">
        <f t="shared" si="28"/>
        <v>-300</v>
      </c>
      <c r="M29" s="39">
        <f>Mass!P29</f>
        <v>-1740.882257</v>
      </c>
      <c r="N29" s="39">
        <f>Mass!Q29</f>
        <v>-652.8308462</v>
      </c>
      <c r="P29" s="4">
        <f t="shared" si="3"/>
        <v>-170.0735214</v>
      </c>
      <c r="Q29" s="4">
        <f t="shared" si="4"/>
        <v>-850.3676069</v>
      </c>
    </row>
    <row r="30" ht="14.25" customHeight="1">
      <c r="D30" s="10">
        <v>26.0</v>
      </c>
      <c r="E30" s="32">
        <f>'profile editor'!E29</f>
        <v>0.08666666667</v>
      </c>
      <c r="F30" s="11">
        <f>'profile editor'!F29</f>
        <v>0.0485</v>
      </c>
      <c r="G30" s="11">
        <f>'profile editor'!G29</f>
        <v>0.3</v>
      </c>
      <c r="H30" s="11">
        <f>'profile editor'!H29</f>
        <v>-22.5</v>
      </c>
      <c r="I30" s="4">
        <f t="shared" ref="I30:K30" si="29">F30/($B$11)</f>
        <v>0.6466666667</v>
      </c>
      <c r="J30" s="4">
        <f t="shared" si="29"/>
        <v>4</v>
      </c>
      <c r="K30" s="4">
        <f t="shared" si="29"/>
        <v>-300</v>
      </c>
      <c r="M30" s="39">
        <f>Mass!P30</f>
        <v>-1740.882257</v>
      </c>
      <c r="N30" s="39">
        <f>Mass!Q30</f>
        <v>-522.264677</v>
      </c>
      <c r="P30" s="4">
        <f t="shared" si="3"/>
        <v>-170.0735214</v>
      </c>
      <c r="Q30" s="4">
        <f t="shared" si="4"/>
        <v>-680.2940855</v>
      </c>
    </row>
    <row r="31" ht="14.25" customHeight="1">
      <c r="D31" s="10">
        <v>27.0</v>
      </c>
      <c r="E31" s="32">
        <f>'profile editor'!E30</f>
        <v>0.09</v>
      </c>
      <c r="F31" s="11">
        <f>'profile editor'!F30</f>
        <v>0.04925</v>
      </c>
      <c r="G31" s="11">
        <f>'profile editor'!G30</f>
        <v>0.225</v>
      </c>
      <c r="H31" s="11">
        <f>'profile editor'!H30</f>
        <v>-22.5</v>
      </c>
      <c r="I31" s="4">
        <f t="shared" ref="I31:K31" si="30">F31/($B$11)</f>
        <v>0.6566666667</v>
      </c>
      <c r="J31" s="4">
        <f t="shared" si="30"/>
        <v>3</v>
      </c>
      <c r="K31" s="4">
        <f t="shared" si="30"/>
        <v>-300</v>
      </c>
      <c r="M31" s="39">
        <f>Mass!P31</f>
        <v>-1740.882257</v>
      </c>
      <c r="N31" s="39">
        <f>Mass!Q31</f>
        <v>-391.6985077</v>
      </c>
      <c r="P31" s="4">
        <f t="shared" si="3"/>
        <v>-170.0735214</v>
      </c>
      <c r="Q31" s="4">
        <f t="shared" si="4"/>
        <v>-510.2205641</v>
      </c>
    </row>
    <row r="32" ht="14.25" customHeight="1">
      <c r="D32" s="10">
        <v>28.0</v>
      </c>
      <c r="E32" s="32">
        <f>'profile editor'!E31</f>
        <v>0.09333333333</v>
      </c>
      <c r="F32" s="11">
        <f>'profile editor'!F31</f>
        <v>0.04975</v>
      </c>
      <c r="G32" s="11">
        <f>'profile editor'!G31</f>
        <v>0.15</v>
      </c>
      <c r="H32" s="11">
        <f>'profile editor'!H31</f>
        <v>-22.5</v>
      </c>
      <c r="I32" s="4">
        <f t="shared" ref="I32:K32" si="31">F32/($B$11)</f>
        <v>0.6633333333</v>
      </c>
      <c r="J32" s="4">
        <f t="shared" si="31"/>
        <v>2</v>
      </c>
      <c r="K32" s="4">
        <f t="shared" si="31"/>
        <v>-300</v>
      </c>
      <c r="M32" s="39">
        <f>Mass!P32</f>
        <v>-1740.882257</v>
      </c>
      <c r="N32" s="39">
        <f>Mass!Q32</f>
        <v>-261.1323385</v>
      </c>
      <c r="P32" s="4">
        <f t="shared" si="3"/>
        <v>-170.0735214</v>
      </c>
      <c r="Q32" s="4">
        <f t="shared" si="4"/>
        <v>-340.1470428</v>
      </c>
    </row>
    <row r="33" ht="14.25" customHeight="1">
      <c r="D33" s="10">
        <v>29.0</v>
      </c>
      <c r="E33" s="32">
        <f>'profile editor'!E32</f>
        <v>0.09666666667</v>
      </c>
      <c r="F33" s="11">
        <f>'profile editor'!F32</f>
        <v>0.05</v>
      </c>
      <c r="G33" s="11">
        <f>'profile editor'!G32</f>
        <v>0.075</v>
      </c>
      <c r="H33" s="11">
        <f>'profile editor'!H32</f>
        <v>-22.5</v>
      </c>
      <c r="I33" s="4">
        <f t="shared" ref="I33:K33" si="32">F33/($B$11)</f>
        <v>0.6666666667</v>
      </c>
      <c r="J33" s="4">
        <f t="shared" si="32"/>
        <v>1</v>
      </c>
      <c r="K33" s="4">
        <f t="shared" si="32"/>
        <v>-300</v>
      </c>
      <c r="M33" s="39">
        <f>Mass!P33</f>
        <v>-1740.882257</v>
      </c>
      <c r="N33" s="39">
        <f>Mass!Q33</f>
        <v>-130.5661692</v>
      </c>
      <c r="P33" s="4">
        <f t="shared" si="3"/>
        <v>-170.0735214</v>
      </c>
      <c r="Q33" s="4">
        <f t="shared" si="4"/>
        <v>-170.0735214</v>
      </c>
    </row>
    <row r="34" ht="14.25" customHeight="1">
      <c r="D34" s="10">
        <v>30.0</v>
      </c>
      <c r="E34" s="32">
        <f>'profile editor'!E33</f>
        <v>0.1</v>
      </c>
      <c r="F34" s="11">
        <f>'profile editor'!F33</f>
        <v>0.05</v>
      </c>
      <c r="G34" s="11">
        <f>'profile editor'!G33</f>
        <v>0</v>
      </c>
      <c r="H34" s="11">
        <f>'profile editor'!H33</f>
        <v>-22.5</v>
      </c>
      <c r="I34" s="4">
        <f t="shared" ref="I34:K34" si="33">F34/($B$11)</f>
        <v>0.6666666667</v>
      </c>
      <c r="J34" s="4">
        <f t="shared" si="33"/>
        <v>0</v>
      </c>
      <c r="K34" s="4">
        <f t="shared" si="33"/>
        <v>-300</v>
      </c>
      <c r="M34" s="39">
        <f>Mass!P34</f>
        <v>-1740.882257</v>
      </c>
      <c r="N34" s="39">
        <f>Mass!Q34</f>
        <v>0</v>
      </c>
      <c r="P34" s="4">
        <f t="shared" si="3"/>
        <v>-170.0735214</v>
      </c>
      <c r="Q34" s="4">
        <f t="shared" si="4"/>
        <v>0</v>
      </c>
    </row>
    <row r="35" ht="14.25" customHeight="1">
      <c r="D35" s="10">
        <v>31.0</v>
      </c>
      <c r="E35" s="32">
        <f>'profile editor'!E34</f>
        <v>0.1033333333</v>
      </c>
      <c r="F35" s="11">
        <f>'profile editor'!F34</f>
        <v>0.05</v>
      </c>
      <c r="G35" s="11">
        <f>'profile editor'!G34</f>
        <v>0</v>
      </c>
      <c r="H35" s="11">
        <f>'profile editor'!H34</f>
        <v>0</v>
      </c>
      <c r="I35" s="4">
        <f t="shared" ref="I35:K35" si="34">F35/($B$11)</f>
        <v>0.6666666667</v>
      </c>
      <c r="J35" s="4">
        <f t="shared" si="34"/>
        <v>0</v>
      </c>
      <c r="K35" s="4">
        <f t="shared" si="34"/>
        <v>0</v>
      </c>
      <c r="M35" s="39">
        <f>Mass!P35</f>
        <v>677.8677435</v>
      </c>
      <c r="N35" s="39">
        <f>Mass!Q35</f>
        <v>0</v>
      </c>
      <c r="P35" s="4">
        <f t="shared" si="3"/>
        <v>56.48897862</v>
      </c>
      <c r="Q35" s="4">
        <f t="shared" si="4"/>
        <v>0</v>
      </c>
    </row>
    <row r="36" ht="14.25" customHeight="1">
      <c r="D36" s="10">
        <v>32.0</v>
      </c>
      <c r="E36" s="32">
        <f>'profile editor'!E35</f>
        <v>0.1066666667</v>
      </c>
      <c r="F36" s="11">
        <f>'profile editor'!F35</f>
        <v>0.05</v>
      </c>
      <c r="G36" s="11">
        <f>'profile editor'!G35</f>
        <v>0</v>
      </c>
      <c r="H36" s="11">
        <f>'profile editor'!H35</f>
        <v>0</v>
      </c>
      <c r="I36" s="4">
        <f t="shared" ref="I36:K36" si="35">F36/($B$11)</f>
        <v>0.6666666667</v>
      </c>
      <c r="J36" s="4">
        <f t="shared" si="35"/>
        <v>0</v>
      </c>
      <c r="K36" s="4">
        <f t="shared" si="35"/>
        <v>0</v>
      </c>
      <c r="M36" s="39">
        <f>Mass!P36</f>
        <v>677.8677435</v>
      </c>
      <c r="N36" s="39">
        <f>Mass!Q36</f>
        <v>0</v>
      </c>
      <c r="P36" s="4">
        <f t="shared" si="3"/>
        <v>56.48897862</v>
      </c>
      <c r="Q36" s="4">
        <f t="shared" si="4"/>
        <v>0</v>
      </c>
    </row>
    <row r="37" ht="14.25" customHeight="1">
      <c r="D37" s="10">
        <v>33.0</v>
      </c>
      <c r="E37" s="32">
        <f>'profile editor'!E36</f>
        <v>0.11</v>
      </c>
      <c r="F37" s="11">
        <f>'profile editor'!F36</f>
        <v>0.05</v>
      </c>
      <c r="G37" s="11">
        <f>'profile editor'!G36</f>
        <v>0</v>
      </c>
      <c r="H37" s="11">
        <f>'profile editor'!H36</f>
        <v>0</v>
      </c>
      <c r="I37" s="4">
        <f t="shared" ref="I37:K37" si="36">F37/($B$11)</f>
        <v>0.6666666667</v>
      </c>
      <c r="J37" s="4">
        <f t="shared" si="36"/>
        <v>0</v>
      </c>
      <c r="K37" s="4">
        <f t="shared" si="36"/>
        <v>0</v>
      </c>
      <c r="M37" s="39">
        <f>Mass!P37</f>
        <v>677.8677435</v>
      </c>
      <c r="N37" s="39">
        <f>Mass!Q37</f>
        <v>0</v>
      </c>
      <c r="P37" s="4">
        <f t="shared" si="3"/>
        <v>56.48897862</v>
      </c>
      <c r="Q37" s="4">
        <f t="shared" si="4"/>
        <v>0</v>
      </c>
    </row>
    <row r="38" ht="14.25" customHeight="1">
      <c r="D38" s="10">
        <v>34.0</v>
      </c>
      <c r="E38" s="32">
        <f>'profile editor'!E37</f>
        <v>0.1133333333</v>
      </c>
      <c r="F38" s="11">
        <f>'profile editor'!F37</f>
        <v>0.05</v>
      </c>
      <c r="G38" s="11">
        <f>'profile editor'!G37</f>
        <v>0</v>
      </c>
      <c r="H38" s="11">
        <f>'profile editor'!H37</f>
        <v>0</v>
      </c>
      <c r="I38" s="4">
        <f t="shared" ref="I38:K38" si="37">F38/($B$11)</f>
        <v>0.6666666667</v>
      </c>
      <c r="J38" s="4">
        <f t="shared" si="37"/>
        <v>0</v>
      </c>
      <c r="K38" s="4">
        <f t="shared" si="37"/>
        <v>0</v>
      </c>
      <c r="M38" s="39">
        <f>Mass!P38</f>
        <v>677.8677435</v>
      </c>
      <c r="N38" s="39">
        <f>Mass!Q38</f>
        <v>0</v>
      </c>
      <c r="P38" s="4">
        <f t="shared" si="3"/>
        <v>56.48897862</v>
      </c>
      <c r="Q38" s="4">
        <f t="shared" si="4"/>
        <v>0</v>
      </c>
    </row>
    <row r="39" ht="14.25" customHeight="1">
      <c r="D39" s="10">
        <v>35.0</v>
      </c>
      <c r="E39" s="32">
        <f>'profile editor'!E38</f>
        <v>0.1166666667</v>
      </c>
      <c r="F39" s="11">
        <f>'profile editor'!F38</f>
        <v>0.05</v>
      </c>
      <c r="G39" s="11">
        <f>'profile editor'!G38</f>
        <v>0</v>
      </c>
      <c r="H39" s="11">
        <f>'profile editor'!H38</f>
        <v>0</v>
      </c>
      <c r="I39" s="4">
        <f t="shared" ref="I39:K39" si="38">F39/($B$11)</f>
        <v>0.6666666667</v>
      </c>
      <c r="J39" s="4">
        <f t="shared" si="38"/>
        <v>0</v>
      </c>
      <c r="K39" s="4">
        <f t="shared" si="38"/>
        <v>0</v>
      </c>
      <c r="M39" s="39">
        <f>Mass!P39</f>
        <v>677.8677435</v>
      </c>
      <c r="N39" s="39">
        <f>Mass!Q39</f>
        <v>0</v>
      </c>
      <c r="P39" s="4">
        <f t="shared" si="3"/>
        <v>56.48897862</v>
      </c>
      <c r="Q39" s="4">
        <f t="shared" si="4"/>
        <v>0</v>
      </c>
    </row>
    <row r="40" ht="14.25" customHeight="1">
      <c r="D40" s="10">
        <v>36.0</v>
      </c>
      <c r="E40" s="32">
        <f>'profile editor'!E39</f>
        <v>0.12</v>
      </c>
      <c r="F40" s="11">
        <f>'profile editor'!F39</f>
        <v>0.05</v>
      </c>
      <c r="G40" s="11">
        <f>'profile editor'!G39</f>
        <v>0</v>
      </c>
      <c r="H40" s="11">
        <f>'profile editor'!H39</f>
        <v>0</v>
      </c>
      <c r="I40" s="4">
        <f t="shared" ref="I40:K40" si="39">F40/($B$11)</f>
        <v>0.6666666667</v>
      </c>
      <c r="J40" s="4">
        <f t="shared" si="39"/>
        <v>0</v>
      </c>
      <c r="K40" s="4">
        <f t="shared" si="39"/>
        <v>0</v>
      </c>
      <c r="M40" s="39">
        <f>Mass!P40</f>
        <v>677.8677435</v>
      </c>
      <c r="N40" s="39">
        <f>Mass!Q40</f>
        <v>0</v>
      </c>
      <c r="P40" s="4">
        <f t="shared" si="3"/>
        <v>56.48897862</v>
      </c>
      <c r="Q40" s="4">
        <f t="shared" si="4"/>
        <v>0</v>
      </c>
    </row>
    <row r="41" ht="14.25" customHeight="1">
      <c r="D41" s="10">
        <v>37.0</v>
      </c>
      <c r="E41" s="32">
        <f>'profile editor'!E40</f>
        <v>0.1233333333</v>
      </c>
      <c r="F41" s="11">
        <f>'profile editor'!F40</f>
        <v>0.05</v>
      </c>
      <c r="G41" s="11">
        <f>'profile editor'!G40</f>
        <v>0</v>
      </c>
      <c r="H41" s="11">
        <f>'profile editor'!H40</f>
        <v>0</v>
      </c>
      <c r="I41" s="4">
        <f t="shared" ref="I41:K41" si="40">F41/($B$11)</f>
        <v>0.6666666667</v>
      </c>
      <c r="J41" s="4">
        <f t="shared" si="40"/>
        <v>0</v>
      </c>
      <c r="K41" s="4">
        <f t="shared" si="40"/>
        <v>0</v>
      </c>
      <c r="M41" s="39">
        <f>Mass!P41</f>
        <v>677.8677435</v>
      </c>
      <c r="N41" s="39">
        <f>Mass!Q41</f>
        <v>0</v>
      </c>
      <c r="P41" s="4">
        <f t="shared" si="3"/>
        <v>56.48897862</v>
      </c>
      <c r="Q41" s="4">
        <f t="shared" si="4"/>
        <v>0</v>
      </c>
    </row>
    <row r="42" ht="14.25" customHeight="1">
      <c r="D42" s="10">
        <v>38.0</v>
      </c>
      <c r="E42" s="32">
        <f>'profile editor'!E41</f>
        <v>0.1266666667</v>
      </c>
      <c r="F42" s="11">
        <f>'profile editor'!F41</f>
        <v>0.05</v>
      </c>
      <c r="G42" s="11">
        <f>'profile editor'!G41</f>
        <v>0</v>
      </c>
      <c r="H42" s="11">
        <f>'profile editor'!H41</f>
        <v>0</v>
      </c>
      <c r="I42" s="4">
        <f t="shared" ref="I42:K42" si="41">F42/($B$11)</f>
        <v>0.6666666667</v>
      </c>
      <c r="J42" s="4">
        <f t="shared" si="41"/>
        <v>0</v>
      </c>
      <c r="K42" s="4">
        <f t="shared" si="41"/>
        <v>0</v>
      </c>
      <c r="M42" s="39">
        <f>Mass!P42</f>
        <v>677.8677435</v>
      </c>
      <c r="N42" s="39">
        <f>Mass!Q42</f>
        <v>0</v>
      </c>
      <c r="P42" s="4">
        <f t="shared" si="3"/>
        <v>56.48897862</v>
      </c>
      <c r="Q42" s="4">
        <f t="shared" si="4"/>
        <v>0</v>
      </c>
    </row>
    <row r="43" ht="14.25" customHeight="1">
      <c r="D43" s="10">
        <v>39.0</v>
      </c>
      <c r="E43" s="32">
        <f>'profile editor'!E42</f>
        <v>0.13</v>
      </c>
      <c r="F43" s="11">
        <f>'profile editor'!F42</f>
        <v>0.05</v>
      </c>
      <c r="G43" s="11">
        <f>'profile editor'!G42</f>
        <v>0</v>
      </c>
      <c r="H43" s="11">
        <f>'profile editor'!H42</f>
        <v>0</v>
      </c>
      <c r="I43" s="4">
        <f t="shared" ref="I43:K43" si="42">F43/($B$11)</f>
        <v>0.6666666667</v>
      </c>
      <c r="J43" s="4">
        <f t="shared" si="42"/>
        <v>0</v>
      </c>
      <c r="K43" s="4">
        <f t="shared" si="42"/>
        <v>0</v>
      </c>
      <c r="M43" s="39">
        <f>Mass!P43</f>
        <v>677.8677435</v>
      </c>
      <c r="N43" s="39">
        <f>Mass!Q43</f>
        <v>0</v>
      </c>
      <c r="P43" s="4">
        <f t="shared" si="3"/>
        <v>56.48897862</v>
      </c>
      <c r="Q43" s="4">
        <f t="shared" si="4"/>
        <v>0</v>
      </c>
    </row>
    <row r="44" ht="14.25" customHeight="1">
      <c r="D44" s="10">
        <v>40.0</v>
      </c>
      <c r="E44" s="32">
        <f>'profile editor'!E43</f>
        <v>0.1333333333</v>
      </c>
      <c r="F44" s="11">
        <f>'profile editor'!F43</f>
        <v>0.05</v>
      </c>
      <c r="G44" s="11">
        <f>'profile editor'!G43</f>
        <v>0</v>
      </c>
      <c r="H44" s="11">
        <f>'profile editor'!H43</f>
        <v>0</v>
      </c>
      <c r="I44" s="4">
        <f t="shared" ref="I44:K44" si="43">F44/($B$11)</f>
        <v>0.6666666667</v>
      </c>
      <c r="J44" s="4">
        <f t="shared" si="43"/>
        <v>0</v>
      </c>
      <c r="K44" s="4">
        <f t="shared" si="43"/>
        <v>0</v>
      </c>
      <c r="M44" s="39">
        <f>Mass!P44</f>
        <v>677.8677435</v>
      </c>
      <c r="N44" s="39">
        <f>Mass!Q44</f>
        <v>0</v>
      </c>
      <c r="P44" s="4">
        <f t="shared" si="3"/>
        <v>56.48897862</v>
      </c>
      <c r="Q44" s="4">
        <f t="shared" si="4"/>
        <v>0</v>
      </c>
    </row>
    <row r="45" ht="14.25" customHeight="1">
      <c r="D45" s="10">
        <v>41.0</v>
      </c>
      <c r="E45" s="32">
        <f>'profile editor'!E44</f>
        <v>0.1366666667</v>
      </c>
      <c r="F45" s="11">
        <f>'profile editor'!F44</f>
        <v>0.05</v>
      </c>
      <c r="G45" s="11">
        <f>'profile editor'!G44</f>
        <v>0</v>
      </c>
      <c r="H45" s="11">
        <f>'profile editor'!H44</f>
        <v>0</v>
      </c>
      <c r="I45" s="4">
        <f t="shared" ref="I45:K45" si="44">F45/($B$11)</f>
        <v>0.6666666667</v>
      </c>
      <c r="J45" s="4">
        <f t="shared" si="44"/>
        <v>0</v>
      </c>
      <c r="K45" s="4">
        <f t="shared" si="44"/>
        <v>0</v>
      </c>
      <c r="M45" s="39">
        <f>Mass!P45</f>
        <v>677.8677435</v>
      </c>
      <c r="N45" s="39">
        <f>Mass!Q45</f>
        <v>0</v>
      </c>
      <c r="P45" s="4">
        <f t="shared" si="3"/>
        <v>56.48897862</v>
      </c>
      <c r="Q45" s="4">
        <f t="shared" si="4"/>
        <v>0</v>
      </c>
    </row>
    <row r="46" ht="14.25" customHeight="1">
      <c r="D46" s="10">
        <v>42.0</v>
      </c>
      <c r="E46" s="32">
        <f>'profile editor'!E45</f>
        <v>0.14</v>
      </c>
      <c r="F46" s="11">
        <f>'profile editor'!F45</f>
        <v>0.05</v>
      </c>
      <c r="G46" s="11">
        <f>'profile editor'!G45</f>
        <v>0</v>
      </c>
      <c r="H46" s="11">
        <f>'profile editor'!H45</f>
        <v>0</v>
      </c>
      <c r="I46" s="4">
        <f t="shared" ref="I46:K46" si="45">F46/($B$11)</f>
        <v>0.6666666667</v>
      </c>
      <c r="J46" s="4">
        <f t="shared" si="45"/>
        <v>0</v>
      </c>
      <c r="K46" s="4">
        <f t="shared" si="45"/>
        <v>0</v>
      </c>
      <c r="M46" s="39">
        <f>Mass!P46</f>
        <v>677.8677435</v>
      </c>
      <c r="N46" s="39">
        <f>Mass!Q46</f>
        <v>0</v>
      </c>
      <c r="P46" s="4">
        <f t="shared" si="3"/>
        <v>56.48897862</v>
      </c>
      <c r="Q46" s="4">
        <f t="shared" si="4"/>
        <v>0</v>
      </c>
    </row>
    <row r="47" ht="14.25" customHeight="1">
      <c r="D47" s="10">
        <v>43.0</v>
      </c>
      <c r="E47" s="32">
        <f>'profile editor'!E46</f>
        <v>0.1433333333</v>
      </c>
      <c r="F47" s="11">
        <f>'profile editor'!F46</f>
        <v>0.05</v>
      </c>
      <c r="G47" s="11">
        <f>'profile editor'!G46</f>
        <v>0</v>
      </c>
      <c r="H47" s="11">
        <f>'profile editor'!H46</f>
        <v>0</v>
      </c>
      <c r="I47" s="4">
        <f t="shared" ref="I47:K47" si="46">F47/($B$11)</f>
        <v>0.6666666667</v>
      </c>
      <c r="J47" s="4">
        <f t="shared" si="46"/>
        <v>0</v>
      </c>
      <c r="K47" s="4">
        <f t="shared" si="46"/>
        <v>0</v>
      </c>
      <c r="M47" s="39">
        <f>Mass!P47</f>
        <v>677.8677435</v>
      </c>
      <c r="N47" s="39">
        <f>Mass!Q47</f>
        <v>0</v>
      </c>
      <c r="P47" s="4">
        <f t="shared" si="3"/>
        <v>56.48897862</v>
      </c>
      <c r="Q47" s="4">
        <f t="shared" si="4"/>
        <v>0</v>
      </c>
    </row>
    <row r="48" ht="14.25" customHeight="1">
      <c r="D48" s="10">
        <v>44.0</v>
      </c>
      <c r="E48" s="32">
        <f>'profile editor'!E47</f>
        <v>0.1466666667</v>
      </c>
      <c r="F48" s="11">
        <f>'profile editor'!F47</f>
        <v>0.05</v>
      </c>
      <c r="G48" s="11">
        <f>'profile editor'!G47</f>
        <v>0</v>
      </c>
      <c r="H48" s="11">
        <f>'profile editor'!H47</f>
        <v>0</v>
      </c>
      <c r="I48" s="4">
        <f t="shared" ref="I48:K48" si="47">F48/($B$11)</f>
        <v>0.6666666667</v>
      </c>
      <c r="J48" s="4">
        <f t="shared" si="47"/>
        <v>0</v>
      </c>
      <c r="K48" s="4">
        <f t="shared" si="47"/>
        <v>0</v>
      </c>
      <c r="M48" s="39">
        <f>Mass!P48</f>
        <v>677.8677435</v>
      </c>
      <c r="N48" s="39">
        <f>Mass!Q48</f>
        <v>0</v>
      </c>
      <c r="P48" s="4">
        <f t="shared" si="3"/>
        <v>56.48897862</v>
      </c>
      <c r="Q48" s="4">
        <f t="shared" si="4"/>
        <v>0</v>
      </c>
    </row>
    <row r="49" ht="14.25" customHeight="1">
      <c r="D49" s="10">
        <v>45.0</v>
      </c>
      <c r="E49" s="32">
        <f>'profile editor'!E48</f>
        <v>0.15</v>
      </c>
      <c r="F49" s="11">
        <f>'profile editor'!F48</f>
        <v>0.05</v>
      </c>
      <c r="G49" s="11">
        <f>'profile editor'!G48</f>
        <v>0</v>
      </c>
      <c r="H49" s="11">
        <f>'profile editor'!H48</f>
        <v>0</v>
      </c>
      <c r="I49" s="4">
        <f t="shared" ref="I49:K49" si="48">F49/($B$11)</f>
        <v>0.6666666667</v>
      </c>
      <c r="J49" s="4">
        <f t="shared" si="48"/>
        <v>0</v>
      </c>
      <c r="K49" s="4">
        <f t="shared" si="48"/>
        <v>0</v>
      </c>
      <c r="M49" s="39">
        <f>Mass!P49</f>
        <v>677.8677435</v>
      </c>
      <c r="N49" s="39">
        <f>Mass!Q49</f>
        <v>0</v>
      </c>
      <c r="P49" s="4">
        <f t="shared" si="3"/>
        <v>56.48897862</v>
      </c>
      <c r="Q49" s="4">
        <f t="shared" si="4"/>
        <v>0</v>
      </c>
    </row>
    <row r="50" ht="14.25" customHeight="1">
      <c r="D50" s="10">
        <v>46.0</v>
      </c>
      <c r="E50" s="32">
        <f>'profile editor'!E49</f>
        <v>0.1533333333</v>
      </c>
      <c r="F50" s="11">
        <f>'profile editor'!F49</f>
        <v>0.05</v>
      </c>
      <c r="G50" s="11">
        <f>'profile editor'!G49</f>
        <v>0</v>
      </c>
      <c r="H50" s="11">
        <f>'profile editor'!H49</f>
        <v>0</v>
      </c>
      <c r="I50" s="4">
        <f t="shared" ref="I50:K50" si="49">F50/($B$11)</f>
        <v>0.6666666667</v>
      </c>
      <c r="J50" s="4">
        <f t="shared" si="49"/>
        <v>0</v>
      </c>
      <c r="K50" s="4">
        <f t="shared" si="49"/>
        <v>0</v>
      </c>
      <c r="M50" s="39">
        <f>Mass!P50</f>
        <v>677.8677435</v>
      </c>
      <c r="N50" s="39">
        <f>Mass!Q50</f>
        <v>0</v>
      </c>
      <c r="P50" s="4">
        <f t="shared" si="3"/>
        <v>56.48897862</v>
      </c>
      <c r="Q50" s="4">
        <f t="shared" si="4"/>
        <v>0</v>
      </c>
    </row>
    <row r="51" ht="14.25" customHeight="1">
      <c r="D51" s="10">
        <v>47.0</v>
      </c>
      <c r="E51" s="32">
        <f>'profile editor'!E50</f>
        <v>0.1566666667</v>
      </c>
      <c r="F51" s="11">
        <f>'profile editor'!F50</f>
        <v>0.05</v>
      </c>
      <c r="G51" s="11">
        <f>'profile editor'!G50</f>
        <v>0</v>
      </c>
      <c r="H51" s="11">
        <f>'profile editor'!H50</f>
        <v>0</v>
      </c>
      <c r="I51" s="4">
        <f t="shared" ref="I51:K51" si="50">F51/($B$11)</f>
        <v>0.6666666667</v>
      </c>
      <c r="J51" s="4">
        <f t="shared" si="50"/>
        <v>0</v>
      </c>
      <c r="K51" s="4">
        <f t="shared" si="50"/>
        <v>0</v>
      </c>
      <c r="M51" s="39">
        <f>Mass!P51</f>
        <v>677.8677435</v>
      </c>
      <c r="N51" s="39">
        <f>Mass!Q51</f>
        <v>0</v>
      </c>
      <c r="P51" s="4">
        <f t="shared" si="3"/>
        <v>56.48897862</v>
      </c>
      <c r="Q51" s="4">
        <f t="shared" si="4"/>
        <v>0</v>
      </c>
    </row>
    <row r="52" ht="14.25" customHeight="1">
      <c r="D52" s="10">
        <v>48.0</v>
      </c>
      <c r="E52" s="32">
        <f>'profile editor'!E51</f>
        <v>0.16</v>
      </c>
      <c r="F52" s="11">
        <f>'profile editor'!F51</f>
        <v>0.05</v>
      </c>
      <c r="G52" s="11">
        <f>'profile editor'!G51</f>
        <v>0</v>
      </c>
      <c r="H52" s="11">
        <f>'profile editor'!H51</f>
        <v>0</v>
      </c>
      <c r="I52" s="4">
        <f t="shared" ref="I52:K52" si="51">F52/($B$11)</f>
        <v>0.6666666667</v>
      </c>
      <c r="J52" s="4">
        <f t="shared" si="51"/>
        <v>0</v>
      </c>
      <c r="K52" s="4">
        <f t="shared" si="51"/>
        <v>0</v>
      </c>
      <c r="M52" s="39">
        <f>Mass!P52</f>
        <v>677.8677435</v>
      </c>
      <c r="N52" s="39">
        <f>Mass!Q52</f>
        <v>0</v>
      </c>
      <c r="P52" s="4">
        <f t="shared" si="3"/>
        <v>56.48897862</v>
      </c>
      <c r="Q52" s="4">
        <f t="shared" si="4"/>
        <v>0</v>
      </c>
    </row>
    <row r="53" ht="14.25" customHeight="1">
      <c r="D53" s="10">
        <v>49.0</v>
      </c>
      <c r="E53" s="32">
        <f>'profile editor'!E52</f>
        <v>0.1633333333</v>
      </c>
      <c r="F53" s="11">
        <f>'profile editor'!F52</f>
        <v>0.05</v>
      </c>
      <c r="G53" s="11">
        <f>'profile editor'!G52</f>
        <v>0</v>
      </c>
      <c r="H53" s="11">
        <f>'profile editor'!H52</f>
        <v>0</v>
      </c>
      <c r="I53" s="4">
        <f t="shared" ref="I53:K53" si="52">F53/($B$11)</f>
        <v>0.6666666667</v>
      </c>
      <c r="J53" s="4">
        <f t="shared" si="52"/>
        <v>0</v>
      </c>
      <c r="K53" s="4">
        <f t="shared" si="52"/>
        <v>0</v>
      </c>
      <c r="M53" s="39">
        <f>Mass!P53</f>
        <v>677.8677435</v>
      </c>
      <c r="N53" s="39">
        <f>Mass!Q53</f>
        <v>0</v>
      </c>
      <c r="P53" s="4">
        <f t="shared" si="3"/>
        <v>56.48897862</v>
      </c>
      <c r="Q53" s="4">
        <f t="shared" si="4"/>
        <v>0</v>
      </c>
    </row>
    <row r="54" ht="14.25" customHeight="1">
      <c r="D54" s="10">
        <v>50.0</v>
      </c>
      <c r="E54" s="32">
        <f>'profile editor'!E53</f>
        <v>0.1666666667</v>
      </c>
      <c r="F54" s="11">
        <f>'profile editor'!F53</f>
        <v>0.05</v>
      </c>
      <c r="G54" s="11">
        <f>'profile editor'!G53</f>
        <v>0</v>
      </c>
      <c r="H54" s="11">
        <f>'profile editor'!H53</f>
        <v>0</v>
      </c>
      <c r="I54" s="4">
        <f t="shared" ref="I54:K54" si="53">F54/($B$11)</f>
        <v>0.6666666667</v>
      </c>
      <c r="J54" s="4">
        <f t="shared" si="53"/>
        <v>0</v>
      </c>
      <c r="K54" s="4">
        <f t="shared" si="53"/>
        <v>0</v>
      </c>
      <c r="M54" s="39">
        <f>Mass!P54</f>
        <v>677.8677435</v>
      </c>
      <c r="N54" s="39">
        <f>Mass!Q54</f>
        <v>0</v>
      </c>
      <c r="P54" s="4">
        <f t="shared" si="3"/>
        <v>56.48897862</v>
      </c>
      <c r="Q54" s="4">
        <f t="shared" si="4"/>
        <v>0</v>
      </c>
    </row>
    <row r="55" ht="14.25" customHeight="1">
      <c r="D55" s="10">
        <v>51.0</v>
      </c>
      <c r="E55" s="32">
        <f>'profile editor'!E54</f>
        <v>0.17</v>
      </c>
      <c r="F55" s="11">
        <f>'profile editor'!F54</f>
        <v>0.05</v>
      </c>
      <c r="G55" s="11">
        <f>'profile editor'!G54</f>
        <v>0</v>
      </c>
      <c r="H55" s="11">
        <f>'profile editor'!H54</f>
        <v>0</v>
      </c>
      <c r="I55" s="4">
        <f t="shared" ref="I55:K55" si="54">F55/($B$11)</f>
        <v>0.6666666667</v>
      </c>
      <c r="J55" s="4">
        <f t="shared" si="54"/>
        <v>0</v>
      </c>
      <c r="K55" s="4">
        <f t="shared" si="54"/>
        <v>0</v>
      </c>
      <c r="M55" s="39">
        <f>Mass!P55</f>
        <v>677.8677435</v>
      </c>
      <c r="N55" s="39">
        <f>Mass!Q55</f>
        <v>0</v>
      </c>
      <c r="P55" s="4">
        <f t="shared" si="3"/>
        <v>56.48897862</v>
      </c>
      <c r="Q55" s="4">
        <f t="shared" si="4"/>
        <v>0</v>
      </c>
    </row>
    <row r="56" ht="14.25" customHeight="1">
      <c r="D56" s="10">
        <v>52.0</v>
      </c>
      <c r="E56" s="32">
        <f>'profile editor'!E55</f>
        <v>0.1733333333</v>
      </c>
      <c r="F56" s="11">
        <f>'profile editor'!F55</f>
        <v>0.05</v>
      </c>
      <c r="G56" s="11">
        <f>'profile editor'!G55</f>
        <v>0</v>
      </c>
      <c r="H56" s="11">
        <f>'profile editor'!H55</f>
        <v>0</v>
      </c>
      <c r="I56" s="4">
        <f t="shared" ref="I56:K56" si="55">F56/($B$11)</f>
        <v>0.6666666667</v>
      </c>
      <c r="J56" s="4">
        <f t="shared" si="55"/>
        <v>0</v>
      </c>
      <c r="K56" s="4">
        <f t="shared" si="55"/>
        <v>0</v>
      </c>
      <c r="M56" s="39">
        <f>Mass!P56</f>
        <v>677.8677435</v>
      </c>
      <c r="N56" s="39">
        <f>Mass!Q56</f>
        <v>0</v>
      </c>
      <c r="P56" s="4">
        <f t="shared" si="3"/>
        <v>56.48897862</v>
      </c>
      <c r="Q56" s="4">
        <f t="shared" si="4"/>
        <v>0</v>
      </c>
    </row>
    <row r="57" ht="14.25" customHeight="1">
      <c r="D57" s="10">
        <v>53.0</v>
      </c>
      <c r="E57" s="32">
        <f>'profile editor'!E56</f>
        <v>0.1766666667</v>
      </c>
      <c r="F57" s="11">
        <f>'profile editor'!F56</f>
        <v>0.05</v>
      </c>
      <c r="G57" s="11">
        <f>'profile editor'!G56</f>
        <v>0</v>
      </c>
      <c r="H57" s="11">
        <f>'profile editor'!H56</f>
        <v>0</v>
      </c>
      <c r="I57" s="4">
        <f t="shared" ref="I57:K57" si="56">F57/($B$11)</f>
        <v>0.6666666667</v>
      </c>
      <c r="J57" s="4">
        <f t="shared" si="56"/>
        <v>0</v>
      </c>
      <c r="K57" s="4">
        <f t="shared" si="56"/>
        <v>0</v>
      </c>
      <c r="M57" s="39">
        <f>Mass!P57</f>
        <v>677.8677435</v>
      </c>
      <c r="N57" s="39">
        <f>Mass!Q57</f>
        <v>0</v>
      </c>
      <c r="P57" s="4">
        <f t="shared" si="3"/>
        <v>56.48897862</v>
      </c>
      <c r="Q57" s="4">
        <f t="shared" si="4"/>
        <v>0</v>
      </c>
    </row>
    <row r="58" ht="14.25" customHeight="1">
      <c r="D58" s="10">
        <v>54.0</v>
      </c>
      <c r="E58" s="32">
        <f>'profile editor'!E57</f>
        <v>0.18</v>
      </c>
      <c r="F58" s="11">
        <f>'profile editor'!F57</f>
        <v>0.05</v>
      </c>
      <c r="G58" s="11">
        <f>'profile editor'!G57</f>
        <v>0</v>
      </c>
      <c r="H58" s="11">
        <f>'profile editor'!H57</f>
        <v>0</v>
      </c>
      <c r="I58" s="4">
        <f t="shared" ref="I58:K58" si="57">F58/($B$11)</f>
        <v>0.6666666667</v>
      </c>
      <c r="J58" s="4">
        <f t="shared" si="57"/>
        <v>0</v>
      </c>
      <c r="K58" s="4">
        <f t="shared" si="57"/>
        <v>0</v>
      </c>
      <c r="M58" s="39">
        <f>Mass!P58</f>
        <v>677.8677435</v>
      </c>
      <c r="N58" s="39">
        <f>Mass!Q58</f>
        <v>0</v>
      </c>
      <c r="P58" s="4">
        <f t="shared" si="3"/>
        <v>56.48897862</v>
      </c>
      <c r="Q58" s="4">
        <f t="shared" si="4"/>
        <v>0</v>
      </c>
    </row>
    <row r="59" ht="14.25" customHeight="1">
      <c r="D59" s="10">
        <v>55.0</v>
      </c>
      <c r="E59" s="32">
        <f>'profile editor'!E58</f>
        <v>0.1833333333</v>
      </c>
      <c r="F59" s="11">
        <f>'profile editor'!F58</f>
        <v>0.05</v>
      </c>
      <c r="G59" s="11">
        <f>'profile editor'!G58</f>
        <v>0</v>
      </c>
      <c r="H59" s="11">
        <f>'profile editor'!H58</f>
        <v>0</v>
      </c>
      <c r="I59" s="4">
        <f t="shared" ref="I59:K59" si="58">F59/($B$11)</f>
        <v>0.6666666667</v>
      </c>
      <c r="J59" s="4">
        <f t="shared" si="58"/>
        <v>0</v>
      </c>
      <c r="K59" s="4">
        <f t="shared" si="58"/>
        <v>0</v>
      </c>
      <c r="M59" s="39">
        <f>Mass!P59</f>
        <v>677.8677435</v>
      </c>
      <c r="N59" s="39">
        <f>Mass!Q59</f>
        <v>0</v>
      </c>
      <c r="P59" s="4">
        <f t="shared" si="3"/>
        <v>56.48897862</v>
      </c>
      <c r="Q59" s="4">
        <f t="shared" si="4"/>
        <v>0</v>
      </c>
    </row>
    <row r="60" ht="14.25" customHeight="1">
      <c r="D60" s="10">
        <v>56.0</v>
      </c>
      <c r="E60" s="32">
        <f>'profile editor'!E59</f>
        <v>0.1866666667</v>
      </c>
      <c r="F60" s="11">
        <f>'profile editor'!F59</f>
        <v>0.05</v>
      </c>
      <c r="G60" s="11">
        <f>'profile editor'!G59</f>
        <v>0</v>
      </c>
      <c r="H60" s="11">
        <f>'profile editor'!H59</f>
        <v>0</v>
      </c>
      <c r="I60" s="4">
        <f t="shared" ref="I60:K60" si="59">F60/($B$11)</f>
        <v>0.6666666667</v>
      </c>
      <c r="J60" s="4">
        <f t="shared" si="59"/>
        <v>0</v>
      </c>
      <c r="K60" s="4">
        <f t="shared" si="59"/>
        <v>0</v>
      </c>
      <c r="M60" s="39">
        <f>Mass!P60</f>
        <v>677.8677435</v>
      </c>
      <c r="N60" s="39">
        <f>Mass!Q60</f>
        <v>0</v>
      </c>
      <c r="P60" s="4">
        <f t="shared" si="3"/>
        <v>56.48897862</v>
      </c>
      <c r="Q60" s="4">
        <f t="shared" si="4"/>
        <v>0</v>
      </c>
    </row>
    <row r="61" ht="14.25" customHeight="1">
      <c r="D61" s="10">
        <v>57.0</v>
      </c>
      <c r="E61" s="32">
        <f>'profile editor'!E60</f>
        <v>0.19</v>
      </c>
      <c r="F61" s="11">
        <f>'profile editor'!F60</f>
        <v>0.05</v>
      </c>
      <c r="G61" s="11">
        <f>'profile editor'!G60</f>
        <v>0</v>
      </c>
      <c r="H61" s="11">
        <f>'profile editor'!H60</f>
        <v>0</v>
      </c>
      <c r="I61" s="4">
        <f t="shared" ref="I61:K61" si="60">F61/($B$11)</f>
        <v>0.6666666667</v>
      </c>
      <c r="J61" s="4">
        <f t="shared" si="60"/>
        <v>0</v>
      </c>
      <c r="K61" s="4">
        <f t="shared" si="60"/>
        <v>0</v>
      </c>
      <c r="M61" s="39">
        <f>Mass!P61</f>
        <v>677.8677435</v>
      </c>
      <c r="N61" s="39">
        <f>Mass!Q61</f>
        <v>0</v>
      </c>
      <c r="P61" s="4">
        <f t="shared" si="3"/>
        <v>56.48897862</v>
      </c>
      <c r="Q61" s="4">
        <f t="shared" si="4"/>
        <v>0</v>
      </c>
    </row>
    <row r="62" ht="14.25" customHeight="1">
      <c r="D62" s="10">
        <v>58.0</v>
      </c>
      <c r="E62" s="32">
        <f>'profile editor'!E61</f>
        <v>0.1933333333</v>
      </c>
      <c r="F62" s="11">
        <f>'profile editor'!F61</f>
        <v>0.05</v>
      </c>
      <c r="G62" s="11">
        <f>'profile editor'!G61</f>
        <v>0</v>
      </c>
      <c r="H62" s="11">
        <f>'profile editor'!H61</f>
        <v>0</v>
      </c>
      <c r="I62" s="4">
        <f t="shared" ref="I62:K62" si="61">F62/($B$11)</f>
        <v>0.6666666667</v>
      </c>
      <c r="J62" s="4">
        <f t="shared" si="61"/>
        <v>0</v>
      </c>
      <c r="K62" s="4">
        <f t="shared" si="61"/>
        <v>0</v>
      </c>
      <c r="M62" s="39">
        <f>Mass!P62</f>
        <v>677.8677435</v>
      </c>
      <c r="N62" s="39">
        <f>Mass!Q62</f>
        <v>0</v>
      </c>
      <c r="P62" s="4">
        <f t="shared" si="3"/>
        <v>56.48897862</v>
      </c>
      <c r="Q62" s="4">
        <f t="shared" si="4"/>
        <v>0</v>
      </c>
    </row>
    <row r="63" ht="14.25" customHeight="1">
      <c r="D63" s="10">
        <v>59.0</v>
      </c>
      <c r="E63" s="32">
        <f>'profile editor'!E62</f>
        <v>0.1966666667</v>
      </c>
      <c r="F63" s="11">
        <f>'profile editor'!F62</f>
        <v>0.05</v>
      </c>
      <c r="G63" s="11">
        <f>'profile editor'!G62</f>
        <v>0</v>
      </c>
      <c r="H63" s="11">
        <f>'profile editor'!H62</f>
        <v>0</v>
      </c>
      <c r="I63" s="4">
        <f t="shared" ref="I63:K63" si="62">F63/($B$11)</f>
        <v>0.6666666667</v>
      </c>
      <c r="J63" s="4">
        <f t="shared" si="62"/>
        <v>0</v>
      </c>
      <c r="K63" s="4">
        <f t="shared" si="62"/>
        <v>0</v>
      </c>
      <c r="M63" s="39">
        <f>Mass!P63</f>
        <v>677.8677435</v>
      </c>
      <c r="N63" s="39">
        <f>Mass!Q63</f>
        <v>0</v>
      </c>
      <c r="P63" s="4">
        <f t="shared" si="3"/>
        <v>56.48897862</v>
      </c>
      <c r="Q63" s="4">
        <f t="shared" si="4"/>
        <v>0</v>
      </c>
    </row>
    <row r="64" ht="14.25" customHeight="1">
      <c r="D64" s="10">
        <v>60.0</v>
      </c>
      <c r="E64" s="32">
        <f>'profile editor'!E63</f>
        <v>0.2</v>
      </c>
      <c r="F64" s="11">
        <f>'profile editor'!F63</f>
        <v>0.04984</v>
      </c>
      <c r="G64" s="11">
        <f>'profile editor'!G63</f>
        <v>-0.048</v>
      </c>
      <c r="H64" s="11">
        <f>'profile editor'!H63</f>
        <v>-14.4</v>
      </c>
      <c r="I64" s="4">
        <f t="shared" ref="I64:K64" si="63">F64/($B$11)</f>
        <v>0.6645333333</v>
      </c>
      <c r="J64" s="4">
        <f t="shared" si="63"/>
        <v>-0.64</v>
      </c>
      <c r="K64" s="4">
        <f t="shared" si="63"/>
        <v>-192</v>
      </c>
      <c r="M64" s="39">
        <f>Mass!P64</f>
        <v>-870.1322565</v>
      </c>
      <c r="N64" s="39">
        <f>Mass!Q64</f>
        <v>41.76634831</v>
      </c>
      <c r="P64" s="4">
        <f t="shared" si="3"/>
        <v>-88.51102138</v>
      </c>
      <c r="Q64" s="4">
        <f t="shared" si="4"/>
        <v>56.64705368</v>
      </c>
    </row>
    <row r="65" ht="14.25" customHeight="1">
      <c r="D65" s="10">
        <v>61.0</v>
      </c>
      <c r="E65" s="32">
        <f>'profile editor'!E64</f>
        <v>0.2033333333</v>
      </c>
      <c r="F65" s="11">
        <f>'profile editor'!F64</f>
        <v>0.04952</v>
      </c>
      <c r="G65" s="11">
        <f>'profile editor'!G64</f>
        <v>-0.096</v>
      </c>
      <c r="H65" s="11">
        <f>'profile editor'!H64</f>
        <v>-14.4</v>
      </c>
      <c r="I65" s="4">
        <f t="shared" ref="I65:K65" si="64">F65/($B$11)</f>
        <v>0.6602666667</v>
      </c>
      <c r="J65" s="4">
        <f t="shared" si="64"/>
        <v>-1.28</v>
      </c>
      <c r="K65" s="4">
        <f t="shared" si="64"/>
        <v>-192</v>
      </c>
      <c r="M65" s="39">
        <f>Mass!P65</f>
        <v>-870.1322565</v>
      </c>
      <c r="N65" s="39">
        <f>Mass!Q65</f>
        <v>83.53269663</v>
      </c>
      <c r="P65" s="4">
        <f t="shared" si="3"/>
        <v>-88.51102138</v>
      </c>
      <c r="Q65" s="4">
        <f t="shared" si="4"/>
        <v>113.2941074</v>
      </c>
    </row>
    <row r="66" ht="14.25" customHeight="1">
      <c r="D66" s="10">
        <v>62.0</v>
      </c>
      <c r="E66" s="32">
        <f>'profile editor'!E65</f>
        <v>0.2066666667</v>
      </c>
      <c r="F66" s="11">
        <f>'profile editor'!F65</f>
        <v>0.04904</v>
      </c>
      <c r="G66" s="11">
        <f>'profile editor'!G65</f>
        <v>-0.144</v>
      </c>
      <c r="H66" s="11">
        <f>'profile editor'!H65</f>
        <v>-14.4</v>
      </c>
      <c r="I66" s="4">
        <f t="shared" ref="I66:K66" si="65">F66/($B$11)</f>
        <v>0.6538666667</v>
      </c>
      <c r="J66" s="4">
        <f t="shared" si="65"/>
        <v>-1.92</v>
      </c>
      <c r="K66" s="4">
        <f t="shared" si="65"/>
        <v>-192</v>
      </c>
      <c r="M66" s="39">
        <f>Mass!P66</f>
        <v>-870.1322565</v>
      </c>
      <c r="N66" s="39">
        <f>Mass!Q66</f>
        <v>125.2990449</v>
      </c>
      <c r="P66" s="4">
        <f t="shared" si="3"/>
        <v>-88.51102138</v>
      </c>
      <c r="Q66" s="4">
        <f t="shared" si="4"/>
        <v>169.941161</v>
      </c>
    </row>
    <row r="67" ht="14.25" customHeight="1">
      <c r="D67" s="10">
        <v>63.0</v>
      </c>
      <c r="E67" s="32">
        <f>'profile editor'!E66</f>
        <v>0.21</v>
      </c>
      <c r="F67" s="11">
        <f>'profile editor'!F66</f>
        <v>0.0484</v>
      </c>
      <c r="G67" s="11">
        <f>'profile editor'!G66</f>
        <v>-0.192</v>
      </c>
      <c r="H67" s="11">
        <f>'profile editor'!H66</f>
        <v>-14.4</v>
      </c>
      <c r="I67" s="4">
        <f t="shared" ref="I67:K67" si="66">F67/($B$11)</f>
        <v>0.6453333333</v>
      </c>
      <c r="J67" s="4">
        <f t="shared" si="66"/>
        <v>-2.56</v>
      </c>
      <c r="K67" s="4">
        <f t="shared" si="66"/>
        <v>-192</v>
      </c>
      <c r="M67" s="39">
        <f>Mass!P67</f>
        <v>-870.1322565</v>
      </c>
      <c r="N67" s="39">
        <f>Mass!Q67</f>
        <v>167.0653933</v>
      </c>
      <c r="P67" s="4">
        <f t="shared" si="3"/>
        <v>-88.51102138</v>
      </c>
      <c r="Q67" s="4">
        <f t="shared" si="4"/>
        <v>226.5882147</v>
      </c>
    </row>
    <row r="68" ht="14.25" customHeight="1">
      <c r="D68" s="10">
        <v>64.0</v>
      </c>
      <c r="E68" s="32">
        <f>'profile editor'!E67</f>
        <v>0.2133333333</v>
      </c>
      <c r="F68" s="11">
        <f>'profile editor'!F67</f>
        <v>0.0476</v>
      </c>
      <c r="G68" s="11">
        <f>'profile editor'!G67</f>
        <v>-0.24</v>
      </c>
      <c r="H68" s="11">
        <f>'profile editor'!H67</f>
        <v>-14.4</v>
      </c>
      <c r="I68" s="4">
        <f t="shared" ref="I68:K68" si="67">F68/($B$11)</f>
        <v>0.6346666667</v>
      </c>
      <c r="J68" s="4">
        <f t="shared" si="67"/>
        <v>-3.2</v>
      </c>
      <c r="K68" s="4">
        <f t="shared" si="67"/>
        <v>-192</v>
      </c>
      <c r="M68" s="39">
        <f>Mass!P68</f>
        <v>-870.1322565</v>
      </c>
      <c r="N68" s="39">
        <f>Mass!Q68</f>
        <v>208.8317416</v>
      </c>
      <c r="P68" s="4">
        <f t="shared" si="3"/>
        <v>-88.51102138</v>
      </c>
      <c r="Q68" s="4">
        <f t="shared" si="4"/>
        <v>283.2352684</v>
      </c>
    </row>
    <row r="69" ht="14.25" customHeight="1">
      <c r="D69" s="10">
        <v>65.0</v>
      </c>
      <c r="E69" s="32">
        <f>'profile editor'!E68</f>
        <v>0.2166666667</v>
      </c>
      <c r="F69" s="11">
        <f>'profile editor'!F68</f>
        <v>0.04664</v>
      </c>
      <c r="G69" s="11">
        <f>'profile editor'!G68</f>
        <v>-0.288</v>
      </c>
      <c r="H69" s="11">
        <f>'profile editor'!H68</f>
        <v>-14.4</v>
      </c>
      <c r="I69" s="4">
        <f t="shared" ref="I69:K69" si="68">F69/($B$11)</f>
        <v>0.6218666667</v>
      </c>
      <c r="J69" s="4">
        <f t="shared" si="68"/>
        <v>-3.84</v>
      </c>
      <c r="K69" s="4">
        <f t="shared" si="68"/>
        <v>-192</v>
      </c>
      <c r="M69" s="39">
        <f>Mass!P69</f>
        <v>-870.1322565</v>
      </c>
      <c r="N69" s="39">
        <f>Mass!Q69</f>
        <v>250.5980899</v>
      </c>
      <c r="P69" s="4">
        <f t="shared" si="3"/>
        <v>-88.51102138</v>
      </c>
      <c r="Q69" s="4">
        <f t="shared" si="4"/>
        <v>339.8823221</v>
      </c>
    </row>
    <row r="70" ht="14.25" customHeight="1">
      <c r="D70" s="10">
        <v>66.0</v>
      </c>
      <c r="E70" s="32">
        <f>'profile editor'!E69</f>
        <v>0.22</v>
      </c>
      <c r="F70" s="11">
        <f>'profile editor'!F69</f>
        <v>0.04552</v>
      </c>
      <c r="G70" s="11">
        <f>'profile editor'!G69</f>
        <v>-0.336</v>
      </c>
      <c r="H70" s="11">
        <f>'profile editor'!H69</f>
        <v>-14.4</v>
      </c>
      <c r="I70" s="4">
        <f t="shared" ref="I70:K70" si="69">F70/($B$11)</f>
        <v>0.6069333333</v>
      </c>
      <c r="J70" s="4">
        <f t="shared" si="69"/>
        <v>-4.48</v>
      </c>
      <c r="K70" s="4">
        <f t="shared" si="69"/>
        <v>-192</v>
      </c>
      <c r="M70" s="39">
        <f>Mass!P70</f>
        <v>-870.1322565</v>
      </c>
      <c r="N70" s="39">
        <f>Mass!Q70</f>
        <v>292.3644382</v>
      </c>
      <c r="P70" s="4">
        <f t="shared" si="3"/>
        <v>-88.51102138</v>
      </c>
      <c r="Q70" s="4">
        <f t="shared" si="4"/>
        <v>396.5293758</v>
      </c>
    </row>
    <row r="71" ht="14.25" customHeight="1">
      <c r="D71" s="10">
        <v>67.0</v>
      </c>
      <c r="E71" s="32">
        <f>'profile editor'!E70</f>
        <v>0.2233333333</v>
      </c>
      <c r="F71" s="11">
        <f>'profile editor'!F70</f>
        <v>0.04424</v>
      </c>
      <c r="G71" s="11">
        <f>'profile editor'!G70</f>
        <v>-0.384</v>
      </c>
      <c r="H71" s="11">
        <f>'profile editor'!H70</f>
        <v>-14.4</v>
      </c>
      <c r="I71" s="4">
        <f t="shared" ref="I71:K71" si="70">F71/($B$11)</f>
        <v>0.5898666667</v>
      </c>
      <c r="J71" s="4">
        <f t="shared" si="70"/>
        <v>-5.12</v>
      </c>
      <c r="K71" s="4">
        <f t="shared" si="70"/>
        <v>-192</v>
      </c>
      <c r="M71" s="39">
        <f>Mass!P71</f>
        <v>-870.1322565</v>
      </c>
      <c r="N71" s="39">
        <f>Mass!Q71</f>
        <v>334.1307865</v>
      </c>
      <c r="P71" s="4">
        <f t="shared" si="3"/>
        <v>-88.51102138</v>
      </c>
      <c r="Q71" s="4">
        <f t="shared" si="4"/>
        <v>453.1764294</v>
      </c>
    </row>
    <row r="72" ht="14.25" customHeight="1">
      <c r="D72" s="10">
        <v>68.0</v>
      </c>
      <c r="E72" s="32">
        <f>'profile editor'!E71</f>
        <v>0.2266666667</v>
      </c>
      <c r="F72" s="11">
        <f>'profile editor'!F71</f>
        <v>0.0428</v>
      </c>
      <c r="G72" s="11">
        <f>'profile editor'!G71</f>
        <v>-0.432</v>
      </c>
      <c r="H72" s="11">
        <f>'profile editor'!H71</f>
        <v>-14.4</v>
      </c>
      <c r="I72" s="4">
        <f t="shared" ref="I72:K72" si="71">F72/($B$11)</f>
        <v>0.5706666667</v>
      </c>
      <c r="J72" s="4">
        <f t="shared" si="71"/>
        <v>-5.76</v>
      </c>
      <c r="K72" s="4">
        <f t="shared" si="71"/>
        <v>-192</v>
      </c>
      <c r="M72" s="39">
        <f>Mass!P72</f>
        <v>-870.1322565</v>
      </c>
      <c r="N72" s="39">
        <f>Mass!Q72</f>
        <v>375.8971348</v>
      </c>
      <c r="P72" s="4">
        <f t="shared" si="3"/>
        <v>-88.51102138</v>
      </c>
      <c r="Q72" s="4">
        <f t="shared" si="4"/>
        <v>509.8234831</v>
      </c>
    </row>
    <row r="73" ht="14.25" customHeight="1">
      <c r="D73" s="10">
        <v>69.0</v>
      </c>
      <c r="E73" s="32">
        <f>'profile editor'!E72</f>
        <v>0.23</v>
      </c>
      <c r="F73" s="11">
        <f>'profile editor'!F72</f>
        <v>0.0412</v>
      </c>
      <c r="G73" s="11">
        <f>'profile editor'!G72</f>
        <v>-0.48</v>
      </c>
      <c r="H73" s="11">
        <f>'profile editor'!H72</f>
        <v>-14.4</v>
      </c>
      <c r="I73" s="4">
        <f t="shared" ref="I73:K73" si="72">F73/($B$11)</f>
        <v>0.5493333333</v>
      </c>
      <c r="J73" s="4">
        <f t="shared" si="72"/>
        <v>-6.4</v>
      </c>
      <c r="K73" s="4">
        <f t="shared" si="72"/>
        <v>-192</v>
      </c>
      <c r="M73" s="39">
        <f>Mass!P73</f>
        <v>-870.1322565</v>
      </c>
      <c r="N73" s="39">
        <f>Mass!Q73</f>
        <v>417.6634831</v>
      </c>
      <c r="P73" s="4">
        <f t="shared" si="3"/>
        <v>-88.51102138</v>
      </c>
      <c r="Q73" s="4">
        <f t="shared" si="4"/>
        <v>566.4705368</v>
      </c>
    </row>
    <row r="74" ht="14.25" customHeight="1">
      <c r="D74" s="10">
        <v>70.0</v>
      </c>
      <c r="E74" s="32">
        <f>'profile editor'!E73</f>
        <v>0.2333333333</v>
      </c>
      <c r="F74" s="11">
        <f>'profile editor'!F73</f>
        <v>0.03944</v>
      </c>
      <c r="G74" s="11">
        <f>'profile editor'!G73</f>
        <v>-0.528</v>
      </c>
      <c r="H74" s="11">
        <f>'profile editor'!H73</f>
        <v>-14.4</v>
      </c>
      <c r="I74" s="4">
        <f t="shared" ref="I74:K74" si="73">F74/($B$11)</f>
        <v>0.5258666667</v>
      </c>
      <c r="J74" s="4">
        <f t="shared" si="73"/>
        <v>-7.04</v>
      </c>
      <c r="K74" s="4">
        <f t="shared" si="73"/>
        <v>-192</v>
      </c>
      <c r="M74" s="39">
        <f>Mass!P74</f>
        <v>-870.1322565</v>
      </c>
      <c r="N74" s="39">
        <f>Mass!Q74</f>
        <v>459.4298314</v>
      </c>
      <c r="P74" s="4">
        <f t="shared" si="3"/>
        <v>-88.51102138</v>
      </c>
      <c r="Q74" s="4">
        <f t="shared" si="4"/>
        <v>623.1175905</v>
      </c>
    </row>
    <row r="75" ht="14.25" customHeight="1">
      <c r="D75" s="10">
        <v>71.0</v>
      </c>
      <c r="E75" s="32">
        <f>'profile editor'!E74</f>
        <v>0.2366666667</v>
      </c>
      <c r="F75" s="11">
        <f>'profile editor'!F74</f>
        <v>0.03752</v>
      </c>
      <c r="G75" s="11">
        <f>'profile editor'!G74</f>
        <v>-0.576</v>
      </c>
      <c r="H75" s="11">
        <f>'profile editor'!H74</f>
        <v>-14.4</v>
      </c>
      <c r="I75" s="4">
        <f t="shared" ref="I75:K75" si="74">F75/($B$11)</f>
        <v>0.5002666667</v>
      </c>
      <c r="J75" s="4">
        <f t="shared" si="74"/>
        <v>-7.68</v>
      </c>
      <c r="K75" s="4">
        <f t="shared" si="74"/>
        <v>-192</v>
      </c>
      <c r="M75" s="39">
        <f>Mass!P75</f>
        <v>-870.1322565</v>
      </c>
      <c r="N75" s="39">
        <f>Mass!Q75</f>
        <v>501.1961798</v>
      </c>
      <c r="P75" s="4">
        <f t="shared" si="3"/>
        <v>-88.51102138</v>
      </c>
      <c r="Q75" s="4">
        <f t="shared" si="4"/>
        <v>679.7646442</v>
      </c>
    </row>
    <row r="76" ht="14.25" customHeight="1">
      <c r="D76" s="10">
        <v>72.0</v>
      </c>
      <c r="E76" s="32">
        <f>'profile editor'!E75</f>
        <v>0.24</v>
      </c>
      <c r="F76" s="11">
        <f>'profile editor'!F75</f>
        <v>0.03544</v>
      </c>
      <c r="G76" s="11">
        <f>'profile editor'!G75</f>
        <v>-0.624</v>
      </c>
      <c r="H76" s="11">
        <f>'profile editor'!H75</f>
        <v>-14.4</v>
      </c>
      <c r="I76" s="4">
        <f t="shared" ref="I76:K76" si="75">F76/($B$11)</f>
        <v>0.4725333333</v>
      </c>
      <c r="J76" s="4">
        <f t="shared" si="75"/>
        <v>-8.32</v>
      </c>
      <c r="K76" s="4">
        <f t="shared" si="75"/>
        <v>-192</v>
      </c>
      <c r="M76" s="39">
        <f>Mass!P76</f>
        <v>-870.1322565</v>
      </c>
      <c r="N76" s="39">
        <f>Mass!Q76</f>
        <v>542.9625281</v>
      </c>
      <c r="P76" s="4">
        <f t="shared" si="3"/>
        <v>-88.51102138</v>
      </c>
      <c r="Q76" s="4">
        <f t="shared" si="4"/>
        <v>736.4116979</v>
      </c>
    </row>
    <row r="77" ht="14.25" customHeight="1">
      <c r="D77" s="10">
        <v>73.0</v>
      </c>
      <c r="E77" s="32">
        <f>'profile editor'!E76</f>
        <v>0.2433333333</v>
      </c>
      <c r="F77" s="11">
        <f>'profile editor'!F76</f>
        <v>0.0332</v>
      </c>
      <c r="G77" s="11">
        <f>'profile editor'!G76</f>
        <v>-0.672</v>
      </c>
      <c r="H77" s="11">
        <f>'profile editor'!H76</f>
        <v>-14.4</v>
      </c>
      <c r="I77" s="4">
        <f t="shared" ref="I77:K77" si="76">F77/($B$11)</f>
        <v>0.4426666667</v>
      </c>
      <c r="J77" s="4">
        <f t="shared" si="76"/>
        <v>-8.96</v>
      </c>
      <c r="K77" s="4">
        <f t="shared" si="76"/>
        <v>-192</v>
      </c>
      <c r="M77" s="39">
        <f>Mass!P77</f>
        <v>-870.1322565</v>
      </c>
      <c r="N77" s="39">
        <f>Mass!Q77</f>
        <v>584.7288764</v>
      </c>
      <c r="P77" s="4">
        <f t="shared" si="3"/>
        <v>-88.51102138</v>
      </c>
      <c r="Q77" s="4">
        <f t="shared" si="4"/>
        <v>793.0587515</v>
      </c>
    </row>
    <row r="78" ht="14.25" customHeight="1">
      <c r="D78" s="10">
        <v>74.0</v>
      </c>
      <c r="E78" s="32">
        <f>'profile editor'!E77</f>
        <v>0.2466666667</v>
      </c>
      <c r="F78" s="11">
        <f>'profile editor'!F77</f>
        <v>0.0308</v>
      </c>
      <c r="G78" s="11">
        <f>'profile editor'!G77</f>
        <v>-0.72</v>
      </c>
      <c r="H78" s="11">
        <f>'profile editor'!H77</f>
        <v>-14.4</v>
      </c>
      <c r="I78" s="4">
        <f t="shared" ref="I78:K78" si="77">F78/($B$11)</f>
        <v>0.4106666667</v>
      </c>
      <c r="J78" s="4">
        <f t="shared" si="77"/>
        <v>-9.6</v>
      </c>
      <c r="K78" s="4">
        <f t="shared" si="77"/>
        <v>-192</v>
      </c>
      <c r="M78" s="39">
        <f>Mass!P78</f>
        <v>-870.1322565</v>
      </c>
      <c r="N78" s="39">
        <f>Mass!Q78</f>
        <v>626.4952247</v>
      </c>
      <c r="P78" s="4">
        <f t="shared" si="3"/>
        <v>-88.51102138</v>
      </c>
      <c r="Q78" s="4">
        <f t="shared" si="4"/>
        <v>849.7058052</v>
      </c>
    </row>
    <row r="79" ht="14.25" customHeight="1">
      <c r="D79" s="10">
        <v>75.0</v>
      </c>
      <c r="E79" s="32">
        <f>'profile editor'!E78</f>
        <v>0.25</v>
      </c>
      <c r="F79" s="11">
        <f>'profile editor'!F78</f>
        <v>0.02824</v>
      </c>
      <c r="G79" s="11">
        <f>'profile editor'!G78</f>
        <v>-0.768</v>
      </c>
      <c r="H79" s="11">
        <f>'profile editor'!H78</f>
        <v>-14.4</v>
      </c>
      <c r="I79" s="4">
        <f t="shared" ref="I79:K79" si="78">F79/($B$11)</f>
        <v>0.3765333333</v>
      </c>
      <c r="J79" s="4">
        <f t="shared" si="78"/>
        <v>-10.24</v>
      </c>
      <c r="K79" s="4">
        <f t="shared" si="78"/>
        <v>-192</v>
      </c>
      <c r="M79" s="39">
        <f>Mass!P79</f>
        <v>-870.1322565</v>
      </c>
      <c r="N79" s="39">
        <f>Mass!Q79</f>
        <v>668.261573</v>
      </c>
      <c r="P79" s="4">
        <f t="shared" si="3"/>
        <v>-88.51102138</v>
      </c>
      <c r="Q79" s="4">
        <f t="shared" si="4"/>
        <v>906.3528589</v>
      </c>
    </row>
    <row r="80" ht="14.25" customHeight="1">
      <c r="D80" s="10">
        <v>76.0</v>
      </c>
      <c r="E80" s="32">
        <f>'profile editor'!E79</f>
        <v>0.2533333333</v>
      </c>
      <c r="F80" s="11">
        <f>'profile editor'!F79</f>
        <v>0.02552</v>
      </c>
      <c r="G80" s="11">
        <f>'profile editor'!G79</f>
        <v>-0.816</v>
      </c>
      <c r="H80" s="11">
        <f>'profile editor'!H79</f>
        <v>-14.4</v>
      </c>
      <c r="I80" s="4">
        <f t="shared" ref="I80:K80" si="79">F80/($B$11)</f>
        <v>0.3402666667</v>
      </c>
      <c r="J80" s="4">
        <f t="shared" si="79"/>
        <v>-10.88</v>
      </c>
      <c r="K80" s="4">
        <f t="shared" si="79"/>
        <v>-192</v>
      </c>
      <c r="M80" s="39">
        <f>Mass!P80</f>
        <v>-870.1322565</v>
      </c>
      <c r="N80" s="39">
        <f>Mass!Q80</f>
        <v>710.0279213</v>
      </c>
      <c r="P80" s="4">
        <f t="shared" si="3"/>
        <v>-88.51102138</v>
      </c>
      <c r="Q80" s="4">
        <f t="shared" si="4"/>
        <v>962.9999126</v>
      </c>
    </row>
    <row r="81" ht="14.25" customHeight="1">
      <c r="D81" s="10">
        <v>77.0</v>
      </c>
      <c r="E81" s="32">
        <f>'profile editor'!E80</f>
        <v>0.2566666667</v>
      </c>
      <c r="F81" s="11">
        <f>'profile editor'!F80</f>
        <v>0.02264</v>
      </c>
      <c r="G81" s="11">
        <f>'profile editor'!G80</f>
        <v>-0.864</v>
      </c>
      <c r="H81" s="11">
        <f>'profile editor'!H80</f>
        <v>-14.4</v>
      </c>
      <c r="I81" s="4">
        <f t="shared" ref="I81:K81" si="80">F81/($B$11)</f>
        <v>0.3018666667</v>
      </c>
      <c r="J81" s="4">
        <f t="shared" si="80"/>
        <v>-11.52</v>
      </c>
      <c r="K81" s="4">
        <f t="shared" si="80"/>
        <v>-192</v>
      </c>
      <c r="M81" s="39">
        <f>Mass!P81</f>
        <v>-870.1322565</v>
      </c>
      <c r="N81" s="39">
        <f>Mass!Q81</f>
        <v>751.7942696</v>
      </c>
      <c r="P81" s="4">
        <f t="shared" si="3"/>
        <v>-88.51102138</v>
      </c>
      <c r="Q81" s="4">
        <f t="shared" si="4"/>
        <v>1019.646966</v>
      </c>
    </row>
    <row r="82" ht="14.25" customHeight="1">
      <c r="D82" s="10">
        <v>78.0</v>
      </c>
      <c r="E82" s="32">
        <f>'profile editor'!E81</f>
        <v>0.26</v>
      </c>
      <c r="F82" s="11">
        <f>'profile editor'!F81</f>
        <v>0.0196</v>
      </c>
      <c r="G82" s="11">
        <f>'profile editor'!G81</f>
        <v>-0.912</v>
      </c>
      <c r="H82" s="11">
        <f>'profile editor'!H81</f>
        <v>-14.4</v>
      </c>
      <c r="I82" s="4">
        <f t="shared" ref="I82:K82" si="81">F82/($B$11)</f>
        <v>0.2613333333</v>
      </c>
      <c r="J82" s="4">
        <f t="shared" si="81"/>
        <v>-12.16</v>
      </c>
      <c r="K82" s="4">
        <f t="shared" si="81"/>
        <v>-192</v>
      </c>
      <c r="M82" s="39">
        <f>Mass!P82</f>
        <v>-870.1322565</v>
      </c>
      <c r="N82" s="39">
        <f>Mass!Q82</f>
        <v>793.5606179</v>
      </c>
      <c r="P82" s="4">
        <f t="shared" si="3"/>
        <v>-88.51102138</v>
      </c>
      <c r="Q82" s="4">
        <f t="shared" si="4"/>
        <v>1076.29402</v>
      </c>
    </row>
    <row r="83" ht="14.25" customHeight="1">
      <c r="D83" s="10">
        <v>79.0</v>
      </c>
      <c r="E83" s="32">
        <f>'profile editor'!E82</f>
        <v>0.2633333333</v>
      </c>
      <c r="F83" s="11">
        <f>'profile editor'!F82</f>
        <v>0.0164</v>
      </c>
      <c r="G83" s="11">
        <f>'profile editor'!G82</f>
        <v>-0.96</v>
      </c>
      <c r="H83" s="11">
        <f>'profile editor'!H82</f>
        <v>-14.4</v>
      </c>
      <c r="I83" s="4">
        <f t="shared" ref="I83:K83" si="82">F83/($B$11)</f>
        <v>0.2186666667</v>
      </c>
      <c r="J83" s="4">
        <f t="shared" si="82"/>
        <v>-12.8</v>
      </c>
      <c r="K83" s="4">
        <f t="shared" si="82"/>
        <v>-192</v>
      </c>
      <c r="M83" s="39">
        <f>Mass!P83</f>
        <v>-870.1322565</v>
      </c>
      <c r="N83" s="39">
        <f>Mass!Q83</f>
        <v>835.3269663</v>
      </c>
      <c r="P83" s="4">
        <f t="shared" si="3"/>
        <v>-88.51102138</v>
      </c>
      <c r="Q83" s="4">
        <f t="shared" si="4"/>
        <v>1132.941074</v>
      </c>
    </row>
    <row r="84" ht="14.25" customHeight="1">
      <c r="D84" s="10">
        <v>80.0</v>
      </c>
      <c r="E84" s="32">
        <f>'profile editor'!E83</f>
        <v>0.2666666667</v>
      </c>
      <c r="F84" s="11">
        <f>'profile editor'!F83</f>
        <v>0.01304</v>
      </c>
      <c r="G84" s="11">
        <f>'profile editor'!G83</f>
        <v>-1.008</v>
      </c>
      <c r="H84" s="11">
        <f>'profile editor'!H83</f>
        <v>-14.4</v>
      </c>
      <c r="I84" s="4">
        <f t="shared" ref="I84:K84" si="83">F84/($B$11)</f>
        <v>0.1738666667</v>
      </c>
      <c r="J84" s="4">
        <f t="shared" si="83"/>
        <v>-13.44</v>
      </c>
      <c r="K84" s="4">
        <f t="shared" si="83"/>
        <v>-192</v>
      </c>
      <c r="M84" s="39">
        <f>Mass!P84</f>
        <v>-870.1322565</v>
      </c>
      <c r="N84" s="39">
        <f>Mass!Q84</f>
        <v>877.0933146</v>
      </c>
      <c r="P84" s="4">
        <f t="shared" si="3"/>
        <v>-88.51102138</v>
      </c>
      <c r="Q84" s="4">
        <f t="shared" si="4"/>
        <v>1189.588127</v>
      </c>
    </row>
    <row r="85" ht="14.25" customHeight="1">
      <c r="D85" s="10">
        <v>81.0</v>
      </c>
      <c r="E85" s="32">
        <f>'profile editor'!E84</f>
        <v>0.27</v>
      </c>
      <c r="F85" s="11">
        <f>'profile editor'!F84</f>
        <v>0.00952</v>
      </c>
      <c r="G85" s="11">
        <f>'profile editor'!G84</f>
        <v>-1.056</v>
      </c>
      <c r="H85" s="11">
        <f>'profile editor'!H84</f>
        <v>-14.4</v>
      </c>
      <c r="I85" s="4">
        <f t="shared" ref="I85:K85" si="84">F85/($B$11)</f>
        <v>0.1269333333</v>
      </c>
      <c r="J85" s="4">
        <f t="shared" si="84"/>
        <v>-14.08</v>
      </c>
      <c r="K85" s="4">
        <f t="shared" si="84"/>
        <v>-192</v>
      </c>
      <c r="M85" s="39">
        <f>Mass!P85</f>
        <v>-870.1322565</v>
      </c>
      <c r="N85" s="39">
        <f>Mass!Q85</f>
        <v>918.8596629</v>
      </c>
      <c r="P85" s="4">
        <f t="shared" si="3"/>
        <v>-88.51102138</v>
      </c>
      <c r="Q85" s="4">
        <f t="shared" si="4"/>
        <v>1246.235181</v>
      </c>
    </row>
    <row r="86" ht="14.25" customHeight="1">
      <c r="D86" s="10">
        <v>82.0</v>
      </c>
      <c r="E86" s="32">
        <f>'profile editor'!E85</f>
        <v>0.2733333333</v>
      </c>
      <c r="F86" s="11">
        <f>'profile editor'!F85</f>
        <v>0.00584</v>
      </c>
      <c r="G86" s="11">
        <f>'profile editor'!G85</f>
        <v>-1.104</v>
      </c>
      <c r="H86" s="11">
        <f>'profile editor'!H85</f>
        <v>-14.4</v>
      </c>
      <c r="I86" s="4">
        <f t="shared" ref="I86:K86" si="85">F86/($B$11)</f>
        <v>0.07786666667</v>
      </c>
      <c r="J86" s="4">
        <f t="shared" si="85"/>
        <v>-14.72</v>
      </c>
      <c r="K86" s="4">
        <f t="shared" si="85"/>
        <v>-192</v>
      </c>
      <c r="M86" s="39">
        <f>Mass!P86</f>
        <v>-870.1322565</v>
      </c>
      <c r="N86" s="39">
        <f>Mass!Q86</f>
        <v>960.6260112</v>
      </c>
      <c r="P86" s="4">
        <f t="shared" si="3"/>
        <v>-88.51102138</v>
      </c>
      <c r="Q86" s="4">
        <f t="shared" si="4"/>
        <v>1302.882235</v>
      </c>
    </row>
    <row r="87" ht="14.25" customHeight="1">
      <c r="D87" s="10">
        <v>83.0</v>
      </c>
      <c r="E87" s="32">
        <f>'profile editor'!E86</f>
        <v>0.2766666667</v>
      </c>
      <c r="F87" s="11">
        <f>'profile editor'!F86</f>
        <v>0.002</v>
      </c>
      <c r="G87" s="11">
        <f>'profile editor'!G86</f>
        <v>-1.152</v>
      </c>
      <c r="H87" s="11">
        <f>'profile editor'!H86</f>
        <v>-14.4</v>
      </c>
      <c r="I87" s="4">
        <f t="shared" ref="I87:K87" si="86">F87/($B$11)</f>
        <v>0.02666666667</v>
      </c>
      <c r="J87" s="4">
        <f t="shared" si="86"/>
        <v>-15.36</v>
      </c>
      <c r="K87" s="4">
        <f t="shared" si="86"/>
        <v>-192</v>
      </c>
      <c r="M87" s="39">
        <f>Mass!P87</f>
        <v>-870.1322565</v>
      </c>
      <c r="N87" s="39">
        <f>Mass!Q87</f>
        <v>1002.39236</v>
      </c>
      <c r="P87" s="4">
        <f t="shared" si="3"/>
        <v>-88.51102138</v>
      </c>
      <c r="Q87" s="4">
        <f t="shared" si="4"/>
        <v>1359.529288</v>
      </c>
    </row>
    <row r="88" ht="14.25" customHeight="1">
      <c r="D88" s="10">
        <v>84.0</v>
      </c>
      <c r="E88" s="32">
        <f>'profile editor'!E87</f>
        <v>0.28</v>
      </c>
      <c r="F88" s="11">
        <f>'profile editor'!F87</f>
        <v>-0.002</v>
      </c>
      <c r="G88" s="11">
        <f>'profile editor'!G87</f>
        <v>-1.2</v>
      </c>
      <c r="H88" s="11">
        <f>'profile editor'!H87</f>
        <v>-14.4</v>
      </c>
      <c r="I88" s="4">
        <f t="shared" ref="I88:K88" si="87">F88/($B$11)</f>
        <v>-0.02666666667</v>
      </c>
      <c r="J88" s="4">
        <f t="shared" si="87"/>
        <v>-16</v>
      </c>
      <c r="K88" s="4">
        <f t="shared" si="87"/>
        <v>-192</v>
      </c>
      <c r="M88" s="39">
        <f>Mass!P88</f>
        <v>-870.1322565</v>
      </c>
      <c r="N88" s="39">
        <f>Mass!Q88</f>
        <v>1044.158708</v>
      </c>
      <c r="P88" s="4">
        <f t="shared" si="3"/>
        <v>-88.51102138</v>
      </c>
      <c r="Q88" s="4">
        <f t="shared" si="4"/>
        <v>1416.176342</v>
      </c>
    </row>
    <row r="89" ht="14.25" customHeight="1">
      <c r="D89" s="10">
        <v>85.0</v>
      </c>
      <c r="E89" s="32">
        <f>'profile editor'!E88</f>
        <v>0.2833333333</v>
      </c>
      <c r="F89" s="11">
        <f>'profile editor'!F88</f>
        <v>-0.006</v>
      </c>
      <c r="G89" s="11">
        <f>'profile editor'!G88</f>
        <v>-1.2</v>
      </c>
      <c r="H89" s="11">
        <f>'profile editor'!H88</f>
        <v>0</v>
      </c>
      <c r="I89" s="4">
        <f t="shared" ref="I89:K89" si="88">F89/($B$11)</f>
        <v>-0.08</v>
      </c>
      <c r="J89" s="4">
        <f t="shared" si="88"/>
        <v>-16</v>
      </c>
      <c r="K89" s="4">
        <f t="shared" si="88"/>
        <v>0</v>
      </c>
      <c r="M89" s="39">
        <f>Mass!P89</f>
        <v>677.8677435</v>
      </c>
      <c r="N89" s="39">
        <f>Mass!Q89</f>
        <v>-813.4412922</v>
      </c>
      <c r="P89" s="4">
        <f t="shared" si="3"/>
        <v>56.48897862</v>
      </c>
      <c r="Q89" s="4">
        <f t="shared" si="4"/>
        <v>-903.823658</v>
      </c>
    </row>
    <row r="90" ht="14.25" customHeight="1">
      <c r="D90" s="10">
        <v>86.0</v>
      </c>
      <c r="E90" s="32">
        <f>'profile editor'!E89</f>
        <v>0.2866666667</v>
      </c>
      <c r="F90" s="11">
        <f>'profile editor'!F89</f>
        <v>-0.01</v>
      </c>
      <c r="G90" s="11">
        <f>'profile editor'!G89</f>
        <v>-1.2</v>
      </c>
      <c r="H90" s="11">
        <f>'profile editor'!H89</f>
        <v>0</v>
      </c>
      <c r="I90" s="4">
        <f t="shared" ref="I90:K90" si="89">F90/($B$11)</f>
        <v>-0.1333333333</v>
      </c>
      <c r="J90" s="4">
        <f t="shared" si="89"/>
        <v>-16</v>
      </c>
      <c r="K90" s="4">
        <f t="shared" si="89"/>
        <v>0</v>
      </c>
      <c r="M90" s="39">
        <f>Mass!P90</f>
        <v>677.8677435</v>
      </c>
      <c r="N90" s="39">
        <f>Mass!Q90</f>
        <v>-813.4412922</v>
      </c>
      <c r="P90" s="4">
        <f t="shared" si="3"/>
        <v>56.48897862</v>
      </c>
      <c r="Q90" s="4">
        <f t="shared" si="4"/>
        <v>-903.823658</v>
      </c>
    </row>
    <row r="91" ht="14.25" customHeight="1">
      <c r="D91" s="10">
        <v>87.0</v>
      </c>
      <c r="E91" s="32">
        <f>'profile editor'!E90</f>
        <v>0.29</v>
      </c>
      <c r="F91" s="11">
        <f>'profile editor'!F90</f>
        <v>-0.014</v>
      </c>
      <c r="G91" s="11">
        <f>'profile editor'!G90</f>
        <v>-1.2</v>
      </c>
      <c r="H91" s="11">
        <f>'profile editor'!H90</f>
        <v>0</v>
      </c>
      <c r="I91" s="4">
        <f t="shared" ref="I91:K91" si="90">F91/($B$11)</f>
        <v>-0.1866666667</v>
      </c>
      <c r="J91" s="4">
        <f t="shared" si="90"/>
        <v>-16</v>
      </c>
      <c r="K91" s="4">
        <f t="shared" si="90"/>
        <v>0</v>
      </c>
      <c r="M91" s="39">
        <f>Mass!P91</f>
        <v>677.8677435</v>
      </c>
      <c r="N91" s="39">
        <f>Mass!Q91</f>
        <v>-813.4412922</v>
      </c>
      <c r="P91" s="4">
        <f t="shared" si="3"/>
        <v>56.48897862</v>
      </c>
      <c r="Q91" s="4">
        <f t="shared" si="4"/>
        <v>-903.823658</v>
      </c>
    </row>
    <row r="92" ht="14.25" customHeight="1">
      <c r="D92" s="10">
        <v>88.0</v>
      </c>
      <c r="E92" s="32">
        <f>'profile editor'!E91</f>
        <v>0.2933333333</v>
      </c>
      <c r="F92" s="11">
        <f>'profile editor'!F91</f>
        <v>-0.018</v>
      </c>
      <c r="G92" s="11">
        <f>'profile editor'!G91</f>
        <v>-1.2</v>
      </c>
      <c r="H92" s="11">
        <f>'profile editor'!H91</f>
        <v>0</v>
      </c>
      <c r="I92" s="4">
        <f t="shared" ref="I92:K92" si="91">F92/($B$11)</f>
        <v>-0.24</v>
      </c>
      <c r="J92" s="4">
        <f t="shared" si="91"/>
        <v>-16</v>
      </c>
      <c r="K92" s="4">
        <f t="shared" si="91"/>
        <v>0</v>
      </c>
      <c r="M92" s="39">
        <f>Mass!P92</f>
        <v>677.8677435</v>
      </c>
      <c r="N92" s="39">
        <f>Mass!Q92</f>
        <v>-813.4412922</v>
      </c>
      <c r="P92" s="4">
        <f t="shared" si="3"/>
        <v>56.48897862</v>
      </c>
      <c r="Q92" s="4">
        <f t="shared" si="4"/>
        <v>-903.823658</v>
      </c>
    </row>
    <row r="93" ht="14.25" customHeight="1">
      <c r="D93" s="10">
        <v>89.0</v>
      </c>
      <c r="E93" s="32">
        <f>'profile editor'!E92</f>
        <v>0.2966666667</v>
      </c>
      <c r="F93" s="11">
        <f>'profile editor'!F92</f>
        <v>-0.022</v>
      </c>
      <c r="G93" s="11">
        <f>'profile editor'!G92</f>
        <v>-1.2</v>
      </c>
      <c r="H93" s="11">
        <f>'profile editor'!H92</f>
        <v>0</v>
      </c>
      <c r="I93" s="4">
        <f t="shared" ref="I93:K93" si="92">F93/($B$11)</f>
        <v>-0.2933333333</v>
      </c>
      <c r="J93" s="4">
        <f t="shared" si="92"/>
        <v>-16</v>
      </c>
      <c r="K93" s="4">
        <f t="shared" si="92"/>
        <v>0</v>
      </c>
      <c r="M93" s="39">
        <f>Mass!P93</f>
        <v>677.8677435</v>
      </c>
      <c r="N93" s="39">
        <f>Mass!Q93</f>
        <v>-813.4412922</v>
      </c>
      <c r="P93" s="4">
        <f t="shared" si="3"/>
        <v>56.48897862</v>
      </c>
      <c r="Q93" s="4">
        <f t="shared" si="4"/>
        <v>-903.823658</v>
      </c>
    </row>
    <row r="94" ht="14.25" customHeight="1">
      <c r="D94" s="10">
        <v>90.0</v>
      </c>
      <c r="E94" s="32">
        <f>'profile editor'!E93</f>
        <v>0.3</v>
      </c>
      <c r="F94" s="11">
        <f>'profile editor'!F93</f>
        <v>-0.026</v>
      </c>
      <c r="G94" s="11">
        <f>'profile editor'!G93</f>
        <v>-1.2</v>
      </c>
      <c r="H94" s="11">
        <f>'profile editor'!H93</f>
        <v>0</v>
      </c>
      <c r="I94" s="4">
        <f t="shared" ref="I94:K94" si="93">F94/($B$11)</f>
        <v>-0.3466666667</v>
      </c>
      <c r="J94" s="4">
        <f t="shared" si="93"/>
        <v>-16</v>
      </c>
      <c r="K94" s="4">
        <f t="shared" si="93"/>
        <v>0</v>
      </c>
      <c r="M94" s="39">
        <f>Mass!P94</f>
        <v>677.8677435</v>
      </c>
      <c r="N94" s="39">
        <f>Mass!Q94</f>
        <v>-813.4412922</v>
      </c>
      <c r="P94" s="4">
        <f t="shared" si="3"/>
        <v>56.48897862</v>
      </c>
      <c r="Q94" s="4">
        <f t="shared" si="4"/>
        <v>-903.823658</v>
      </c>
    </row>
    <row r="95" ht="14.25" customHeight="1">
      <c r="D95" s="10">
        <v>91.0</v>
      </c>
      <c r="E95" s="32">
        <f>'profile editor'!E94</f>
        <v>0.3033333333</v>
      </c>
      <c r="F95" s="11">
        <f>'profile editor'!F94</f>
        <v>-0.03</v>
      </c>
      <c r="G95" s="11">
        <f>'profile editor'!G94</f>
        <v>-1.2</v>
      </c>
      <c r="H95" s="11">
        <f>'profile editor'!H94</f>
        <v>0</v>
      </c>
      <c r="I95" s="4">
        <f t="shared" ref="I95:K95" si="94">F95/($B$11)</f>
        <v>-0.4</v>
      </c>
      <c r="J95" s="4">
        <f t="shared" si="94"/>
        <v>-16</v>
      </c>
      <c r="K95" s="4">
        <f t="shared" si="94"/>
        <v>0</v>
      </c>
      <c r="M95" s="39">
        <f>Mass!P95</f>
        <v>677.8677435</v>
      </c>
      <c r="N95" s="39">
        <f>Mass!Q95</f>
        <v>-813.4412922</v>
      </c>
      <c r="P95" s="4">
        <f t="shared" si="3"/>
        <v>56.48897862</v>
      </c>
      <c r="Q95" s="4">
        <f t="shared" si="4"/>
        <v>-903.823658</v>
      </c>
    </row>
    <row r="96" ht="14.25" customHeight="1">
      <c r="D96" s="10">
        <v>92.0</v>
      </c>
      <c r="E96" s="32">
        <f>'profile editor'!E95</f>
        <v>0.3066666667</v>
      </c>
      <c r="F96" s="11">
        <f>'profile editor'!F95</f>
        <v>-0.034</v>
      </c>
      <c r="G96" s="11">
        <f>'profile editor'!G95</f>
        <v>-1.2</v>
      </c>
      <c r="H96" s="11">
        <f>'profile editor'!H95</f>
        <v>0</v>
      </c>
      <c r="I96" s="4">
        <f t="shared" ref="I96:K96" si="95">F96/($B$11)</f>
        <v>-0.4533333333</v>
      </c>
      <c r="J96" s="4">
        <f t="shared" si="95"/>
        <v>-16</v>
      </c>
      <c r="K96" s="4">
        <f t="shared" si="95"/>
        <v>0</v>
      </c>
      <c r="M96" s="39">
        <f>Mass!P96</f>
        <v>677.8677435</v>
      </c>
      <c r="N96" s="39">
        <f>Mass!Q96</f>
        <v>-813.4412922</v>
      </c>
      <c r="P96" s="4">
        <f t="shared" si="3"/>
        <v>56.48897862</v>
      </c>
      <c r="Q96" s="4">
        <f t="shared" si="4"/>
        <v>-903.823658</v>
      </c>
    </row>
    <row r="97" ht="14.25" customHeight="1">
      <c r="D97" s="10">
        <v>93.0</v>
      </c>
      <c r="E97" s="32">
        <f>'profile editor'!E96</f>
        <v>0.31</v>
      </c>
      <c r="F97" s="11">
        <f>'profile editor'!F96</f>
        <v>-0.038</v>
      </c>
      <c r="G97" s="11">
        <f>'profile editor'!G96</f>
        <v>-1.2</v>
      </c>
      <c r="H97" s="11">
        <f>'profile editor'!H96</f>
        <v>0</v>
      </c>
      <c r="I97" s="4">
        <f t="shared" ref="I97:K97" si="96">F97/($B$11)</f>
        <v>-0.5066666667</v>
      </c>
      <c r="J97" s="4">
        <f t="shared" si="96"/>
        <v>-16</v>
      </c>
      <c r="K97" s="4">
        <f t="shared" si="96"/>
        <v>0</v>
      </c>
      <c r="M97" s="39">
        <f>Mass!P97</f>
        <v>677.8677435</v>
      </c>
      <c r="N97" s="39">
        <f>Mass!Q97</f>
        <v>-813.4412922</v>
      </c>
      <c r="P97" s="4">
        <f t="shared" si="3"/>
        <v>56.48897862</v>
      </c>
      <c r="Q97" s="4">
        <f t="shared" si="4"/>
        <v>-903.823658</v>
      </c>
    </row>
    <row r="98" ht="14.25" customHeight="1">
      <c r="D98" s="10">
        <v>94.0</v>
      </c>
      <c r="E98" s="32">
        <f>'profile editor'!E97</f>
        <v>0.3133333333</v>
      </c>
      <c r="F98" s="11">
        <f>'profile editor'!F97</f>
        <v>-0.042</v>
      </c>
      <c r="G98" s="11">
        <f>'profile editor'!G97</f>
        <v>-1.2</v>
      </c>
      <c r="H98" s="11">
        <f>'profile editor'!H97</f>
        <v>0</v>
      </c>
      <c r="I98" s="4">
        <f t="shared" ref="I98:K98" si="97">F98/($B$11)</f>
        <v>-0.56</v>
      </c>
      <c r="J98" s="4">
        <f t="shared" si="97"/>
        <v>-16</v>
      </c>
      <c r="K98" s="4">
        <f t="shared" si="97"/>
        <v>0</v>
      </c>
      <c r="M98" s="39">
        <f>Mass!P98</f>
        <v>677.8677435</v>
      </c>
      <c r="N98" s="39">
        <f>Mass!Q98</f>
        <v>-813.4412922</v>
      </c>
      <c r="P98" s="4">
        <f t="shared" si="3"/>
        <v>56.48897862</v>
      </c>
      <c r="Q98" s="4">
        <f t="shared" si="4"/>
        <v>-903.823658</v>
      </c>
    </row>
    <row r="99" ht="14.25" customHeight="1">
      <c r="D99" s="10">
        <v>95.0</v>
      </c>
      <c r="E99" s="32">
        <f>'profile editor'!E98</f>
        <v>0.3166666667</v>
      </c>
      <c r="F99" s="11">
        <f>'profile editor'!F98</f>
        <v>-0.046</v>
      </c>
      <c r="G99" s="11">
        <f>'profile editor'!G98</f>
        <v>-1.2</v>
      </c>
      <c r="H99" s="11">
        <f>'profile editor'!H98</f>
        <v>0</v>
      </c>
      <c r="I99" s="4">
        <f t="shared" ref="I99:K99" si="98">F99/($B$11)</f>
        <v>-0.6133333333</v>
      </c>
      <c r="J99" s="4">
        <f t="shared" si="98"/>
        <v>-16</v>
      </c>
      <c r="K99" s="4">
        <f t="shared" si="98"/>
        <v>0</v>
      </c>
      <c r="M99" s="39">
        <f>Mass!P99</f>
        <v>677.8677435</v>
      </c>
      <c r="N99" s="39">
        <f>Mass!Q99</f>
        <v>-813.4412922</v>
      </c>
      <c r="P99" s="4">
        <f t="shared" si="3"/>
        <v>56.48897862</v>
      </c>
      <c r="Q99" s="4">
        <f t="shared" si="4"/>
        <v>-903.823658</v>
      </c>
    </row>
    <row r="100" ht="14.25" customHeight="1">
      <c r="D100" s="10">
        <v>96.0</v>
      </c>
      <c r="E100" s="32">
        <f>'profile editor'!E99</f>
        <v>0.32</v>
      </c>
      <c r="F100" s="11">
        <f>'profile editor'!F99</f>
        <v>-0.05</v>
      </c>
      <c r="G100" s="11">
        <f>'profile editor'!G99</f>
        <v>-1.2</v>
      </c>
      <c r="H100" s="11">
        <f>'profile editor'!H99</f>
        <v>0</v>
      </c>
      <c r="I100" s="4">
        <f t="shared" ref="I100:K100" si="99">F100/($B$11)</f>
        <v>-0.6666666667</v>
      </c>
      <c r="J100" s="4">
        <f t="shared" si="99"/>
        <v>-16</v>
      </c>
      <c r="K100" s="4">
        <f t="shared" si="99"/>
        <v>0</v>
      </c>
      <c r="M100" s="39">
        <f>Mass!P100</f>
        <v>677.8677435</v>
      </c>
      <c r="N100" s="39">
        <f>Mass!Q100</f>
        <v>-813.4412922</v>
      </c>
      <c r="P100" s="4">
        <f t="shared" si="3"/>
        <v>56.48897862</v>
      </c>
      <c r="Q100" s="4">
        <f t="shared" si="4"/>
        <v>-903.823658</v>
      </c>
    </row>
    <row r="101" ht="14.25" customHeight="1">
      <c r="D101" s="10">
        <v>97.0</v>
      </c>
      <c r="E101" s="32">
        <f>'profile editor'!E100</f>
        <v>0.3233333333</v>
      </c>
      <c r="F101" s="11">
        <f>'profile editor'!F100</f>
        <v>-0.054</v>
      </c>
      <c r="G101" s="11">
        <f>'profile editor'!G100</f>
        <v>-1.2</v>
      </c>
      <c r="H101" s="11">
        <f>'profile editor'!H100</f>
        <v>0</v>
      </c>
      <c r="I101" s="4">
        <f t="shared" ref="I101:K101" si="100">F101/($B$11)</f>
        <v>-0.72</v>
      </c>
      <c r="J101" s="4">
        <f t="shared" si="100"/>
        <v>-16</v>
      </c>
      <c r="K101" s="4">
        <f t="shared" si="100"/>
        <v>0</v>
      </c>
      <c r="M101" s="39">
        <f>Mass!P101</f>
        <v>677.8677435</v>
      </c>
      <c r="N101" s="39">
        <f>Mass!Q101</f>
        <v>-813.4412922</v>
      </c>
      <c r="P101" s="4">
        <f t="shared" si="3"/>
        <v>56.48897862</v>
      </c>
      <c r="Q101" s="4">
        <f t="shared" si="4"/>
        <v>-903.823658</v>
      </c>
    </row>
    <row r="102" ht="14.25" customHeight="1">
      <c r="D102" s="10">
        <v>98.0</v>
      </c>
      <c r="E102" s="32">
        <f>'profile editor'!E101</f>
        <v>0.3266666667</v>
      </c>
      <c r="F102" s="11">
        <f>'profile editor'!F101</f>
        <v>-0.058</v>
      </c>
      <c r="G102" s="11">
        <f>'profile editor'!G101</f>
        <v>-1.2</v>
      </c>
      <c r="H102" s="11">
        <f>'profile editor'!H101</f>
        <v>0</v>
      </c>
      <c r="I102" s="4">
        <f t="shared" ref="I102:K102" si="101">F102/($B$11)</f>
        <v>-0.7733333333</v>
      </c>
      <c r="J102" s="4">
        <f t="shared" si="101"/>
        <v>-16</v>
      </c>
      <c r="K102" s="4">
        <f t="shared" si="101"/>
        <v>0</v>
      </c>
      <c r="M102" s="39">
        <f>Mass!P102</f>
        <v>677.8677435</v>
      </c>
      <c r="N102" s="39">
        <f>Mass!Q102</f>
        <v>-813.4412922</v>
      </c>
      <c r="P102" s="4">
        <f t="shared" si="3"/>
        <v>56.48897862</v>
      </c>
      <c r="Q102" s="4">
        <f t="shared" si="4"/>
        <v>-903.823658</v>
      </c>
    </row>
    <row r="103" ht="14.25" customHeight="1">
      <c r="D103" s="10">
        <v>99.0</v>
      </c>
      <c r="E103" s="32">
        <f>'profile editor'!E102</f>
        <v>0.33</v>
      </c>
      <c r="F103" s="11">
        <f>'profile editor'!F102</f>
        <v>-0.062</v>
      </c>
      <c r="G103" s="11">
        <f>'profile editor'!G102</f>
        <v>-1.2</v>
      </c>
      <c r="H103" s="11">
        <f>'profile editor'!H102</f>
        <v>0</v>
      </c>
      <c r="I103" s="4">
        <f t="shared" ref="I103:K103" si="102">F103/($B$11)</f>
        <v>-0.8266666667</v>
      </c>
      <c r="J103" s="4">
        <f t="shared" si="102"/>
        <v>-16</v>
      </c>
      <c r="K103" s="4">
        <f t="shared" si="102"/>
        <v>0</v>
      </c>
      <c r="M103" s="39">
        <f>Mass!P103</f>
        <v>677.8677435</v>
      </c>
      <c r="N103" s="39">
        <f>Mass!Q103</f>
        <v>-813.4412922</v>
      </c>
      <c r="P103" s="4">
        <f t="shared" si="3"/>
        <v>56.48897862</v>
      </c>
      <c r="Q103" s="4">
        <f t="shared" si="4"/>
        <v>-903.823658</v>
      </c>
    </row>
    <row r="104" ht="14.25" customHeight="1">
      <c r="D104" s="10">
        <v>100.0</v>
      </c>
      <c r="E104" s="32">
        <f>'profile editor'!E103</f>
        <v>0.3333333333</v>
      </c>
      <c r="F104" s="11">
        <f>'profile editor'!F103</f>
        <v>-0.066</v>
      </c>
      <c r="G104" s="11">
        <f>'profile editor'!G103</f>
        <v>-1.2</v>
      </c>
      <c r="H104" s="11">
        <f>'profile editor'!H103</f>
        <v>0</v>
      </c>
      <c r="I104" s="4">
        <f t="shared" ref="I104:K104" si="103">F104/($B$11)</f>
        <v>-0.88</v>
      </c>
      <c r="J104" s="4">
        <f t="shared" si="103"/>
        <v>-16</v>
      </c>
      <c r="K104" s="4">
        <f t="shared" si="103"/>
        <v>0</v>
      </c>
      <c r="M104" s="39">
        <f>Mass!P104</f>
        <v>677.8677435</v>
      </c>
      <c r="N104" s="39">
        <f>Mass!Q104</f>
        <v>-813.4412922</v>
      </c>
      <c r="P104" s="4">
        <f t="shared" si="3"/>
        <v>56.48897862</v>
      </c>
      <c r="Q104" s="4">
        <f t="shared" si="4"/>
        <v>-903.823658</v>
      </c>
    </row>
    <row r="105" ht="14.25" customHeight="1">
      <c r="D105" s="10">
        <v>101.0</v>
      </c>
      <c r="E105" s="32">
        <f>'profile editor'!E104</f>
        <v>0.3366666667</v>
      </c>
      <c r="F105" s="11">
        <f>'profile editor'!F104</f>
        <v>-0.07</v>
      </c>
      <c r="G105" s="11">
        <f>'profile editor'!G104</f>
        <v>-1.2</v>
      </c>
      <c r="H105" s="11">
        <f>'profile editor'!H104</f>
        <v>0</v>
      </c>
      <c r="I105" s="4">
        <f t="shared" ref="I105:K105" si="104">F105/($B$11)</f>
        <v>-0.9333333333</v>
      </c>
      <c r="J105" s="4">
        <f t="shared" si="104"/>
        <v>-16</v>
      </c>
      <c r="K105" s="4">
        <f t="shared" si="104"/>
        <v>0</v>
      </c>
      <c r="M105" s="39">
        <f>Mass!P105</f>
        <v>677.8677435</v>
      </c>
      <c r="N105" s="39">
        <f>Mass!Q105</f>
        <v>-813.4412922</v>
      </c>
      <c r="P105" s="4">
        <f t="shared" si="3"/>
        <v>56.48897862</v>
      </c>
      <c r="Q105" s="4">
        <f t="shared" si="4"/>
        <v>-903.823658</v>
      </c>
    </row>
    <row r="106" ht="14.25" customHeight="1">
      <c r="D106" s="10">
        <v>102.0</v>
      </c>
      <c r="E106" s="32">
        <f>'profile editor'!E105</f>
        <v>0.34</v>
      </c>
      <c r="F106" s="11">
        <f>'profile editor'!F105</f>
        <v>-0.074</v>
      </c>
      <c r="G106" s="11">
        <f>'profile editor'!G105</f>
        <v>-1.2</v>
      </c>
      <c r="H106" s="11">
        <f>'profile editor'!H105</f>
        <v>0</v>
      </c>
      <c r="I106" s="4">
        <f t="shared" ref="I106:K106" si="105">F106/($B$11)</f>
        <v>-0.9866666667</v>
      </c>
      <c r="J106" s="4">
        <f t="shared" si="105"/>
        <v>-16</v>
      </c>
      <c r="K106" s="4">
        <f t="shared" si="105"/>
        <v>0</v>
      </c>
      <c r="M106" s="39">
        <f>Mass!P106</f>
        <v>677.8677435</v>
      </c>
      <c r="N106" s="39">
        <f>Mass!Q106</f>
        <v>-813.4412922</v>
      </c>
      <c r="P106" s="4">
        <f t="shared" si="3"/>
        <v>56.48897862</v>
      </c>
      <c r="Q106" s="4">
        <f t="shared" si="4"/>
        <v>-903.823658</v>
      </c>
    </row>
    <row r="107" ht="14.25" customHeight="1">
      <c r="D107" s="10">
        <v>103.0</v>
      </c>
      <c r="E107" s="32">
        <f>'profile editor'!E106</f>
        <v>0.3433333333</v>
      </c>
      <c r="F107" s="11">
        <f>'profile editor'!F106</f>
        <v>-0.078</v>
      </c>
      <c r="G107" s="11">
        <f>'profile editor'!G106</f>
        <v>-1.2</v>
      </c>
      <c r="H107" s="11">
        <f>'profile editor'!H106</f>
        <v>0</v>
      </c>
      <c r="I107" s="4">
        <f t="shared" ref="I107:K107" si="106">F107/($B$11)</f>
        <v>-1.04</v>
      </c>
      <c r="J107" s="4">
        <f t="shared" si="106"/>
        <v>-16</v>
      </c>
      <c r="K107" s="4">
        <f t="shared" si="106"/>
        <v>0</v>
      </c>
      <c r="M107" s="39">
        <f>Mass!P107</f>
        <v>677.8677435</v>
      </c>
      <c r="N107" s="39">
        <f>Mass!Q107</f>
        <v>-813.4412922</v>
      </c>
      <c r="P107" s="4">
        <f t="shared" si="3"/>
        <v>56.48897862</v>
      </c>
      <c r="Q107" s="4">
        <f t="shared" si="4"/>
        <v>-903.823658</v>
      </c>
    </row>
    <row r="108" ht="14.25" customHeight="1">
      <c r="D108" s="10">
        <v>104.0</v>
      </c>
      <c r="E108" s="32">
        <f>'profile editor'!E107</f>
        <v>0.3466666667</v>
      </c>
      <c r="F108" s="11">
        <f>'profile editor'!F107</f>
        <v>-0.082</v>
      </c>
      <c r="G108" s="11">
        <f>'profile editor'!G107</f>
        <v>-1.2</v>
      </c>
      <c r="H108" s="11">
        <f>'profile editor'!H107</f>
        <v>0</v>
      </c>
      <c r="I108" s="4">
        <f t="shared" ref="I108:K108" si="107">F108/($B$11)</f>
        <v>-1.093333333</v>
      </c>
      <c r="J108" s="4">
        <f t="shared" si="107"/>
        <v>-16</v>
      </c>
      <c r="K108" s="4">
        <f t="shared" si="107"/>
        <v>0</v>
      </c>
      <c r="M108" s="39">
        <f>Mass!P108</f>
        <v>677.8677435</v>
      </c>
      <c r="N108" s="39">
        <f>Mass!Q108</f>
        <v>-813.4412922</v>
      </c>
      <c r="P108" s="4">
        <f t="shared" si="3"/>
        <v>56.48897862</v>
      </c>
      <c r="Q108" s="4">
        <f t="shared" si="4"/>
        <v>-903.823658</v>
      </c>
    </row>
    <row r="109" ht="14.25" customHeight="1">
      <c r="D109" s="10">
        <v>105.0</v>
      </c>
      <c r="E109" s="32">
        <f>'profile editor'!E108</f>
        <v>0.35</v>
      </c>
      <c r="F109" s="11">
        <f>'profile editor'!F108</f>
        <v>-0.086</v>
      </c>
      <c r="G109" s="11">
        <f>'profile editor'!G108</f>
        <v>-1.2</v>
      </c>
      <c r="H109" s="11">
        <f>'profile editor'!H108</f>
        <v>0</v>
      </c>
      <c r="I109" s="4">
        <f t="shared" ref="I109:K109" si="108">F109/($B$11)</f>
        <v>-1.146666667</v>
      </c>
      <c r="J109" s="4">
        <f t="shared" si="108"/>
        <v>-16</v>
      </c>
      <c r="K109" s="4">
        <f t="shared" si="108"/>
        <v>0</v>
      </c>
      <c r="M109" s="39">
        <f>Mass!P109</f>
        <v>677.8677435</v>
      </c>
      <c r="N109" s="39">
        <f>Mass!Q109</f>
        <v>-813.4412922</v>
      </c>
      <c r="P109" s="4">
        <f t="shared" si="3"/>
        <v>56.48897862</v>
      </c>
      <c r="Q109" s="4">
        <f t="shared" si="4"/>
        <v>-903.823658</v>
      </c>
    </row>
    <row r="110" ht="14.25" customHeight="1">
      <c r="D110" s="10">
        <v>106.0</v>
      </c>
      <c r="E110" s="32">
        <f>'profile editor'!E109</f>
        <v>0.3533333333</v>
      </c>
      <c r="F110" s="11">
        <f>'profile editor'!F109</f>
        <v>-0.09</v>
      </c>
      <c r="G110" s="11">
        <f>'profile editor'!G109</f>
        <v>-1.2</v>
      </c>
      <c r="H110" s="11">
        <f>'profile editor'!H109</f>
        <v>0</v>
      </c>
      <c r="I110" s="4">
        <f t="shared" ref="I110:K110" si="109">F110/($B$11)</f>
        <v>-1.2</v>
      </c>
      <c r="J110" s="4">
        <f t="shared" si="109"/>
        <v>-16</v>
      </c>
      <c r="K110" s="4">
        <f t="shared" si="109"/>
        <v>0</v>
      </c>
      <c r="M110" s="39">
        <f>Mass!P110</f>
        <v>677.8677435</v>
      </c>
      <c r="N110" s="39">
        <f>Mass!Q110</f>
        <v>-813.4412922</v>
      </c>
      <c r="P110" s="4">
        <f t="shared" si="3"/>
        <v>56.48897862</v>
      </c>
      <c r="Q110" s="4">
        <f t="shared" si="4"/>
        <v>-903.823658</v>
      </c>
    </row>
    <row r="111" ht="14.25" customHeight="1">
      <c r="D111" s="10">
        <v>107.0</v>
      </c>
      <c r="E111" s="32">
        <f>'profile editor'!E110</f>
        <v>0.3566666667</v>
      </c>
      <c r="F111" s="11">
        <f>'profile editor'!F110</f>
        <v>-0.094</v>
      </c>
      <c r="G111" s="11">
        <f>'profile editor'!G110</f>
        <v>-1.2</v>
      </c>
      <c r="H111" s="11">
        <f>'profile editor'!H110</f>
        <v>0</v>
      </c>
      <c r="I111" s="4">
        <f t="shared" ref="I111:K111" si="110">F111/($B$11)</f>
        <v>-1.253333333</v>
      </c>
      <c r="J111" s="4">
        <f t="shared" si="110"/>
        <v>-16</v>
      </c>
      <c r="K111" s="4">
        <f t="shared" si="110"/>
        <v>0</v>
      </c>
      <c r="M111" s="39">
        <f>Mass!P111</f>
        <v>677.8677435</v>
      </c>
      <c r="N111" s="39">
        <f>Mass!Q111</f>
        <v>-813.4412922</v>
      </c>
      <c r="P111" s="4">
        <f t="shared" si="3"/>
        <v>56.48897862</v>
      </c>
      <c r="Q111" s="4">
        <f t="shared" si="4"/>
        <v>-903.823658</v>
      </c>
    </row>
    <row r="112" ht="14.25" customHeight="1">
      <c r="D112" s="10">
        <v>108.0</v>
      </c>
      <c r="E112" s="32">
        <f>'profile editor'!E111</f>
        <v>0.36</v>
      </c>
      <c r="F112" s="11">
        <f>'profile editor'!F111</f>
        <v>-0.098</v>
      </c>
      <c r="G112" s="11">
        <f>'profile editor'!G111</f>
        <v>-1.2</v>
      </c>
      <c r="H112" s="11">
        <f>'profile editor'!H111</f>
        <v>0</v>
      </c>
      <c r="I112" s="4">
        <f t="shared" ref="I112:K112" si="111">F112/($B$11)</f>
        <v>-1.306666667</v>
      </c>
      <c r="J112" s="4">
        <f t="shared" si="111"/>
        <v>-16</v>
      </c>
      <c r="K112" s="4">
        <f t="shared" si="111"/>
        <v>0</v>
      </c>
      <c r="M112" s="39">
        <f>Mass!P112</f>
        <v>677.8677435</v>
      </c>
      <c r="N112" s="39">
        <f>Mass!Q112</f>
        <v>-813.4412922</v>
      </c>
      <c r="P112" s="4">
        <f t="shared" si="3"/>
        <v>56.48897862</v>
      </c>
      <c r="Q112" s="4">
        <f t="shared" si="4"/>
        <v>-903.823658</v>
      </c>
    </row>
    <row r="113" ht="14.25" customHeight="1">
      <c r="D113" s="10">
        <v>109.0</v>
      </c>
      <c r="E113" s="32">
        <f>'profile editor'!E112</f>
        <v>0.3633333333</v>
      </c>
      <c r="F113" s="11">
        <f>'profile editor'!F112</f>
        <v>-0.102</v>
      </c>
      <c r="G113" s="11">
        <f>'profile editor'!G112</f>
        <v>-1.2</v>
      </c>
      <c r="H113" s="11">
        <f>'profile editor'!H112</f>
        <v>0</v>
      </c>
      <c r="I113" s="4">
        <f t="shared" ref="I113:K113" si="112">F113/($B$11)</f>
        <v>-1.36</v>
      </c>
      <c r="J113" s="4">
        <f t="shared" si="112"/>
        <v>-16</v>
      </c>
      <c r="K113" s="4">
        <f t="shared" si="112"/>
        <v>0</v>
      </c>
      <c r="M113" s="39">
        <f>Mass!P113</f>
        <v>677.8677435</v>
      </c>
      <c r="N113" s="39">
        <f>Mass!Q113</f>
        <v>-813.4412922</v>
      </c>
      <c r="P113" s="4">
        <f t="shared" si="3"/>
        <v>56.48897862</v>
      </c>
      <c r="Q113" s="4">
        <f t="shared" si="4"/>
        <v>-903.823658</v>
      </c>
    </row>
    <row r="114" ht="14.25" customHeight="1">
      <c r="D114" s="10">
        <v>110.0</v>
      </c>
      <c r="E114" s="32">
        <f>'profile editor'!E113</f>
        <v>0.3666666667</v>
      </c>
      <c r="F114" s="11">
        <f>'profile editor'!F113</f>
        <v>-0.10584</v>
      </c>
      <c r="G114" s="11">
        <f>'profile editor'!G113</f>
        <v>-1.152</v>
      </c>
      <c r="H114" s="11">
        <f>'profile editor'!H113</f>
        <v>14.4</v>
      </c>
      <c r="I114" s="4">
        <f t="shared" ref="I114:K114" si="113">F114/($B$11)</f>
        <v>-1.4112</v>
      </c>
      <c r="J114" s="4">
        <f t="shared" si="113"/>
        <v>-15.36</v>
      </c>
      <c r="K114" s="4">
        <f t="shared" si="113"/>
        <v>192</v>
      </c>
      <c r="M114" s="39">
        <f>Mass!P114</f>
        <v>2225.867743</v>
      </c>
      <c r="N114" s="39">
        <f>Mass!Q114</f>
        <v>-2564.19964</v>
      </c>
      <c r="P114" s="4">
        <f t="shared" si="3"/>
        <v>201.4889786</v>
      </c>
      <c r="Q114" s="4">
        <f t="shared" si="4"/>
        <v>-3094.870712</v>
      </c>
    </row>
    <row r="115" ht="14.25" customHeight="1">
      <c r="D115" s="10">
        <v>111.0</v>
      </c>
      <c r="E115" s="32">
        <f>'profile editor'!E114</f>
        <v>0.37</v>
      </c>
      <c r="F115" s="11">
        <f>'profile editor'!F114</f>
        <v>-0.10952</v>
      </c>
      <c r="G115" s="11">
        <f>'profile editor'!G114</f>
        <v>-1.104</v>
      </c>
      <c r="H115" s="11">
        <f>'profile editor'!H114</f>
        <v>14.4</v>
      </c>
      <c r="I115" s="4">
        <f t="shared" ref="I115:K115" si="114">F115/($B$11)</f>
        <v>-1.460266667</v>
      </c>
      <c r="J115" s="4">
        <f t="shared" si="114"/>
        <v>-14.72</v>
      </c>
      <c r="K115" s="4">
        <f t="shared" si="114"/>
        <v>192</v>
      </c>
      <c r="M115" s="39">
        <f>Mass!P115</f>
        <v>2225.867743</v>
      </c>
      <c r="N115" s="39">
        <f>Mass!Q115</f>
        <v>-2457.357989</v>
      </c>
      <c r="P115" s="4">
        <f t="shared" si="3"/>
        <v>201.4889786</v>
      </c>
      <c r="Q115" s="4">
        <f t="shared" si="4"/>
        <v>-2965.917765</v>
      </c>
    </row>
    <row r="116" ht="14.25" customHeight="1">
      <c r="D116" s="10">
        <v>112.0</v>
      </c>
      <c r="E116" s="32">
        <f>'profile editor'!E115</f>
        <v>0.3733333333</v>
      </c>
      <c r="F116" s="11">
        <f>'profile editor'!F115</f>
        <v>-0.11304</v>
      </c>
      <c r="G116" s="11">
        <f>'profile editor'!G115</f>
        <v>-1.056</v>
      </c>
      <c r="H116" s="11">
        <f>'profile editor'!H115</f>
        <v>14.4</v>
      </c>
      <c r="I116" s="4">
        <f t="shared" ref="I116:K116" si="115">F116/($B$11)</f>
        <v>-1.5072</v>
      </c>
      <c r="J116" s="4">
        <f t="shared" si="115"/>
        <v>-14.08</v>
      </c>
      <c r="K116" s="4">
        <f t="shared" si="115"/>
        <v>192</v>
      </c>
      <c r="M116" s="39">
        <f>Mass!P116</f>
        <v>2225.867743</v>
      </c>
      <c r="N116" s="39">
        <f>Mass!Q116</f>
        <v>-2350.516337</v>
      </c>
      <c r="P116" s="4">
        <f t="shared" si="3"/>
        <v>201.4889786</v>
      </c>
      <c r="Q116" s="4">
        <f t="shared" si="4"/>
        <v>-2836.964819</v>
      </c>
    </row>
    <row r="117" ht="14.25" customHeight="1">
      <c r="D117" s="10">
        <v>113.0</v>
      </c>
      <c r="E117" s="32">
        <f>'profile editor'!E116</f>
        <v>0.3766666667</v>
      </c>
      <c r="F117" s="11">
        <f>'profile editor'!F116</f>
        <v>-0.1164</v>
      </c>
      <c r="G117" s="11">
        <f>'profile editor'!G116</f>
        <v>-1.008</v>
      </c>
      <c r="H117" s="11">
        <f>'profile editor'!H116</f>
        <v>14.4</v>
      </c>
      <c r="I117" s="4">
        <f t="shared" ref="I117:K117" si="116">F117/($B$11)</f>
        <v>-1.552</v>
      </c>
      <c r="J117" s="4">
        <f t="shared" si="116"/>
        <v>-13.44</v>
      </c>
      <c r="K117" s="4">
        <f t="shared" si="116"/>
        <v>192</v>
      </c>
      <c r="M117" s="39">
        <f>Mass!P117</f>
        <v>2225.867743</v>
      </c>
      <c r="N117" s="39">
        <f>Mass!Q117</f>
        <v>-2243.674685</v>
      </c>
      <c r="P117" s="4">
        <f t="shared" si="3"/>
        <v>201.4889786</v>
      </c>
      <c r="Q117" s="4">
        <f t="shared" si="4"/>
        <v>-2708.011873</v>
      </c>
    </row>
    <row r="118" ht="14.25" customHeight="1">
      <c r="D118" s="10">
        <v>114.0</v>
      </c>
      <c r="E118" s="32">
        <f>'profile editor'!E117</f>
        <v>0.38</v>
      </c>
      <c r="F118" s="11">
        <f>'profile editor'!F117</f>
        <v>-0.1196</v>
      </c>
      <c r="G118" s="11">
        <f>'profile editor'!G117</f>
        <v>-0.96</v>
      </c>
      <c r="H118" s="11">
        <f>'profile editor'!H117</f>
        <v>14.4</v>
      </c>
      <c r="I118" s="4">
        <f t="shared" ref="I118:K118" si="117">F118/($B$11)</f>
        <v>-1.594666667</v>
      </c>
      <c r="J118" s="4">
        <f t="shared" si="117"/>
        <v>-12.8</v>
      </c>
      <c r="K118" s="4">
        <f t="shared" si="117"/>
        <v>192</v>
      </c>
      <c r="M118" s="39">
        <f>Mass!P118</f>
        <v>2225.867743</v>
      </c>
      <c r="N118" s="39">
        <f>Mass!Q118</f>
        <v>-2136.833034</v>
      </c>
      <c r="P118" s="4">
        <f t="shared" si="3"/>
        <v>201.4889786</v>
      </c>
      <c r="Q118" s="4">
        <f t="shared" si="4"/>
        <v>-2579.058926</v>
      </c>
    </row>
    <row r="119" ht="14.25" customHeight="1">
      <c r="D119" s="10">
        <v>115.0</v>
      </c>
      <c r="E119" s="32">
        <f>'profile editor'!E118</f>
        <v>0.3833333333</v>
      </c>
      <c r="F119" s="11">
        <f>'profile editor'!F118</f>
        <v>-0.12264</v>
      </c>
      <c r="G119" s="11">
        <f>'profile editor'!G118</f>
        <v>-0.912</v>
      </c>
      <c r="H119" s="11">
        <f>'profile editor'!H118</f>
        <v>14.4</v>
      </c>
      <c r="I119" s="4">
        <f t="shared" ref="I119:K119" si="118">F119/($B$11)</f>
        <v>-1.6352</v>
      </c>
      <c r="J119" s="4">
        <f t="shared" si="118"/>
        <v>-12.16</v>
      </c>
      <c r="K119" s="4">
        <f t="shared" si="118"/>
        <v>192</v>
      </c>
      <c r="M119" s="39">
        <f>Mass!P119</f>
        <v>2225.867743</v>
      </c>
      <c r="N119" s="39">
        <f>Mass!Q119</f>
        <v>-2029.991382</v>
      </c>
      <c r="P119" s="4">
        <f t="shared" si="3"/>
        <v>201.4889786</v>
      </c>
      <c r="Q119" s="4">
        <f t="shared" si="4"/>
        <v>-2450.10598</v>
      </c>
    </row>
    <row r="120" ht="14.25" customHeight="1">
      <c r="D120" s="10">
        <v>116.0</v>
      </c>
      <c r="E120" s="32">
        <f>'profile editor'!E119</f>
        <v>0.3866666667</v>
      </c>
      <c r="F120" s="11">
        <f>'profile editor'!F119</f>
        <v>-0.12552</v>
      </c>
      <c r="G120" s="11">
        <f>'profile editor'!G119</f>
        <v>-0.864</v>
      </c>
      <c r="H120" s="11">
        <f>'profile editor'!H119</f>
        <v>14.4</v>
      </c>
      <c r="I120" s="4">
        <f t="shared" ref="I120:K120" si="119">F120/($B$11)</f>
        <v>-1.6736</v>
      </c>
      <c r="J120" s="4">
        <f t="shared" si="119"/>
        <v>-11.52</v>
      </c>
      <c r="K120" s="4">
        <f t="shared" si="119"/>
        <v>192</v>
      </c>
      <c r="M120" s="39">
        <f>Mass!P120</f>
        <v>2225.867743</v>
      </c>
      <c r="N120" s="39">
        <f>Mass!Q120</f>
        <v>-1923.14973</v>
      </c>
      <c r="P120" s="4">
        <f t="shared" si="3"/>
        <v>201.4889786</v>
      </c>
      <c r="Q120" s="4">
        <f t="shared" si="4"/>
        <v>-2321.153034</v>
      </c>
    </row>
    <row r="121" ht="14.25" customHeight="1">
      <c r="D121" s="10">
        <v>117.0</v>
      </c>
      <c r="E121" s="32">
        <f>'profile editor'!E120</f>
        <v>0.39</v>
      </c>
      <c r="F121" s="11">
        <f>'profile editor'!F120</f>
        <v>-0.12824</v>
      </c>
      <c r="G121" s="11">
        <f>'profile editor'!G120</f>
        <v>-0.816</v>
      </c>
      <c r="H121" s="11">
        <f>'profile editor'!H120</f>
        <v>14.4</v>
      </c>
      <c r="I121" s="4">
        <f t="shared" ref="I121:K121" si="120">F121/($B$11)</f>
        <v>-1.709866667</v>
      </c>
      <c r="J121" s="4">
        <f t="shared" si="120"/>
        <v>-10.88</v>
      </c>
      <c r="K121" s="4">
        <f t="shared" si="120"/>
        <v>192</v>
      </c>
      <c r="M121" s="39">
        <f>Mass!P121</f>
        <v>2225.867743</v>
      </c>
      <c r="N121" s="39">
        <f>Mass!Q121</f>
        <v>-1816.308079</v>
      </c>
      <c r="P121" s="4">
        <f t="shared" si="3"/>
        <v>201.4889786</v>
      </c>
      <c r="Q121" s="4">
        <f t="shared" si="4"/>
        <v>-2192.200087</v>
      </c>
    </row>
    <row r="122" ht="14.25" customHeight="1">
      <c r="D122" s="10">
        <v>118.0</v>
      </c>
      <c r="E122" s="32">
        <f>'profile editor'!E121</f>
        <v>0.3933333333</v>
      </c>
      <c r="F122" s="11">
        <f>'profile editor'!F121</f>
        <v>-0.1308</v>
      </c>
      <c r="G122" s="11">
        <f>'profile editor'!G121</f>
        <v>-0.768</v>
      </c>
      <c r="H122" s="11">
        <f>'profile editor'!H121</f>
        <v>14.4</v>
      </c>
      <c r="I122" s="4">
        <f t="shared" ref="I122:K122" si="121">F122/($B$11)</f>
        <v>-1.744</v>
      </c>
      <c r="J122" s="4">
        <f t="shared" si="121"/>
        <v>-10.24</v>
      </c>
      <c r="K122" s="4">
        <f t="shared" si="121"/>
        <v>192</v>
      </c>
      <c r="M122" s="39">
        <f>Mass!P122</f>
        <v>2225.867743</v>
      </c>
      <c r="N122" s="39">
        <f>Mass!Q122</f>
        <v>-1709.466427</v>
      </c>
      <c r="P122" s="4">
        <f t="shared" si="3"/>
        <v>201.4889786</v>
      </c>
      <c r="Q122" s="4">
        <f t="shared" si="4"/>
        <v>-2063.247141</v>
      </c>
    </row>
    <row r="123" ht="14.25" customHeight="1">
      <c r="D123" s="10">
        <v>119.0</v>
      </c>
      <c r="E123" s="32">
        <f>'profile editor'!E122</f>
        <v>0.3966666667</v>
      </c>
      <c r="F123" s="11">
        <f>'profile editor'!F122</f>
        <v>-0.1332</v>
      </c>
      <c r="G123" s="11">
        <f>'profile editor'!G122</f>
        <v>-0.72</v>
      </c>
      <c r="H123" s="11">
        <f>'profile editor'!H122</f>
        <v>14.4</v>
      </c>
      <c r="I123" s="4">
        <f t="shared" ref="I123:K123" si="122">F123/($B$11)</f>
        <v>-1.776</v>
      </c>
      <c r="J123" s="4">
        <f t="shared" si="122"/>
        <v>-9.6</v>
      </c>
      <c r="K123" s="4">
        <f t="shared" si="122"/>
        <v>192</v>
      </c>
      <c r="M123" s="39">
        <f>Mass!P123</f>
        <v>2225.867743</v>
      </c>
      <c r="N123" s="39">
        <f>Mass!Q123</f>
        <v>-1602.624775</v>
      </c>
      <c r="P123" s="4">
        <f t="shared" si="3"/>
        <v>201.4889786</v>
      </c>
      <c r="Q123" s="4">
        <f t="shared" si="4"/>
        <v>-1934.294195</v>
      </c>
    </row>
    <row r="124" ht="14.25" customHeight="1">
      <c r="D124" s="10">
        <v>120.0</v>
      </c>
      <c r="E124" s="32">
        <f>'profile editor'!E123</f>
        <v>0.4</v>
      </c>
      <c r="F124" s="11">
        <f>'profile editor'!F123</f>
        <v>-0.13544</v>
      </c>
      <c r="G124" s="11">
        <f>'profile editor'!G123</f>
        <v>-0.672</v>
      </c>
      <c r="H124" s="11">
        <f>'profile editor'!H123</f>
        <v>14.4</v>
      </c>
      <c r="I124" s="4">
        <f t="shared" ref="I124:K124" si="123">F124/($B$11)</f>
        <v>-1.805866667</v>
      </c>
      <c r="J124" s="4">
        <f t="shared" si="123"/>
        <v>-8.96</v>
      </c>
      <c r="K124" s="4">
        <f t="shared" si="123"/>
        <v>192</v>
      </c>
      <c r="M124" s="39">
        <f>Mass!P124</f>
        <v>2225.867743</v>
      </c>
      <c r="N124" s="39">
        <f>Mass!Q124</f>
        <v>-1495.783124</v>
      </c>
      <c r="P124" s="4">
        <f t="shared" si="3"/>
        <v>201.4889786</v>
      </c>
      <c r="Q124" s="4">
        <f t="shared" si="4"/>
        <v>-1805.341248</v>
      </c>
    </row>
    <row r="125" ht="14.25" customHeight="1">
      <c r="D125" s="10">
        <v>121.0</v>
      </c>
      <c r="E125" s="32">
        <f>'profile editor'!E124</f>
        <v>0.4033333333</v>
      </c>
      <c r="F125" s="11">
        <f>'profile editor'!F124</f>
        <v>-0.13752</v>
      </c>
      <c r="G125" s="11">
        <f>'profile editor'!G124</f>
        <v>-0.624</v>
      </c>
      <c r="H125" s="11">
        <f>'profile editor'!H124</f>
        <v>14.4</v>
      </c>
      <c r="I125" s="4">
        <f t="shared" ref="I125:K125" si="124">F125/($B$11)</f>
        <v>-1.8336</v>
      </c>
      <c r="J125" s="4">
        <f t="shared" si="124"/>
        <v>-8.32</v>
      </c>
      <c r="K125" s="4">
        <f t="shared" si="124"/>
        <v>192</v>
      </c>
      <c r="M125" s="39">
        <f>Mass!P125</f>
        <v>2225.867743</v>
      </c>
      <c r="N125" s="39">
        <f>Mass!Q125</f>
        <v>-1388.941472</v>
      </c>
      <c r="P125" s="4">
        <f t="shared" si="3"/>
        <v>201.4889786</v>
      </c>
      <c r="Q125" s="4">
        <f t="shared" si="4"/>
        <v>-1676.388302</v>
      </c>
    </row>
    <row r="126" ht="14.25" customHeight="1">
      <c r="D126" s="10">
        <v>122.0</v>
      </c>
      <c r="E126" s="32">
        <f>'profile editor'!E125</f>
        <v>0.4066666667</v>
      </c>
      <c r="F126" s="11">
        <f>'profile editor'!F125</f>
        <v>-0.13944</v>
      </c>
      <c r="G126" s="11">
        <f>'profile editor'!G125</f>
        <v>-0.576</v>
      </c>
      <c r="H126" s="11">
        <f>'profile editor'!H125</f>
        <v>14.4</v>
      </c>
      <c r="I126" s="4">
        <f t="shared" ref="I126:K126" si="125">F126/($B$11)</f>
        <v>-1.8592</v>
      </c>
      <c r="J126" s="4">
        <f t="shared" si="125"/>
        <v>-7.68</v>
      </c>
      <c r="K126" s="4">
        <f t="shared" si="125"/>
        <v>192</v>
      </c>
      <c r="M126" s="39">
        <f>Mass!P126</f>
        <v>2225.867743</v>
      </c>
      <c r="N126" s="39">
        <f>Mass!Q126</f>
        <v>-1282.09982</v>
      </c>
      <c r="P126" s="4">
        <f t="shared" si="3"/>
        <v>201.4889786</v>
      </c>
      <c r="Q126" s="4">
        <f t="shared" si="4"/>
        <v>-1547.435356</v>
      </c>
    </row>
    <row r="127" ht="14.25" customHeight="1">
      <c r="D127" s="10">
        <v>123.0</v>
      </c>
      <c r="E127" s="32">
        <f>'profile editor'!E126</f>
        <v>0.41</v>
      </c>
      <c r="F127" s="11">
        <f>'profile editor'!F126</f>
        <v>-0.1412</v>
      </c>
      <c r="G127" s="11">
        <f>'profile editor'!G126</f>
        <v>-0.528</v>
      </c>
      <c r="H127" s="11">
        <f>'profile editor'!H126</f>
        <v>14.4</v>
      </c>
      <c r="I127" s="4">
        <f t="shared" ref="I127:K127" si="126">F127/($B$11)</f>
        <v>-1.882666667</v>
      </c>
      <c r="J127" s="4">
        <f t="shared" si="126"/>
        <v>-7.04</v>
      </c>
      <c r="K127" s="4">
        <f t="shared" si="126"/>
        <v>192</v>
      </c>
      <c r="M127" s="39">
        <f>Mass!P127</f>
        <v>2225.867743</v>
      </c>
      <c r="N127" s="39">
        <f>Mass!Q127</f>
        <v>-1175.258169</v>
      </c>
      <c r="P127" s="4">
        <f t="shared" si="3"/>
        <v>201.4889786</v>
      </c>
      <c r="Q127" s="4">
        <f t="shared" si="4"/>
        <v>-1418.48241</v>
      </c>
    </row>
    <row r="128" ht="14.25" customHeight="1">
      <c r="D128" s="10">
        <v>124.0</v>
      </c>
      <c r="E128" s="32">
        <f>'profile editor'!E127</f>
        <v>0.4133333333</v>
      </c>
      <c r="F128" s="11">
        <f>'profile editor'!F127</f>
        <v>-0.1428</v>
      </c>
      <c r="G128" s="11">
        <f>'profile editor'!G127</f>
        <v>-0.48</v>
      </c>
      <c r="H128" s="11">
        <f>'profile editor'!H127</f>
        <v>14.4</v>
      </c>
      <c r="I128" s="4">
        <f t="shared" ref="I128:K128" si="127">F128/($B$11)</f>
        <v>-1.904</v>
      </c>
      <c r="J128" s="4">
        <f t="shared" si="127"/>
        <v>-6.4</v>
      </c>
      <c r="K128" s="4">
        <f t="shared" si="127"/>
        <v>192</v>
      </c>
      <c r="M128" s="39">
        <f>Mass!P128</f>
        <v>2225.867743</v>
      </c>
      <c r="N128" s="39">
        <f>Mass!Q128</f>
        <v>-1068.416517</v>
      </c>
      <c r="P128" s="4">
        <f t="shared" si="3"/>
        <v>201.4889786</v>
      </c>
      <c r="Q128" s="4">
        <f t="shared" si="4"/>
        <v>-1289.529463</v>
      </c>
    </row>
    <row r="129" ht="14.25" customHeight="1">
      <c r="D129" s="10">
        <v>125.0</v>
      </c>
      <c r="E129" s="32">
        <f>'profile editor'!E128</f>
        <v>0.4166666667</v>
      </c>
      <c r="F129" s="11">
        <f>'profile editor'!F128</f>
        <v>-0.14424</v>
      </c>
      <c r="G129" s="11">
        <f>'profile editor'!G128</f>
        <v>-0.432</v>
      </c>
      <c r="H129" s="11">
        <f>'profile editor'!H128</f>
        <v>14.4</v>
      </c>
      <c r="I129" s="4">
        <f t="shared" ref="I129:K129" si="128">F129/($B$11)</f>
        <v>-1.9232</v>
      </c>
      <c r="J129" s="4">
        <f t="shared" si="128"/>
        <v>-5.76</v>
      </c>
      <c r="K129" s="4">
        <f t="shared" si="128"/>
        <v>192</v>
      </c>
      <c r="M129" s="39">
        <f>Mass!P129</f>
        <v>2225.867743</v>
      </c>
      <c r="N129" s="39">
        <f>Mass!Q129</f>
        <v>-961.5748652</v>
      </c>
      <c r="P129" s="4">
        <f t="shared" si="3"/>
        <v>201.4889786</v>
      </c>
      <c r="Q129" s="4">
        <f t="shared" si="4"/>
        <v>-1160.576517</v>
      </c>
    </row>
    <row r="130" ht="14.25" customHeight="1">
      <c r="D130" s="10">
        <v>126.0</v>
      </c>
      <c r="E130" s="32">
        <f>'profile editor'!E129</f>
        <v>0.42</v>
      </c>
      <c r="F130" s="11">
        <f>'profile editor'!F129</f>
        <v>-0.14552</v>
      </c>
      <c r="G130" s="11">
        <f>'profile editor'!G129</f>
        <v>-0.384</v>
      </c>
      <c r="H130" s="11">
        <f>'profile editor'!H129</f>
        <v>14.4</v>
      </c>
      <c r="I130" s="4">
        <f t="shared" ref="I130:K130" si="129">F130/($B$11)</f>
        <v>-1.940266667</v>
      </c>
      <c r="J130" s="4">
        <f t="shared" si="129"/>
        <v>-5.12</v>
      </c>
      <c r="K130" s="4">
        <f t="shared" si="129"/>
        <v>192</v>
      </c>
      <c r="M130" s="39">
        <f>Mass!P130</f>
        <v>2225.867743</v>
      </c>
      <c r="N130" s="39">
        <f>Mass!Q130</f>
        <v>-854.7332135</v>
      </c>
      <c r="P130" s="4">
        <f t="shared" si="3"/>
        <v>201.4889786</v>
      </c>
      <c r="Q130" s="4">
        <f t="shared" si="4"/>
        <v>-1031.623571</v>
      </c>
    </row>
    <row r="131" ht="14.25" customHeight="1">
      <c r="D131" s="10">
        <v>127.0</v>
      </c>
      <c r="E131" s="32">
        <f>'profile editor'!E130</f>
        <v>0.4233333333</v>
      </c>
      <c r="F131" s="11">
        <f>'profile editor'!F130</f>
        <v>-0.14664</v>
      </c>
      <c r="G131" s="11">
        <f>'profile editor'!G130</f>
        <v>-0.336</v>
      </c>
      <c r="H131" s="11">
        <f>'profile editor'!H130</f>
        <v>14.4</v>
      </c>
      <c r="I131" s="4">
        <f t="shared" ref="I131:K131" si="130">F131/($B$11)</f>
        <v>-1.9552</v>
      </c>
      <c r="J131" s="4">
        <f t="shared" si="130"/>
        <v>-4.48</v>
      </c>
      <c r="K131" s="4">
        <f t="shared" si="130"/>
        <v>192</v>
      </c>
      <c r="M131" s="39">
        <f>Mass!P131</f>
        <v>2225.867743</v>
      </c>
      <c r="N131" s="39">
        <f>Mass!Q131</f>
        <v>-747.8915618</v>
      </c>
      <c r="P131" s="4">
        <f t="shared" si="3"/>
        <v>201.4889786</v>
      </c>
      <c r="Q131" s="4">
        <f t="shared" si="4"/>
        <v>-902.6706242</v>
      </c>
    </row>
    <row r="132" ht="14.25" customHeight="1">
      <c r="D132" s="10">
        <v>128.0</v>
      </c>
      <c r="E132" s="32">
        <f>'profile editor'!E131</f>
        <v>0.4266666667</v>
      </c>
      <c r="F132" s="11">
        <f>'profile editor'!F131</f>
        <v>-0.1476</v>
      </c>
      <c r="G132" s="11">
        <f>'profile editor'!G131</f>
        <v>-0.288</v>
      </c>
      <c r="H132" s="11">
        <f>'profile editor'!H131</f>
        <v>14.4</v>
      </c>
      <c r="I132" s="4">
        <f t="shared" ref="I132:K132" si="131">F132/($B$11)</f>
        <v>-1.968</v>
      </c>
      <c r="J132" s="4">
        <f t="shared" si="131"/>
        <v>-3.84</v>
      </c>
      <c r="K132" s="4">
        <f t="shared" si="131"/>
        <v>192</v>
      </c>
      <c r="M132" s="39">
        <f>Mass!P132</f>
        <v>2225.867743</v>
      </c>
      <c r="N132" s="39">
        <f>Mass!Q132</f>
        <v>-641.0499101</v>
      </c>
      <c r="P132" s="4">
        <f t="shared" si="3"/>
        <v>201.4889786</v>
      </c>
      <c r="Q132" s="4">
        <f t="shared" si="4"/>
        <v>-773.7176779</v>
      </c>
    </row>
    <row r="133" ht="14.25" customHeight="1">
      <c r="D133" s="10">
        <v>129.0</v>
      </c>
      <c r="E133" s="32">
        <f>'profile editor'!E132</f>
        <v>0.43</v>
      </c>
      <c r="F133" s="11">
        <f>'profile editor'!F132</f>
        <v>-0.1484</v>
      </c>
      <c r="G133" s="11">
        <f>'profile editor'!G132</f>
        <v>-0.24</v>
      </c>
      <c r="H133" s="11">
        <f>'profile editor'!H132</f>
        <v>14.4</v>
      </c>
      <c r="I133" s="4">
        <f t="shared" ref="I133:K133" si="132">F133/($B$11)</f>
        <v>-1.978666667</v>
      </c>
      <c r="J133" s="4">
        <f t="shared" si="132"/>
        <v>-3.2</v>
      </c>
      <c r="K133" s="4">
        <f t="shared" si="132"/>
        <v>192</v>
      </c>
      <c r="M133" s="39">
        <f>Mass!P133</f>
        <v>2225.867743</v>
      </c>
      <c r="N133" s="39">
        <f>Mass!Q133</f>
        <v>-534.2082584</v>
      </c>
      <c r="P133" s="4">
        <f t="shared" si="3"/>
        <v>201.4889786</v>
      </c>
      <c r="Q133" s="4">
        <f t="shared" si="4"/>
        <v>-644.7647316</v>
      </c>
    </row>
    <row r="134" ht="14.25" customHeight="1">
      <c r="D134" s="10">
        <v>130.0</v>
      </c>
      <c r="E134" s="32">
        <f>'profile editor'!E133</f>
        <v>0.4333333333</v>
      </c>
      <c r="F134" s="11">
        <f>'profile editor'!F133</f>
        <v>-0.14904</v>
      </c>
      <c r="G134" s="11">
        <f>'profile editor'!G133</f>
        <v>-0.192</v>
      </c>
      <c r="H134" s="11">
        <f>'profile editor'!H133</f>
        <v>14.4</v>
      </c>
      <c r="I134" s="4">
        <f t="shared" ref="I134:K134" si="133">F134/($B$11)</f>
        <v>-1.9872</v>
      </c>
      <c r="J134" s="4">
        <f t="shared" si="133"/>
        <v>-2.56</v>
      </c>
      <c r="K134" s="4">
        <f t="shared" si="133"/>
        <v>192</v>
      </c>
      <c r="M134" s="39">
        <f>Mass!P134</f>
        <v>2225.867743</v>
      </c>
      <c r="N134" s="39">
        <f>Mass!Q134</f>
        <v>-427.3666067</v>
      </c>
      <c r="P134" s="4">
        <f t="shared" si="3"/>
        <v>201.4889786</v>
      </c>
      <c r="Q134" s="4">
        <f t="shared" si="4"/>
        <v>-515.8117853</v>
      </c>
    </row>
    <row r="135" ht="14.25" customHeight="1">
      <c r="D135" s="10">
        <v>131.0</v>
      </c>
      <c r="E135" s="32">
        <f>'profile editor'!E134</f>
        <v>0.4366666667</v>
      </c>
      <c r="F135" s="11">
        <f>'profile editor'!F134</f>
        <v>-0.14952</v>
      </c>
      <c r="G135" s="11">
        <f>'profile editor'!G134</f>
        <v>-0.144</v>
      </c>
      <c r="H135" s="11">
        <f>'profile editor'!H134</f>
        <v>14.4</v>
      </c>
      <c r="I135" s="4">
        <f t="shared" ref="I135:K135" si="134">F135/($B$11)</f>
        <v>-1.9936</v>
      </c>
      <c r="J135" s="4">
        <f t="shared" si="134"/>
        <v>-1.92</v>
      </c>
      <c r="K135" s="4">
        <f t="shared" si="134"/>
        <v>192</v>
      </c>
      <c r="M135" s="39">
        <f>Mass!P135</f>
        <v>2225.867743</v>
      </c>
      <c r="N135" s="39">
        <f>Mass!Q135</f>
        <v>-320.5249551</v>
      </c>
      <c r="P135" s="4">
        <f t="shared" si="3"/>
        <v>201.4889786</v>
      </c>
      <c r="Q135" s="4">
        <f t="shared" si="4"/>
        <v>-386.858839</v>
      </c>
    </row>
    <row r="136" ht="14.25" customHeight="1">
      <c r="D136" s="10">
        <v>132.0</v>
      </c>
      <c r="E136" s="32">
        <f>'profile editor'!E135</f>
        <v>0.44</v>
      </c>
      <c r="F136" s="11">
        <f>'profile editor'!F135</f>
        <v>-0.14984</v>
      </c>
      <c r="G136" s="11">
        <f>'profile editor'!G135</f>
        <v>-0.096</v>
      </c>
      <c r="H136" s="11">
        <f>'profile editor'!H135</f>
        <v>14.4</v>
      </c>
      <c r="I136" s="4">
        <f t="shared" ref="I136:K136" si="135">F136/($B$11)</f>
        <v>-1.997866667</v>
      </c>
      <c r="J136" s="4">
        <f t="shared" si="135"/>
        <v>-1.28</v>
      </c>
      <c r="K136" s="4">
        <f t="shared" si="135"/>
        <v>192</v>
      </c>
      <c r="M136" s="39">
        <f>Mass!P136</f>
        <v>2225.867743</v>
      </c>
      <c r="N136" s="39">
        <f>Mass!Q136</f>
        <v>-213.6833034</v>
      </c>
      <c r="P136" s="4">
        <f t="shared" si="3"/>
        <v>201.4889786</v>
      </c>
      <c r="Q136" s="4">
        <f t="shared" si="4"/>
        <v>-257.9058926</v>
      </c>
    </row>
    <row r="137" ht="14.25" customHeight="1">
      <c r="D137" s="10">
        <v>133.0</v>
      </c>
      <c r="E137" s="32">
        <f>'profile editor'!E136</f>
        <v>0.4433333333</v>
      </c>
      <c r="F137" s="11">
        <f>'profile editor'!F136</f>
        <v>-0.15</v>
      </c>
      <c r="G137" s="11">
        <f>'profile editor'!G136</f>
        <v>-0.048</v>
      </c>
      <c r="H137" s="11">
        <f>'profile editor'!H136</f>
        <v>14.4</v>
      </c>
      <c r="I137" s="4">
        <f t="shared" ref="I137:K137" si="136">F137/($B$11)</f>
        <v>-2</v>
      </c>
      <c r="J137" s="4">
        <f t="shared" si="136"/>
        <v>-0.64</v>
      </c>
      <c r="K137" s="4">
        <f t="shared" si="136"/>
        <v>192</v>
      </c>
      <c r="M137" s="39">
        <f>Mass!P137</f>
        <v>2225.867743</v>
      </c>
      <c r="N137" s="39">
        <f>Mass!Q137</f>
        <v>-106.8416517</v>
      </c>
      <c r="P137" s="4">
        <f t="shared" si="3"/>
        <v>201.4889786</v>
      </c>
      <c r="Q137" s="4">
        <f t="shared" si="4"/>
        <v>-128.9529463</v>
      </c>
    </row>
    <row r="138" ht="14.25" customHeight="1">
      <c r="D138" s="10">
        <v>134.0</v>
      </c>
      <c r="E138" s="32">
        <f>'profile editor'!E137</f>
        <v>0.4466666667</v>
      </c>
      <c r="F138" s="11">
        <f>'profile editor'!F137</f>
        <v>-0.15</v>
      </c>
      <c r="G138" s="11">
        <f>'profile editor'!G137</f>
        <v>0</v>
      </c>
      <c r="H138" s="11">
        <f>'profile editor'!H137</f>
        <v>14.4</v>
      </c>
      <c r="I138" s="4">
        <f t="shared" ref="I138:K138" si="137">F138/($B$11)</f>
        <v>-2</v>
      </c>
      <c r="J138" s="4">
        <f t="shared" si="137"/>
        <v>0</v>
      </c>
      <c r="K138" s="4">
        <f t="shared" si="137"/>
        <v>192</v>
      </c>
      <c r="M138" s="39">
        <f>Mass!P138</f>
        <v>2225.867743</v>
      </c>
      <c r="N138" s="39">
        <f>Mass!Q138</f>
        <v>0</v>
      </c>
      <c r="P138" s="4">
        <f t="shared" si="3"/>
        <v>201.4889786</v>
      </c>
      <c r="Q138" s="4">
        <f t="shared" si="4"/>
        <v>0</v>
      </c>
    </row>
    <row r="139" ht="14.25" customHeight="1">
      <c r="D139" s="10">
        <v>135.0</v>
      </c>
      <c r="E139" s="32">
        <f>'profile editor'!E138</f>
        <v>0.45</v>
      </c>
      <c r="F139" s="11">
        <f>'profile editor'!F138</f>
        <v>-0.15</v>
      </c>
      <c r="G139" s="11">
        <f>'profile editor'!G138</f>
        <v>0</v>
      </c>
      <c r="H139" s="11">
        <f>'profile editor'!H138</f>
        <v>0</v>
      </c>
      <c r="I139" s="4">
        <f t="shared" ref="I139:K139" si="138">F139/($B$11)</f>
        <v>-2</v>
      </c>
      <c r="J139" s="4">
        <f t="shared" si="138"/>
        <v>0</v>
      </c>
      <c r="K139" s="4">
        <f t="shared" si="138"/>
        <v>0</v>
      </c>
      <c r="M139" s="39">
        <f>Mass!P139</f>
        <v>677.8677435</v>
      </c>
      <c r="N139" s="39">
        <f>Mass!Q139</f>
        <v>0</v>
      </c>
      <c r="P139" s="4">
        <f t="shared" si="3"/>
        <v>56.48897862</v>
      </c>
      <c r="Q139" s="4">
        <f t="shared" si="4"/>
        <v>0</v>
      </c>
    </row>
    <row r="140" ht="14.25" customHeight="1">
      <c r="D140" s="10">
        <v>136.0</v>
      </c>
      <c r="E140" s="32">
        <f>'profile editor'!E139</f>
        <v>0.4566666667</v>
      </c>
      <c r="F140" s="11">
        <f>'profile editor'!F139</f>
        <v>-0.15</v>
      </c>
      <c r="G140" s="11">
        <f>'profile editor'!G139</f>
        <v>0</v>
      </c>
      <c r="H140" s="11">
        <f>'profile editor'!H139</f>
        <v>0</v>
      </c>
      <c r="I140" s="4">
        <f t="shared" ref="I140:K140" si="139">F140/($B$11)</f>
        <v>-2</v>
      </c>
      <c r="J140" s="4">
        <f t="shared" si="139"/>
        <v>0</v>
      </c>
      <c r="K140" s="4">
        <f t="shared" si="139"/>
        <v>0</v>
      </c>
      <c r="M140" s="39">
        <f>Mass!P140</f>
        <v>677.8677435</v>
      </c>
      <c r="N140" s="39">
        <f>Mass!Q140</f>
        <v>0</v>
      </c>
      <c r="P140" s="4">
        <f t="shared" si="3"/>
        <v>56.48897862</v>
      </c>
      <c r="Q140" s="4">
        <f t="shared" si="4"/>
        <v>0</v>
      </c>
    </row>
    <row r="141" ht="14.25" customHeight="1">
      <c r="D141" s="10">
        <v>137.0</v>
      </c>
      <c r="E141" s="32">
        <f>'profile editor'!E140</f>
        <v>0.4633333333</v>
      </c>
      <c r="F141" s="11">
        <f>'profile editor'!F140</f>
        <v>-0.15</v>
      </c>
      <c r="G141" s="11">
        <f>'profile editor'!G140</f>
        <v>0</v>
      </c>
      <c r="H141" s="11">
        <f>'profile editor'!H140</f>
        <v>0</v>
      </c>
      <c r="I141" s="4">
        <f t="shared" ref="I141:K141" si="140">F141/($B$11)</f>
        <v>-2</v>
      </c>
      <c r="J141" s="4">
        <f t="shared" si="140"/>
        <v>0</v>
      </c>
      <c r="K141" s="4">
        <f t="shared" si="140"/>
        <v>0</v>
      </c>
      <c r="M141" s="39">
        <f>Mass!P141</f>
        <v>677.8677435</v>
      </c>
      <c r="N141" s="39">
        <f>Mass!Q141</f>
        <v>0</v>
      </c>
      <c r="P141" s="4">
        <f t="shared" si="3"/>
        <v>56.48897862</v>
      </c>
      <c r="Q141" s="4">
        <f t="shared" si="4"/>
        <v>0</v>
      </c>
    </row>
    <row r="142" ht="14.25" customHeight="1">
      <c r="D142" s="10">
        <v>138.0</v>
      </c>
      <c r="E142" s="32">
        <f>'profile editor'!E141</f>
        <v>0.47</v>
      </c>
      <c r="F142" s="11">
        <f>'profile editor'!F141</f>
        <v>-0.15</v>
      </c>
      <c r="G142" s="11">
        <f>'profile editor'!G141</f>
        <v>0</v>
      </c>
      <c r="H142" s="11">
        <f>'profile editor'!H141</f>
        <v>0</v>
      </c>
      <c r="I142" s="4">
        <f t="shared" ref="I142:K142" si="141">F142/($B$11)</f>
        <v>-2</v>
      </c>
      <c r="J142" s="4">
        <f t="shared" si="141"/>
        <v>0</v>
      </c>
      <c r="K142" s="4">
        <f t="shared" si="141"/>
        <v>0</v>
      </c>
      <c r="M142" s="39">
        <f>Mass!P142</f>
        <v>677.8677435</v>
      </c>
      <c r="N142" s="39">
        <f>Mass!Q142</f>
        <v>0</v>
      </c>
      <c r="P142" s="4">
        <f t="shared" si="3"/>
        <v>56.48897862</v>
      </c>
      <c r="Q142" s="4">
        <f t="shared" si="4"/>
        <v>0</v>
      </c>
    </row>
    <row r="143" ht="14.25" customHeight="1">
      <c r="D143" s="10">
        <v>139.0</v>
      </c>
      <c r="E143" s="32">
        <f>'profile editor'!E142</f>
        <v>0.4766666667</v>
      </c>
      <c r="F143" s="11">
        <f>'profile editor'!F142</f>
        <v>-0.15</v>
      </c>
      <c r="G143" s="11">
        <f>'profile editor'!G142</f>
        <v>0</v>
      </c>
      <c r="H143" s="11">
        <f>'profile editor'!H142</f>
        <v>0</v>
      </c>
      <c r="I143" s="4">
        <f t="shared" ref="I143:K143" si="142">F143/($B$11)</f>
        <v>-2</v>
      </c>
      <c r="J143" s="4">
        <f t="shared" si="142"/>
        <v>0</v>
      </c>
      <c r="K143" s="4">
        <f t="shared" si="142"/>
        <v>0</v>
      </c>
      <c r="M143" s="39">
        <f>Mass!P143</f>
        <v>677.8677435</v>
      </c>
      <c r="N143" s="39">
        <f>Mass!Q143</f>
        <v>0</v>
      </c>
      <c r="P143" s="4">
        <f t="shared" si="3"/>
        <v>56.48897862</v>
      </c>
      <c r="Q143" s="4">
        <f t="shared" si="4"/>
        <v>0</v>
      </c>
    </row>
    <row r="144" ht="14.25" customHeight="1">
      <c r="D144" s="10">
        <v>140.0</v>
      </c>
      <c r="E144" s="32">
        <f>'profile editor'!E143</f>
        <v>0.4833333333</v>
      </c>
      <c r="F144" s="11">
        <f>'profile editor'!F143</f>
        <v>-0.15</v>
      </c>
      <c r="G144" s="11">
        <f>'profile editor'!G143</f>
        <v>0</v>
      </c>
      <c r="H144" s="11">
        <f>'profile editor'!H143</f>
        <v>0</v>
      </c>
      <c r="I144" s="4">
        <f t="shared" ref="I144:K144" si="143">F144/($B$11)</f>
        <v>-2</v>
      </c>
      <c r="J144" s="4">
        <f t="shared" si="143"/>
        <v>0</v>
      </c>
      <c r="K144" s="4">
        <f t="shared" si="143"/>
        <v>0</v>
      </c>
      <c r="M144" s="39">
        <f>Mass!P144</f>
        <v>677.8677435</v>
      </c>
      <c r="N144" s="39">
        <f>Mass!Q144</f>
        <v>0</v>
      </c>
      <c r="P144" s="4">
        <f t="shared" si="3"/>
        <v>56.48897862</v>
      </c>
      <c r="Q144" s="4">
        <f t="shared" si="4"/>
        <v>0</v>
      </c>
    </row>
    <row r="145" ht="14.25" customHeight="1">
      <c r="D145" s="10">
        <v>141.0</v>
      </c>
      <c r="E145" s="32">
        <f>'profile editor'!E144</f>
        <v>0.49</v>
      </c>
      <c r="F145" s="11">
        <f>'profile editor'!F144</f>
        <v>-0.15</v>
      </c>
      <c r="G145" s="11">
        <f>'profile editor'!G144</f>
        <v>0</v>
      </c>
      <c r="H145" s="11">
        <f>'profile editor'!H144</f>
        <v>0</v>
      </c>
      <c r="I145" s="4">
        <f t="shared" ref="I145:K145" si="144">F145/($B$11)</f>
        <v>-2</v>
      </c>
      <c r="J145" s="4">
        <f t="shared" si="144"/>
        <v>0</v>
      </c>
      <c r="K145" s="4">
        <f t="shared" si="144"/>
        <v>0</v>
      </c>
      <c r="M145" s="39">
        <f>Mass!P145</f>
        <v>677.8677435</v>
      </c>
      <c r="N145" s="39">
        <f>Mass!Q145</f>
        <v>0</v>
      </c>
      <c r="P145" s="4">
        <f t="shared" si="3"/>
        <v>56.48897862</v>
      </c>
      <c r="Q145" s="4">
        <f t="shared" si="4"/>
        <v>0</v>
      </c>
    </row>
    <row r="146" ht="14.25" customHeight="1">
      <c r="D146" s="10">
        <v>142.0</v>
      </c>
      <c r="E146" s="32">
        <f>'profile editor'!E145</f>
        <v>0.4966666667</v>
      </c>
      <c r="F146" s="11">
        <f>'profile editor'!F145</f>
        <v>-0.15</v>
      </c>
      <c r="G146" s="11">
        <f>'profile editor'!G145</f>
        <v>0</v>
      </c>
      <c r="H146" s="11">
        <f>'profile editor'!H145</f>
        <v>0</v>
      </c>
      <c r="I146" s="4">
        <f t="shared" ref="I146:K146" si="145">F146/($B$11)</f>
        <v>-2</v>
      </c>
      <c r="J146" s="4">
        <f t="shared" si="145"/>
        <v>0</v>
      </c>
      <c r="K146" s="4">
        <f t="shared" si="145"/>
        <v>0</v>
      </c>
      <c r="M146" s="39">
        <f>Mass!P146</f>
        <v>677.8677435</v>
      </c>
      <c r="N146" s="39">
        <f>Mass!Q146</f>
        <v>0</v>
      </c>
      <c r="P146" s="4">
        <f t="shared" si="3"/>
        <v>56.48897862</v>
      </c>
      <c r="Q146" s="4">
        <f t="shared" si="4"/>
        <v>0</v>
      </c>
    </row>
    <row r="147" ht="14.25" customHeight="1">
      <c r="D147" s="10">
        <v>143.0</v>
      </c>
      <c r="E147" s="32">
        <f>'profile editor'!E146</f>
        <v>0.5033333333</v>
      </c>
      <c r="F147" s="11">
        <f>'profile editor'!F146</f>
        <v>-0.15</v>
      </c>
      <c r="G147" s="11">
        <f>'profile editor'!G146</f>
        <v>0</v>
      </c>
      <c r="H147" s="11">
        <f>'profile editor'!H146</f>
        <v>0</v>
      </c>
      <c r="I147" s="4">
        <f t="shared" ref="I147:K147" si="146">F147/($B$11)</f>
        <v>-2</v>
      </c>
      <c r="J147" s="4">
        <f t="shared" si="146"/>
        <v>0</v>
      </c>
      <c r="K147" s="4">
        <f t="shared" si="146"/>
        <v>0</v>
      </c>
      <c r="M147" s="39">
        <f>Mass!P147</f>
        <v>677.8677435</v>
      </c>
      <c r="N147" s="39">
        <f>Mass!Q147</f>
        <v>0</v>
      </c>
      <c r="P147" s="4">
        <f t="shared" si="3"/>
        <v>56.48897862</v>
      </c>
      <c r="Q147" s="4">
        <f t="shared" si="4"/>
        <v>0</v>
      </c>
    </row>
    <row r="148" ht="14.25" customHeight="1">
      <c r="D148" s="10">
        <v>144.0</v>
      </c>
      <c r="E148" s="32">
        <f>'profile editor'!E147</f>
        <v>0.51</v>
      </c>
      <c r="F148" s="11">
        <f>'profile editor'!F147</f>
        <v>-0.15</v>
      </c>
      <c r="G148" s="11">
        <f>'profile editor'!G147</f>
        <v>0</v>
      </c>
      <c r="H148" s="11">
        <f>'profile editor'!H147</f>
        <v>0</v>
      </c>
      <c r="I148" s="4">
        <f t="shared" ref="I148:K148" si="147">F148/($B$11)</f>
        <v>-2</v>
      </c>
      <c r="J148" s="4">
        <f t="shared" si="147"/>
        <v>0</v>
      </c>
      <c r="K148" s="4">
        <f t="shared" si="147"/>
        <v>0</v>
      </c>
      <c r="M148" s="39">
        <f>Mass!P148</f>
        <v>677.8677435</v>
      </c>
      <c r="N148" s="39">
        <f>Mass!Q148</f>
        <v>0</v>
      </c>
      <c r="P148" s="4">
        <f t="shared" si="3"/>
        <v>56.48897862</v>
      </c>
      <c r="Q148" s="4">
        <f t="shared" si="4"/>
        <v>0</v>
      </c>
    </row>
    <row r="149" ht="14.25" customHeight="1">
      <c r="D149" s="10">
        <v>145.0</v>
      </c>
      <c r="E149" s="32">
        <f>'profile editor'!E148</f>
        <v>0.5166666667</v>
      </c>
      <c r="F149" s="11">
        <f>'profile editor'!F148</f>
        <v>-0.15</v>
      </c>
      <c r="G149" s="11">
        <f>'profile editor'!G148</f>
        <v>0</v>
      </c>
      <c r="H149" s="11">
        <f>'profile editor'!H148</f>
        <v>0</v>
      </c>
      <c r="I149" s="4">
        <f t="shared" ref="I149:K149" si="148">F149/($B$11)</f>
        <v>-2</v>
      </c>
      <c r="J149" s="4">
        <f t="shared" si="148"/>
        <v>0</v>
      </c>
      <c r="K149" s="4">
        <f t="shared" si="148"/>
        <v>0</v>
      </c>
      <c r="M149" s="39">
        <f>Mass!P149</f>
        <v>677.8677435</v>
      </c>
      <c r="N149" s="39">
        <f>Mass!Q149</f>
        <v>0</v>
      </c>
      <c r="P149" s="4">
        <f t="shared" si="3"/>
        <v>56.48897862</v>
      </c>
      <c r="Q149" s="4">
        <f t="shared" si="4"/>
        <v>0</v>
      </c>
    </row>
    <row r="150" ht="14.25" customHeight="1">
      <c r="D150" s="10">
        <v>146.0</v>
      </c>
      <c r="E150" s="32">
        <f>'profile editor'!E149</f>
        <v>0.5233333333</v>
      </c>
      <c r="F150" s="11">
        <f>'profile editor'!F149</f>
        <v>-0.15</v>
      </c>
      <c r="G150" s="11">
        <f>'profile editor'!G149</f>
        <v>0</v>
      </c>
      <c r="H150" s="11">
        <f>'profile editor'!H149</f>
        <v>0</v>
      </c>
      <c r="I150" s="4">
        <f t="shared" ref="I150:K150" si="149">F150/($B$11)</f>
        <v>-2</v>
      </c>
      <c r="J150" s="4">
        <f t="shared" si="149"/>
        <v>0</v>
      </c>
      <c r="K150" s="4">
        <f t="shared" si="149"/>
        <v>0</v>
      </c>
      <c r="M150" s="39">
        <f>Mass!P150</f>
        <v>677.8677435</v>
      </c>
      <c r="N150" s="39">
        <f>Mass!Q150</f>
        <v>0</v>
      </c>
      <c r="P150" s="4">
        <f t="shared" si="3"/>
        <v>56.48897862</v>
      </c>
      <c r="Q150" s="4">
        <f t="shared" si="4"/>
        <v>0</v>
      </c>
    </row>
    <row r="151" ht="14.25" customHeight="1">
      <c r="D151" s="10">
        <v>147.0</v>
      </c>
      <c r="E151" s="32">
        <f>'profile editor'!E150</f>
        <v>0.53</v>
      </c>
      <c r="F151" s="11">
        <f>'profile editor'!F150</f>
        <v>-0.15</v>
      </c>
      <c r="G151" s="11">
        <f>'profile editor'!G150</f>
        <v>0</v>
      </c>
      <c r="H151" s="11">
        <f>'profile editor'!H150</f>
        <v>0</v>
      </c>
      <c r="I151" s="4">
        <f t="shared" ref="I151:K151" si="150">F151/($B$11)</f>
        <v>-2</v>
      </c>
      <c r="J151" s="4">
        <f t="shared" si="150"/>
        <v>0</v>
      </c>
      <c r="K151" s="4">
        <f t="shared" si="150"/>
        <v>0</v>
      </c>
      <c r="M151" s="39">
        <f>Mass!P151</f>
        <v>677.8677435</v>
      </c>
      <c r="N151" s="39">
        <f>Mass!Q151</f>
        <v>0</v>
      </c>
      <c r="P151" s="4">
        <f t="shared" si="3"/>
        <v>56.48897862</v>
      </c>
      <c r="Q151" s="4">
        <f t="shared" si="4"/>
        <v>0</v>
      </c>
    </row>
    <row r="152" ht="14.25" customHeight="1">
      <c r="D152" s="10">
        <v>148.0</v>
      </c>
      <c r="E152" s="32">
        <f>'profile editor'!E151</f>
        <v>0.5366666667</v>
      </c>
      <c r="F152" s="11">
        <f>'profile editor'!F151</f>
        <v>-0.15</v>
      </c>
      <c r="G152" s="11">
        <f>'profile editor'!G151</f>
        <v>0</v>
      </c>
      <c r="H152" s="11">
        <f>'profile editor'!H151</f>
        <v>0</v>
      </c>
      <c r="I152" s="4">
        <f t="shared" ref="I152:K152" si="151">F152/($B$11)</f>
        <v>-2</v>
      </c>
      <c r="J152" s="4">
        <f t="shared" si="151"/>
        <v>0</v>
      </c>
      <c r="K152" s="4">
        <f t="shared" si="151"/>
        <v>0</v>
      </c>
      <c r="M152" s="39">
        <f>Mass!P152</f>
        <v>677.8677435</v>
      </c>
      <c r="N152" s="39">
        <f>Mass!Q152</f>
        <v>0</v>
      </c>
      <c r="P152" s="4">
        <f t="shared" si="3"/>
        <v>56.48897862</v>
      </c>
      <c r="Q152" s="4">
        <f t="shared" si="4"/>
        <v>0</v>
      </c>
    </row>
    <row r="153" ht="14.25" customHeight="1">
      <c r="D153" s="10">
        <v>149.0</v>
      </c>
      <c r="E153" s="32">
        <f>'profile editor'!E152</f>
        <v>0.5433333333</v>
      </c>
      <c r="F153" s="11">
        <f>'profile editor'!F152</f>
        <v>-0.15</v>
      </c>
      <c r="G153" s="11">
        <f>'profile editor'!G152</f>
        <v>0</v>
      </c>
      <c r="H153" s="11">
        <f>'profile editor'!H152</f>
        <v>0</v>
      </c>
      <c r="I153" s="4">
        <f t="shared" ref="I153:K153" si="152">F153/($B$11)</f>
        <v>-2</v>
      </c>
      <c r="J153" s="4">
        <f t="shared" si="152"/>
        <v>0</v>
      </c>
      <c r="K153" s="4">
        <f t="shared" si="152"/>
        <v>0</v>
      </c>
      <c r="M153" s="39">
        <f>Mass!P153</f>
        <v>677.8677435</v>
      </c>
      <c r="N153" s="39">
        <f>Mass!Q153</f>
        <v>0</v>
      </c>
      <c r="P153" s="4">
        <f t="shared" si="3"/>
        <v>56.48897862</v>
      </c>
      <c r="Q153" s="4">
        <f t="shared" si="4"/>
        <v>0</v>
      </c>
    </row>
    <row r="154" ht="14.25" customHeight="1">
      <c r="D154" s="10">
        <v>150.0</v>
      </c>
      <c r="E154" s="32">
        <f>'profile editor'!E153</f>
        <v>0.55</v>
      </c>
      <c r="F154" s="11">
        <f>'profile editor'!F153</f>
        <v>-0.15</v>
      </c>
      <c r="G154" s="11">
        <f>'profile editor'!G153</f>
        <v>0</v>
      </c>
      <c r="H154" s="11">
        <f>'profile editor'!H153</f>
        <v>0</v>
      </c>
      <c r="I154" s="4">
        <f t="shared" ref="I154:K154" si="153">F154/($B$11)</f>
        <v>-2</v>
      </c>
      <c r="J154" s="4">
        <f t="shared" si="153"/>
        <v>0</v>
      </c>
      <c r="K154" s="4">
        <f t="shared" si="153"/>
        <v>0</v>
      </c>
      <c r="M154" s="39">
        <f>Mass!P154</f>
        <v>677.8677435</v>
      </c>
      <c r="N154" s="39">
        <f>Mass!Q154</f>
        <v>0</v>
      </c>
      <c r="P154" s="4">
        <f t="shared" si="3"/>
        <v>56.48897862</v>
      </c>
      <c r="Q154" s="4">
        <f t="shared" si="4"/>
        <v>0</v>
      </c>
    </row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F1:L1"/>
    <mergeCell ref="M1:Q1"/>
    <mergeCell ref="F2:H2"/>
    <mergeCell ref="I2:K2"/>
    <mergeCell ref="M2:O2"/>
    <mergeCell ref="P2:R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4" width="8.71"/>
    <col customWidth="1" min="5" max="5" width="12.57"/>
    <col customWidth="1" min="6" max="6" width="12.29"/>
    <col customWidth="1" min="7" max="7" width="14.57"/>
    <col customWidth="1" min="8" max="8" width="12.71"/>
    <col customWidth="1" min="12" max="26" width="8.71"/>
  </cols>
  <sheetData>
    <row r="1" ht="14.25" customHeight="1">
      <c r="F1" s="3" t="s">
        <v>1</v>
      </c>
      <c r="M1" s="3" t="s">
        <v>35</v>
      </c>
      <c r="R1" s="33"/>
    </row>
    <row r="2" ht="14.25" customHeight="1">
      <c r="A2" s="10" t="s">
        <v>65</v>
      </c>
      <c r="F2" s="3" t="s">
        <v>66</v>
      </c>
      <c r="I2" s="3" t="s">
        <v>67</v>
      </c>
      <c r="M2" s="3" t="s">
        <v>68</v>
      </c>
      <c r="P2" s="3" t="s">
        <v>69</v>
      </c>
    </row>
    <row r="3" ht="14.25" customHeight="1">
      <c r="A3" s="36"/>
      <c r="B3" s="36"/>
      <c r="C3" s="36"/>
      <c r="E3" s="6" t="s">
        <v>4</v>
      </c>
      <c r="F3" s="6" t="s">
        <v>51</v>
      </c>
      <c r="G3" s="6" t="s">
        <v>52</v>
      </c>
      <c r="H3" s="6" t="s">
        <v>53</v>
      </c>
      <c r="I3" s="6" t="s">
        <v>51</v>
      </c>
      <c r="J3" s="6" t="s">
        <v>52</v>
      </c>
      <c r="K3" s="6" t="s">
        <v>53</v>
      </c>
      <c r="M3" s="6" t="s">
        <v>55</v>
      </c>
      <c r="N3" s="6" t="s">
        <v>10</v>
      </c>
      <c r="P3" s="6" t="s">
        <v>55</v>
      </c>
      <c r="Q3" s="6" t="s">
        <v>10</v>
      </c>
    </row>
    <row r="4" ht="14.25" customHeight="1">
      <c r="A4" s="37" t="s">
        <v>41</v>
      </c>
      <c r="B4" s="37">
        <f>3</f>
        <v>3</v>
      </c>
      <c r="C4" s="36"/>
      <c r="D4" s="10">
        <v>0.0</v>
      </c>
      <c r="E4" s="32">
        <f>'profile editor'!E3</f>
        <v>0</v>
      </c>
      <c r="F4" s="11">
        <f>'pinion rack'!I4</f>
        <v>0</v>
      </c>
      <c r="G4" s="11">
        <f>'pinion rack'!J4</f>
        <v>0</v>
      </c>
      <c r="H4" s="11">
        <f>'pinion rack'!K4</f>
        <v>300</v>
      </c>
      <c r="I4" s="4">
        <f t="shared" ref="I4:K4" si="1">F4/$B$4</f>
        <v>0</v>
      </c>
      <c r="J4" s="4">
        <f t="shared" si="1"/>
        <v>0</v>
      </c>
      <c r="K4" s="4">
        <f t="shared" si="1"/>
        <v>100</v>
      </c>
      <c r="M4" s="39">
        <f>'pinion rack'!P4</f>
        <v>283.0514786</v>
      </c>
      <c r="N4" s="39">
        <f>'pinion rack'!Q4</f>
        <v>0</v>
      </c>
      <c r="P4" s="11">
        <f t="shared" ref="P4:P154" si="3">($B$8*K4+$B$4*M4+$B$7)/$B$6</f>
        <v>895.1099325</v>
      </c>
      <c r="Q4" s="11">
        <f t="shared" ref="Q4:Q154" si="4">P4*J4</f>
        <v>0</v>
      </c>
    </row>
    <row r="5" ht="14.25" customHeight="1">
      <c r="A5" s="37" t="s">
        <v>70</v>
      </c>
      <c r="B5" s="37">
        <v>0.0</v>
      </c>
      <c r="C5" s="36"/>
      <c r="D5" s="10">
        <v>1.0</v>
      </c>
      <c r="E5" s="32">
        <f>'profile editor'!E4</f>
        <v>0.003333333333</v>
      </c>
      <c r="F5" s="11">
        <f>'pinion rack'!I5</f>
        <v>0.003333333333</v>
      </c>
      <c r="G5" s="11">
        <f>'pinion rack'!J5</f>
        <v>1</v>
      </c>
      <c r="H5" s="11">
        <f>'pinion rack'!K5</f>
        <v>300</v>
      </c>
      <c r="I5" s="4">
        <f t="shared" ref="I5:K5" si="2">F5/$B$4</f>
        <v>0.001111111111</v>
      </c>
      <c r="J5" s="4">
        <f t="shared" si="2"/>
        <v>0.3333333333</v>
      </c>
      <c r="K5" s="4">
        <f t="shared" si="2"/>
        <v>100</v>
      </c>
      <c r="M5" s="39">
        <f>'pinion rack'!P5</f>
        <v>283.0514786</v>
      </c>
      <c r="N5" s="39">
        <f>'pinion rack'!Q5</f>
        <v>283.0514786</v>
      </c>
      <c r="P5" s="11">
        <f t="shared" si="3"/>
        <v>895.1099325</v>
      </c>
      <c r="Q5" s="11">
        <f t="shared" si="4"/>
        <v>298.3699775</v>
      </c>
    </row>
    <row r="6" ht="14.25" customHeight="1">
      <c r="A6" s="37" t="s">
        <v>43</v>
      </c>
      <c r="B6" s="40">
        <v>0.95</v>
      </c>
      <c r="C6" s="36"/>
      <c r="D6" s="10">
        <v>2.0</v>
      </c>
      <c r="E6" s="32">
        <f>'profile editor'!E5</f>
        <v>0.006666666667</v>
      </c>
      <c r="F6" s="11">
        <f>'pinion rack'!I6</f>
        <v>0.01</v>
      </c>
      <c r="G6" s="11">
        <f>'pinion rack'!J6</f>
        <v>2</v>
      </c>
      <c r="H6" s="11">
        <f>'pinion rack'!K6</f>
        <v>300</v>
      </c>
      <c r="I6" s="4">
        <f t="shared" ref="I6:K6" si="5">F6/$B$4</f>
        <v>0.003333333333</v>
      </c>
      <c r="J6" s="4">
        <f t="shared" si="5"/>
        <v>0.6666666667</v>
      </c>
      <c r="K6" s="4">
        <f t="shared" si="5"/>
        <v>100</v>
      </c>
      <c r="M6" s="39">
        <f>'pinion rack'!P6</f>
        <v>283.0514786</v>
      </c>
      <c r="N6" s="39">
        <f>'pinion rack'!Q6</f>
        <v>566.1029572</v>
      </c>
      <c r="P6" s="11">
        <f t="shared" si="3"/>
        <v>895.1099325</v>
      </c>
      <c r="Q6" s="11">
        <f t="shared" si="4"/>
        <v>596.739955</v>
      </c>
    </row>
    <row r="7" ht="14.25" customHeight="1">
      <c r="A7" s="37" t="s">
        <v>71</v>
      </c>
      <c r="B7" s="38">
        <v>0.0</v>
      </c>
      <c r="C7" s="36"/>
      <c r="D7" s="10">
        <v>3.0</v>
      </c>
      <c r="E7" s="32">
        <f>'profile editor'!E6</f>
        <v>0.01</v>
      </c>
      <c r="F7" s="11">
        <f>'pinion rack'!I7</f>
        <v>0.02</v>
      </c>
      <c r="G7" s="11">
        <f>'pinion rack'!J7</f>
        <v>3</v>
      </c>
      <c r="H7" s="11">
        <f>'pinion rack'!K7</f>
        <v>300</v>
      </c>
      <c r="I7" s="4">
        <f t="shared" ref="I7:K7" si="6">F7/$B$4</f>
        <v>0.006666666667</v>
      </c>
      <c r="J7" s="4">
        <f t="shared" si="6"/>
        <v>1</v>
      </c>
      <c r="K7" s="4">
        <f t="shared" si="6"/>
        <v>100</v>
      </c>
      <c r="M7" s="39">
        <f>'pinion rack'!P7</f>
        <v>283.0514786</v>
      </c>
      <c r="N7" s="39">
        <f>'pinion rack'!Q7</f>
        <v>849.1544359</v>
      </c>
      <c r="P7" s="11">
        <f t="shared" si="3"/>
        <v>895.1099325</v>
      </c>
      <c r="Q7" s="11">
        <f t="shared" si="4"/>
        <v>895.1099325</v>
      </c>
    </row>
    <row r="8" ht="14.25" customHeight="1">
      <c r="A8" s="38" t="s">
        <v>72</v>
      </c>
      <c r="B8" s="38">
        <v>0.012</v>
      </c>
      <c r="C8" s="36"/>
      <c r="D8" s="10">
        <v>4.0</v>
      </c>
      <c r="E8" s="32">
        <f>'profile editor'!E7</f>
        <v>0.01333333333</v>
      </c>
      <c r="F8" s="11">
        <f>'pinion rack'!I8</f>
        <v>0.03333333333</v>
      </c>
      <c r="G8" s="11">
        <f>'pinion rack'!J8</f>
        <v>4</v>
      </c>
      <c r="H8" s="11">
        <f>'pinion rack'!K8</f>
        <v>300</v>
      </c>
      <c r="I8" s="4">
        <f t="shared" ref="I8:K8" si="7">F8/$B$4</f>
        <v>0.01111111111</v>
      </c>
      <c r="J8" s="4">
        <f t="shared" si="7"/>
        <v>1.333333333</v>
      </c>
      <c r="K8" s="4">
        <f t="shared" si="7"/>
        <v>100</v>
      </c>
      <c r="M8" s="39">
        <f>'pinion rack'!P8</f>
        <v>283.0514786</v>
      </c>
      <c r="N8" s="39">
        <f>'pinion rack'!Q8</f>
        <v>1132.205914</v>
      </c>
      <c r="P8" s="11">
        <f t="shared" si="3"/>
        <v>895.1099325</v>
      </c>
      <c r="Q8" s="11">
        <f t="shared" si="4"/>
        <v>1193.47991</v>
      </c>
    </row>
    <row r="9" ht="14.25" customHeight="1">
      <c r="A9" s="41"/>
      <c r="B9" s="36"/>
      <c r="C9" s="36"/>
      <c r="D9" s="10">
        <v>5.0</v>
      </c>
      <c r="E9" s="32">
        <f>'profile editor'!E8</f>
        <v>0.01666666667</v>
      </c>
      <c r="F9" s="11">
        <f>'pinion rack'!I9</f>
        <v>0.05</v>
      </c>
      <c r="G9" s="11">
        <f>'pinion rack'!J9</f>
        <v>5</v>
      </c>
      <c r="H9" s="11">
        <f>'pinion rack'!K9</f>
        <v>300</v>
      </c>
      <c r="I9" s="4">
        <f t="shared" ref="I9:K9" si="8">F9/$B$4</f>
        <v>0.01666666667</v>
      </c>
      <c r="J9" s="4">
        <f t="shared" si="8"/>
        <v>1.666666667</v>
      </c>
      <c r="K9" s="4">
        <f t="shared" si="8"/>
        <v>100</v>
      </c>
      <c r="M9" s="39">
        <f>'pinion rack'!P9</f>
        <v>283.0514786</v>
      </c>
      <c r="N9" s="39">
        <f>'pinion rack'!Q9</f>
        <v>1415.257393</v>
      </c>
      <c r="P9" s="11">
        <f t="shared" si="3"/>
        <v>895.1099325</v>
      </c>
      <c r="Q9" s="11">
        <f t="shared" si="4"/>
        <v>1491.849887</v>
      </c>
    </row>
    <row r="10" ht="14.25" customHeight="1">
      <c r="A10" s="36"/>
      <c r="B10" s="36"/>
      <c r="C10" s="36"/>
      <c r="D10" s="10">
        <v>6.0</v>
      </c>
      <c r="E10" s="32">
        <f>'profile editor'!E9</f>
        <v>0.02</v>
      </c>
      <c r="F10" s="11">
        <f>'pinion rack'!I10</f>
        <v>0.07</v>
      </c>
      <c r="G10" s="11">
        <f>'pinion rack'!J10</f>
        <v>6</v>
      </c>
      <c r="H10" s="11">
        <f>'pinion rack'!K10</f>
        <v>300</v>
      </c>
      <c r="I10" s="4">
        <f t="shared" ref="I10:K10" si="9">F10/$B$4</f>
        <v>0.02333333333</v>
      </c>
      <c r="J10" s="4">
        <f t="shared" si="9"/>
        <v>2</v>
      </c>
      <c r="K10" s="4">
        <f t="shared" si="9"/>
        <v>100</v>
      </c>
      <c r="M10" s="39">
        <f>'pinion rack'!P10</f>
        <v>283.0514786</v>
      </c>
      <c r="N10" s="39">
        <f>'pinion rack'!Q10</f>
        <v>1698.308872</v>
      </c>
      <c r="P10" s="11">
        <f t="shared" si="3"/>
        <v>895.1099325</v>
      </c>
      <c r="Q10" s="11">
        <f t="shared" si="4"/>
        <v>1790.219865</v>
      </c>
    </row>
    <row r="11" ht="14.25" customHeight="1">
      <c r="A11" s="36"/>
      <c r="B11" s="36"/>
      <c r="C11" s="36"/>
      <c r="D11" s="10">
        <v>7.0</v>
      </c>
      <c r="E11" s="32">
        <f>'profile editor'!E10</f>
        <v>0.02333333333</v>
      </c>
      <c r="F11" s="11">
        <f>'pinion rack'!I11</f>
        <v>0.09333333333</v>
      </c>
      <c r="G11" s="11">
        <f>'pinion rack'!J11</f>
        <v>7</v>
      </c>
      <c r="H11" s="11">
        <f>'pinion rack'!K11</f>
        <v>300</v>
      </c>
      <c r="I11" s="4">
        <f t="shared" ref="I11:K11" si="10">F11/$B$4</f>
        <v>0.03111111111</v>
      </c>
      <c r="J11" s="4">
        <f t="shared" si="10"/>
        <v>2.333333333</v>
      </c>
      <c r="K11" s="4">
        <f t="shared" si="10"/>
        <v>100</v>
      </c>
      <c r="M11" s="39">
        <f>'pinion rack'!P11</f>
        <v>283.0514786</v>
      </c>
      <c r="N11" s="39">
        <f>'pinion rack'!Q11</f>
        <v>1981.36035</v>
      </c>
      <c r="P11" s="11">
        <f t="shared" si="3"/>
        <v>895.1099325</v>
      </c>
      <c r="Q11" s="11">
        <f t="shared" si="4"/>
        <v>2088.589842</v>
      </c>
    </row>
    <row r="12" ht="14.25" customHeight="1">
      <c r="A12" s="36"/>
      <c r="B12" s="36"/>
      <c r="C12" s="36"/>
      <c r="D12" s="10">
        <v>8.0</v>
      </c>
      <c r="E12" s="32">
        <f>'profile editor'!E11</f>
        <v>0.02666666667</v>
      </c>
      <c r="F12" s="11">
        <f>'pinion rack'!I12</f>
        <v>0.12</v>
      </c>
      <c r="G12" s="11">
        <f>'pinion rack'!J12</f>
        <v>8</v>
      </c>
      <c r="H12" s="11">
        <f>'pinion rack'!K12</f>
        <v>300</v>
      </c>
      <c r="I12" s="4">
        <f t="shared" ref="I12:K12" si="11">F12/$B$4</f>
        <v>0.04</v>
      </c>
      <c r="J12" s="4">
        <f t="shared" si="11"/>
        <v>2.666666667</v>
      </c>
      <c r="K12" s="4">
        <f t="shared" si="11"/>
        <v>100</v>
      </c>
      <c r="M12" s="39">
        <f>'pinion rack'!P12</f>
        <v>283.0514786</v>
      </c>
      <c r="N12" s="39">
        <f>'pinion rack'!Q12</f>
        <v>2264.411829</v>
      </c>
      <c r="P12" s="11">
        <f t="shared" si="3"/>
        <v>895.1099325</v>
      </c>
      <c r="Q12" s="11">
        <f t="shared" si="4"/>
        <v>2386.95982</v>
      </c>
    </row>
    <row r="13" ht="14.25" customHeight="1">
      <c r="A13" s="36"/>
      <c r="B13" s="36"/>
      <c r="C13" s="36"/>
      <c r="D13" s="10">
        <v>9.0</v>
      </c>
      <c r="E13" s="32">
        <f>'profile editor'!E12</f>
        <v>0.03</v>
      </c>
      <c r="F13" s="11">
        <f>'pinion rack'!I13</f>
        <v>0.15</v>
      </c>
      <c r="G13" s="11">
        <f>'pinion rack'!J13</f>
        <v>9</v>
      </c>
      <c r="H13" s="11">
        <f>'pinion rack'!K13</f>
        <v>300</v>
      </c>
      <c r="I13" s="4">
        <f t="shared" ref="I13:K13" si="12">F13/$B$4</f>
        <v>0.05</v>
      </c>
      <c r="J13" s="4">
        <f t="shared" si="12"/>
        <v>3</v>
      </c>
      <c r="K13" s="4">
        <f t="shared" si="12"/>
        <v>100</v>
      </c>
      <c r="M13" s="39">
        <f>'pinion rack'!P13</f>
        <v>283.0514786</v>
      </c>
      <c r="N13" s="39">
        <f>'pinion rack'!Q13</f>
        <v>2547.463308</v>
      </c>
      <c r="P13" s="11">
        <f t="shared" si="3"/>
        <v>895.1099325</v>
      </c>
      <c r="Q13" s="11">
        <f t="shared" si="4"/>
        <v>2685.329797</v>
      </c>
    </row>
    <row r="14" ht="14.25" customHeight="1">
      <c r="A14" s="36"/>
      <c r="B14" s="36"/>
      <c r="C14" s="36"/>
      <c r="D14" s="10">
        <v>10.0</v>
      </c>
      <c r="E14" s="32">
        <f>'profile editor'!E13</f>
        <v>0.03333333333</v>
      </c>
      <c r="F14" s="11">
        <f>'pinion rack'!I14</f>
        <v>0.1833333333</v>
      </c>
      <c r="G14" s="11">
        <f>'pinion rack'!J14</f>
        <v>10</v>
      </c>
      <c r="H14" s="11">
        <f>'pinion rack'!K14</f>
        <v>300</v>
      </c>
      <c r="I14" s="4">
        <f t="shared" ref="I14:K14" si="13">F14/$B$4</f>
        <v>0.06111111111</v>
      </c>
      <c r="J14" s="4">
        <f t="shared" si="13"/>
        <v>3.333333333</v>
      </c>
      <c r="K14" s="4">
        <f t="shared" si="13"/>
        <v>100</v>
      </c>
      <c r="M14" s="39">
        <f>'pinion rack'!P14</f>
        <v>283.0514786</v>
      </c>
      <c r="N14" s="39">
        <f>'pinion rack'!Q14</f>
        <v>2830.514786</v>
      </c>
      <c r="P14" s="11">
        <f t="shared" si="3"/>
        <v>895.1099325</v>
      </c>
      <c r="Q14" s="11">
        <f t="shared" si="4"/>
        <v>2983.699775</v>
      </c>
    </row>
    <row r="15" ht="14.25" customHeight="1">
      <c r="A15" s="36"/>
      <c r="B15" s="36"/>
      <c r="C15" s="36"/>
      <c r="D15" s="10">
        <v>11.0</v>
      </c>
      <c r="E15" s="32">
        <f>'profile editor'!E14</f>
        <v>0.03666666667</v>
      </c>
      <c r="F15" s="11">
        <f>'pinion rack'!I15</f>
        <v>0.2166666667</v>
      </c>
      <c r="G15" s="11">
        <f>'pinion rack'!J15</f>
        <v>10</v>
      </c>
      <c r="H15" s="11">
        <f>'pinion rack'!K15</f>
        <v>0</v>
      </c>
      <c r="I15" s="4">
        <f t="shared" ref="I15:K15" si="14">F15/$B$4</f>
        <v>0.07222222222</v>
      </c>
      <c r="J15" s="4">
        <f t="shared" si="14"/>
        <v>3.333333333</v>
      </c>
      <c r="K15" s="4">
        <f t="shared" si="14"/>
        <v>0</v>
      </c>
      <c r="M15" s="39">
        <f>'pinion rack'!P15</f>
        <v>56.48897862</v>
      </c>
      <c r="N15" s="39">
        <f>'pinion rack'!Q15</f>
        <v>564.8897862</v>
      </c>
      <c r="P15" s="11">
        <f t="shared" si="3"/>
        <v>178.3862483</v>
      </c>
      <c r="Q15" s="11">
        <f t="shared" si="4"/>
        <v>594.6208276</v>
      </c>
    </row>
    <row r="16" ht="14.25" customHeight="1">
      <c r="A16" s="36"/>
      <c r="B16" s="36"/>
      <c r="C16" s="36"/>
      <c r="D16" s="10">
        <v>12.0</v>
      </c>
      <c r="E16" s="32">
        <f>'profile editor'!E15</f>
        <v>0.04</v>
      </c>
      <c r="F16" s="11">
        <f>'pinion rack'!I16</f>
        <v>0.25</v>
      </c>
      <c r="G16" s="11">
        <f>'pinion rack'!J16</f>
        <v>10</v>
      </c>
      <c r="H16" s="11">
        <f>'pinion rack'!K16</f>
        <v>0</v>
      </c>
      <c r="I16" s="4">
        <f t="shared" ref="I16:K16" si="15">F16/$B$4</f>
        <v>0.08333333333</v>
      </c>
      <c r="J16" s="4">
        <f t="shared" si="15"/>
        <v>3.333333333</v>
      </c>
      <c r="K16" s="4">
        <f t="shared" si="15"/>
        <v>0</v>
      </c>
      <c r="M16" s="39">
        <f>'pinion rack'!P16</f>
        <v>56.48897862</v>
      </c>
      <c r="N16" s="39">
        <f>'pinion rack'!Q16</f>
        <v>564.8897862</v>
      </c>
      <c r="P16" s="11">
        <f t="shared" si="3"/>
        <v>178.3862483</v>
      </c>
      <c r="Q16" s="11">
        <f t="shared" si="4"/>
        <v>594.6208276</v>
      </c>
    </row>
    <row r="17" ht="14.25" customHeight="1">
      <c r="A17" s="36"/>
      <c r="B17" s="36"/>
      <c r="C17" s="36"/>
      <c r="D17" s="10">
        <v>13.0</v>
      </c>
      <c r="E17" s="32">
        <f>'profile editor'!E16</f>
        <v>0.04333333333</v>
      </c>
      <c r="F17" s="11">
        <f>'pinion rack'!I17</f>
        <v>0.2833333333</v>
      </c>
      <c r="G17" s="11">
        <f>'pinion rack'!J17</f>
        <v>10</v>
      </c>
      <c r="H17" s="11">
        <f>'pinion rack'!K17</f>
        <v>0</v>
      </c>
      <c r="I17" s="4">
        <f t="shared" ref="I17:K17" si="16">F17/$B$4</f>
        <v>0.09444444444</v>
      </c>
      <c r="J17" s="4">
        <f t="shared" si="16"/>
        <v>3.333333333</v>
      </c>
      <c r="K17" s="4">
        <f t="shared" si="16"/>
        <v>0</v>
      </c>
      <c r="M17" s="39">
        <f>'pinion rack'!P17</f>
        <v>56.48897862</v>
      </c>
      <c r="N17" s="39">
        <f>'pinion rack'!Q17</f>
        <v>564.8897862</v>
      </c>
      <c r="P17" s="11">
        <f t="shared" si="3"/>
        <v>178.3862483</v>
      </c>
      <c r="Q17" s="11">
        <f t="shared" si="4"/>
        <v>594.6208276</v>
      </c>
    </row>
    <row r="18" ht="14.25" customHeight="1">
      <c r="A18" s="36"/>
      <c r="B18" s="36"/>
      <c r="C18" s="36"/>
      <c r="D18" s="10">
        <v>14.0</v>
      </c>
      <c r="E18" s="32">
        <f>'profile editor'!E17</f>
        <v>0.04666666667</v>
      </c>
      <c r="F18" s="11">
        <f>'pinion rack'!I18</f>
        <v>0.3166666667</v>
      </c>
      <c r="G18" s="11">
        <f>'pinion rack'!J18</f>
        <v>10</v>
      </c>
      <c r="H18" s="11">
        <f>'pinion rack'!K18</f>
        <v>0</v>
      </c>
      <c r="I18" s="4">
        <f t="shared" ref="I18:K18" si="17">F18/$B$4</f>
        <v>0.1055555556</v>
      </c>
      <c r="J18" s="4">
        <f t="shared" si="17"/>
        <v>3.333333333</v>
      </c>
      <c r="K18" s="4">
        <f t="shared" si="17"/>
        <v>0</v>
      </c>
      <c r="M18" s="39">
        <f>'pinion rack'!P18</f>
        <v>56.48897862</v>
      </c>
      <c r="N18" s="39">
        <f>'pinion rack'!Q18</f>
        <v>564.8897862</v>
      </c>
      <c r="P18" s="11">
        <f t="shared" si="3"/>
        <v>178.3862483</v>
      </c>
      <c r="Q18" s="11">
        <f t="shared" si="4"/>
        <v>594.6208276</v>
      </c>
    </row>
    <row r="19" ht="14.25" customHeight="1">
      <c r="A19" s="36"/>
      <c r="B19" s="36"/>
      <c r="C19" s="36"/>
      <c r="D19" s="10">
        <v>15.0</v>
      </c>
      <c r="E19" s="32">
        <f>'profile editor'!E18</f>
        <v>0.05</v>
      </c>
      <c r="F19" s="11">
        <f>'pinion rack'!I19</f>
        <v>0.35</v>
      </c>
      <c r="G19" s="11">
        <f>'pinion rack'!J19</f>
        <v>10</v>
      </c>
      <c r="H19" s="11">
        <f>'pinion rack'!K19</f>
        <v>0</v>
      </c>
      <c r="I19" s="4">
        <f t="shared" ref="I19:K19" si="18">F19/$B$4</f>
        <v>0.1166666667</v>
      </c>
      <c r="J19" s="4">
        <f t="shared" si="18"/>
        <v>3.333333333</v>
      </c>
      <c r="K19" s="4">
        <f t="shared" si="18"/>
        <v>0</v>
      </c>
      <c r="M19" s="39">
        <f>'pinion rack'!P19</f>
        <v>56.48897862</v>
      </c>
      <c r="N19" s="39">
        <f>'pinion rack'!Q19</f>
        <v>564.8897862</v>
      </c>
      <c r="P19" s="11">
        <f t="shared" si="3"/>
        <v>178.3862483</v>
      </c>
      <c r="Q19" s="11">
        <f t="shared" si="4"/>
        <v>594.6208276</v>
      </c>
    </row>
    <row r="20" ht="14.25" customHeight="1">
      <c r="A20" s="36"/>
      <c r="B20" s="36"/>
      <c r="C20" s="36"/>
      <c r="D20" s="10">
        <v>16.0</v>
      </c>
      <c r="E20" s="32">
        <f>'profile editor'!E19</f>
        <v>0.05333333333</v>
      </c>
      <c r="F20" s="11">
        <f>'pinion rack'!I20</f>
        <v>0.3833333333</v>
      </c>
      <c r="G20" s="11">
        <f>'pinion rack'!J20</f>
        <v>10</v>
      </c>
      <c r="H20" s="11">
        <f>'pinion rack'!K20</f>
        <v>0</v>
      </c>
      <c r="I20" s="4">
        <f t="shared" ref="I20:K20" si="19">F20/$B$4</f>
        <v>0.1277777778</v>
      </c>
      <c r="J20" s="4">
        <f t="shared" si="19"/>
        <v>3.333333333</v>
      </c>
      <c r="K20" s="4">
        <f t="shared" si="19"/>
        <v>0</v>
      </c>
      <c r="M20" s="39">
        <f>'pinion rack'!P20</f>
        <v>56.48897862</v>
      </c>
      <c r="N20" s="39">
        <f>'pinion rack'!Q20</f>
        <v>564.8897862</v>
      </c>
      <c r="P20" s="11">
        <f t="shared" si="3"/>
        <v>178.3862483</v>
      </c>
      <c r="Q20" s="11">
        <f t="shared" si="4"/>
        <v>594.6208276</v>
      </c>
    </row>
    <row r="21" ht="14.25" customHeight="1">
      <c r="D21" s="10">
        <v>17.0</v>
      </c>
      <c r="E21" s="32">
        <f>'profile editor'!E20</f>
        <v>0.05666666667</v>
      </c>
      <c r="F21" s="11">
        <f>'pinion rack'!I21</f>
        <v>0.4166666667</v>
      </c>
      <c r="G21" s="11">
        <f>'pinion rack'!J21</f>
        <v>10</v>
      </c>
      <c r="H21" s="11">
        <f>'pinion rack'!K21</f>
        <v>0</v>
      </c>
      <c r="I21" s="4">
        <f t="shared" ref="I21:K21" si="20">F21/$B$4</f>
        <v>0.1388888889</v>
      </c>
      <c r="J21" s="4">
        <f t="shared" si="20"/>
        <v>3.333333333</v>
      </c>
      <c r="K21" s="4">
        <f t="shared" si="20"/>
        <v>0</v>
      </c>
      <c r="M21" s="39">
        <f>'pinion rack'!P21</f>
        <v>56.48897862</v>
      </c>
      <c r="N21" s="39">
        <f>'pinion rack'!Q21</f>
        <v>564.8897862</v>
      </c>
      <c r="P21" s="11">
        <f t="shared" si="3"/>
        <v>178.3862483</v>
      </c>
      <c r="Q21" s="11">
        <f t="shared" si="4"/>
        <v>594.6208276</v>
      </c>
    </row>
    <row r="22" ht="14.25" customHeight="1">
      <c r="D22" s="10">
        <v>18.0</v>
      </c>
      <c r="E22" s="32">
        <f>'profile editor'!E21</f>
        <v>0.06</v>
      </c>
      <c r="F22" s="11">
        <f>'pinion rack'!I22</f>
        <v>0.45</v>
      </c>
      <c r="G22" s="11">
        <f>'pinion rack'!J22</f>
        <v>10</v>
      </c>
      <c r="H22" s="11">
        <f>'pinion rack'!K22</f>
        <v>0</v>
      </c>
      <c r="I22" s="4">
        <f t="shared" ref="I22:K22" si="21">F22/$B$4</f>
        <v>0.15</v>
      </c>
      <c r="J22" s="4">
        <f t="shared" si="21"/>
        <v>3.333333333</v>
      </c>
      <c r="K22" s="4">
        <f t="shared" si="21"/>
        <v>0</v>
      </c>
      <c r="M22" s="39">
        <f>'pinion rack'!P22</f>
        <v>56.48897862</v>
      </c>
      <c r="N22" s="39">
        <f>'pinion rack'!Q22</f>
        <v>564.8897862</v>
      </c>
      <c r="P22" s="11">
        <f t="shared" si="3"/>
        <v>178.3862483</v>
      </c>
      <c r="Q22" s="11">
        <f t="shared" si="4"/>
        <v>594.6208276</v>
      </c>
    </row>
    <row r="23" ht="14.25" customHeight="1">
      <c r="D23" s="10">
        <v>19.0</v>
      </c>
      <c r="E23" s="32">
        <f>'profile editor'!E22</f>
        <v>0.06333333333</v>
      </c>
      <c r="F23" s="11">
        <f>'pinion rack'!I23</f>
        <v>0.4833333333</v>
      </c>
      <c r="G23" s="11">
        <f>'pinion rack'!J23</f>
        <v>10</v>
      </c>
      <c r="H23" s="11">
        <f>'pinion rack'!K23</f>
        <v>0</v>
      </c>
      <c r="I23" s="4">
        <f t="shared" ref="I23:K23" si="22">F23/$B$4</f>
        <v>0.1611111111</v>
      </c>
      <c r="J23" s="4">
        <f t="shared" si="22"/>
        <v>3.333333333</v>
      </c>
      <c r="K23" s="4">
        <f t="shared" si="22"/>
        <v>0</v>
      </c>
      <c r="M23" s="39">
        <f>'pinion rack'!P23</f>
        <v>56.48897862</v>
      </c>
      <c r="N23" s="39">
        <f>'pinion rack'!Q23</f>
        <v>564.8897862</v>
      </c>
      <c r="P23" s="11">
        <f t="shared" si="3"/>
        <v>178.3862483</v>
      </c>
      <c r="Q23" s="11">
        <f t="shared" si="4"/>
        <v>594.6208276</v>
      </c>
    </row>
    <row r="24" ht="14.25" customHeight="1">
      <c r="D24" s="10">
        <v>20.0</v>
      </c>
      <c r="E24" s="32">
        <f>'profile editor'!E23</f>
        <v>0.06666666667</v>
      </c>
      <c r="F24" s="11">
        <f>'pinion rack'!I24</f>
        <v>0.5166666667</v>
      </c>
      <c r="G24" s="11">
        <f>'pinion rack'!J24</f>
        <v>10</v>
      </c>
      <c r="H24" s="11">
        <f>'pinion rack'!K24</f>
        <v>0</v>
      </c>
      <c r="I24" s="4">
        <f t="shared" ref="I24:K24" si="23">F24/$B$4</f>
        <v>0.1722222222</v>
      </c>
      <c r="J24" s="4">
        <f t="shared" si="23"/>
        <v>3.333333333</v>
      </c>
      <c r="K24" s="4">
        <f t="shared" si="23"/>
        <v>0</v>
      </c>
      <c r="M24" s="39">
        <f>'pinion rack'!P24</f>
        <v>56.48897862</v>
      </c>
      <c r="N24" s="39">
        <f>'pinion rack'!Q24</f>
        <v>564.8897862</v>
      </c>
      <c r="P24" s="11">
        <f t="shared" si="3"/>
        <v>178.3862483</v>
      </c>
      <c r="Q24" s="11">
        <f t="shared" si="4"/>
        <v>594.6208276</v>
      </c>
    </row>
    <row r="25" ht="14.25" customHeight="1">
      <c r="D25" s="10">
        <v>21.0</v>
      </c>
      <c r="E25" s="32">
        <f>'profile editor'!E24</f>
        <v>0.07</v>
      </c>
      <c r="F25" s="11">
        <f>'pinion rack'!I25</f>
        <v>0.5466666667</v>
      </c>
      <c r="G25" s="11">
        <f>'pinion rack'!J25</f>
        <v>9</v>
      </c>
      <c r="H25" s="11">
        <f>'pinion rack'!K25</f>
        <v>-300</v>
      </c>
      <c r="I25" s="4">
        <f t="shared" ref="I25:K25" si="24">F25/$B$4</f>
        <v>0.1822222222</v>
      </c>
      <c r="J25" s="4">
        <f t="shared" si="24"/>
        <v>3</v>
      </c>
      <c r="K25" s="4">
        <f t="shared" si="24"/>
        <v>-100</v>
      </c>
      <c r="M25" s="39">
        <f>'pinion rack'!P25</f>
        <v>-170.0735214</v>
      </c>
      <c r="N25" s="39">
        <f>'pinion rack'!Q25</f>
        <v>-1530.661692</v>
      </c>
      <c r="P25" s="11">
        <f t="shared" si="3"/>
        <v>-538.3374359</v>
      </c>
      <c r="Q25" s="11">
        <f t="shared" si="4"/>
        <v>-1615.012308</v>
      </c>
    </row>
    <row r="26" ht="14.25" customHeight="1">
      <c r="D26" s="10">
        <v>22.0</v>
      </c>
      <c r="E26" s="32">
        <f>'profile editor'!E25</f>
        <v>0.07333333333</v>
      </c>
      <c r="F26" s="11">
        <f>'pinion rack'!I26</f>
        <v>0.5733333333</v>
      </c>
      <c r="G26" s="11">
        <f>'pinion rack'!J26</f>
        <v>8</v>
      </c>
      <c r="H26" s="11">
        <f>'pinion rack'!K26</f>
        <v>-300</v>
      </c>
      <c r="I26" s="4">
        <f t="shared" ref="I26:K26" si="25">F26/$B$4</f>
        <v>0.1911111111</v>
      </c>
      <c r="J26" s="4">
        <f t="shared" si="25"/>
        <v>2.666666667</v>
      </c>
      <c r="K26" s="4">
        <f t="shared" si="25"/>
        <v>-100</v>
      </c>
      <c r="M26" s="39">
        <f>'pinion rack'!P26</f>
        <v>-170.0735214</v>
      </c>
      <c r="N26" s="39">
        <f>'pinion rack'!Q26</f>
        <v>-1360.588171</v>
      </c>
      <c r="P26" s="11">
        <f t="shared" si="3"/>
        <v>-538.3374359</v>
      </c>
      <c r="Q26" s="11">
        <f t="shared" si="4"/>
        <v>-1435.566496</v>
      </c>
    </row>
    <row r="27" ht="14.25" customHeight="1">
      <c r="D27" s="10">
        <v>23.0</v>
      </c>
      <c r="E27" s="32">
        <f>'profile editor'!E26</f>
        <v>0.07666666667</v>
      </c>
      <c r="F27" s="11">
        <f>'pinion rack'!I27</f>
        <v>0.5966666667</v>
      </c>
      <c r="G27" s="11">
        <f>'pinion rack'!J27</f>
        <v>7</v>
      </c>
      <c r="H27" s="11">
        <f>'pinion rack'!K27</f>
        <v>-300</v>
      </c>
      <c r="I27" s="4">
        <f t="shared" ref="I27:K27" si="26">F27/$B$4</f>
        <v>0.1988888889</v>
      </c>
      <c r="J27" s="4">
        <f t="shared" si="26"/>
        <v>2.333333333</v>
      </c>
      <c r="K27" s="4">
        <f t="shared" si="26"/>
        <v>-100</v>
      </c>
      <c r="M27" s="39">
        <f>'pinion rack'!P27</f>
        <v>-170.0735214</v>
      </c>
      <c r="N27" s="39">
        <f>'pinion rack'!Q27</f>
        <v>-1190.51465</v>
      </c>
      <c r="P27" s="11">
        <f t="shared" si="3"/>
        <v>-538.3374359</v>
      </c>
      <c r="Q27" s="11">
        <f t="shared" si="4"/>
        <v>-1256.120684</v>
      </c>
    </row>
    <row r="28" ht="14.25" customHeight="1">
      <c r="D28" s="10">
        <v>24.0</v>
      </c>
      <c r="E28" s="32">
        <f>'profile editor'!E27</f>
        <v>0.08</v>
      </c>
      <c r="F28" s="11">
        <f>'pinion rack'!I28</f>
        <v>0.6166666667</v>
      </c>
      <c r="G28" s="11">
        <f>'pinion rack'!J28</f>
        <v>6</v>
      </c>
      <c r="H28" s="11">
        <f>'pinion rack'!K28</f>
        <v>-300</v>
      </c>
      <c r="I28" s="4">
        <f t="shared" ref="I28:K28" si="27">F28/$B$4</f>
        <v>0.2055555556</v>
      </c>
      <c r="J28" s="4">
        <f t="shared" si="27"/>
        <v>2</v>
      </c>
      <c r="K28" s="4">
        <f t="shared" si="27"/>
        <v>-100</v>
      </c>
      <c r="M28" s="39">
        <f>'pinion rack'!P28</f>
        <v>-170.0735214</v>
      </c>
      <c r="N28" s="39">
        <f>'pinion rack'!Q28</f>
        <v>-1020.441128</v>
      </c>
      <c r="P28" s="11">
        <f t="shared" si="3"/>
        <v>-538.3374359</v>
      </c>
      <c r="Q28" s="11">
        <f t="shared" si="4"/>
        <v>-1076.674872</v>
      </c>
    </row>
    <row r="29" ht="14.25" customHeight="1">
      <c r="D29" s="10">
        <v>25.0</v>
      </c>
      <c r="E29" s="32">
        <f>'profile editor'!E28</f>
        <v>0.08333333333</v>
      </c>
      <c r="F29" s="11">
        <f>'pinion rack'!I29</f>
        <v>0.6333333333</v>
      </c>
      <c r="G29" s="11">
        <f>'pinion rack'!J29</f>
        <v>5</v>
      </c>
      <c r="H29" s="11">
        <f>'pinion rack'!K29</f>
        <v>-300</v>
      </c>
      <c r="I29" s="4">
        <f t="shared" ref="I29:K29" si="28">F29/$B$4</f>
        <v>0.2111111111</v>
      </c>
      <c r="J29" s="4">
        <f t="shared" si="28"/>
        <v>1.666666667</v>
      </c>
      <c r="K29" s="4">
        <f t="shared" si="28"/>
        <v>-100</v>
      </c>
      <c r="M29" s="39">
        <f>'pinion rack'!P29</f>
        <v>-170.0735214</v>
      </c>
      <c r="N29" s="39">
        <f>'pinion rack'!Q29</f>
        <v>-850.3676069</v>
      </c>
      <c r="P29" s="11">
        <f t="shared" si="3"/>
        <v>-538.3374359</v>
      </c>
      <c r="Q29" s="11">
        <f t="shared" si="4"/>
        <v>-897.2290599</v>
      </c>
    </row>
    <row r="30" ht="14.25" customHeight="1">
      <c r="D30" s="10">
        <v>26.0</v>
      </c>
      <c r="E30" s="32">
        <f>'profile editor'!E29</f>
        <v>0.08666666667</v>
      </c>
      <c r="F30" s="11">
        <f>'pinion rack'!I30</f>
        <v>0.6466666667</v>
      </c>
      <c r="G30" s="11">
        <f>'pinion rack'!J30</f>
        <v>4</v>
      </c>
      <c r="H30" s="11">
        <f>'pinion rack'!K30</f>
        <v>-300</v>
      </c>
      <c r="I30" s="4">
        <f t="shared" ref="I30:K30" si="29">F30/$B$4</f>
        <v>0.2155555556</v>
      </c>
      <c r="J30" s="4">
        <f t="shared" si="29"/>
        <v>1.333333333</v>
      </c>
      <c r="K30" s="4">
        <f t="shared" si="29"/>
        <v>-100</v>
      </c>
      <c r="M30" s="39">
        <f>'pinion rack'!P30</f>
        <v>-170.0735214</v>
      </c>
      <c r="N30" s="39">
        <f>'pinion rack'!Q30</f>
        <v>-680.2940855</v>
      </c>
      <c r="P30" s="11">
        <f t="shared" si="3"/>
        <v>-538.3374359</v>
      </c>
      <c r="Q30" s="11">
        <f t="shared" si="4"/>
        <v>-717.7832479</v>
      </c>
    </row>
    <row r="31" ht="14.25" customHeight="1">
      <c r="D31" s="10">
        <v>27.0</v>
      </c>
      <c r="E31" s="32">
        <f>'profile editor'!E30</f>
        <v>0.09</v>
      </c>
      <c r="F31" s="11">
        <f>'pinion rack'!I31</f>
        <v>0.6566666667</v>
      </c>
      <c r="G31" s="11">
        <f>'pinion rack'!J31</f>
        <v>3</v>
      </c>
      <c r="H31" s="11">
        <f>'pinion rack'!K31</f>
        <v>-300</v>
      </c>
      <c r="I31" s="4">
        <f t="shared" ref="I31:K31" si="30">F31/$B$4</f>
        <v>0.2188888889</v>
      </c>
      <c r="J31" s="4">
        <f t="shared" si="30"/>
        <v>1</v>
      </c>
      <c r="K31" s="4">
        <f t="shared" si="30"/>
        <v>-100</v>
      </c>
      <c r="M31" s="39">
        <f>'pinion rack'!P31</f>
        <v>-170.0735214</v>
      </c>
      <c r="N31" s="39">
        <f>'pinion rack'!Q31</f>
        <v>-510.2205641</v>
      </c>
      <c r="P31" s="11">
        <f t="shared" si="3"/>
        <v>-538.3374359</v>
      </c>
      <c r="Q31" s="11">
        <f t="shared" si="4"/>
        <v>-538.3374359</v>
      </c>
    </row>
    <row r="32" ht="14.25" customHeight="1">
      <c r="D32" s="10">
        <v>28.0</v>
      </c>
      <c r="E32" s="32">
        <f>'profile editor'!E31</f>
        <v>0.09333333333</v>
      </c>
      <c r="F32" s="11">
        <f>'pinion rack'!I32</f>
        <v>0.6633333333</v>
      </c>
      <c r="G32" s="11">
        <f>'pinion rack'!J32</f>
        <v>2</v>
      </c>
      <c r="H32" s="11">
        <f>'pinion rack'!K32</f>
        <v>-300</v>
      </c>
      <c r="I32" s="4">
        <f t="shared" ref="I32:K32" si="31">F32/$B$4</f>
        <v>0.2211111111</v>
      </c>
      <c r="J32" s="4">
        <f t="shared" si="31"/>
        <v>0.6666666667</v>
      </c>
      <c r="K32" s="4">
        <f t="shared" si="31"/>
        <v>-100</v>
      </c>
      <c r="M32" s="39">
        <f>'pinion rack'!P32</f>
        <v>-170.0735214</v>
      </c>
      <c r="N32" s="39">
        <f>'pinion rack'!Q32</f>
        <v>-340.1470428</v>
      </c>
      <c r="P32" s="11">
        <f t="shared" si="3"/>
        <v>-538.3374359</v>
      </c>
      <c r="Q32" s="11">
        <f t="shared" si="4"/>
        <v>-358.8916239</v>
      </c>
    </row>
    <row r="33" ht="14.25" customHeight="1">
      <c r="D33" s="10">
        <v>29.0</v>
      </c>
      <c r="E33" s="32">
        <f>'profile editor'!E32</f>
        <v>0.09666666667</v>
      </c>
      <c r="F33" s="11">
        <f>'pinion rack'!I33</f>
        <v>0.6666666667</v>
      </c>
      <c r="G33" s="11">
        <f>'pinion rack'!J33</f>
        <v>1</v>
      </c>
      <c r="H33" s="11">
        <f>'pinion rack'!K33</f>
        <v>-300</v>
      </c>
      <c r="I33" s="4">
        <f t="shared" ref="I33:K33" si="32">F33/$B$4</f>
        <v>0.2222222222</v>
      </c>
      <c r="J33" s="4">
        <f t="shared" si="32"/>
        <v>0.3333333333</v>
      </c>
      <c r="K33" s="4">
        <f t="shared" si="32"/>
        <v>-100</v>
      </c>
      <c r="M33" s="39">
        <f>'pinion rack'!P33</f>
        <v>-170.0735214</v>
      </c>
      <c r="N33" s="39">
        <f>'pinion rack'!Q33</f>
        <v>-170.0735214</v>
      </c>
      <c r="P33" s="11">
        <f t="shared" si="3"/>
        <v>-538.3374359</v>
      </c>
      <c r="Q33" s="11">
        <f t="shared" si="4"/>
        <v>-179.445812</v>
      </c>
    </row>
    <row r="34" ht="14.25" customHeight="1">
      <c r="D34" s="10">
        <v>30.0</v>
      </c>
      <c r="E34" s="32">
        <f>'profile editor'!E33</f>
        <v>0.1</v>
      </c>
      <c r="F34" s="11">
        <f>'pinion rack'!I34</f>
        <v>0.6666666667</v>
      </c>
      <c r="G34" s="11">
        <f>'pinion rack'!J34</f>
        <v>0</v>
      </c>
      <c r="H34" s="11">
        <f>'pinion rack'!K34</f>
        <v>-300</v>
      </c>
      <c r="I34" s="4">
        <f t="shared" ref="I34:K34" si="33">F34/$B$4</f>
        <v>0.2222222222</v>
      </c>
      <c r="J34" s="4">
        <f t="shared" si="33"/>
        <v>0</v>
      </c>
      <c r="K34" s="4">
        <f t="shared" si="33"/>
        <v>-100</v>
      </c>
      <c r="M34" s="39">
        <f>'pinion rack'!P34</f>
        <v>-170.0735214</v>
      </c>
      <c r="N34" s="39">
        <f>'pinion rack'!Q34</f>
        <v>0</v>
      </c>
      <c r="P34" s="11">
        <f t="shared" si="3"/>
        <v>-538.3374359</v>
      </c>
      <c r="Q34" s="11">
        <f t="shared" si="4"/>
        <v>0</v>
      </c>
    </row>
    <row r="35" ht="14.25" customHeight="1">
      <c r="D35" s="10">
        <v>31.0</v>
      </c>
      <c r="E35" s="32">
        <f>'profile editor'!E34</f>
        <v>0.1033333333</v>
      </c>
      <c r="F35" s="11">
        <f>'pinion rack'!I35</f>
        <v>0.6666666667</v>
      </c>
      <c r="G35" s="11">
        <f>'pinion rack'!J35</f>
        <v>0</v>
      </c>
      <c r="H35" s="11">
        <f>'pinion rack'!K35</f>
        <v>0</v>
      </c>
      <c r="I35" s="4">
        <f t="shared" ref="I35:K35" si="34">F35/$B$4</f>
        <v>0.2222222222</v>
      </c>
      <c r="J35" s="4">
        <f t="shared" si="34"/>
        <v>0</v>
      </c>
      <c r="K35" s="4">
        <f t="shared" si="34"/>
        <v>0</v>
      </c>
      <c r="M35" s="39">
        <f>'pinion rack'!P35</f>
        <v>56.48897862</v>
      </c>
      <c r="N35" s="39">
        <f>'pinion rack'!Q35</f>
        <v>0</v>
      </c>
      <c r="P35" s="11">
        <f t="shared" si="3"/>
        <v>178.3862483</v>
      </c>
      <c r="Q35" s="11">
        <f t="shared" si="4"/>
        <v>0</v>
      </c>
    </row>
    <row r="36" ht="14.25" customHeight="1">
      <c r="D36" s="10">
        <v>32.0</v>
      </c>
      <c r="E36" s="32">
        <f>'profile editor'!E35</f>
        <v>0.1066666667</v>
      </c>
      <c r="F36" s="11">
        <f>'pinion rack'!I36</f>
        <v>0.6666666667</v>
      </c>
      <c r="G36" s="11">
        <f>'pinion rack'!J36</f>
        <v>0</v>
      </c>
      <c r="H36" s="11">
        <f>'pinion rack'!K36</f>
        <v>0</v>
      </c>
      <c r="I36" s="4">
        <f t="shared" ref="I36:K36" si="35">F36/$B$4</f>
        <v>0.2222222222</v>
      </c>
      <c r="J36" s="4">
        <f t="shared" si="35"/>
        <v>0</v>
      </c>
      <c r="K36" s="4">
        <f t="shared" si="35"/>
        <v>0</v>
      </c>
      <c r="M36" s="39">
        <f>'pinion rack'!P36</f>
        <v>56.48897862</v>
      </c>
      <c r="N36" s="39">
        <f>'pinion rack'!Q36</f>
        <v>0</v>
      </c>
      <c r="P36" s="11">
        <f t="shared" si="3"/>
        <v>178.3862483</v>
      </c>
      <c r="Q36" s="11">
        <f t="shared" si="4"/>
        <v>0</v>
      </c>
    </row>
    <row r="37" ht="14.25" customHeight="1">
      <c r="D37" s="10">
        <v>33.0</v>
      </c>
      <c r="E37" s="32">
        <f>'profile editor'!E36</f>
        <v>0.11</v>
      </c>
      <c r="F37" s="11">
        <f>'pinion rack'!I37</f>
        <v>0.6666666667</v>
      </c>
      <c r="G37" s="11">
        <f>'pinion rack'!J37</f>
        <v>0</v>
      </c>
      <c r="H37" s="11">
        <f>'pinion rack'!K37</f>
        <v>0</v>
      </c>
      <c r="I37" s="4">
        <f t="shared" ref="I37:K37" si="36">F37/$B$4</f>
        <v>0.2222222222</v>
      </c>
      <c r="J37" s="4">
        <f t="shared" si="36"/>
        <v>0</v>
      </c>
      <c r="K37" s="4">
        <f t="shared" si="36"/>
        <v>0</v>
      </c>
      <c r="M37" s="39">
        <f>'pinion rack'!P37</f>
        <v>56.48897862</v>
      </c>
      <c r="N37" s="39">
        <f>'pinion rack'!Q37</f>
        <v>0</v>
      </c>
      <c r="P37" s="11">
        <f t="shared" si="3"/>
        <v>178.3862483</v>
      </c>
      <c r="Q37" s="11">
        <f t="shared" si="4"/>
        <v>0</v>
      </c>
    </row>
    <row r="38" ht="14.25" customHeight="1">
      <c r="D38" s="10">
        <v>34.0</v>
      </c>
      <c r="E38" s="32">
        <f>'profile editor'!E37</f>
        <v>0.1133333333</v>
      </c>
      <c r="F38" s="11">
        <f>'pinion rack'!I38</f>
        <v>0.6666666667</v>
      </c>
      <c r="G38" s="11">
        <f>'pinion rack'!J38</f>
        <v>0</v>
      </c>
      <c r="H38" s="11">
        <f>'pinion rack'!K38</f>
        <v>0</v>
      </c>
      <c r="I38" s="4">
        <f t="shared" ref="I38:K38" si="37">F38/$B$4</f>
        <v>0.2222222222</v>
      </c>
      <c r="J38" s="4">
        <f t="shared" si="37"/>
        <v>0</v>
      </c>
      <c r="K38" s="4">
        <f t="shared" si="37"/>
        <v>0</v>
      </c>
      <c r="M38" s="39">
        <f>'pinion rack'!P38</f>
        <v>56.48897862</v>
      </c>
      <c r="N38" s="39">
        <f>'pinion rack'!Q38</f>
        <v>0</v>
      </c>
      <c r="P38" s="11">
        <f t="shared" si="3"/>
        <v>178.3862483</v>
      </c>
      <c r="Q38" s="11">
        <f t="shared" si="4"/>
        <v>0</v>
      </c>
    </row>
    <row r="39" ht="14.25" customHeight="1">
      <c r="D39" s="10">
        <v>35.0</v>
      </c>
      <c r="E39" s="32">
        <f>'profile editor'!E38</f>
        <v>0.1166666667</v>
      </c>
      <c r="F39" s="11">
        <f>'pinion rack'!I39</f>
        <v>0.6666666667</v>
      </c>
      <c r="G39" s="11">
        <f>'pinion rack'!J39</f>
        <v>0</v>
      </c>
      <c r="H39" s="11">
        <f>'pinion rack'!K39</f>
        <v>0</v>
      </c>
      <c r="I39" s="4">
        <f t="shared" ref="I39:K39" si="38">F39/$B$4</f>
        <v>0.2222222222</v>
      </c>
      <c r="J39" s="4">
        <f t="shared" si="38"/>
        <v>0</v>
      </c>
      <c r="K39" s="4">
        <f t="shared" si="38"/>
        <v>0</v>
      </c>
      <c r="M39" s="39">
        <f>'pinion rack'!P39</f>
        <v>56.48897862</v>
      </c>
      <c r="N39" s="39">
        <f>'pinion rack'!Q39</f>
        <v>0</v>
      </c>
      <c r="P39" s="11">
        <f t="shared" si="3"/>
        <v>178.3862483</v>
      </c>
      <c r="Q39" s="11">
        <f t="shared" si="4"/>
        <v>0</v>
      </c>
    </row>
    <row r="40" ht="14.25" customHeight="1">
      <c r="D40" s="10">
        <v>36.0</v>
      </c>
      <c r="E40" s="32">
        <f>'profile editor'!E39</f>
        <v>0.12</v>
      </c>
      <c r="F40" s="11">
        <f>'pinion rack'!I40</f>
        <v>0.6666666667</v>
      </c>
      <c r="G40" s="11">
        <f>'pinion rack'!J40</f>
        <v>0</v>
      </c>
      <c r="H40" s="11">
        <f>'pinion rack'!K40</f>
        <v>0</v>
      </c>
      <c r="I40" s="4">
        <f t="shared" ref="I40:K40" si="39">F40/$B$4</f>
        <v>0.2222222222</v>
      </c>
      <c r="J40" s="4">
        <f t="shared" si="39"/>
        <v>0</v>
      </c>
      <c r="K40" s="4">
        <f t="shared" si="39"/>
        <v>0</v>
      </c>
      <c r="M40" s="39">
        <f>'pinion rack'!P40</f>
        <v>56.48897862</v>
      </c>
      <c r="N40" s="39">
        <f>'pinion rack'!Q40</f>
        <v>0</v>
      </c>
      <c r="P40" s="11">
        <f t="shared" si="3"/>
        <v>178.3862483</v>
      </c>
      <c r="Q40" s="11">
        <f t="shared" si="4"/>
        <v>0</v>
      </c>
    </row>
    <row r="41" ht="14.25" customHeight="1">
      <c r="D41" s="10">
        <v>37.0</v>
      </c>
      <c r="E41" s="32">
        <f>'profile editor'!E40</f>
        <v>0.1233333333</v>
      </c>
      <c r="F41" s="11">
        <f>'pinion rack'!I41</f>
        <v>0.6666666667</v>
      </c>
      <c r="G41" s="11">
        <f>'pinion rack'!J41</f>
        <v>0</v>
      </c>
      <c r="H41" s="11">
        <f>'pinion rack'!K41</f>
        <v>0</v>
      </c>
      <c r="I41" s="4">
        <f t="shared" ref="I41:K41" si="40">F41/$B$4</f>
        <v>0.2222222222</v>
      </c>
      <c r="J41" s="4">
        <f t="shared" si="40"/>
        <v>0</v>
      </c>
      <c r="K41" s="4">
        <f t="shared" si="40"/>
        <v>0</v>
      </c>
      <c r="M41" s="39">
        <f>'pinion rack'!P41</f>
        <v>56.48897862</v>
      </c>
      <c r="N41" s="39">
        <f>'pinion rack'!Q41</f>
        <v>0</v>
      </c>
      <c r="P41" s="11">
        <f t="shared" si="3"/>
        <v>178.3862483</v>
      </c>
      <c r="Q41" s="11">
        <f t="shared" si="4"/>
        <v>0</v>
      </c>
    </row>
    <row r="42" ht="14.25" customHeight="1">
      <c r="D42" s="10">
        <v>38.0</v>
      </c>
      <c r="E42" s="32">
        <f>'profile editor'!E41</f>
        <v>0.1266666667</v>
      </c>
      <c r="F42" s="11">
        <f>'pinion rack'!I42</f>
        <v>0.6666666667</v>
      </c>
      <c r="G42" s="11">
        <f>'pinion rack'!J42</f>
        <v>0</v>
      </c>
      <c r="H42" s="11">
        <f>'pinion rack'!K42</f>
        <v>0</v>
      </c>
      <c r="I42" s="4">
        <f t="shared" ref="I42:K42" si="41">F42/$B$4</f>
        <v>0.2222222222</v>
      </c>
      <c r="J42" s="4">
        <f t="shared" si="41"/>
        <v>0</v>
      </c>
      <c r="K42" s="4">
        <f t="shared" si="41"/>
        <v>0</v>
      </c>
      <c r="M42" s="39">
        <f>'pinion rack'!P42</f>
        <v>56.48897862</v>
      </c>
      <c r="N42" s="39">
        <f>'pinion rack'!Q42</f>
        <v>0</v>
      </c>
      <c r="P42" s="11">
        <f t="shared" si="3"/>
        <v>178.3862483</v>
      </c>
      <c r="Q42" s="11">
        <f t="shared" si="4"/>
        <v>0</v>
      </c>
    </row>
    <row r="43" ht="14.25" customHeight="1">
      <c r="D43" s="10">
        <v>39.0</v>
      </c>
      <c r="E43" s="32">
        <f>'profile editor'!E42</f>
        <v>0.13</v>
      </c>
      <c r="F43" s="11">
        <f>'pinion rack'!I43</f>
        <v>0.6666666667</v>
      </c>
      <c r="G43" s="11">
        <f>'pinion rack'!J43</f>
        <v>0</v>
      </c>
      <c r="H43" s="11">
        <f>'pinion rack'!K43</f>
        <v>0</v>
      </c>
      <c r="I43" s="4">
        <f t="shared" ref="I43:K43" si="42">F43/$B$4</f>
        <v>0.2222222222</v>
      </c>
      <c r="J43" s="4">
        <f t="shared" si="42"/>
        <v>0</v>
      </c>
      <c r="K43" s="4">
        <f t="shared" si="42"/>
        <v>0</v>
      </c>
      <c r="M43" s="39">
        <f>'pinion rack'!P43</f>
        <v>56.48897862</v>
      </c>
      <c r="N43" s="39">
        <f>'pinion rack'!Q43</f>
        <v>0</v>
      </c>
      <c r="P43" s="11">
        <f t="shared" si="3"/>
        <v>178.3862483</v>
      </c>
      <c r="Q43" s="11">
        <f t="shared" si="4"/>
        <v>0</v>
      </c>
    </row>
    <row r="44" ht="14.25" customHeight="1">
      <c r="D44" s="10">
        <v>40.0</v>
      </c>
      <c r="E44" s="32">
        <f>'profile editor'!E43</f>
        <v>0.1333333333</v>
      </c>
      <c r="F44" s="11">
        <f>'pinion rack'!I44</f>
        <v>0.6666666667</v>
      </c>
      <c r="G44" s="11">
        <f>'pinion rack'!J44</f>
        <v>0</v>
      </c>
      <c r="H44" s="11">
        <f>'pinion rack'!K44</f>
        <v>0</v>
      </c>
      <c r="I44" s="4">
        <f t="shared" ref="I44:K44" si="43">F44/$B$4</f>
        <v>0.2222222222</v>
      </c>
      <c r="J44" s="4">
        <f t="shared" si="43"/>
        <v>0</v>
      </c>
      <c r="K44" s="4">
        <f t="shared" si="43"/>
        <v>0</v>
      </c>
      <c r="M44" s="39">
        <f>'pinion rack'!P44</f>
        <v>56.48897862</v>
      </c>
      <c r="N44" s="39">
        <f>'pinion rack'!Q44</f>
        <v>0</v>
      </c>
      <c r="P44" s="11">
        <f t="shared" si="3"/>
        <v>178.3862483</v>
      </c>
      <c r="Q44" s="11">
        <f t="shared" si="4"/>
        <v>0</v>
      </c>
    </row>
    <row r="45" ht="14.25" customHeight="1">
      <c r="D45" s="10">
        <v>41.0</v>
      </c>
      <c r="E45" s="32">
        <f>'profile editor'!E44</f>
        <v>0.1366666667</v>
      </c>
      <c r="F45" s="11">
        <f>'pinion rack'!I45</f>
        <v>0.6666666667</v>
      </c>
      <c r="G45" s="11">
        <f>'pinion rack'!J45</f>
        <v>0</v>
      </c>
      <c r="H45" s="11">
        <f>'pinion rack'!K45</f>
        <v>0</v>
      </c>
      <c r="I45" s="4">
        <f t="shared" ref="I45:K45" si="44">F45/$B$4</f>
        <v>0.2222222222</v>
      </c>
      <c r="J45" s="4">
        <f t="shared" si="44"/>
        <v>0</v>
      </c>
      <c r="K45" s="4">
        <f t="shared" si="44"/>
        <v>0</v>
      </c>
      <c r="M45" s="39">
        <f>'pinion rack'!P45</f>
        <v>56.48897862</v>
      </c>
      <c r="N45" s="39">
        <f>'pinion rack'!Q45</f>
        <v>0</v>
      </c>
      <c r="P45" s="11">
        <f t="shared" si="3"/>
        <v>178.3862483</v>
      </c>
      <c r="Q45" s="11">
        <f t="shared" si="4"/>
        <v>0</v>
      </c>
    </row>
    <row r="46" ht="14.25" customHeight="1">
      <c r="D46" s="10">
        <v>42.0</v>
      </c>
      <c r="E46" s="32">
        <f>'profile editor'!E45</f>
        <v>0.14</v>
      </c>
      <c r="F46" s="11">
        <f>'pinion rack'!I46</f>
        <v>0.6666666667</v>
      </c>
      <c r="G46" s="11">
        <f>'pinion rack'!J46</f>
        <v>0</v>
      </c>
      <c r="H46" s="11">
        <f>'pinion rack'!K46</f>
        <v>0</v>
      </c>
      <c r="I46" s="4">
        <f t="shared" ref="I46:K46" si="45">F46/$B$4</f>
        <v>0.2222222222</v>
      </c>
      <c r="J46" s="4">
        <f t="shared" si="45"/>
        <v>0</v>
      </c>
      <c r="K46" s="4">
        <f t="shared" si="45"/>
        <v>0</v>
      </c>
      <c r="M46" s="39">
        <f>'pinion rack'!P46</f>
        <v>56.48897862</v>
      </c>
      <c r="N46" s="39">
        <f>'pinion rack'!Q46</f>
        <v>0</v>
      </c>
      <c r="P46" s="11">
        <f t="shared" si="3"/>
        <v>178.3862483</v>
      </c>
      <c r="Q46" s="11">
        <f t="shared" si="4"/>
        <v>0</v>
      </c>
    </row>
    <row r="47" ht="14.25" customHeight="1">
      <c r="D47" s="10">
        <v>43.0</v>
      </c>
      <c r="E47" s="32">
        <f>'profile editor'!E46</f>
        <v>0.1433333333</v>
      </c>
      <c r="F47" s="11">
        <f>'pinion rack'!I47</f>
        <v>0.6666666667</v>
      </c>
      <c r="G47" s="11">
        <f>'pinion rack'!J47</f>
        <v>0</v>
      </c>
      <c r="H47" s="11">
        <f>'pinion rack'!K47</f>
        <v>0</v>
      </c>
      <c r="I47" s="4">
        <f t="shared" ref="I47:K47" si="46">F47/$B$4</f>
        <v>0.2222222222</v>
      </c>
      <c r="J47" s="4">
        <f t="shared" si="46"/>
        <v>0</v>
      </c>
      <c r="K47" s="4">
        <f t="shared" si="46"/>
        <v>0</v>
      </c>
      <c r="M47" s="39">
        <f>'pinion rack'!P47</f>
        <v>56.48897862</v>
      </c>
      <c r="N47" s="39">
        <f>'pinion rack'!Q47</f>
        <v>0</v>
      </c>
      <c r="P47" s="11">
        <f t="shared" si="3"/>
        <v>178.3862483</v>
      </c>
      <c r="Q47" s="11">
        <f t="shared" si="4"/>
        <v>0</v>
      </c>
    </row>
    <row r="48" ht="14.25" customHeight="1">
      <c r="D48" s="10">
        <v>44.0</v>
      </c>
      <c r="E48" s="32">
        <f>'profile editor'!E47</f>
        <v>0.1466666667</v>
      </c>
      <c r="F48" s="11">
        <f>'pinion rack'!I48</f>
        <v>0.6666666667</v>
      </c>
      <c r="G48" s="11">
        <f>'pinion rack'!J48</f>
        <v>0</v>
      </c>
      <c r="H48" s="11">
        <f>'pinion rack'!K48</f>
        <v>0</v>
      </c>
      <c r="I48" s="4">
        <f t="shared" ref="I48:K48" si="47">F48/$B$4</f>
        <v>0.2222222222</v>
      </c>
      <c r="J48" s="4">
        <f t="shared" si="47"/>
        <v>0</v>
      </c>
      <c r="K48" s="4">
        <f t="shared" si="47"/>
        <v>0</v>
      </c>
      <c r="M48" s="39">
        <f>'pinion rack'!P48</f>
        <v>56.48897862</v>
      </c>
      <c r="N48" s="39">
        <f>'pinion rack'!Q48</f>
        <v>0</v>
      </c>
      <c r="P48" s="11">
        <f t="shared" si="3"/>
        <v>178.3862483</v>
      </c>
      <c r="Q48" s="11">
        <f t="shared" si="4"/>
        <v>0</v>
      </c>
    </row>
    <row r="49" ht="14.25" customHeight="1">
      <c r="D49" s="10">
        <v>45.0</v>
      </c>
      <c r="E49" s="32">
        <f>'profile editor'!E48</f>
        <v>0.15</v>
      </c>
      <c r="F49" s="11">
        <f>'pinion rack'!I49</f>
        <v>0.6666666667</v>
      </c>
      <c r="G49" s="11">
        <f>'pinion rack'!J49</f>
        <v>0</v>
      </c>
      <c r="H49" s="11">
        <f>'pinion rack'!K49</f>
        <v>0</v>
      </c>
      <c r="I49" s="4">
        <f t="shared" ref="I49:K49" si="48">F49/$B$4</f>
        <v>0.2222222222</v>
      </c>
      <c r="J49" s="4">
        <f t="shared" si="48"/>
        <v>0</v>
      </c>
      <c r="K49" s="4">
        <f t="shared" si="48"/>
        <v>0</v>
      </c>
      <c r="M49" s="39">
        <f>'pinion rack'!P49</f>
        <v>56.48897862</v>
      </c>
      <c r="N49" s="39">
        <f>'pinion rack'!Q49</f>
        <v>0</v>
      </c>
      <c r="P49" s="11">
        <f t="shared" si="3"/>
        <v>178.3862483</v>
      </c>
      <c r="Q49" s="11">
        <f t="shared" si="4"/>
        <v>0</v>
      </c>
    </row>
    <row r="50" ht="14.25" customHeight="1">
      <c r="D50" s="10">
        <v>46.0</v>
      </c>
      <c r="E50" s="32">
        <f>'profile editor'!E49</f>
        <v>0.1533333333</v>
      </c>
      <c r="F50" s="11">
        <f>'pinion rack'!I50</f>
        <v>0.6666666667</v>
      </c>
      <c r="G50" s="11">
        <f>'pinion rack'!J50</f>
        <v>0</v>
      </c>
      <c r="H50" s="11">
        <f>'pinion rack'!K50</f>
        <v>0</v>
      </c>
      <c r="I50" s="4">
        <f t="shared" ref="I50:K50" si="49">F50/$B$4</f>
        <v>0.2222222222</v>
      </c>
      <c r="J50" s="4">
        <f t="shared" si="49"/>
        <v>0</v>
      </c>
      <c r="K50" s="4">
        <f t="shared" si="49"/>
        <v>0</v>
      </c>
      <c r="M50" s="39">
        <f>'pinion rack'!P50</f>
        <v>56.48897862</v>
      </c>
      <c r="N50" s="39">
        <f>'pinion rack'!Q50</f>
        <v>0</v>
      </c>
      <c r="P50" s="11">
        <f t="shared" si="3"/>
        <v>178.3862483</v>
      </c>
      <c r="Q50" s="11">
        <f t="shared" si="4"/>
        <v>0</v>
      </c>
    </row>
    <row r="51" ht="14.25" customHeight="1">
      <c r="D51" s="10">
        <v>47.0</v>
      </c>
      <c r="E51" s="32">
        <f>'profile editor'!E50</f>
        <v>0.1566666667</v>
      </c>
      <c r="F51" s="11">
        <f>'pinion rack'!I51</f>
        <v>0.6666666667</v>
      </c>
      <c r="G51" s="11">
        <f>'pinion rack'!J51</f>
        <v>0</v>
      </c>
      <c r="H51" s="11">
        <f>'pinion rack'!K51</f>
        <v>0</v>
      </c>
      <c r="I51" s="4">
        <f t="shared" ref="I51:K51" si="50">F51/$B$4</f>
        <v>0.2222222222</v>
      </c>
      <c r="J51" s="4">
        <f t="shared" si="50"/>
        <v>0</v>
      </c>
      <c r="K51" s="4">
        <f t="shared" si="50"/>
        <v>0</v>
      </c>
      <c r="M51" s="39">
        <f>'pinion rack'!P51</f>
        <v>56.48897862</v>
      </c>
      <c r="N51" s="39">
        <f>'pinion rack'!Q51</f>
        <v>0</v>
      </c>
      <c r="P51" s="11">
        <f t="shared" si="3"/>
        <v>178.3862483</v>
      </c>
      <c r="Q51" s="11">
        <f t="shared" si="4"/>
        <v>0</v>
      </c>
    </row>
    <row r="52" ht="14.25" customHeight="1">
      <c r="D52" s="10">
        <v>48.0</v>
      </c>
      <c r="E52" s="32">
        <f>'profile editor'!E51</f>
        <v>0.16</v>
      </c>
      <c r="F52" s="11">
        <f>'pinion rack'!I52</f>
        <v>0.6666666667</v>
      </c>
      <c r="G52" s="11">
        <f>'pinion rack'!J52</f>
        <v>0</v>
      </c>
      <c r="H52" s="11">
        <f>'pinion rack'!K52</f>
        <v>0</v>
      </c>
      <c r="I52" s="4">
        <f t="shared" ref="I52:K52" si="51">F52/$B$4</f>
        <v>0.2222222222</v>
      </c>
      <c r="J52" s="4">
        <f t="shared" si="51"/>
        <v>0</v>
      </c>
      <c r="K52" s="4">
        <f t="shared" si="51"/>
        <v>0</v>
      </c>
      <c r="M52" s="39">
        <f>'pinion rack'!P52</f>
        <v>56.48897862</v>
      </c>
      <c r="N52" s="39">
        <f>'pinion rack'!Q52</f>
        <v>0</v>
      </c>
      <c r="P52" s="11">
        <f t="shared" si="3"/>
        <v>178.3862483</v>
      </c>
      <c r="Q52" s="11">
        <f t="shared" si="4"/>
        <v>0</v>
      </c>
    </row>
    <row r="53" ht="14.25" customHeight="1">
      <c r="D53" s="10">
        <v>49.0</v>
      </c>
      <c r="E53" s="32">
        <f>'profile editor'!E52</f>
        <v>0.1633333333</v>
      </c>
      <c r="F53" s="11">
        <f>'pinion rack'!I53</f>
        <v>0.6666666667</v>
      </c>
      <c r="G53" s="11">
        <f>'pinion rack'!J53</f>
        <v>0</v>
      </c>
      <c r="H53" s="11">
        <f>'pinion rack'!K53</f>
        <v>0</v>
      </c>
      <c r="I53" s="4">
        <f t="shared" ref="I53:K53" si="52">F53/$B$4</f>
        <v>0.2222222222</v>
      </c>
      <c r="J53" s="4">
        <f t="shared" si="52"/>
        <v>0</v>
      </c>
      <c r="K53" s="4">
        <f t="shared" si="52"/>
        <v>0</v>
      </c>
      <c r="M53" s="39">
        <f>'pinion rack'!P53</f>
        <v>56.48897862</v>
      </c>
      <c r="N53" s="39">
        <f>'pinion rack'!Q53</f>
        <v>0</v>
      </c>
      <c r="P53" s="11">
        <f t="shared" si="3"/>
        <v>178.3862483</v>
      </c>
      <c r="Q53" s="11">
        <f t="shared" si="4"/>
        <v>0</v>
      </c>
    </row>
    <row r="54" ht="14.25" customHeight="1">
      <c r="D54" s="10">
        <v>50.0</v>
      </c>
      <c r="E54" s="32">
        <f>'profile editor'!E53</f>
        <v>0.1666666667</v>
      </c>
      <c r="F54" s="11">
        <f>'pinion rack'!I54</f>
        <v>0.6666666667</v>
      </c>
      <c r="G54" s="11">
        <f>'pinion rack'!J54</f>
        <v>0</v>
      </c>
      <c r="H54" s="11">
        <f>'pinion rack'!K54</f>
        <v>0</v>
      </c>
      <c r="I54" s="4">
        <f t="shared" ref="I54:K54" si="53">F54/$B$4</f>
        <v>0.2222222222</v>
      </c>
      <c r="J54" s="4">
        <f t="shared" si="53"/>
        <v>0</v>
      </c>
      <c r="K54" s="4">
        <f t="shared" si="53"/>
        <v>0</v>
      </c>
      <c r="M54" s="39">
        <f>'pinion rack'!P54</f>
        <v>56.48897862</v>
      </c>
      <c r="N54" s="39">
        <f>'pinion rack'!Q54</f>
        <v>0</v>
      </c>
      <c r="P54" s="11">
        <f t="shared" si="3"/>
        <v>178.3862483</v>
      </c>
      <c r="Q54" s="11">
        <f t="shared" si="4"/>
        <v>0</v>
      </c>
    </row>
    <row r="55" ht="14.25" customHeight="1">
      <c r="D55" s="10">
        <v>51.0</v>
      </c>
      <c r="E55" s="32">
        <f>'profile editor'!E54</f>
        <v>0.17</v>
      </c>
      <c r="F55" s="11">
        <f>'pinion rack'!I55</f>
        <v>0.6666666667</v>
      </c>
      <c r="G55" s="11">
        <f>'pinion rack'!J55</f>
        <v>0</v>
      </c>
      <c r="H55" s="11">
        <f>'pinion rack'!K55</f>
        <v>0</v>
      </c>
      <c r="I55" s="4">
        <f t="shared" ref="I55:K55" si="54">F55/$B$4</f>
        <v>0.2222222222</v>
      </c>
      <c r="J55" s="4">
        <f t="shared" si="54"/>
        <v>0</v>
      </c>
      <c r="K55" s="4">
        <f t="shared" si="54"/>
        <v>0</v>
      </c>
      <c r="M55" s="39">
        <f>'pinion rack'!P55</f>
        <v>56.48897862</v>
      </c>
      <c r="N55" s="39">
        <f>'pinion rack'!Q55</f>
        <v>0</v>
      </c>
      <c r="P55" s="11">
        <f t="shared" si="3"/>
        <v>178.3862483</v>
      </c>
      <c r="Q55" s="11">
        <f t="shared" si="4"/>
        <v>0</v>
      </c>
    </row>
    <row r="56" ht="14.25" customHeight="1">
      <c r="D56" s="10">
        <v>52.0</v>
      </c>
      <c r="E56" s="32">
        <f>'profile editor'!E55</f>
        <v>0.1733333333</v>
      </c>
      <c r="F56" s="11">
        <f>'pinion rack'!I56</f>
        <v>0.6666666667</v>
      </c>
      <c r="G56" s="11">
        <f>'pinion rack'!J56</f>
        <v>0</v>
      </c>
      <c r="H56" s="11">
        <f>'pinion rack'!K56</f>
        <v>0</v>
      </c>
      <c r="I56" s="4">
        <f t="shared" ref="I56:K56" si="55">F56/$B$4</f>
        <v>0.2222222222</v>
      </c>
      <c r="J56" s="4">
        <f t="shared" si="55"/>
        <v>0</v>
      </c>
      <c r="K56" s="4">
        <f t="shared" si="55"/>
        <v>0</v>
      </c>
      <c r="M56" s="39">
        <f>'pinion rack'!P56</f>
        <v>56.48897862</v>
      </c>
      <c r="N56" s="39">
        <f>'pinion rack'!Q56</f>
        <v>0</v>
      </c>
      <c r="P56" s="11">
        <f t="shared" si="3"/>
        <v>178.3862483</v>
      </c>
      <c r="Q56" s="11">
        <f t="shared" si="4"/>
        <v>0</v>
      </c>
    </row>
    <row r="57" ht="14.25" customHeight="1">
      <c r="D57" s="10">
        <v>53.0</v>
      </c>
      <c r="E57" s="32">
        <f>'profile editor'!E56</f>
        <v>0.1766666667</v>
      </c>
      <c r="F57" s="11">
        <f>'pinion rack'!I57</f>
        <v>0.6666666667</v>
      </c>
      <c r="G57" s="11">
        <f>'pinion rack'!J57</f>
        <v>0</v>
      </c>
      <c r="H57" s="11">
        <f>'pinion rack'!K57</f>
        <v>0</v>
      </c>
      <c r="I57" s="4">
        <f t="shared" ref="I57:K57" si="56">F57/$B$4</f>
        <v>0.2222222222</v>
      </c>
      <c r="J57" s="4">
        <f t="shared" si="56"/>
        <v>0</v>
      </c>
      <c r="K57" s="4">
        <f t="shared" si="56"/>
        <v>0</v>
      </c>
      <c r="M57" s="39">
        <f>'pinion rack'!P57</f>
        <v>56.48897862</v>
      </c>
      <c r="N57" s="39">
        <f>'pinion rack'!Q57</f>
        <v>0</v>
      </c>
      <c r="P57" s="11">
        <f t="shared" si="3"/>
        <v>178.3862483</v>
      </c>
      <c r="Q57" s="11">
        <f t="shared" si="4"/>
        <v>0</v>
      </c>
    </row>
    <row r="58" ht="14.25" customHeight="1">
      <c r="D58" s="10">
        <v>54.0</v>
      </c>
      <c r="E58" s="32">
        <f>'profile editor'!E57</f>
        <v>0.18</v>
      </c>
      <c r="F58" s="11">
        <f>'pinion rack'!I58</f>
        <v>0.6666666667</v>
      </c>
      <c r="G58" s="11">
        <f>'pinion rack'!J58</f>
        <v>0</v>
      </c>
      <c r="H58" s="11">
        <f>'pinion rack'!K58</f>
        <v>0</v>
      </c>
      <c r="I58" s="4">
        <f t="shared" ref="I58:K58" si="57">F58/$B$4</f>
        <v>0.2222222222</v>
      </c>
      <c r="J58" s="4">
        <f t="shared" si="57"/>
        <v>0</v>
      </c>
      <c r="K58" s="4">
        <f t="shared" si="57"/>
        <v>0</v>
      </c>
      <c r="M58" s="39">
        <f>'pinion rack'!P58</f>
        <v>56.48897862</v>
      </c>
      <c r="N58" s="39">
        <f>'pinion rack'!Q58</f>
        <v>0</v>
      </c>
      <c r="P58" s="11">
        <f t="shared" si="3"/>
        <v>178.3862483</v>
      </c>
      <c r="Q58" s="11">
        <f t="shared" si="4"/>
        <v>0</v>
      </c>
    </row>
    <row r="59" ht="14.25" customHeight="1">
      <c r="D59" s="10">
        <v>55.0</v>
      </c>
      <c r="E59" s="32">
        <f>'profile editor'!E58</f>
        <v>0.1833333333</v>
      </c>
      <c r="F59" s="11">
        <f>'pinion rack'!I59</f>
        <v>0.6666666667</v>
      </c>
      <c r="G59" s="11">
        <f>'pinion rack'!J59</f>
        <v>0</v>
      </c>
      <c r="H59" s="11">
        <f>'pinion rack'!K59</f>
        <v>0</v>
      </c>
      <c r="I59" s="4">
        <f t="shared" ref="I59:K59" si="58">F59/$B$4</f>
        <v>0.2222222222</v>
      </c>
      <c r="J59" s="4">
        <f t="shared" si="58"/>
        <v>0</v>
      </c>
      <c r="K59" s="4">
        <f t="shared" si="58"/>
        <v>0</v>
      </c>
      <c r="M59" s="39">
        <f>'pinion rack'!P59</f>
        <v>56.48897862</v>
      </c>
      <c r="N59" s="39">
        <f>'pinion rack'!Q59</f>
        <v>0</v>
      </c>
      <c r="P59" s="11">
        <f t="shared" si="3"/>
        <v>178.3862483</v>
      </c>
      <c r="Q59" s="11">
        <f t="shared" si="4"/>
        <v>0</v>
      </c>
    </row>
    <row r="60" ht="14.25" customHeight="1">
      <c r="D60" s="10">
        <v>56.0</v>
      </c>
      <c r="E60" s="32">
        <f>'profile editor'!E59</f>
        <v>0.1866666667</v>
      </c>
      <c r="F60" s="11">
        <f>'pinion rack'!I60</f>
        <v>0.6666666667</v>
      </c>
      <c r="G60" s="11">
        <f>'pinion rack'!J60</f>
        <v>0</v>
      </c>
      <c r="H60" s="11">
        <f>'pinion rack'!K60</f>
        <v>0</v>
      </c>
      <c r="I60" s="4">
        <f t="shared" ref="I60:K60" si="59">F60/$B$4</f>
        <v>0.2222222222</v>
      </c>
      <c r="J60" s="4">
        <f t="shared" si="59"/>
        <v>0</v>
      </c>
      <c r="K60" s="4">
        <f t="shared" si="59"/>
        <v>0</v>
      </c>
      <c r="M60" s="39">
        <f>'pinion rack'!P60</f>
        <v>56.48897862</v>
      </c>
      <c r="N60" s="39">
        <f>'pinion rack'!Q60</f>
        <v>0</v>
      </c>
      <c r="P60" s="11">
        <f t="shared" si="3"/>
        <v>178.3862483</v>
      </c>
      <c r="Q60" s="11">
        <f t="shared" si="4"/>
        <v>0</v>
      </c>
    </row>
    <row r="61" ht="14.25" customHeight="1">
      <c r="D61" s="10">
        <v>57.0</v>
      </c>
      <c r="E61" s="32">
        <f>'profile editor'!E60</f>
        <v>0.19</v>
      </c>
      <c r="F61" s="11">
        <f>'pinion rack'!I61</f>
        <v>0.6666666667</v>
      </c>
      <c r="G61" s="11">
        <f>'pinion rack'!J61</f>
        <v>0</v>
      </c>
      <c r="H61" s="11">
        <f>'pinion rack'!K61</f>
        <v>0</v>
      </c>
      <c r="I61" s="4">
        <f t="shared" ref="I61:K61" si="60">F61/$B$4</f>
        <v>0.2222222222</v>
      </c>
      <c r="J61" s="4">
        <f t="shared" si="60"/>
        <v>0</v>
      </c>
      <c r="K61" s="4">
        <f t="shared" si="60"/>
        <v>0</v>
      </c>
      <c r="M61" s="39">
        <f>'pinion rack'!P61</f>
        <v>56.48897862</v>
      </c>
      <c r="N61" s="39">
        <f>'pinion rack'!Q61</f>
        <v>0</v>
      </c>
      <c r="P61" s="11">
        <f t="shared" si="3"/>
        <v>178.3862483</v>
      </c>
      <c r="Q61" s="11">
        <f t="shared" si="4"/>
        <v>0</v>
      </c>
    </row>
    <row r="62" ht="14.25" customHeight="1">
      <c r="D62" s="10">
        <v>58.0</v>
      </c>
      <c r="E62" s="32">
        <f>'profile editor'!E61</f>
        <v>0.1933333333</v>
      </c>
      <c r="F62" s="11">
        <f>'pinion rack'!I62</f>
        <v>0.6666666667</v>
      </c>
      <c r="G62" s="11">
        <f>'pinion rack'!J62</f>
        <v>0</v>
      </c>
      <c r="H62" s="11">
        <f>'pinion rack'!K62</f>
        <v>0</v>
      </c>
      <c r="I62" s="4">
        <f t="shared" ref="I62:K62" si="61">F62/$B$4</f>
        <v>0.2222222222</v>
      </c>
      <c r="J62" s="4">
        <f t="shared" si="61"/>
        <v>0</v>
      </c>
      <c r="K62" s="4">
        <f t="shared" si="61"/>
        <v>0</v>
      </c>
      <c r="M62" s="39">
        <f>'pinion rack'!P62</f>
        <v>56.48897862</v>
      </c>
      <c r="N62" s="39">
        <f>'pinion rack'!Q62</f>
        <v>0</v>
      </c>
      <c r="P62" s="11">
        <f t="shared" si="3"/>
        <v>178.3862483</v>
      </c>
      <c r="Q62" s="11">
        <f t="shared" si="4"/>
        <v>0</v>
      </c>
    </row>
    <row r="63" ht="14.25" customHeight="1">
      <c r="D63" s="10">
        <v>59.0</v>
      </c>
      <c r="E63" s="32">
        <f>'profile editor'!E62</f>
        <v>0.1966666667</v>
      </c>
      <c r="F63" s="11">
        <f>'pinion rack'!I63</f>
        <v>0.6666666667</v>
      </c>
      <c r="G63" s="11">
        <f>'pinion rack'!J63</f>
        <v>0</v>
      </c>
      <c r="H63" s="11">
        <f>'pinion rack'!K63</f>
        <v>0</v>
      </c>
      <c r="I63" s="4">
        <f t="shared" ref="I63:K63" si="62">F63/$B$4</f>
        <v>0.2222222222</v>
      </c>
      <c r="J63" s="4">
        <f t="shared" si="62"/>
        <v>0</v>
      </c>
      <c r="K63" s="4">
        <f t="shared" si="62"/>
        <v>0</v>
      </c>
      <c r="M63" s="39">
        <f>'pinion rack'!P63</f>
        <v>56.48897862</v>
      </c>
      <c r="N63" s="39">
        <f>'pinion rack'!Q63</f>
        <v>0</v>
      </c>
      <c r="P63" s="11">
        <f t="shared" si="3"/>
        <v>178.3862483</v>
      </c>
      <c r="Q63" s="11">
        <f t="shared" si="4"/>
        <v>0</v>
      </c>
    </row>
    <row r="64" ht="14.25" customHeight="1">
      <c r="D64" s="10">
        <v>60.0</v>
      </c>
      <c r="E64" s="32">
        <f>'profile editor'!E63</f>
        <v>0.2</v>
      </c>
      <c r="F64" s="11">
        <f>'pinion rack'!I64</f>
        <v>0.6645333333</v>
      </c>
      <c r="G64" s="11">
        <f>'pinion rack'!J64</f>
        <v>-0.64</v>
      </c>
      <c r="H64" s="11">
        <f>'pinion rack'!K64</f>
        <v>-192</v>
      </c>
      <c r="I64" s="4">
        <f t="shared" ref="I64:K64" si="63">F64/$B$4</f>
        <v>0.2215111111</v>
      </c>
      <c r="J64" s="4">
        <f t="shared" si="63"/>
        <v>-0.2133333333</v>
      </c>
      <c r="K64" s="4">
        <f t="shared" si="63"/>
        <v>-64</v>
      </c>
      <c r="M64" s="39">
        <f>'pinion rack'!P64</f>
        <v>-88.51102138</v>
      </c>
      <c r="N64" s="39">
        <f>'pinion rack'!Q64</f>
        <v>56.64705368</v>
      </c>
      <c r="P64" s="11">
        <f t="shared" si="3"/>
        <v>-280.3169096</v>
      </c>
      <c r="Q64" s="11">
        <f t="shared" si="4"/>
        <v>59.80094072</v>
      </c>
    </row>
    <row r="65" ht="14.25" customHeight="1">
      <c r="D65" s="10">
        <v>61.0</v>
      </c>
      <c r="E65" s="32">
        <f>'profile editor'!E64</f>
        <v>0.2033333333</v>
      </c>
      <c r="F65" s="11">
        <f>'pinion rack'!I65</f>
        <v>0.6602666667</v>
      </c>
      <c r="G65" s="11">
        <f>'pinion rack'!J65</f>
        <v>-1.28</v>
      </c>
      <c r="H65" s="11">
        <f>'pinion rack'!K65</f>
        <v>-192</v>
      </c>
      <c r="I65" s="4">
        <f t="shared" ref="I65:K65" si="64">F65/$B$4</f>
        <v>0.2200888889</v>
      </c>
      <c r="J65" s="4">
        <f t="shared" si="64"/>
        <v>-0.4266666667</v>
      </c>
      <c r="K65" s="4">
        <f t="shared" si="64"/>
        <v>-64</v>
      </c>
      <c r="M65" s="39">
        <f>'pinion rack'!P65</f>
        <v>-88.51102138</v>
      </c>
      <c r="N65" s="39">
        <f>'pinion rack'!Q65</f>
        <v>113.2941074</v>
      </c>
      <c r="P65" s="11">
        <f t="shared" si="3"/>
        <v>-280.3169096</v>
      </c>
      <c r="Q65" s="11">
        <f t="shared" si="4"/>
        <v>119.6018814</v>
      </c>
    </row>
    <row r="66" ht="14.25" customHeight="1">
      <c r="D66" s="10">
        <v>62.0</v>
      </c>
      <c r="E66" s="32">
        <f>'profile editor'!E65</f>
        <v>0.2066666667</v>
      </c>
      <c r="F66" s="11">
        <f>'pinion rack'!I66</f>
        <v>0.6538666667</v>
      </c>
      <c r="G66" s="11">
        <f>'pinion rack'!J66</f>
        <v>-1.92</v>
      </c>
      <c r="H66" s="11">
        <f>'pinion rack'!K66</f>
        <v>-192</v>
      </c>
      <c r="I66" s="4">
        <f t="shared" ref="I66:K66" si="65">F66/$B$4</f>
        <v>0.2179555556</v>
      </c>
      <c r="J66" s="4">
        <f t="shared" si="65"/>
        <v>-0.64</v>
      </c>
      <c r="K66" s="4">
        <f t="shared" si="65"/>
        <v>-64</v>
      </c>
      <c r="M66" s="39">
        <f>'pinion rack'!P66</f>
        <v>-88.51102138</v>
      </c>
      <c r="N66" s="39">
        <f>'pinion rack'!Q66</f>
        <v>169.941161</v>
      </c>
      <c r="P66" s="11">
        <f t="shared" si="3"/>
        <v>-280.3169096</v>
      </c>
      <c r="Q66" s="11">
        <f t="shared" si="4"/>
        <v>179.4028221</v>
      </c>
    </row>
    <row r="67" ht="14.25" customHeight="1">
      <c r="D67" s="10">
        <v>63.0</v>
      </c>
      <c r="E67" s="32">
        <f>'profile editor'!E66</f>
        <v>0.21</v>
      </c>
      <c r="F67" s="11">
        <f>'pinion rack'!I67</f>
        <v>0.6453333333</v>
      </c>
      <c r="G67" s="11">
        <f>'pinion rack'!J67</f>
        <v>-2.56</v>
      </c>
      <c r="H67" s="11">
        <f>'pinion rack'!K67</f>
        <v>-192</v>
      </c>
      <c r="I67" s="4">
        <f t="shared" ref="I67:K67" si="66">F67/$B$4</f>
        <v>0.2151111111</v>
      </c>
      <c r="J67" s="4">
        <f t="shared" si="66"/>
        <v>-0.8533333333</v>
      </c>
      <c r="K67" s="4">
        <f t="shared" si="66"/>
        <v>-64</v>
      </c>
      <c r="M67" s="39">
        <f>'pinion rack'!P67</f>
        <v>-88.51102138</v>
      </c>
      <c r="N67" s="39">
        <f>'pinion rack'!Q67</f>
        <v>226.5882147</v>
      </c>
      <c r="P67" s="11">
        <f t="shared" si="3"/>
        <v>-280.3169096</v>
      </c>
      <c r="Q67" s="11">
        <f t="shared" si="4"/>
        <v>239.2037629</v>
      </c>
    </row>
    <row r="68" ht="14.25" customHeight="1">
      <c r="D68" s="10">
        <v>64.0</v>
      </c>
      <c r="E68" s="32">
        <f>'profile editor'!E67</f>
        <v>0.2133333333</v>
      </c>
      <c r="F68" s="11">
        <f>'pinion rack'!I68</f>
        <v>0.6346666667</v>
      </c>
      <c r="G68" s="11">
        <f>'pinion rack'!J68</f>
        <v>-3.2</v>
      </c>
      <c r="H68" s="11">
        <f>'pinion rack'!K68</f>
        <v>-192</v>
      </c>
      <c r="I68" s="4">
        <f t="shared" ref="I68:K68" si="67">F68/$B$4</f>
        <v>0.2115555556</v>
      </c>
      <c r="J68" s="4">
        <f t="shared" si="67"/>
        <v>-1.066666667</v>
      </c>
      <c r="K68" s="4">
        <f t="shared" si="67"/>
        <v>-64</v>
      </c>
      <c r="M68" s="39">
        <f>'pinion rack'!P68</f>
        <v>-88.51102138</v>
      </c>
      <c r="N68" s="39">
        <f>'pinion rack'!Q68</f>
        <v>283.2352684</v>
      </c>
      <c r="P68" s="11">
        <f t="shared" si="3"/>
        <v>-280.3169096</v>
      </c>
      <c r="Q68" s="11">
        <f t="shared" si="4"/>
        <v>299.0047036</v>
      </c>
    </row>
    <row r="69" ht="14.25" customHeight="1">
      <c r="D69" s="10">
        <v>65.0</v>
      </c>
      <c r="E69" s="32">
        <f>'profile editor'!E68</f>
        <v>0.2166666667</v>
      </c>
      <c r="F69" s="11">
        <f>'pinion rack'!I69</f>
        <v>0.6218666667</v>
      </c>
      <c r="G69" s="11">
        <f>'pinion rack'!J69</f>
        <v>-3.84</v>
      </c>
      <c r="H69" s="11">
        <f>'pinion rack'!K69</f>
        <v>-192</v>
      </c>
      <c r="I69" s="4">
        <f t="shared" ref="I69:K69" si="68">F69/$B$4</f>
        <v>0.2072888889</v>
      </c>
      <c r="J69" s="4">
        <f t="shared" si="68"/>
        <v>-1.28</v>
      </c>
      <c r="K69" s="4">
        <f t="shared" si="68"/>
        <v>-64</v>
      </c>
      <c r="M69" s="39">
        <f>'pinion rack'!P69</f>
        <v>-88.51102138</v>
      </c>
      <c r="N69" s="39">
        <f>'pinion rack'!Q69</f>
        <v>339.8823221</v>
      </c>
      <c r="P69" s="11">
        <f t="shared" si="3"/>
        <v>-280.3169096</v>
      </c>
      <c r="Q69" s="11">
        <f t="shared" si="4"/>
        <v>358.8056443</v>
      </c>
    </row>
    <row r="70" ht="14.25" customHeight="1">
      <c r="D70" s="10">
        <v>66.0</v>
      </c>
      <c r="E70" s="32">
        <f>'profile editor'!E69</f>
        <v>0.22</v>
      </c>
      <c r="F70" s="11">
        <f>'pinion rack'!I70</f>
        <v>0.6069333333</v>
      </c>
      <c r="G70" s="11">
        <f>'pinion rack'!J70</f>
        <v>-4.48</v>
      </c>
      <c r="H70" s="11">
        <f>'pinion rack'!K70</f>
        <v>-192</v>
      </c>
      <c r="I70" s="4">
        <f t="shared" ref="I70:K70" si="69">F70/$B$4</f>
        <v>0.2023111111</v>
      </c>
      <c r="J70" s="4">
        <f t="shared" si="69"/>
        <v>-1.493333333</v>
      </c>
      <c r="K70" s="4">
        <f t="shared" si="69"/>
        <v>-64</v>
      </c>
      <c r="M70" s="39">
        <f>'pinion rack'!P70</f>
        <v>-88.51102138</v>
      </c>
      <c r="N70" s="39">
        <f>'pinion rack'!Q70</f>
        <v>396.5293758</v>
      </c>
      <c r="P70" s="11">
        <f t="shared" si="3"/>
        <v>-280.3169096</v>
      </c>
      <c r="Q70" s="11">
        <f t="shared" si="4"/>
        <v>418.606585</v>
      </c>
    </row>
    <row r="71" ht="14.25" customHeight="1">
      <c r="D71" s="10">
        <v>67.0</v>
      </c>
      <c r="E71" s="32">
        <f>'profile editor'!E70</f>
        <v>0.2233333333</v>
      </c>
      <c r="F71" s="11">
        <f>'pinion rack'!I71</f>
        <v>0.5898666667</v>
      </c>
      <c r="G71" s="11">
        <f>'pinion rack'!J71</f>
        <v>-5.12</v>
      </c>
      <c r="H71" s="11">
        <f>'pinion rack'!K71</f>
        <v>-192</v>
      </c>
      <c r="I71" s="4">
        <f t="shared" ref="I71:K71" si="70">F71/$B$4</f>
        <v>0.1966222222</v>
      </c>
      <c r="J71" s="4">
        <f t="shared" si="70"/>
        <v>-1.706666667</v>
      </c>
      <c r="K71" s="4">
        <f t="shared" si="70"/>
        <v>-64</v>
      </c>
      <c r="M71" s="39">
        <f>'pinion rack'!P71</f>
        <v>-88.51102138</v>
      </c>
      <c r="N71" s="39">
        <f>'pinion rack'!Q71</f>
        <v>453.1764294</v>
      </c>
      <c r="P71" s="11">
        <f t="shared" si="3"/>
        <v>-280.3169096</v>
      </c>
      <c r="Q71" s="11">
        <f t="shared" si="4"/>
        <v>478.4075257</v>
      </c>
    </row>
    <row r="72" ht="14.25" customHeight="1">
      <c r="D72" s="10">
        <v>68.0</v>
      </c>
      <c r="E72" s="32">
        <f>'profile editor'!E71</f>
        <v>0.2266666667</v>
      </c>
      <c r="F72" s="11">
        <f>'pinion rack'!I72</f>
        <v>0.5706666667</v>
      </c>
      <c r="G72" s="11">
        <f>'pinion rack'!J72</f>
        <v>-5.76</v>
      </c>
      <c r="H72" s="11">
        <f>'pinion rack'!K72</f>
        <v>-192</v>
      </c>
      <c r="I72" s="4">
        <f t="shared" ref="I72:K72" si="71">F72/$B$4</f>
        <v>0.1902222222</v>
      </c>
      <c r="J72" s="4">
        <f t="shared" si="71"/>
        <v>-1.92</v>
      </c>
      <c r="K72" s="4">
        <f t="shared" si="71"/>
        <v>-64</v>
      </c>
      <c r="M72" s="39">
        <f>'pinion rack'!P72</f>
        <v>-88.51102138</v>
      </c>
      <c r="N72" s="39">
        <f>'pinion rack'!Q72</f>
        <v>509.8234831</v>
      </c>
      <c r="P72" s="11">
        <f t="shared" si="3"/>
        <v>-280.3169096</v>
      </c>
      <c r="Q72" s="11">
        <f t="shared" si="4"/>
        <v>538.2084664</v>
      </c>
    </row>
    <row r="73" ht="14.25" customHeight="1">
      <c r="D73" s="10">
        <v>69.0</v>
      </c>
      <c r="E73" s="32">
        <f>'profile editor'!E72</f>
        <v>0.23</v>
      </c>
      <c r="F73" s="11">
        <f>'pinion rack'!I73</f>
        <v>0.5493333333</v>
      </c>
      <c r="G73" s="11">
        <f>'pinion rack'!J73</f>
        <v>-6.4</v>
      </c>
      <c r="H73" s="11">
        <f>'pinion rack'!K73</f>
        <v>-192</v>
      </c>
      <c r="I73" s="4">
        <f t="shared" ref="I73:K73" si="72">F73/$B$4</f>
        <v>0.1831111111</v>
      </c>
      <c r="J73" s="4">
        <f t="shared" si="72"/>
        <v>-2.133333333</v>
      </c>
      <c r="K73" s="4">
        <f t="shared" si="72"/>
        <v>-64</v>
      </c>
      <c r="M73" s="39">
        <f>'pinion rack'!P73</f>
        <v>-88.51102138</v>
      </c>
      <c r="N73" s="39">
        <f>'pinion rack'!Q73</f>
        <v>566.4705368</v>
      </c>
      <c r="P73" s="11">
        <f t="shared" si="3"/>
        <v>-280.3169096</v>
      </c>
      <c r="Q73" s="11">
        <f t="shared" si="4"/>
        <v>598.0094072</v>
      </c>
    </row>
    <row r="74" ht="14.25" customHeight="1">
      <c r="D74" s="10">
        <v>70.0</v>
      </c>
      <c r="E74" s="32">
        <f>'profile editor'!E73</f>
        <v>0.2333333333</v>
      </c>
      <c r="F74" s="11">
        <f>'pinion rack'!I74</f>
        <v>0.5258666667</v>
      </c>
      <c r="G74" s="11">
        <f>'pinion rack'!J74</f>
        <v>-7.04</v>
      </c>
      <c r="H74" s="11">
        <f>'pinion rack'!K74</f>
        <v>-192</v>
      </c>
      <c r="I74" s="4">
        <f t="shared" ref="I74:K74" si="73">F74/$B$4</f>
        <v>0.1752888889</v>
      </c>
      <c r="J74" s="4">
        <f t="shared" si="73"/>
        <v>-2.346666667</v>
      </c>
      <c r="K74" s="4">
        <f t="shared" si="73"/>
        <v>-64</v>
      </c>
      <c r="M74" s="39">
        <f>'pinion rack'!P74</f>
        <v>-88.51102138</v>
      </c>
      <c r="N74" s="39">
        <f>'pinion rack'!Q74</f>
        <v>623.1175905</v>
      </c>
      <c r="P74" s="11">
        <f t="shared" si="3"/>
        <v>-280.3169096</v>
      </c>
      <c r="Q74" s="11">
        <f t="shared" si="4"/>
        <v>657.8103479</v>
      </c>
    </row>
    <row r="75" ht="14.25" customHeight="1">
      <c r="D75" s="10">
        <v>71.0</v>
      </c>
      <c r="E75" s="32">
        <f>'profile editor'!E74</f>
        <v>0.2366666667</v>
      </c>
      <c r="F75" s="11">
        <f>'pinion rack'!I75</f>
        <v>0.5002666667</v>
      </c>
      <c r="G75" s="11">
        <f>'pinion rack'!J75</f>
        <v>-7.68</v>
      </c>
      <c r="H75" s="11">
        <f>'pinion rack'!K75</f>
        <v>-192</v>
      </c>
      <c r="I75" s="4">
        <f t="shared" ref="I75:K75" si="74">F75/$B$4</f>
        <v>0.1667555556</v>
      </c>
      <c r="J75" s="4">
        <f t="shared" si="74"/>
        <v>-2.56</v>
      </c>
      <c r="K75" s="4">
        <f t="shared" si="74"/>
        <v>-64</v>
      </c>
      <c r="M75" s="39">
        <f>'pinion rack'!P75</f>
        <v>-88.51102138</v>
      </c>
      <c r="N75" s="39">
        <f>'pinion rack'!Q75</f>
        <v>679.7646442</v>
      </c>
      <c r="P75" s="11">
        <f t="shared" si="3"/>
        <v>-280.3169096</v>
      </c>
      <c r="Q75" s="11">
        <f t="shared" si="4"/>
        <v>717.6112886</v>
      </c>
    </row>
    <row r="76" ht="14.25" customHeight="1">
      <c r="D76" s="10">
        <v>72.0</v>
      </c>
      <c r="E76" s="32">
        <f>'profile editor'!E75</f>
        <v>0.24</v>
      </c>
      <c r="F76" s="11">
        <f>'pinion rack'!I76</f>
        <v>0.4725333333</v>
      </c>
      <c r="G76" s="11">
        <f>'pinion rack'!J76</f>
        <v>-8.32</v>
      </c>
      <c r="H76" s="11">
        <f>'pinion rack'!K76</f>
        <v>-192</v>
      </c>
      <c r="I76" s="4">
        <f t="shared" ref="I76:K76" si="75">F76/$B$4</f>
        <v>0.1575111111</v>
      </c>
      <c r="J76" s="4">
        <f t="shared" si="75"/>
        <v>-2.773333333</v>
      </c>
      <c r="K76" s="4">
        <f t="shared" si="75"/>
        <v>-64</v>
      </c>
      <c r="M76" s="39">
        <f>'pinion rack'!P76</f>
        <v>-88.51102138</v>
      </c>
      <c r="N76" s="39">
        <f>'pinion rack'!Q76</f>
        <v>736.4116979</v>
      </c>
      <c r="P76" s="11">
        <f t="shared" si="3"/>
        <v>-280.3169096</v>
      </c>
      <c r="Q76" s="11">
        <f t="shared" si="4"/>
        <v>777.4122293</v>
      </c>
    </row>
    <row r="77" ht="14.25" customHeight="1">
      <c r="D77" s="10">
        <v>73.0</v>
      </c>
      <c r="E77" s="32">
        <f>'profile editor'!E76</f>
        <v>0.2433333333</v>
      </c>
      <c r="F77" s="11">
        <f>'pinion rack'!I77</f>
        <v>0.4426666667</v>
      </c>
      <c r="G77" s="11">
        <f>'pinion rack'!J77</f>
        <v>-8.96</v>
      </c>
      <c r="H77" s="11">
        <f>'pinion rack'!K77</f>
        <v>-192</v>
      </c>
      <c r="I77" s="4">
        <f t="shared" ref="I77:K77" si="76">F77/$B$4</f>
        <v>0.1475555556</v>
      </c>
      <c r="J77" s="4">
        <f t="shared" si="76"/>
        <v>-2.986666667</v>
      </c>
      <c r="K77" s="4">
        <f t="shared" si="76"/>
        <v>-64</v>
      </c>
      <c r="M77" s="39">
        <f>'pinion rack'!P77</f>
        <v>-88.51102138</v>
      </c>
      <c r="N77" s="39">
        <f>'pinion rack'!Q77</f>
        <v>793.0587515</v>
      </c>
      <c r="P77" s="11">
        <f t="shared" si="3"/>
        <v>-280.3169096</v>
      </c>
      <c r="Q77" s="11">
        <f t="shared" si="4"/>
        <v>837.21317</v>
      </c>
    </row>
    <row r="78" ht="14.25" customHeight="1">
      <c r="D78" s="10">
        <v>74.0</v>
      </c>
      <c r="E78" s="32">
        <f>'profile editor'!E77</f>
        <v>0.2466666667</v>
      </c>
      <c r="F78" s="11">
        <f>'pinion rack'!I78</f>
        <v>0.4106666667</v>
      </c>
      <c r="G78" s="11">
        <f>'pinion rack'!J78</f>
        <v>-9.6</v>
      </c>
      <c r="H78" s="11">
        <f>'pinion rack'!K78</f>
        <v>-192</v>
      </c>
      <c r="I78" s="4">
        <f t="shared" ref="I78:K78" si="77">F78/$B$4</f>
        <v>0.1368888889</v>
      </c>
      <c r="J78" s="4">
        <f t="shared" si="77"/>
        <v>-3.2</v>
      </c>
      <c r="K78" s="4">
        <f t="shared" si="77"/>
        <v>-64</v>
      </c>
      <c r="M78" s="39">
        <f>'pinion rack'!P78</f>
        <v>-88.51102138</v>
      </c>
      <c r="N78" s="39">
        <f>'pinion rack'!Q78</f>
        <v>849.7058052</v>
      </c>
      <c r="P78" s="11">
        <f t="shared" si="3"/>
        <v>-280.3169096</v>
      </c>
      <c r="Q78" s="11">
        <f t="shared" si="4"/>
        <v>897.0141107</v>
      </c>
    </row>
    <row r="79" ht="14.25" customHeight="1">
      <c r="D79" s="10">
        <v>75.0</v>
      </c>
      <c r="E79" s="32">
        <f>'profile editor'!E78</f>
        <v>0.25</v>
      </c>
      <c r="F79" s="11">
        <f>'pinion rack'!I79</f>
        <v>0.3765333333</v>
      </c>
      <c r="G79" s="11">
        <f>'pinion rack'!J79</f>
        <v>-10.24</v>
      </c>
      <c r="H79" s="11">
        <f>'pinion rack'!K79</f>
        <v>-192</v>
      </c>
      <c r="I79" s="4">
        <f t="shared" ref="I79:K79" si="78">F79/$B$4</f>
        <v>0.1255111111</v>
      </c>
      <c r="J79" s="4">
        <f t="shared" si="78"/>
        <v>-3.413333333</v>
      </c>
      <c r="K79" s="4">
        <f t="shared" si="78"/>
        <v>-64</v>
      </c>
      <c r="M79" s="39">
        <f>'pinion rack'!P79</f>
        <v>-88.51102138</v>
      </c>
      <c r="N79" s="39">
        <f>'pinion rack'!Q79</f>
        <v>906.3528589</v>
      </c>
      <c r="P79" s="11">
        <f t="shared" si="3"/>
        <v>-280.3169096</v>
      </c>
      <c r="Q79" s="11">
        <f t="shared" si="4"/>
        <v>956.8150515</v>
      </c>
    </row>
    <row r="80" ht="14.25" customHeight="1">
      <c r="D80" s="10">
        <v>76.0</v>
      </c>
      <c r="E80" s="32">
        <f>'profile editor'!E79</f>
        <v>0.2533333333</v>
      </c>
      <c r="F80" s="11">
        <f>'pinion rack'!I80</f>
        <v>0.3402666667</v>
      </c>
      <c r="G80" s="11">
        <f>'pinion rack'!J80</f>
        <v>-10.88</v>
      </c>
      <c r="H80" s="11">
        <f>'pinion rack'!K80</f>
        <v>-192</v>
      </c>
      <c r="I80" s="4">
        <f t="shared" ref="I80:K80" si="79">F80/$B$4</f>
        <v>0.1134222222</v>
      </c>
      <c r="J80" s="4">
        <f t="shared" si="79"/>
        <v>-3.626666667</v>
      </c>
      <c r="K80" s="4">
        <f t="shared" si="79"/>
        <v>-64</v>
      </c>
      <c r="M80" s="39">
        <f>'pinion rack'!P80</f>
        <v>-88.51102138</v>
      </c>
      <c r="N80" s="39">
        <f>'pinion rack'!Q80</f>
        <v>962.9999126</v>
      </c>
      <c r="P80" s="11">
        <f t="shared" si="3"/>
        <v>-280.3169096</v>
      </c>
      <c r="Q80" s="11">
        <f t="shared" si="4"/>
        <v>1016.615992</v>
      </c>
    </row>
    <row r="81" ht="14.25" customHeight="1">
      <c r="D81" s="10">
        <v>77.0</v>
      </c>
      <c r="E81" s="32">
        <f>'profile editor'!E80</f>
        <v>0.2566666667</v>
      </c>
      <c r="F81" s="11">
        <f>'pinion rack'!I81</f>
        <v>0.3018666667</v>
      </c>
      <c r="G81" s="11">
        <f>'pinion rack'!J81</f>
        <v>-11.52</v>
      </c>
      <c r="H81" s="11">
        <f>'pinion rack'!K81</f>
        <v>-192</v>
      </c>
      <c r="I81" s="4">
        <f t="shared" ref="I81:K81" si="80">F81/$B$4</f>
        <v>0.1006222222</v>
      </c>
      <c r="J81" s="4">
        <f t="shared" si="80"/>
        <v>-3.84</v>
      </c>
      <c r="K81" s="4">
        <f t="shared" si="80"/>
        <v>-64</v>
      </c>
      <c r="M81" s="39">
        <f>'pinion rack'!P81</f>
        <v>-88.51102138</v>
      </c>
      <c r="N81" s="39">
        <f>'pinion rack'!Q81</f>
        <v>1019.646966</v>
      </c>
      <c r="P81" s="11">
        <f t="shared" si="3"/>
        <v>-280.3169096</v>
      </c>
      <c r="Q81" s="11">
        <f t="shared" si="4"/>
        <v>1076.416933</v>
      </c>
    </row>
    <row r="82" ht="14.25" customHeight="1">
      <c r="D82" s="10">
        <v>78.0</v>
      </c>
      <c r="E82" s="32">
        <f>'profile editor'!E81</f>
        <v>0.26</v>
      </c>
      <c r="F82" s="11">
        <f>'pinion rack'!I82</f>
        <v>0.2613333333</v>
      </c>
      <c r="G82" s="11">
        <f>'pinion rack'!J82</f>
        <v>-12.16</v>
      </c>
      <c r="H82" s="11">
        <f>'pinion rack'!K82</f>
        <v>-192</v>
      </c>
      <c r="I82" s="4">
        <f t="shared" ref="I82:K82" si="81">F82/$B$4</f>
        <v>0.08711111111</v>
      </c>
      <c r="J82" s="4">
        <f t="shared" si="81"/>
        <v>-4.053333333</v>
      </c>
      <c r="K82" s="4">
        <f t="shared" si="81"/>
        <v>-64</v>
      </c>
      <c r="M82" s="39">
        <f>'pinion rack'!P82</f>
        <v>-88.51102138</v>
      </c>
      <c r="N82" s="39">
        <f>'pinion rack'!Q82</f>
        <v>1076.29402</v>
      </c>
      <c r="P82" s="11">
        <f t="shared" si="3"/>
        <v>-280.3169096</v>
      </c>
      <c r="Q82" s="11">
        <f t="shared" si="4"/>
        <v>1136.217874</v>
      </c>
    </row>
    <row r="83" ht="14.25" customHeight="1">
      <c r="D83" s="10">
        <v>79.0</v>
      </c>
      <c r="E83" s="32">
        <f>'profile editor'!E82</f>
        <v>0.2633333333</v>
      </c>
      <c r="F83" s="11">
        <f>'pinion rack'!I83</f>
        <v>0.2186666667</v>
      </c>
      <c r="G83" s="11">
        <f>'pinion rack'!J83</f>
        <v>-12.8</v>
      </c>
      <c r="H83" s="11">
        <f>'pinion rack'!K83</f>
        <v>-192</v>
      </c>
      <c r="I83" s="4">
        <f t="shared" ref="I83:K83" si="82">F83/$B$4</f>
        <v>0.07288888889</v>
      </c>
      <c r="J83" s="4">
        <f t="shared" si="82"/>
        <v>-4.266666667</v>
      </c>
      <c r="K83" s="4">
        <f t="shared" si="82"/>
        <v>-64</v>
      </c>
      <c r="M83" s="39">
        <f>'pinion rack'!P83</f>
        <v>-88.51102138</v>
      </c>
      <c r="N83" s="39">
        <f>'pinion rack'!Q83</f>
        <v>1132.941074</v>
      </c>
      <c r="P83" s="11">
        <f t="shared" si="3"/>
        <v>-280.3169096</v>
      </c>
      <c r="Q83" s="11">
        <f t="shared" si="4"/>
        <v>1196.018814</v>
      </c>
    </row>
    <row r="84" ht="14.25" customHeight="1">
      <c r="D84" s="10">
        <v>80.0</v>
      </c>
      <c r="E84" s="32">
        <f>'profile editor'!E83</f>
        <v>0.2666666667</v>
      </c>
      <c r="F84" s="11">
        <f>'pinion rack'!I84</f>
        <v>0.1738666667</v>
      </c>
      <c r="G84" s="11">
        <f>'pinion rack'!J84</f>
        <v>-13.44</v>
      </c>
      <c r="H84" s="11">
        <f>'pinion rack'!K84</f>
        <v>-192</v>
      </c>
      <c r="I84" s="4">
        <f t="shared" ref="I84:K84" si="83">F84/$B$4</f>
        <v>0.05795555556</v>
      </c>
      <c r="J84" s="4">
        <f t="shared" si="83"/>
        <v>-4.48</v>
      </c>
      <c r="K84" s="4">
        <f t="shared" si="83"/>
        <v>-64</v>
      </c>
      <c r="M84" s="39">
        <f>'pinion rack'!P84</f>
        <v>-88.51102138</v>
      </c>
      <c r="N84" s="39">
        <f>'pinion rack'!Q84</f>
        <v>1189.588127</v>
      </c>
      <c r="P84" s="11">
        <f t="shared" si="3"/>
        <v>-280.3169096</v>
      </c>
      <c r="Q84" s="11">
        <f t="shared" si="4"/>
        <v>1255.819755</v>
      </c>
    </row>
    <row r="85" ht="14.25" customHeight="1">
      <c r="D85" s="10">
        <v>81.0</v>
      </c>
      <c r="E85" s="32">
        <f>'profile editor'!E84</f>
        <v>0.27</v>
      </c>
      <c r="F85" s="11">
        <f>'pinion rack'!I85</f>
        <v>0.1269333333</v>
      </c>
      <c r="G85" s="11">
        <f>'pinion rack'!J85</f>
        <v>-14.08</v>
      </c>
      <c r="H85" s="11">
        <f>'pinion rack'!K85</f>
        <v>-192</v>
      </c>
      <c r="I85" s="4">
        <f t="shared" ref="I85:K85" si="84">F85/$B$4</f>
        <v>0.04231111111</v>
      </c>
      <c r="J85" s="4">
        <f t="shared" si="84"/>
        <v>-4.693333333</v>
      </c>
      <c r="K85" s="4">
        <f t="shared" si="84"/>
        <v>-64</v>
      </c>
      <c r="M85" s="39">
        <f>'pinion rack'!P85</f>
        <v>-88.51102138</v>
      </c>
      <c r="N85" s="39">
        <f>'pinion rack'!Q85</f>
        <v>1246.235181</v>
      </c>
      <c r="P85" s="11">
        <f t="shared" si="3"/>
        <v>-280.3169096</v>
      </c>
      <c r="Q85" s="11">
        <f t="shared" si="4"/>
        <v>1315.620696</v>
      </c>
    </row>
    <row r="86" ht="14.25" customHeight="1">
      <c r="D86" s="10">
        <v>82.0</v>
      </c>
      <c r="E86" s="32">
        <f>'profile editor'!E85</f>
        <v>0.2733333333</v>
      </c>
      <c r="F86" s="11">
        <f>'pinion rack'!I86</f>
        <v>0.07786666667</v>
      </c>
      <c r="G86" s="11">
        <f>'pinion rack'!J86</f>
        <v>-14.72</v>
      </c>
      <c r="H86" s="11">
        <f>'pinion rack'!K86</f>
        <v>-192</v>
      </c>
      <c r="I86" s="4">
        <f t="shared" ref="I86:K86" si="85">F86/$B$4</f>
        <v>0.02595555556</v>
      </c>
      <c r="J86" s="4">
        <f t="shared" si="85"/>
        <v>-4.906666667</v>
      </c>
      <c r="K86" s="4">
        <f t="shared" si="85"/>
        <v>-64</v>
      </c>
      <c r="M86" s="39">
        <f>'pinion rack'!P86</f>
        <v>-88.51102138</v>
      </c>
      <c r="N86" s="39">
        <f>'pinion rack'!Q86</f>
        <v>1302.882235</v>
      </c>
      <c r="P86" s="11">
        <f t="shared" si="3"/>
        <v>-280.3169096</v>
      </c>
      <c r="Q86" s="11">
        <f t="shared" si="4"/>
        <v>1375.421636</v>
      </c>
    </row>
    <row r="87" ht="14.25" customHeight="1">
      <c r="D87" s="10">
        <v>83.0</v>
      </c>
      <c r="E87" s="32">
        <f>'profile editor'!E86</f>
        <v>0.2766666667</v>
      </c>
      <c r="F87" s="11">
        <f>'pinion rack'!I87</f>
        <v>0.02666666667</v>
      </c>
      <c r="G87" s="11">
        <f>'pinion rack'!J87</f>
        <v>-15.36</v>
      </c>
      <c r="H87" s="11">
        <f>'pinion rack'!K87</f>
        <v>-192</v>
      </c>
      <c r="I87" s="4">
        <f t="shared" ref="I87:K87" si="86">F87/$B$4</f>
        <v>0.008888888889</v>
      </c>
      <c r="J87" s="4">
        <f t="shared" si="86"/>
        <v>-5.12</v>
      </c>
      <c r="K87" s="4">
        <f t="shared" si="86"/>
        <v>-64</v>
      </c>
      <c r="M87" s="39">
        <f>'pinion rack'!P87</f>
        <v>-88.51102138</v>
      </c>
      <c r="N87" s="39">
        <f>'pinion rack'!Q87</f>
        <v>1359.529288</v>
      </c>
      <c r="P87" s="11">
        <f t="shared" si="3"/>
        <v>-280.3169096</v>
      </c>
      <c r="Q87" s="11">
        <f t="shared" si="4"/>
        <v>1435.222577</v>
      </c>
    </row>
    <row r="88" ht="14.25" customHeight="1">
      <c r="D88" s="10">
        <v>84.0</v>
      </c>
      <c r="E88" s="32">
        <f>'profile editor'!E87</f>
        <v>0.28</v>
      </c>
      <c r="F88" s="11">
        <f>'pinion rack'!I88</f>
        <v>-0.02666666667</v>
      </c>
      <c r="G88" s="11">
        <f>'pinion rack'!J88</f>
        <v>-16</v>
      </c>
      <c r="H88" s="11">
        <f>'pinion rack'!K88</f>
        <v>-192</v>
      </c>
      <c r="I88" s="4">
        <f t="shared" ref="I88:K88" si="87">F88/$B$4</f>
        <v>-0.008888888889</v>
      </c>
      <c r="J88" s="4">
        <f t="shared" si="87"/>
        <v>-5.333333333</v>
      </c>
      <c r="K88" s="4">
        <f t="shared" si="87"/>
        <v>-64</v>
      </c>
      <c r="M88" s="39">
        <f>'pinion rack'!P88</f>
        <v>-88.51102138</v>
      </c>
      <c r="N88" s="39">
        <f>'pinion rack'!Q88</f>
        <v>1416.176342</v>
      </c>
      <c r="P88" s="11">
        <f t="shared" si="3"/>
        <v>-280.3169096</v>
      </c>
      <c r="Q88" s="11">
        <f t="shared" si="4"/>
        <v>1495.023518</v>
      </c>
    </row>
    <row r="89" ht="14.25" customHeight="1">
      <c r="D89" s="10">
        <v>85.0</v>
      </c>
      <c r="E89" s="32">
        <f>'profile editor'!E88</f>
        <v>0.2833333333</v>
      </c>
      <c r="F89" s="11">
        <f>'pinion rack'!I89</f>
        <v>-0.08</v>
      </c>
      <c r="G89" s="11">
        <f>'pinion rack'!J89</f>
        <v>-16</v>
      </c>
      <c r="H89" s="11">
        <f>'pinion rack'!K89</f>
        <v>0</v>
      </c>
      <c r="I89" s="4">
        <f t="shared" ref="I89:K89" si="88">F89/$B$4</f>
        <v>-0.02666666667</v>
      </c>
      <c r="J89" s="4">
        <f t="shared" si="88"/>
        <v>-5.333333333</v>
      </c>
      <c r="K89" s="4">
        <f t="shared" si="88"/>
        <v>0</v>
      </c>
      <c r="M89" s="39">
        <f>'pinion rack'!P89</f>
        <v>56.48897862</v>
      </c>
      <c r="N89" s="39">
        <f>'pinion rack'!Q89</f>
        <v>-903.823658</v>
      </c>
      <c r="P89" s="11">
        <f t="shared" si="3"/>
        <v>178.3862483</v>
      </c>
      <c r="Q89" s="11">
        <f t="shared" si="4"/>
        <v>-951.3933242</v>
      </c>
    </row>
    <row r="90" ht="14.25" customHeight="1">
      <c r="D90" s="10">
        <v>86.0</v>
      </c>
      <c r="E90" s="32">
        <f>'profile editor'!E89</f>
        <v>0.2866666667</v>
      </c>
      <c r="F90" s="11">
        <f>'pinion rack'!I90</f>
        <v>-0.1333333333</v>
      </c>
      <c r="G90" s="11">
        <f>'pinion rack'!J90</f>
        <v>-16</v>
      </c>
      <c r="H90" s="11">
        <f>'pinion rack'!K90</f>
        <v>0</v>
      </c>
      <c r="I90" s="4">
        <f t="shared" ref="I90:K90" si="89">F90/$B$4</f>
        <v>-0.04444444444</v>
      </c>
      <c r="J90" s="4">
        <f t="shared" si="89"/>
        <v>-5.333333333</v>
      </c>
      <c r="K90" s="4">
        <f t="shared" si="89"/>
        <v>0</v>
      </c>
      <c r="M90" s="39">
        <f>'pinion rack'!P90</f>
        <v>56.48897862</v>
      </c>
      <c r="N90" s="39">
        <f>'pinion rack'!Q90</f>
        <v>-903.823658</v>
      </c>
      <c r="P90" s="11">
        <f t="shared" si="3"/>
        <v>178.3862483</v>
      </c>
      <c r="Q90" s="11">
        <f t="shared" si="4"/>
        <v>-951.3933242</v>
      </c>
    </row>
    <row r="91" ht="14.25" customHeight="1">
      <c r="D91" s="10">
        <v>87.0</v>
      </c>
      <c r="E91" s="32">
        <f>'profile editor'!E90</f>
        <v>0.29</v>
      </c>
      <c r="F91" s="11">
        <f>'pinion rack'!I91</f>
        <v>-0.1866666667</v>
      </c>
      <c r="G91" s="11">
        <f>'pinion rack'!J91</f>
        <v>-16</v>
      </c>
      <c r="H91" s="11">
        <f>'pinion rack'!K91</f>
        <v>0</v>
      </c>
      <c r="I91" s="4">
        <f t="shared" ref="I91:K91" si="90">F91/$B$4</f>
        <v>-0.06222222222</v>
      </c>
      <c r="J91" s="4">
        <f t="shared" si="90"/>
        <v>-5.333333333</v>
      </c>
      <c r="K91" s="4">
        <f t="shared" si="90"/>
        <v>0</v>
      </c>
      <c r="M91" s="39">
        <f>'pinion rack'!P91</f>
        <v>56.48897862</v>
      </c>
      <c r="N91" s="39">
        <f>'pinion rack'!Q91</f>
        <v>-903.823658</v>
      </c>
      <c r="P91" s="11">
        <f t="shared" si="3"/>
        <v>178.3862483</v>
      </c>
      <c r="Q91" s="11">
        <f t="shared" si="4"/>
        <v>-951.3933242</v>
      </c>
    </row>
    <row r="92" ht="14.25" customHeight="1">
      <c r="D92" s="10">
        <v>88.0</v>
      </c>
      <c r="E92" s="32">
        <f>'profile editor'!E91</f>
        <v>0.2933333333</v>
      </c>
      <c r="F92" s="11">
        <f>'pinion rack'!I92</f>
        <v>-0.24</v>
      </c>
      <c r="G92" s="11">
        <f>'pinion rack'!J92</f>
        <v>-16</v>
      </c>
      <c r="H92" s="11">
        <f>'pinion rack'!K92</f>
        <v>0</v>
      </c>
      <c r="I92" s="4">
        <f t="shared" ref="I92:K92" si="91">F92/$B$4</f>
        <v>-0.08</v>
      </c>
      <c r="J92" s="4">
        <f t="shared" si="91"/>
        <v>-5.333333333</v>
      </c>
      <c r="K92" s="4">
        <f t="shared" si="91"/>
        <v>0</v>
      </c>
      <c r="M92" s="39">
        <f>'pinion rack'!P92</f>
        <v>56.48897862</v>
      </c>
      <c r="N92" s="39">
        <f>'pinion rack'!Q92</f>
        <v>-903.823658</v>
      </c>
      <c r="P92" s="11">
        <f t="shared" si="3"/>
        <v>178.3862483</v>
      </c>
      <c r="Q92" s="11">
        <f t="shared" si="4"/>
        <v>-951.3933242</v>
      </c>
    </row>
    <row r="93" ht="14.25" customHeight="1">
      <c r="D93" s="10">
        <v>89.0</v>
      </c>
      <c r="E93" s="32">
        <f>'profile editor'!E92</f>
        <v>0.2966666667</v>
      </c>
      <c r="F93" s="11">
        <f>'pinion rack'!I93</f>
        <v>-0.2933333333</v>
      </c>
      <c r="G93" s="11">
        <f>'pinion rack'!J93</f>
        <v>-16</v>
      </c>
      <c r="H93" s="11">
        <f>'pinion rack'!K93</f>
        <v>0</v>
      </c>
      <c r="I93" s="4">
        <f t="shared" ref="I93:K93" si="92">F93/$B$4</f>
        <v>-0.09777777778</v>
      </c>
      <c r="J93" s="4">
        <f t="shared" si="92"/>
        <v>-5.333333333</v>
      </c>
      <c r="K93" s="4">
        <f t="shared" si="92"/>
        <v>0</v>
      </c>
      <c r="M93" s="39">
        <f>'pinion rack'!P93</f>
        <v>56.48897862</v>
      </c>
      <c r="N93" s="39">
        <f>'pinion rack'!Q93</f>
        <v>-903.823658</v>
      </c>
      <c r="P93" s="11">
        <f t="shared" si="3"/>
        <v>178.3862483</v>
      </c>
      <c r="Q93" s="11">
        <f t="shared" si="4"/>
        <v>-951.3933242</v>
      </c>
    </row>
    <row r="94" ht="14.25" customHeight="1">
      <c r="D94" s="10">
        <v>90.0</v>
      </c>
      <c r="E94" s="32">
        <f>'profile editor'!E93</f>
        <v>0.3</v>
      </c>
      <c r="F94" s="11">
        <f>'pinion rack'!I94</f>
        <v>-0.3466666667</v>
      </c>
      <c r="G94" s="11">
        <f>'pinion rack'!J94</f>
        <v>-16</v>
      </c>
      <c r="H94" s="11">
        <f>'pinion rack'!K94</f>
        <v>0</v>
      </c>
      <c r="I94" s="4">
        <f t="shared" ref="I94:K94" si="93">F94/$B$4</f>
        <v>-0.1155555556</v>
      </c>
      <c r="J94" s="4">
        <f t="shared" si="93"/>
        <v>-5.333333333</v>
      </c>
      <c r="K94" s="4">
        <f t="shared" si="93"/>
        <v>0</v>
      </c>
      <c r="M94" s="39">
        <f>'pinion rack'!P94</f>
        <v>56.48897862</v>
      </c>
      <c r="N94" s="39">
        <f>'pinion rack'!Q94</f>
        <v>-903.823658</v>
      </c>
      <c r="P94" s="11">
        <f t="shared" si="3"/>
        <v>178.3862483</v>
      </c>
      <c r="Q94" s="11">
        <f t="shared" si="4"/>
        <v>-951.3933242</v>
      </c>
    </row>
    <row r="95" ht="14.25" customHeight="1">
      <c r="D95" s="10">
        <v>91.0</v>
      </c>
      <c r="E95" s="32">
        <f>'profile editor'!E94</f>
        <v>0.3033333333</v>
      </c>
      <c r="F95" s="11">
        <f>'pinion rack'!I95</f>
        <v>-0.4</v>
      </c>
      <c r="G95" s="11">
        <f>'pinion rack'!J95</f>
        <v>-16</v>
      </c>
      <c r="H95" s="11">
        <f>'pinion rack'!K95</f>
        <v>0</v>
      </c>
      <c r="I95" s="4">
        <f t="shared" ref="I95:K95" si="94">F95/$B$4</f>
        <v>-0.1333333333</v>
      </c>
      <c r="J95" s="4">
        <f t="shared" si="94"/>
        <v>-5.333333333</v>
      </c>
      <c r="K95" s="4">
        <f t="shared" si="94"/>
        <v>0</v>
      </c>
      <c r="M95" s="39">
        <f>'pinion rack'!P95</f>
        <v>56.48897862</v>
      </c>
      <c r="N95" s="39">
        <f>'pinion rack'!Q95</f>
        <v>-903.823658</v>
      </c>
      <c r="P95" s="11">
        <f t="shared" si="3"/>
        <v>178.3862483</v>
      </c>
      <c r="Q95" s="11">
        <f t="shared" si="4"/>
        <v>-951.3933242</v>
      </c>
    </row>
    <row r="96" ht="14.25" customHeight="1">
      <c r="D96" s="10">
        <v>92.0</v>
      </c>
      <c r="E96" s="32">
        <f>'profile editor'!E95</f>
        <v>0.3066666667</v>
      </c>
      <c r="F96" s="11">
        <f>'pinion rack'!I96</f>
        <v>-0.4533333333</v>
      </c>
      <c r="G96" s="11">
        <f>'pinion rack'!J96</f>
        <v>-16</v>
      </c>
      <c r="H96" s="11">
        <f>'pinion rack'!K96</f>
        <v>0</v>
      </c>
      <c r="I96" s="4">
        <f t="shared" ref="I96:K96" si="95">F96/$B$4</f>
        <v>-0.1511111111</v>
      </c>
      <c r="J96" s="4">
        <f t="shared" si="95"/>
        <v>-5.333333333</v>
      </c>
      <c r="K96" s="4">
        <f t="shared" si="95"/>
        <v>0</v>
      </c>
      <c r="M96" s="39">
        <f>'pinion rack'!P96</f>
        <v>56.48897862</v>
      </c>
      <c r="N96" s="39">
        <f>'pinion rack'!Q96</f>
        <v>-903.823658</v>
      </c>
      <c r="P96" s="11">
        <f t="shared" si="3"/>
        <v>178.3862483</v>
      </c>
      <c r="Q96" s="11">
        <f t="shared" si="4"/>
        <v>-951.3933242</v>
      </c>
    </row>
    <row r="97" ht="14.25" customHeight="1">
      <c r="D97" s="10">
        <v>93.0</v>
      </c>
      <c r="E97" s="32">
        <f>'profile editor'!E96</f>
        <v>0.31</v>
      </c>
      <c r="F97" s="11">
        <f>'pinion rack'!I97</f>
        <v>-0.5066666667</v>
      </c>
      <c r="G97" s="11">
        <f>'pinion rack'!J97</f>
        <v>-16</v>
      </c>
      <c r="H97" s="11">
        <f>'pinion rack'!K97</f>
        <v>0</v>
      </c>
      <c r="I97" s="4">
        <f t="shared" ref="I97:K97" si="96">F97/$B$4</f>
        <v>-0.1688888889</v>
      </c>
      <c r="J97" s="4">
        <f t="shared" si="96"/>
        <v>-5.333333333</v>
      </c>
      <c r="K97" s="4">
        <f t="shared" si="96"/>
        <v>0</v>
      </c>
      <c r="M97" s="39">
        <f>'pinion rack'!P97</f>
        <v>56.48897862</v>
      </c>
      <c r="N97" s="39">
        <f>'pinion rack'!Q97</f>
        <v>-903.823658</v>
      </c>
      <c r="P97" s="11">
        <f t="shared" si="3"/>
        <v>178.3862483</v>
      </c>
      <c r="Q97" s="11">
        <f t="shared" si="4"/>
        <v>-951.3933242</v>
      </c>
    </row>
    <row r="98" ht="14.25" customHeight="1">
      <c r="D98" s="10">
        <v>94.0</v>
      </c>
      <c r="E98" s="32">
        <f>'profile editor'!E97</f>
        <v>0.3133333333</v>
      </c>
      <c r="F98" s="11">
        <f>'pinion rack'!I98</f>
        <v>-0.56</v>
      </c>
      <c r="G98" s="11">
        <f>'pinion rack'!J98</f>
        <v>-16</v>
      </c>
      <c r="H98" s="11">
        <f>'pinion rack'!K98</f>
        <v>0</v>
      </c>
      <c r="I98" s="4">
        <f t="shared" ref="I98:K98" si="97">F98/$B$4</f>
        <v>-0.1866666667</v>
      </c>
      <c r="J98" s="4">
        <f t="shared" si="97"/>
        <v>-5.333333333</v>
      </c>
      <c r="K98" s="4">
        <f t="shared" si="97"/>
        <v>0</v>
      </c>
      <c r="M98" s="39">
        <f>'pinion rack'!P98</f>
        <v>56.48897862</v>
      </c>
      <c r="N98" s="39">
        <f>'pinion rack'!Q98</f>
        <v>-903.823658</v>
      </c>
      <c r="P98" s="11">
        <f t="shared" si="3"/>
        <v>178.3862483</v>
      </c>
      <c r="Q98" s="11">
        <f t="shared" si="4"/>
        <v>-951.3933242</v>
      </c>
    </row>
    <row r="99" ht="14.25" customHeight="1">
      <c r="D99" s="10">
        <v>95.0</v>
      </c>
      <c r="E99" s="32">
        <f>'profile editor'!E98</f>
        <v>0.3166666667</v>
      </c>
      <c r="F99" s="11">
        <f>'pinion rack'!I99</f>
        <v>-0.6133333333</v>
      </c>
      <c r="G99" s="11">
        <f>'pinion rack'!J99</f>
        <v>-16</v>
      </c>
      <c r="H99" s="11">
        <f>'pinion rack'!K99</f>
        <v>0</v>
      </c>
      <c r="I99" s="4">
        <f t="shared" ref="I99:K99" si="98">F99/$B$4</f>
        <v>-0.2044444444</v>
      </c>
      <c r="J99" s="4">
        <f t="shared" si="98"/>
        <v>-5.333333333</v>
      </c>
      <c r="K99" s="4">
        <f t="shared" si="98"/>
        <v>0</v>
      </c>
      <c r="M99" s="39">
        <f>'pinion rack'!P99</f>
        <v>56.48897862</v>
      </c>
      <c r="N99" s="39">
        <f>'pinion rack'!Q99</f>
        <v>-903.823658</v>
      </c>
      <c r="P99" s="11">
        <f t="shared" si="3"/>
        <v>178.3862483</v>
      </c>
      <c r="Q99" s="11">
        <f t="shared" si="4"/>
        <v>-951.3933242</v>
      </c>
    </row>
    <row r="100" ht="14.25" customHeight="1">
      <c r="D100" s="10">
        <v>96.0</v>
      </c>
      <c r="E100" s="32">
        <f>'profile editor'!E99</f>
        <v>0.32</v>
      </c>
      <c r="F100" s="11">
        <f>'pinion rack'!I100</f>
        <v>-0.6666666667</v>
      </c>
      <c r="G100" s="11">
        <f>'pinion rack'!J100</f>
        <v>-16</v>
      </c>
      <c r="H100" s="11">
        <f>'pinion rack'!K100</f>
        <v>0</v>
      </c>
      <c r="I100" s="4">
        <f t="shared" ref="I100:K100" si="99">F100/$B$4</f>
        <v>-0.2222222222</v>
      </c>
      <c r="J100" s="4">
        <f t="shared" si="99"/>
        <v>-5.333333333</v>
      </c>
      <c r="K100" s="4">
        <f t="shared" si="99"/>
        <v>0</v>
      </c>
      <c r="M100" s="39">
        <f>'pinion rack'!P100</f>
        <v>56.48897862</v>
      </c>
      <c r="N100" s="39">
        <f>'pinion rack'!Q100</f>
        <v>-903.823658</v>
      </c>
      <c r="P100" s="11">
        <f t="shared" si="3"/>
        <v>178.3862483</v>
      </c>
      <c r="Q100" s="11">
        <f t="shared" si="4"/>
        <v>-951.3933242</v>
      </c>
    </row>
    <row r="101" ht="14.25" customHeight="1">
      <c r="D101" s="10">
        <v>97.0</v>
      </c>
      <c r="E101" s="32">
        <f>'profile editor'!E100</f>
        <v>0.3233333333</v>
      </c>
      <c r="F101" s="11">
        <f>'pinion rack'!I101</f>
        <v>-0.72</v>
      </c>
      <c r="G101" s="11">
        <f>'pinion rack'!J101</f>
        <v>-16</v>
      </c>
      <c r="H101" s="11">
        <f>'pinion rack'!K101</f>
        <v>0</v>
      </c>
      <c r="I101" s="4">
        <f t="shared" ref="I101:K101" si="100">F101/$B$4</f>
        <v>-0.24</v>
      </c>
      <c r="J101" s="4">
        <f t="shared" si="100"/>
        <v>-5.333333333</v>
      </c>
      <c r="K101" s="4">
        <f t="shared" si="100"/>
        <v>0</v>
      </c>
      <c r="M101" s="39">
        <f>'pinion rack'!P101</f>
        <v>56.48897862</v>
      </c>
      <c r="N101" s="39">
        <f>'pinion rack'!Q101</f>
        <v>-903.823658</v>
      </c>
      <c r="P101" s="11">
        <f t="shared" si="3"/>
        <v>178.3862483</v>
      </c>
      <c r="Q101" s="11">
        <f t="shared" si="4"/>
        <v>-951.3933242</v>
      </c>
    </row>
    <row r="102" ht="14.25" customHeight="1">
      <c r="D102" s="10">
        <v>98.0</v>
      </c>
      <c r="E102" s="32">
        <f>'profile editor'!E101</f>
        <v>0.3266666667</v>
      </c>
      <c r="F102" s="11">
        <f>'pinion rack'!I102</f>
        <v>-0.7733333333</v>
      </c>
      <c r="G102" s="11">
        <f>'pinion rack'!J102</f>
        <v>-16</v>
      </c>
      <c r="H102" s="11">
        <f>'pinion rack'!K102</f>
        <v>0</v>
      </c>
      <c r="I102" s="4">
        <f t="shared" ref="I102:K102" si="101">F102/$B$4</f>
        <v>-0.2577777778</v>
      </c>
      <c r="J102" s="4">
        <f t="shared" si="101"/>
        <v>-5.333333333</v>
      </c>
      <c r="K102" s="4">
        <f t="shared" si="101"/>
        <v>0</v>
      </c>
      <c r="M102" s="39">
        <f>'pinion rack'!P102</f>
        <v>56.48897862</v>
      </c>
      <c r="N102" s="39">
        <f>'pinion rack'!Q102</f>
        <v>-903.823658</v>
      </c>
      <c r="P102" s="11">
        <f t="shared" si="3"/>
        <v>178.3862483</v>
      </c>
      <c r="Q102" s="11">
        <f t="shared" si="4"/>
        <v>-951.3933242</v>
      </c>
    </row>
    <row r="103" ht="14.25" customHeight="1">
      <c r="D103" s="10">
        <v>99.0</v>
      </c>
      <c r="E103" s="32">
        <f>'profile editor'!E102</f>
        <v>0.33</v>
      </c>
      <c r="F103" s="11">
        <f>'pinion rack'!I103</f>
        <v>-0.8266666667</v>
      </c>
      <c r="G103" s="11">
        <f>'pinion rack'!J103</f>
        <v>-16</v>
      </c>
      <c r="H103" s="11">
        <f>'pinion rack'!K103</f>
        <v>0</v>
      </c>
      <c r="I103" s="4">
        <f t="shared" ref="I103:K103" si="102">F103/$B$4</f>
        <v>-0.2755555556</v>
      </c>
      <c r="J103" s="4">
        <f t="shared" si="102"/>
        <v>-5.333333333</v>
      </c>
      <c r="K103" s="4">
        <f t="shared" si="102"/>
        <v>0</v>
      </c>
      <c r="M103" s="39">
        <f>'pinion rack'!P103</f>
        <v>56.48897862</v>
      </c>
      <c r="N103" s="39">
        <f>'pinion rack'!Q103</f>
        <v>-903.823658</v>
      </c>
      <c r="P103" s="11">
        <f t="shared" si="3"/>
        <v>178.3862483</v>
      </c>
      <c r="Q103" s="11">
        <f t="shared" si="4"/>
        <v>-951.3933242</v>
      </c>
    </row>
    <row r="104" ht="14.25" customHeight="1">
      <c r="D104" s="10">
        <v>100.0</v>
      </c>
      <c r="E104" s="32">
        <f>'profile editor'!E103</f>
        <v>0.3333333333</v>
      </c>
      <c r="F104" s="11">
        <f>'pinion rack'!I104</f>
        <v>-0.88</v>
      </c>
      <c r="G104" s="11">
        <f>'pinion rack'!J104</f>
        <v>-16</v>
      </c>
      <c r="H104" s="11">
        <f>'pinion rack'!K104</f>
        <v>0</v>
      </c>
      <c r="I104" s="4">
        <f t="shared" ref="I104:K104" si="103">F104/$B$4</f>
        <v>-0.2933333333</v>
      </c>
      <c r="J104" s="4">
        <f t="shared" si="103"/>
        <v>-5.333333333</v>
      </c>
      <c r="K104" s="4">
        <f t="shared" si="103"/>
        <v>0</v>
      </c>
      <c r="M104" s="39">
        <f>'pinion rack'!P104</f>
        <v>56.48897862</v>
      </c>
      <c r="N104" s="39">
        <f>'pinion rack'!Q104</f>
        <v>-903.823658</v>
      </c>
      <c r="P104" s="11">
        <f t="shared" si="3"/>
        <v>178.3862483</v>
      </c>
      <c r="Q104" s="11">
        <f t="shared" si="4"/>
        <v>-951.3933242</v>
      </c>
    </row>
    <row r="105" ht="14.25" customHeight="1">
      <c r="D105" s="10">
        <v>101.0</v>
      </c>
      <c r="E105" s="32">
        <f>'profile editor'!E104</f>
        <v>0.3366666667</v>
      </c>
      <c r="F105" s="11">
        <f>'pinion rack'!I105</f>
        <v>-0.9333333333</v>
      </c>
      <c r="G105" s="11">
        <f>'pinion rack'!J105</f>
        <v>-16</v>
      </c>
      <c r="H105" s="11">
        <f>'pinion rack'!K105</f>
        <v>0</v>
      </c>
      <c r="I105" s="4">
        <f t="shared" ref="I105:K105" si="104">F105/$B$4</f>
        <v>-0.3111111111</v>
      </c>
      <c r="J105" s="4">
        <f t="shared" si="104"/>
        <v>-5.333333333</v>
      </c>
      <c r="K105" s="4">
        <f t="shared" si="104"/>
        <v>0</v>
      </c>
      <c r="M105" s="39">
        <f>'pinion rack'!P105</f>
        <v>56.48897862</v>
      </c>
      <c r="N105" s="39">
        <f>'pinion rack'!Q105</f>
        <v>-903.823658</v>
      </c>
      <c r="P105" s="11">
        <f t="shared" si="3"/>
        <v>178.3862483</v>
      </c>
      <c r="Q105" s="11">
        <f t="shared" si="4"/>
        <v>-951.3933242</v>
      </c>
    </row>
    <row r="106" ht="14.25" customHeight="1">
      <c r="D106" s="10">
        <v>102.0</v>
      </c>
      <c r="E106" s="32">
        <f>'profile editor'!E105</f>
        <v>0.34</v>
      </c>
      <c r="F106" s="11">
        <f>'pinion rack'!I106</f>
        <v>-0.9866666667</v>
      </c>
      <c r="G106" s="11">
        <f>'pinion rack'!J106</f>
        <v>-16</v>
      </c>
      <c r="H106" s="11">
        <f>'pinion rack'!K106</f>
        <v>0</v>
      </c>
      <c r="I106" s="4">
        <f t="shared" ref="I106:K106" si="105">F106/$B$4</f>
        <v>-0.3288888889</v>
      </c>
      <c r="J106" s="4">
        <f t="shared" si="105"/>
        <v>-5.333333333</v>
      </c>
      <c r="K106" s="4">
        <f t="shared" si="105"/>
        <v>0</v>
      </c>
      <c r="M106" s="39">
        <f>'pinion rack'!P106</f>
        <v>56.48897862</v>
      </c>
      <c r="N106" s="39">
        <f>'pinion rack'!Q106</f>
        <v>-903.823658</v>
      </c>
      <c r="P106" s="11">
        <f t="shared" si="3"/>
        <v>178.3862483</v>
      </c>
      <c r="Q106" s="11">
        <f t="shared" si="4"/>
        <v>-951.3933242</v>
      </c>
    </row>
    <row r="107" ht="14.25" customHeight="1">
      <c r="D107" s="10">
        <v>103.0</v>
      </c>
      <c r="E107" s="32">
        <f>'profile editor'!E106</f>
        <v>0.3433333333</v>
      </c>
      <c r="F107" s="11">
        <f>'pinion rack'!I107</f>
        <v>-1.04</v>
      </c>
      <c r="G107" s="11">
        <f>'pinion rack'!J107</f>
        <v>-16</v>
      </c>
      <c r="H107" s="11">
        <f>'pinion rack'!K107</f>
        <v>0</v>
      </c>
      <c r="I107" s="4">
        <f t="shared" ref="I107:K107" si="106">F107/$B$4</f>
        <v>-0.3466666667</v>
      </c>
      <c r="J107" s="4">
        <f t="shared" si="106"/>
        <v>-5.333333333</v>
      </c>
      <c r="K107" s="4">
        <f t="shared" si="106"/>
        <v>0</v>
      </c>
      <c r="M107" s="39">
        <f>'pinion rack'!P107</f>
        <v>56.48897862</v>
      </c>
      <c r="N107" s="39">
        <f>'pinion rack'!Q107</f>
        <v>-903.823658</v>
      </c>
      <c r="P107" s="11">
        <f t="shared" si="3"/>
        <v>178.3862483</v>
      </c>
      <c r="Q107" s="11">
        <f t="shared" si="4"/>
        <v>-951.3933242</v>
      </c>
    </row>
    <row r="108" ht="14.25" customHeight="1">
      <c r="D108" s="10">
        <v>104.0</v>
      </c>
      <c r="E108" s="32">
        <f>'profile editor'!E107</f>
        <v>0.3466666667</v>
      </c>
      <c r="F108" s="11">
        <f>'pinion rack'!I108</f>
        <v>-1.093333333</v>
      </c>
      <c r="G108" s="11">
        <f>'pinion rack'!J108</f>
        <v>-16</v>
      </c>
      <c r="H108" s="11">
        <f>'pinion rack'!K108</f>
        <v>0</v>
      </c>
      <c r="I108" s="4">
        <f t="shared" ref="I108:K108" si="107">F108/$B$4</f>
        <v>-0.3644444444</v>
      </c>
      <c r="J108" s="4">
        <f t="shared" si="107"/>
        <v>-5.333333333</v>
      </c>
      <c r="K108" s="4">
        <f t="shared" si="107"/>
        <v>0</v>
      </c>
      <c r="M108" s="39">
        <f>'pinion rack'!P108</f>
        <v>56.48897862</v>
      </c>
      <c r="N108" s="39">
        <f>'pinion rack'!Q108</f>
        <v>-903.823658</v>
      </c>
      <c r="P108" s="11">
        <f t="shared" si="3"/>
        <v>178.3862483</v>
      </c>
      <c r="Q108" s="11">
        <f t="shared" si="4"/>
        <v>-951.3933242</v>
      </c>
    </row>
    <row r="109" ht="14.25" customHeight="1">
      <c r="D109" s="10">
        <v>105.0</v>
      </c>
      <c r="E109" s="32">
        <f>'profile editor'!E108</f>
        <v>0.35</v>
      </c>
      <c r="F109" s="11">
        <f>'pinion rack'!I109</f>
        <v>-1.146666667</v>
      </c>
      <c r="G109" s="11">
        <f>'pinion rack'!J109</f>
        <v>-16</v>
      </c>
      <c r="H109" s="11">
        <f>'pinion rack'!K109</f>
        <v>0</v>
      </c>
      <c r="I109" s="4">
        <f t="shared" ref="I109:K109" si="108">F109/$B$4</f>
        <v>-0.3822222222</v>
      </c>
      <c r="J109" s="4">
        <f t="shared" si="108"/>
        <v>-5.333333333</v>
      </c>
      <c r="K109" s="4">
        <f t="shared" si="108"/>
        <v>0</v>
      </c>
      <c r="M109" s="39">
        <f>'pinion rack'!P109</f>
        <v>56.48897862</v>
      </c>
      <c r="N109" s="39">
        <f>'pinion rack'!Q109</f>
        <v>-903.823658</v>
      </c>
      <c r="P109" s="11">
        <f t="shared" si="3"/>
        <v>178.3862483</v>
      </c>
      <c r="Q109" s="11">
        <f t="shared" si="4"/>
        <v>-951.3933242</v>
      </c>
    </row>
    <row r="110" ht="14.25" customHeight="1">
      <c r="D110" s="10">
        <v>106.0</v>
      </c>
      <c r="E110" s="32">
        <f>'profile editor'!E109</f>
        <v>0.3533333333</v>
      </c>
      <c r="F110" s="11">
        <f>'pinion rack'!I110</f>
        <v>-1.2</v>
      </c>
      <c r="G110" s="11">
        <f>'pinion rack'!J110</f>
        <v>-16</v>
      </c>
      <c r="H110" s="11">
        <f>'pinion rack'!K110</f>
        <v>0</v>
      </c>
      <c r="I110" s="4">
        <f t="shared" ref="I110:K110" si="109">F110/$B$4</f>
        <v>-0.4</v>
      </c>
      <c r="J110" s="4">
        <f t="shared" si="109"/>
        <v>-5.333333333</v>
      </c>
      <c r="K110" s="4">
        <f t="shared" si="109"/>
        <v>0</v>
      </c>
      <c r="M110" s="39">
        <f>'pinion rack'!P110</f>
        <v>56.48897862</v>
      </c>
      <c r="N110" s="39">
        <f>'pinion rack'!Q110</f>
        <v>-903.823658</v>
      </c>
      <c r="P110" s="11">
        <f t="shared" si="3"/>
        <v>178.3862483</v>
      </c>
      <c r="Q110" s="11">
        <f t="shared" si="4"/>
        <v>-951.3933242</v>
      </c>
    </row>
    <row r="111" ht="14.25" customHeight="1">
      <c r="D111" s="10">
        <v>107.0</v>
      </c>
      <c r="E111" s="32">
        <f>'profile editor'!E110</f>
        <v>0.3566666667</v>
      </c>
      <c r="F111" s="11">
        <f>'pinion rack'!I111</f>
        <v>-1.253333333</v>
      </c>
      <c r="G111" s="11">
        <f>'pinion rack'!J111</f>
        <v>-16</v>
      </c>
      <c r="H111" s="11">
        <f>'pinion rack'!K111</f>
        <v>0</v>
      </c>
      <c r="I111" s="4">
        <f t="shared" ref="I111:K111" si="110">F111/$B$4</f>
        <v>-0.4177777778</v>
      </c>
      <c r="J111" s="4">
        <f t="shared" si="110"/>
        <v>-5.333333333</v>
      </c>
      <c r="K111" s="4">
        <f t="shared" si="110"/>
        <v>0</v>
      </c>
      <c r="M111" s="39">
        <f>'pinion rack'!P111</f>
        <v>56.48897862</v>
      </c>
      <c r="N111" s="39">
        <f>'pinion rack'!Q111</f>
        <v>-903.823658</v>
      </c>
      <c r="P111" s="11">
        <f t="shared" si="3"/>
        <v>178.3862483</v>
      </c>
      <c r="Q111" s="11">
        <f t="shared" si="4"/>
        <v>-951.3933242</v>
      </c>
    </row>
    <row r="112" ht="14.25" customHeight="1">
      <c r="D112" s="10">
        <v>108.0</v>
      </c>
      <c r="E112" s="32">
        <f>'profile editor'!E111</f>
        <v>0.36</v>
      </c>
      <c r="F112" s="11">
        <f>'pinion rack'!I112</f>
        <v>-1.306666667</v>
      </c>
      <c r="G112" s="11">
        <f>'pinion rack'!J112</f>
        <v>-16</v>
      </c>
      <c r="H112" s="11">
        <f>'pinion rack'!K112</f>
        <v>0</v>
      </c>
      <c r="I112" s="4">
        <f t="shared" ref="I112:K112" si="111">F112/$B$4</f>
        <v>-0.4355555556</v>
      </c>
      <c r="J112" s="4">
        <f t="shared" si="111"/>
        <v>-5.333333333</v>
      </c>
      <c r="K112" s="4">
        <f t="shared" si="111"/>
        <v>0</v>
      </c>
      <c r="M112" s="39">
        <f>'pinion rack'!P112</f>
        <v>56.48897862</v>
      </c>
      <c r="N112" s="39">
        <f>'pinion rack'!Q112</f>
        <v>-903.823658</v>
      </c>
      <c r="P112" s="11">
        <f t="shared" si="3"/>
        <v>178.3862483</v>
      </c>
      <c r="Q112" s="11">
        <f t="shared" si="4"/>
        <v>-951.3933242</v>
      </c>
    </row>
    <row r="113" ht="14.25" customHeight="1">
      <c r="D113" s="10">
        <v>109.0</v>
      </c>
      <c r="E113" s="32">
        <f>'profile editor'!E112</f>
        <v>0.3633333333</v>
      </c>
      <c r="F113" s="11">
        <f>'pinion rack'!I113</f>
        <v>-1.36</v>
      </c>
      <c r="G113" s="11">
        <f>'pinion rack'!J113</f>
        <v>-16</v>
      </c>
      <c r="H113" s="11">
        <f>'pinion rack'!K113</f>
        <v>0</v>
      </c>
      <c r="I113" s="4">
        <f t="shared" ref="I113:K113" si="112">F113/$B$4</f>
        <v>-0.4533333333</v>
      </c>
      <c r="J113" s="4">
        <f t="shared" si="112"/>
        <v>-5.333333333</v>
      </c>
      <c r="K113" s="4">
        <f t="shared" si="112"/>
        <v>0</v>
      </c>
      <c r="M113" s="39">
        <f>'pinion rack'!P113</f>
        <v>56.48897862</v>
      </c>
      <c r="N113" s="39">
        <f>'pinion rack'!Q113</f>
        <v>-903.823658</v>
      </c>
      <c r="P113" s="11">
        <f t="shared" si="3"/>
        <v>178.3862483</v>
      </c>
      <c r="Q113" s="11">
        <f t="shared" si="4"/>
        <v>-951.3933242</v>
      </c>
    </row>
    <row r="114" ht="14.25" customHeight="1">
      <c r="D114" s="10">
        <v>110.0</v>
      </c>
      <c r="E114" s="32">
        <f>'profile editor'!E113</f>
        <v>0.3666666667</v>
      </c>
      <c r="F114" s="11">
        <f>'pinion rack'!I114</f>
        <v>-1.4112</v>
      </c>
      <c r="G114" s="11">
        <f>'pinion rack'!J114</f>
        <v>-15.36</v>
      </c>
      <c r="H114" s="11">
        <f>'pinion rack'!K114</f>
        <v>192</v>
      </c>
      <c r="I114" s="4">
        <f t="shared" ref="I114:K114" si="113">F114/$B$4</f>
        <v>-0.4704</v>
      </c>
      <c r="J114" s="4">
        <f t="shared" si="113"/>
        <v>-5.12</v>
      </c>
      <c r="K114" s="4">
        <f t="shared" si="113"/>
        <v>64</v>
      </c>
      <c r="M114" s="39">
        <f>'pinion rack'!P114</f>
        <v>201.4889786</v>
      </c>
      <c r="N114" s="39">
        <f>'pinion rack'!Q114</f>
        <v>-3094.870712</v>
      </c>
      <c r="P114" s="11">
        <f t="shared" si="3"/>
        <v>637.0894062</v>
      </c>
      <c r="Q114" s="11">
        <f t="shared" si="4"/>
        <v>-3261.89776</v>
      </c>
    </row>
    <row r="115" ht="14.25" customHeight="1">
      <c r="D115" s="10">
        <v>111.0</v>
      </c>
      <c r="E115" s="32">
        <f>'profile editor'!E114</f>
        <v>0.37</v>
      </c>
      <c r="F115" s="11">
        <f>'pinion rack'!I115</f>
        <v>-1.460266667</v>
      </c>
      <c r="G115" s="11">
        <f>'pinion rack'!J115</f>
        <v>-14.72</v>
      </c>
      <c r="H115" s="11">
        <f>'pinion rack'!K115</f>
        <v>192</v>
      </c>
      <c r="I115" s="4">
        <f t="shared" ref="I115:K115" si="114">F115/$B$4</f>
        <v>-0.4867555556</v>
      </c>
      <c r="J115" s="4">
        <f t="shared" si="114"/>
        <v>-4.906666667</v>
      </c>
      <c r="K115" s="4">
        <f t="shared" si="114"/>
        <v>64</v>
      </c>
      <c r="M115" s="39">
        <f>'pinion rack'!P115</f>
        <v>201.4889786</v>
      </c>
      <c r="N115" s="39">
        <f>'pinion rack'!Q115</f>
        <v>-2965.917765</v>
      </c>
      <c r="P115" s="11">
        <f t="shared" si="3"/>
        <v>637.0894062</v>
      </c>
      <c r="Q115" s="11">
        <f t="shared" si="4"/>
        <v>-3125.985353</v>
      </c>
    </row>
    <row r="116" ht="14.25" customHeight="1">
      <c r="D116" s="10">
        <v>112.0</v>
      </c>
      <c r="E116" s="32">
        <f>'profile editor'!E115</f>
        <v>0.3733333333</v>
      </c>
      <c r="F116" s="11">
        <f>'pinion rack'!I116</f>
        <v>-1.5072</v>
      </c>
      <c r="G116" s="11">
        <f>'pinion rack'!J116</f>
        <v>-14.08</v>
      </c>
      <c r="H116" s="11">
        <f>'pinion rack'!K116</f>
        <v>192</v>
      </c>
      <c r="I116" s="4">
        <f t="shared" ref="I116:K116" si="115">F116/$B$4</f>
        <v>-0.5024</v>
      </c>
      <c r="J116" s="4">
        <f t="shared" si="115"/>
        <v>-4.693333333</v>
      </c>
      <c r="K116" s="4">
        <f t="shared" si="115"/>
        <v>64</v>
      </c>
      <c r="M116" s="39">
        <f>'pinion rack'!P116</f>
        <v>201.4889786</v>
      </c>
      <c r="N116" s="39">
        <f>'pinion rack'!Q116</f>
        <v>-2836.964819</v>
      </c>
      <c r="P116" s="11">
        <f t="shared" si="3"/>
        <v>637.0894062</v>
      </c>
      <c r="Q116" s="11">
        <f t="shared" si="4"/>
        <v>-2990.072946</v>
      </c>
    </row>
    <row r="117" ht="14.25" customHeight="1">
      <c r="D117" s="10">
        <v>113.0</v>
      </c>
      <c r="E117" s="32">
        <f>'profile editor'!E116</f>
        <v>0.3766666667</v>
      </c>
      <c r="F117" s="11">
        <f>'pinion rack'!I117</f>
        <v>-1.552</v>
      </c>
      <c r="G117" s="11">
        <f>'pinion rack'!J117</f>
        <v>-13.44</v>
      </c>
      <c r="H117" s="11">
        <f>'pinion rack'!K117</f>
        <v>192</v>
      </c>
      <c r="I117" s="4">
        <f t="shared" ref="I117:K117" si="116">F117/$B$4</f>
        <v>-0.5173333333</v>
      </c>
      <c r="J117" s="4">
        <f t="shared" si="116"/>
        <v>-4.48</v>
      </c>
      <c r="K117" s="4">
        <f t="shared" si="116"/>
        <v>64</v>
      </c>
      <c r="M117" s="39">
        <f>'pinion rack'!P117</f>
        <v>201.4889786</v>
      </c>
      <c r="N117" s="39">
        <f>'pinion rack'!Q117</f>
        <v>-2708.011873</v>
      </c>
      <c r="P117" s="11">
        <f t="shared" si="3"/>
        <v>637.0894062</v>
      </c>
      <c r="Q117" s="11">
        <f t="shared" si="4"/>
        <v>-2854.16054</v>
      </c>
    </row>
    <row r="118" ht="14.25" customHeight="1">
      <c r="D118" s="10">
        <v>114.0</v>
      </c>
      <c r="E118" s="32">
        <f>'profile editor'!E117</f>
        <v>0.38</v>
      </c>
      <c r="F118" s="11">
        <f>'pinion rack'!I118</f>
        <v>-1.594666667</v>
      </c>
      <c r="G118" s="11">
        <f>'pinion rack'!J118</f>
        <v>-12.8</v>
      </c>
      <c r="H118" s="11">
        <f>'pinion rack'!K118</f>
        <v>192</v>
      </c>
      <c r="I118" s="4">
        <f t="shared" ref="I118:K118" si="117">F118/$B$4</f>
        <v>-0.5315555556</v>
      </c>
      <c r="J118" s="4">
        <f t="shared" si="117"/>
        <v>-4.266666667</v>
      </c>
      <c r="K118" s="4">
        <f t="shared" si="117"/>
        <v>64</v>
      </c>
      <c r="M118" s="39">
        <f>'pinion rack'!P118</f>
        <v>201.4889786</v>
      </c>
      <c r="N118" s="39">
        <f>'pinion rack'!Q118</f>
        <v>-2579.058926</v>
      </c>
      <c r="P118" s="11">
        <f t="shared" si="3"/>
        <v>637.0894062</v>
      </c>
      <c r="Q118" s="11">
        <f t="shared" si="4"/>
        <v>-2718.248133</v>
      </c>
    </row>
    <row r="119" ht="14.25" customHeight="1">
      <c r="D119" s="10">
        <v>115.0</v>
      </c>
      <c r="E119" s="32">
        <f>'profile editor'!E118</f>
        <v>0.3833333333</v>
      </c>
      <c r="F119" s="11">
        <f>'pinion rack'!I119</f>
        <v>-1.6352</v>
      </c>
      <c r="G119" s="11">
        <f>'pinion rack'!J119</f>
        <v>-12.16</v>
      </c>
      <c r="H119" s="11">
        <f>'pinion rack'!K119</f>
        <v>192</v>
      </c>
      <c r="I119" s="4">
        <f t="shared" ref="I119:K119" si="118">F119/$B$4</f>
        <v>-0.5450666667</v>
      </c>
      <c r="J119" s="4">
        <f t="shared" si="118"/>
        <v>-4.053333333</v>
      </c>
      <c r="K119" s="4">
        <f t="shared" si="118"/>
        <v>64</v>
      </c>
      <c r="M119" s="39">
        <f>'pinion rack'!P119</f>
        <v>201.4889786</v>
      </c>
      <c r="N119" s="39">
        <f>'pinion rack'!Q119</f>
        <v>-2450.10598</v>
      </c>
      <c r="P119" s="11">
        <f t="shared" si="3"/>
        <v>637.0894062</v>
      </c>
      <c r="Q119" s="11">
        <f t="shared" si="4"/>
        <v>-2582.335726</v>
      </c>
    </row>
    <row r="120" ht="14.25" customHeight="1">
      <c r="D120" s="10">
        <v>116.0</v>
      </c>
      <c r="E120" s="32">
        <f>'profile editor'!E119</f>
        <v>0.3866666667</v>
      </c>
      <c r="F120" s="11">
        <f>'pinion rack'!I120</f>
        <v>-1.6736</v>
      </c>
      <c r="G120" s="11">
        <f>'pinion rack'!J120</f>
        <v>-11.52</v>
      </c>
      <c r="H120" s="11">
        <f>'pinion rack'!K120</f>
        <v>192</v>
      </c>
      <c r="I120" s="4">
        <f t="shared" ref="I120:K120" si="119">F120/$B$4</f>
        <v>-0.5578666667</v>
      </c>
      <c r="J120" s="4">
        <f t="shared" si="119"/>
        <v>-3.84</v>
      </c>
      <c r="K120" s="4">
        <f t="shared" si="119"/>
        <v>64</v>
      </c>
      <c r="M120" s="39">
        <f>'pinion rack'!P120</f>
        <v>201.4889786</v>
      </c>
      <c r="N120" s="39">
        <f>'pinion rack'!Q120</f>
        <v>-2321.153034</v>
      </c>
      <c r="P120" s="11">
        <f t="shared" si="3"/>
        <v>637.0894062</v>
      </c>
      <c r="Q120" s="11">
        <f t="shared" si="4"/>
        <v>-2446.42332</v>
      </c>
    </row>
    <row r="121" ht="14.25" customHeight="1">
      <c r="D121" s="10">
        <v>117.0</v>
      </c>
      <c r="E121" s="32">
        <f>'profile editor'!E120</f>
        <v>0.39</v>
      </c>
      <c r="F121" s="11">
        <f>'pinion rack'!I121</f>
        <v>-1.709866667</v>
      </c>
      <c r="G121" s="11">
        <f>'pinion rack'!J121</f>
        <v>-10.88</v>
      </c>
      <c r="H121" s="11">
        <f>'pinion rack'!K121</f>
        <v>192</v>
      </c>
      <c r="I121" s="4">
        <f t="shared" ref="I121:K121" si="120">F121/$B$4</f>
        <v>-0.5699555556</v>
      </c>
      <c r="J121" s="4">
        <f t="shared" si="120"/>
        <v>-3.626666667</v>
      </c>
      <c r="K121" s="4">
        <f t="shared" si="120"/>
        <v>64</v>
      </c>
      <c r="M121" s="39">
        <f>'pinion rack'!P121</f>
        <v>201.4889786</v>
      </c>
      <c r="N121" s="39">
        <f>'pinion rack'!Q121</f>
        <v>-2192.200087</v>
      </c>
      <c r="P121" s="11">
        <f t="shared" si="3"/>
        <v>637.0894062</v>
      </c>
      <c r="Q121" s="11">
        <f t="shared" si="4"/>
        <v>-2310.510913</v>
      </c>
    </row>
    <row r="122" ht="14.25" customHeight="1">
      <c r="D122" s="10">
        <v>118.0</v>
      </c>
      <c r="E122" s="32">
        <f>'profile editor'!E121</f>
        <v>0.3933333333</v>
      </c>
      <c r="F122" s="11">
        <f>'pinion rack'!I122</f>
        <v>-1.744</v>
      </c>
      <c r="G122" s="11">
        <f>'pinion rack'!J122</f>
        <v>-10.24</v>
      </c>
      <c r="H122" s="11">
        <f>'pinion rack'!K122</f>
        <v>192</v>
      </c>
      <c r="I122" s="4">
        <f t="shared" ref="I122:K122" si="121">F122/$B$4</f>
        <v>-0.5813333333</v>
      </c>
      <c r="J122" s="4">
        <f t="shared" si="121"/>
        <v>-3.413333333</v>
      </c>
      <c r="K122" s="4">
        <f t="shared" si="121"/>
        <v>64</v>
      </c>
      <c r="M122" s="39">
        <f>'pinion rack'!P122</f>
        <v>201.4889786</v>
      </c>
      <c r="N122" s="39">
        <f>'pinion rack'!Q122</f>
        <v>-2063.247141</v>
      </c>
      <c r="P122" s="11">
        <f t="shared" si="3"/>
        <v>637.0894062</v>
      </c>
      <c r="Q122" s="11">
        <f t="shared" si="4"/>
        <v>-2174.598506</v>
      </c>
    </row>
    <row r="123" ht="14.25" customHeight="1">
      <c r="D123" s="10">
        <v>119.0</v>
      </c>
      <c r="E123" s="32">
        <f>'profile editor'!E122</f>
        <v>0.3966666667</v>
      </c>
      <c r="F123" s="11">
        <f>'pinion rack'!I123</f>
        <v>-1.776</v>
      </c>
      <c r="G123" s="11">
        <f>'pinion rack'!J123</f>
        <v>-9.6</v>
      </c>
      <c r="H123" s="11">
        <f>'pinion rack'!K123</f>
        <v>192</v>
      </c>
      <c r="I123" s="4">
        <f t="shared" ref="I123:K123" si="122">F123/$B$4</f>
        <v>-0.592</v>
      </c>
      <c r="J123" s="4">
        <f t="shared" si="122"/>
        <v>-3.2</v>
      </c>
      <c r="K123" s="4">
        <f t="shared" si="122"/>
        <v>64</v>
      </c>
      <c r="M123" s="39">
        <f>'pinion rack'!P123</f>
        <v>201.4889786</v>
      </c>
      <c r="N123" s="39">
        <f>'pinion rack'!Q123</f>
        <v>-1934.294195</v>
      </c>
      <c r="P123" s="11">
        <f t="shared" si="3"/>
        <v>637.0894062</v>
      </c>
      <c r="Q123" s="11">
        <f t="shared" si="4"/>
        <v>-2038.6861</v>
      </c>
    </row>
    <row r="124" ht="14.25" customHeight="1">
      <c r="D124" s="10">
        <v>120.0</v>
      </c>
      <c r="E124" s="32">
        <f>'profile editor'!E123</f>
        <v>0.4</v>
      </c>
      <c r="F124" s="11">
        <f>'pinion rack'!I124</f>
        <v>-1.805866667</v>
      </c>
      <c r="G124" s="11">
        <f>'pinion rack'!J124</f>
        <v>-8.96</v>
      </c>
      <c r="H124" s="11">
        <f>'pinion rack'!K124</f>
        <v>192</v>
      </c>
      <c r="I124" s="4">
        <f t="shared" ref="I124:K124" si="123">F124/$B$4</f>
        <v>-0.6019555556</v>
      </c>
      <c r="J124" s="4">
        <f t="shared" si="123"/>
        <v>-2.986666667</v>
      </c>
      <c r="K124" s="4">
        <f t="shared" si="123"/>
        <v>64</v>
      </c>
      <c r="M124" s="39">
        <f>'pinion rack'!P124</f>
        <v>201.4889786</v>
      </c>
      <c r="N124" s="39">
        <f>'pinion rack'!Q124</f>
        <v>-1805.341248</v>
      </c>
      <c r="P124" s="11">
        <f t="shared" si="3"/>
        <v>637.0894062</v>
      </c>
      <c r="Q124" s="11">
        <f t="shared" si="4"/>
        <v>-1902.773693</v>
      </c>
    </row>
    <row r="125" ht="14.25" customHeight="1">
      <c r="D125" s="10">
        <v>121.0</v>
      </c>
      <c r="E125" s="32">
        <f>'profile editor'!E124</f>
        <v>0.4033333333</v>
      </c>
      <c r="F125" s="11">
        <f>'pinion rack'!I125</f>
        <v>-1.8336</v>
      </c>
      <c r="G125" s="11">
        <f>'pinion rack'!J125</f>
        <v>-8.32</v>
      </c>
      <c r="H125" s="11">
        <f>'pinion rack'!K125</f>
        <v>192</v>
      </c>
      <c r="I125" s="4">
        <f t="shared" ref="I125:K125" si="124">F125/$B$4</f>
        <v>-0.6112</v>
      </c>
      <c r="J125" s="4">
        <f t="shared" si="124"/>
        <v>-2.773333333</v>
      </c>
      <c r="K125" s="4">
        <f t="shared" si="124"/>
        <v>64</v>
      </c>
      <c r="M125" s="39">
        <f>'pinion rack'!P125</f>
        <v>201.4889786</v>
      </c>
      <c r="N125" s="39">
        <f>'pinion rack'!Q125</f>
        <v>-1676.388302</v>
      </c>
      <c r="P125" s="11">
        <f t="shared" si="3"/>
        <v>637.0894062</v>
      </c>
      <c r="Q125" s="11">
        <f t="shared" si="4"/>
        <v>-1766.861286</v>
      </c>
    </row>
    <row r="126" ht="14.25" customHeight="1">
      <c r="D126" s="10">
        <v>122.0</v>
      </c>
      <c r="E126" s="32">
        <f>'profile editor'!E125</f>
        <v>0.4066666667</v>
      </c>
      <c r="F126" s="11">
        <f>'pinion rack'!I126</f>
        <v>-1.8592</v>
      </c>
      <c r="G126" s="11">
        <f>'pinion rack'!J126</f>
        <v>-7.68</v>
      </c>
      <c r="H126" s="11">
        <f>'pinion rack'!K126</f>
        <v>192</v>
      </c>
      <c r="I126" s="4">
        <f t="shared" ref="I126:K126" si="125">F126/$B$4</f>
        <v>-0.6197333333</v>
      </c>
      <c r="J126" s="4">
        <f t="shared" si="125"/>
        <v>-2.56</v>
      </c>
      <c r="K126" s="4">
        <f t="shared" si="125"/>
        <v>64</v>
      </c>
      <c r="M126" s="39">
        <f>'pinion rack'!P126</f>
        <v>201.4889786</v>
      </c>
      <c r="N126" s="39">
        <f>'pinion rack'!Q126</f>
        <v>-1547.435356</v>
      </c>
      <c r="P126" s="11">
        <f t="shared" si="3"/>
        <v>637.0894062</v>
      </c>
      <c r="Q126" s="11">
        <f t="shared" si="4"/>
        <v>-1630.94888</v>
      </c>
    </row>
    <row r="127" ht="14.25" customHeight="1">
      <c r="D127" s="10">
        <v>123.0</v>
      </c>
      <c r="E127" s="32">
        <f>'profile editor'!E126</f>
        <v>0.41</v>
      </c>
      <c r="F127" s="11">
        <f>'pinion rack'!I127</f>
        <v>-1.882666667</v>
      </c>
      <c r="G127" s="11">
        <f>'pinion rack'!J127</f>
        <v>-7.04</v>
      </c>
      <c r="H127" s="11">
        <f>'pinion rack'!K127</f>
        <v>192</v>
      </c>
      <c r="I127" s="4">
        <f t="shared" ref="I127:K127" si="126">F127/$B$4</f>
        <v>-0.6275555556</v>
      </c>
      <c r="J127" s="4">
        <f t="shared" si="126"/>
        <v>-2.346666667</v>
      </c>
      <c r="K127" s="4">
        <f t="shared" si="126"/>
        <v>64</v>
      </c>
      <c r="M127" s="39">
        <f>'pinion rack'!P127</f>
        <v>201.4889786</v>
      </c>
      <c r="N127" s="39">
        <f>'pinion rack'!Q127</f>
        <v>-1418.48241</v>
      </c>
      <c r="P127" s="11">
        <f t="shared" si="3"/>
        <v>637.0894062</v>
      </c>
      <c r="Q127" s="11">
        <f t="shared" si="4"/>
        <v>-1495.036473</v>
      </c>
    </row>
    <row r="128" ht="14.25" customHeight="1">
      <c r="D128" s="10">
        <v>124.0</v>
      </c>
      <c r="E128" s="32">
        <f>'profile editor'!E127</f>
        <v>0.4133333333</v>
      </c>
      <c r="F128" s="11">
        <f>'pinion rack'!I128</f>
        <v>-1.904</v>
      </c>
      <c r="G128" s="11">
        <f>'pinion rack'!J128</f>
        <v>-6.4</v>
      </c>
      <c r="H128" s="11">
        <f>'pinion rack'!K128</f>
        <v>192</v>
      </c>
      <c r="I128" s="4">
        <f t="shared" ref="I128:K128" si="127">F128/$B$4</f>
        <v>-0.6346666667</v>
      </c>
      <c r="J128" s="4">
        <f t="shared" si="127"/>
        <v>-2.133333333</v>
      </c>
      <c r="K128" s="4">
        <f t="shared" si="127"/>
        <v>64</v>
      </c>
      <c r="M128" s="39">
        <f>'pinion rack'!P128</f>
        <v>201.4889786</v>
      </c>
      <c r="N128" s="39">
        <f>'pinion rack'!Q128</f>
        <v>-1289.529463</v>
      </c>
      <c r="P128" s="11">
        <f t="shared" si="3"/>
        <v>637.0894062</v>
      </c>
      <c r="Q128" s="11">
        <f t="shared" si="4"/>
        <v>-1359.124067</v>
      </c>
    </row>
    <row r="129" ht="14.25" customHeight="1">
      <c r="D129" s="10">
        <v>125.0</v>
      </c>
      <c r="E129" s="32">
        <f>'profile editor'!E128</f>
        <v>0.4166666667</v>
      </c>
      <c r="F129" s="11">
        <f>'pinion rack'!I129</f>
        <v>-1.9232</v>
      </c>
      <c r="G129" s="11">
        <f>'pinion rack'!J129</f>
        <v>-5.76</v>
      </c>
      <c r="H129" s="11">
        <f>'pinion rack'!K129</f>
        <v>192</v>
      </c>
      <c r="I129" s="4">
        <f t="shared" ref="I129:K129" si="128">F129/$B$4</f>
        <v>-0.6410666667</v>
      </c>
      <c r="J129" s="4">
        <f t="shared" si="128"/>
        <v>-1.92</v>
      </c>
      <c r="K129" s="4">
        <f t="shared" si="128"/>
        <v>64</v>
      </c>
      <c r="M129" s="39">
        <f>'pinion rack'!P129</f>
        <v>201.4889786</v>
      </c>
      <c r="N129" s="39">
        <f>'pinion rack'!Q129</f>
        <v>-1160.576517</v>
      </c>
      <c r="P129" s="11">
        <f t="shared" si="3"/>
        <v>637.0894062</v>
      </c>
      <c r="Q129" s="11">
        <f t="shared" si="4"/>
        <v>-1223.21166</v>
      </c>
    </row>
    <row r="130" ht="14.25" customHeight="1">
      <c r="D130" s="10">
        <v>126.0</v>
      </c>
      <c r="E130" s="32">
        <f>'profile editor'!E129</f>
        <v>0.42</v>
      </c>
      <c r="F130" s="11">
        <f>'pinion rack'!I130</f>
        <v>-1.940266667</v>
      </c>
      <c r="G130" s="11">
        <f>'pinion rack'!J130</f>
        <v>-5.12</v>
      </c>
      <c r="H130" s="11">
        <f>'pinion rack'!K130</f>
        <v>192</v>
      </c>
      <c r="I130" s="4">
        <f t="shared" ref="I130:K130" si="129">F130/$B$4</f>
        <v>-0.6467555556</v>
      </c>
      <c r="J130" s="4">
        <f t="shared" si="129"/>
        <v>-1.706666667</v>
      </c>
      <c r="K130" s="4">
        <f t="shared" si="129"/>
        <v>64</v>
      </c>
      <c r="M130" s="39">
        <f>'pinion rack'!P130</f>
        <v>201.4889786</v>
      </c>
      <c r="N130" s="39">
        <f>'pinion rack'!Q130</f>
        <v>-1031.623571</v>
      </c>
      <c r="P130" s="11">
        <f t="shared" si="3"/>
        <v>637.0894062</v>
      </c>
      <c r="Q130" s="11">
        <f t="shared" si="4"/>
        <v>-1087.299253</v>
      </c>
    </row>
    <row r="131" ht="14.25" customHeight="1">
      <c r="D131" s="10">
        <v>127.0</v>
      </c>
      <c r="E131" s="32">
        <f>'profile editor'!E130</f>
        <v>0.4233333333</v>
      </c>
      <c r="F131" s="11">
        <f>'pinion rack'!I131</f>
        <v>-1.9552</v>
      </c>
      <c r="G131" s="11">
        <f>'pinion rack'!J131</f>
        <v>-4.48</v>
      </c>
      <c r="H131" s="11">
        <f>'pinion rack'!K131</f>
        <v>192</v>
      </c>
      <c r="I131" s="4">
        <f t="shared" ref="I131:K131" si="130">F131/$B$4</f>
        <v>-0.6517333333</v>
      </c>
      <c r="J131" s="4">
        <f t="shared" si="130"/>
        <v>-1.493333333</v>
      </c>
      <c r="K131" s="4">
        <f t="shared" si="130"/>
        <v>64</v>
      </c>
      <c r="M131" s="39">
        <f>'pinion rack'!P131</f>
        <v>201.4889786</v>
      </c>
      <c r="N131" s="39">
        <f>'pinion rack'!Q131</f>
        <v>-902.6706242</v>
      </c>
      <c r="P131" s="11">
        <f t="shared" si="3"/>
        <v>637.0894062</v>
      </c>
      <c r="Q131" s="11">
        <f t="shared" si="4"/>
        <v>-951.3868466</v>
      </c>
    </row>
    <row r="132" ht="14.25" customHeight="1">
      <c r="D132" s="10">
        <v>128.0</v>
      </c>
      <c r="E132" s="32">
        <f>'profile editor'!E131</f>
        <v>0.4266666667</v>
      </c>
      <c r="F132" s="11">
        <f>'pinion rack'!I132</f>
        <v>-1.968</v>
      </c>
      <c r="G132" s="11">
        <f>'pinion rack'!J132</f>
        <v>-3.84</v>
      </c>
      <c r="H132" s="11">
        <f>'pinion rack'!K132</f>
        <v>192</v>
      </c>
      <c r="I132" s="4">
        <f t="shared" ref="I132:K132" si="131">F132/$B$4</f>
        <v>-0.656</v>
      </c>
      <c r="J132" s="4">
        <f t="shared" si="131"/>
        <v>-1.28</v>
      </c>
      <c r="K132" s="4">
        <f t="shared" si="131"/>
        <v>64</v>
      </c>
      <c r="M132" s="39">
        <f>'pinion rack'!P132</f>
        <v>201.4889786</v>
      </c>
      <c r="N132" s="39">
        <f>'pinion rack'!Q132</f>
        <v>-773.7176779</v>
      </c>
      <c r="P132" s="11">
        <f t="shared" si="3"/>
        <v>637.0894062</v>
      </c>
      <c r="Q132" s="11">
        <f t="shared" si="4"/>
        <v>-815.4744399</v>
      </c>
    </row>
    <row r="133" ht="14.25" customHeight="1">
      <c r="D133" s="10">
        <v>129.0</v>
      </c>
      <c r="E133" s="32">
        <f>'profile editor'!E132</f>
        <v>0.43</v>
      </c>
      <c r="F133" s="11">
        <f>'pinion rack'!I133</f>
        <v>-1.978666667</v>
      </c>
      <c r="G133" s="11">
        <f>'pinion rack'!J133</f>
        <v>-3.2</v>
      </c>
      <c r="H133" s="11">
        <f>'pinion rack'!K133</f>
        <v>192</v>
      </c>
      <c r="I133" s="4">
        <f t="shared" ref="I133:K133" si="132">F133/$B$4</f>
        <v>-0.6595555556</v>
      </c>
      <c r="J133" s="4">
        <f t="shared" si="132"/>
        <v>-1.066666667</v>
      </c>
      <c r="K133" s="4">
        <f t="shared" si="132"/>
        <v>64</v>
      </c>
      <c r="M133" s="39">
        <f>'pinion rack'!P133</f>
        <v>201.4889786</v>
      </c>
      <c r="N133" s="39">
        <f>'pinion rack'!Q133</f>
        <v>-644.7647316</v>
      </c>
      <c r="P133" s="11">
        <f t="shared" si="3"/>
        <v>637.0894062</v>
      </c>
      <c r="Q133" s="11">
        <f t="shared" si="4"/>
        <v>-679.5620333</v>
      </c>
    </row>
    <row r="134" ht="14.25" customHeight="1">
      <c r="D134" s="10">
        <v>130.0</v>
      </c>
      <c r="E134" s="32">
        <f>'profile editor'!E133</f>
        <v>0.4333333333</v>
      </c>
      <c r="F134" s="11">
        <f>'pinion rack'!I134</f>
        <v>-1.9872</v>
      </c>
      <c r="G134" s="11">
        <f>'pinion rack'!J134</f>
        <v>-2.56</v>
      </c>
      <c r="H134" s="11">
        <f>'pinion rack'!K134</f>
        <v>192</v>
      </c>
      <c r="I134" s="4">
        <f t="shared" ref="I134:K134" si="133">F134/$B$4</f>
        <v>-0.6624</v>
      </c>
      <c r="J134" s="4">
        <f t="shared" si="133"/>
        <v>-0.8533333333</v>
      </c>
      <c r="K134" s="4">
        <f t="shared" si="133"/>
        <v>64</v>
      </c>
      <c r="M134" s="39">
        <f>'pinion rack'!P134</f>
        <v>201.4889786</v>
      </c>
      <c r="N134" s="39">
        <f>'pinion rack'!Q134</f>
        <v>-515.8117853</v>
      </c>
      <c r="P134" s="11">
        <f t="shared" si="3"/>
        <v>637.0894062</v>
      </c>
      <c r="Q134" s="11">
        <f t="shared" si="4"/>
        <v>-543.6496266</v>
      </c>
    </row>
    <row r="135" ht="14.25" customHeight="1">
      <c r="D135" s="10">
        <v>131.0</v>
      </c>
      <c r="E135" s="32">
        <f>'profile editor'!E134</f>
        <v>0.4366666667</v>
      </c>
      <c r="F135" s="11">
        <f>'pinion rack'!I135</f>
        <v>-1.9936</v>
      </c>
      <c r="G135" s="11">
        <f>'pinion rack'!J135</f>
        <v>-1.92</v>
      </c>
      <c r="H135" s="11">
        <f>'pinion rack'!K135</f>
        <v>192</v>
      </c>
      <c r="I135" s="4">
        <f t="shared" ref="I135:K135" si="134">F135/$B$4</f>
        <v>-0.6645333333</v>
      </c>
      <c r="J135" s="4">
        <f t="shared" si="134"/>
        <v>-0.64</v>
      </c>
      <c r="K135" s="4">
        <f t="shared" si="134"/>
        <v>64</v>
      </c>
      <c r="M135" s="39">
        <f>'pinion rack'!P135</f>
        <v>201.4889786</v>
      </c>
      <c r="N135" s="39">
        <f>'pinion rack'!Q135</f>
        <v>-386.858839</v>
      </c>
      <c r="P135" s="11">
        <f t="shared" si="3"/>
        <v>637.0894062</v>
      </c>
      <c r="Q135" s="11">
        <f t="shared" si="4"/>
        <v>-407.73722</v>
      </c>
    </row>
    <row r="136" ht="14.25" customHeight="1">
      <c r="D136" s="10">
        <v>132.0</v>
      </c>
      <c r="E136" s="32">
        <f>'profile editor'!E135</f>
        <v>0.44</v>
      </c>
      <c r="F136" s="11">
        <f>'pinion rack'!I136</f>
        <v>-1.997866667</v>
      </c>
      <c r="G136" s="11">
        <f>'pinion rack'!J136</f>
        <v>-1.28</v>
      </c>
      <c r="H136" s="11">
        <f>'pinion rack'!K136</f>
        <v>192</v>
      </c>
      <c r="I136" s="4">
        <f t="shared" ref="I136:K136" si="135">F136/$B$4</f>
        <v>-0.6659555556</v>
      </c>
      <c r="J136" s="4">
        <f t="shared" si="135"/>
        <v>-0.4266666667</v>
      </c>
      <c r="K136" s="4">
        <f t="shared" si="135"/>
        <v>64</v>
      </c>
      <c r="M136" s="39">
        <f>'pinion rack'!P136</f>
        <v>201.4889786</v>
      </c>
      <c r="N136" s="39">
        <f>'pinion rack'!Q136</f>
        <v>-257.9058926</v>
      </c>
      <c r="P136" s="11">
        <f t="shared" si="3"/>
        <v>637.0894062</v>
      </c>
      <c r="Q136" s="11">
        <f t="shared" si="4"/>
        <v>-271.8248133</v>
      </c>
    </row>
    <row r="137" ht="14.25" customHeight="1">
      <c r="D137" s="10">
        <v>133.0</v>
      </c>
      <c r="E137" s="32">
        <f>'profile editor'!E136</f>
        <v>0.4433333333</v>
      </c>
      <c r="F137" s="11">
        <f>'pinion rack'!I137</f>
        <v>-2</v>
      </c>
      <c r="G137" s="11">
        <f>'pinion rack'!J137</f>
        <v>-0.64</v>
      </c>
      <c r="H137" s="11">
        <f>'pinion rack'!K137</f>
        <v>192</v>
      </c>
      <c r="I137" s="4">
        <f t="shared" ref="I137:K137" si="136">F137/$B$4</f>
        <v>-0.6666666667</v>
      </c>
      <c r="J137" s="4">
        <f t="shared" si="136"/>
        <v>-0.2133333333</v>
      </c>
      <c r="K137" s="4">
        <f t="shared" si="136"/>
        <v>64</v>
      </c>
      <c r="M137" s="39">
        <f>'pinion rack'!P137</f>
        <v>201.4889786</v>
      </c>
      <c r="N137" s="39">
        <f>'pinion rack'!Q137</f>
        <v>-128.9529463</v>
      </c>
      <c r="P137" s="11">
        <f t="shared" si="3"/>
        <v>637.0894062</v>
      </c>
      <c r="Q137" s="11">
        <f t="shared" si="4"/>
        <v>-135.9124067</v>
      </c>
    </row>
    <row r="138" ht="14.25" customHeight="1">
      <c r="D138" s="10">
        <v>134.0</v>
      </c>
      <c r="E138" s="32">
        <f>'profile editor'!E137</f>
        <v>0.4466666667</v>
      </c>
      <c r="F138" s="11">
        <f>'pinion rack'!I138</f>
        <v>-2</v>
      </c>
      <c r="G138" s="11">
        <f>'pinion rack'!J138</f>
        <v>0</v>
      </c>
      <c r="H138" s="11">
        <f>'pinion rack'!K138</f>
        <v>192</v>
      </c>
      <c r="I138" s="4">
        <f t="shared" ref="I138:K138" si="137">F138/$B$4</f>
        <v>-0.6666666667</v>
      </c>
      <c r="J138" s="4">
        <f t="shared" si="137"/>
        <v>0</v>
      </c>
      <c r="K138" s="4">
        <f t="shared" si="137"/>
        <v>64</v>
      </c>
      <c r="M138" s="39">
        <f>'pinion rack'!P138</f>
        <v>201.4889786</v>
      </c>
      <c r="N138" s="39">
        <f>'pinion rack'!Q138</f>
        <v>0</v>
      </c>
      <c r="P138" s="11">
        <f t="shared" si="3"/>
        <v>637.0894062</v>
      </c>
      <c r="Q138" s="11">
        <f t="shared" si="4"/>
        <v>0</v>
      </c>
    </row>
    <row r="139" ht="14.25" customHeight="1">
      <c r="D139" s="10">
        <v>135.0</v>
      </c>
      <c r="E139" s="32">
        <f>'profile editor'!E138</f>
        <v>0.45</v>
      </c>
      <c r="F139" s="11">
        <f>'pinion rack'!I139</f>
        <v>-2</v>
      </c>
      <c r="G139" s="11">
        <f>'pinion rack'!J139</f>
        <v>0</v>
      </c>
      <c r="H139" s="11">
        <f>'pinion rack'!K139</f>
        <v>0</v>
      </c>
      <c r="I139" s="4">
        <f t="shared" ref="I139:K139" si="138">F139/$B$4</f>
        <v>-0.6666666667</v>
      </c>
      <c r="J139" s="4">
        <f t="shared" si="138"/>
        <v>0</v>
      </c>
      <c r="K139" s="4">
        <f t="shared" si="138"/>
        <v>0</v>
      </c>
      <c r="M139" s="39">
        <f>'pinion rack'!P139</f>
        <v>56.48897862</v>
      </c>
      <c r="N139" s="39">
        <f>'pinion rack'!Q139</f>
        <v>0</v>
      </c>
      <c r="P139" s="11">
        <f t="shared" si="3"/>
        <v>178.3862483</v>
      </c>
      <c r="Q139" s="11">
        <f t="shared" si="4"/>
        <v>0</v>
      </c>
    </row>
    <row r="140" ht="14.25" customHeight="1">
      <c r="D140" s="10">
        <v>136.0</v>
      </c>
      <c r="E140" s="32">
        <f>'profile editor'!E139</f>
        <v>0.4566666667</v>
      </c>
      <c r="F140" s="11">
        <f>'pinion rack'!I140</f>
        <v>-2</v>
      </c>
      <c r="G140" s="11">
        <f>'pinion rack'!J140</f>
        <v>0</v>
      </c>
      <c r="H140" s="11">
        <f>'pinion rack'!K140</f>
        <v>0</v>
      </c>
      <c r="I140" s="4">
        <f t="shared" ref="I140:K140" si="139">F140/$B$4</f>
        <v>-0.6666666667</v>
      </c>
      <c r="J140" s="4">
        <f t="shared" si="139"/>
        <v>0</v>
      </c>
      <c r="K140" s="4">
        <f t="shared" si="139"/>
        <v>0</v>
      </c>
      <c r="M140" s="39">
        <f>'pinion rack'!P140</f>
        <v>56.48897862</v>
      </c>
      <c r="N140" s="39">
        <f>'pinion rack'!Q140</f>
        <v>0</v>
      </c>
      <c r="P140" s="11">
        <f t="shared" si="3"/>
        <v>178.3862483</v>
      </c>
      <c r="Q140" s="11">
        <f t="shared" si="4"/>
        <v>0</v>
      </c>
    </row>
    <row r="141" ht="14.25" customHeight="1">
      <c r="D141" s="10">
        <v>137.0</v>
      </c>
      <c r="E141" s="32">
        <f>'profile editor'!E140</f>
        <v>0.4633333333</v>
      </c>
      <c r="F141" s="11">
        <f>'pinion rack'!I141</f>
        <v>-2</v>
      </c>
      <c r="G141" s="11">
        <f>'pinion rack'!J141</f>
        <v>0</v>
      </c>
      <c r="H141" s="11">
        <f>'pinion rack'!K141</f>
        <v>0</v>
      </c>
      <c r="I141" s="4">
        <f t="shared" ref="I141:K141" si="140">F141/$B$4</f>
        <v>-0.6666666667</v>
      </c>
      <c r="J141" s="4">
        <f t="shared" si="140"/>
        <v>0</v>
      </c>
      <c r="K141" s="4">
        <f t="shared" si="140"/>
        <v>0</v>
      </c>
      <c r="M141" s="39">
        <f>'pinion rack'!P141</f>
        <v>56.48897862</v>
      </c>
      <c r="N141" s="39">
        <f>'pinion rack'!Q141</f>
        <v>0</v>
      </c>
      <c r="P141" s="11">
        <f t="shared" si="3"/>
        <v>178.3862483</v>
      </c>
      <c r="Q141" s="11">
        <f t="shared" si="4"/>
        <v>0</v>
      </c>
    </row>
    <row r="142" ht="14.25" customHeight="1">
      <c r="D142" s="10">
        <v>138.0</v>
      </c>
      <c r="E142" s="32">
        <f>'profile editor'!E141</f>
        <v>0.47</v>
      </c>
      <c r="F142" s="11">
        <f>'pinion rack'!I142</f>
        <v>-2</v>
      </c>
      <c r="G142" s="11">
        <f>'pinion rack'!J142</f>
        <v>0</v>
      </c>
      <c r="H142" s="11">
        <f>'pinion rack'!K142</f>
        <v>0</v>
      </c>
      <c r="I142" s="4">
        <f t="shared" ref="I142:K142" si="141">F142/$B$4</f>
        <v>-0.6666666667</v>
      </c>
      <c r="J142" s="4">
        <f t="shared" si="141"/>
        <v>0</v>
      </c>
      <c r="K142" s="4">
        <f t="shared" si="141"/>
        <v>0</v>
      </c>
      <c r="M142" s="39">
        <f>'pinion rack'!P142</f>
        <v>56.48897862</v>
      </c>
      <c r="N142" s="39">
        <f>'pinion rack'!Q142</f>
        <v>0</v>
      </c>
      <c r="P142" s="11">
        <f t="shared" si="3"/>
        <v>178.3862483</v>
      </c>
      <c r="Q142" s="11">
        <f t="shared" si="4"/>
        <v>0</v>
      </c>
    </row>
    <row r="143" ht="14.25" customHeight="1">
      <c r="D143" s="10">
        <v>139.0</v>
      </c>
      <c r="E143" s="32">
        <f>'profile editor'!E142</f>
        <v>0.4766666667</v>
      </c>
      <c r="F143" s="11">
        <f>'pinion rack'!I143</f>
        <v>-2</v>
      </c>
      <c r="G143" s="11">
        <f>'pinion rack'!J143</f>
        <v>0</v>
      </c>
      <c r="H143" s="11">
        <f>'pinion rack'!K143</f>
        <v>0</v>
      </c>
      <c r="I143" s="4">
        <f t="shared" ref="I143:K143" si="142">F143/$B$4</f>
        <v>-0.6666666667</v>
      </c>
      <c r="J143" s="4">
        <f t="shared" si="142"/>
        <v>0</v>
      </c>
      <c r="K143" s="4">
        <f t="shared" si="142"/>
        <v>0</v>
      </c>
      <c r="M143" s="39">
        <f>'pinion rack'!P143</f>
        <v>56.48897862</v>
      </c>
      <c r="N143" s="39">
        <f>'pinion rack'!Q143</f>
        <v>0</v>
      </c>
      <c r="P143" s="11">
        <f t="shared" si="3"/>
        <v>178.3862483</v>
      </c>
      <c r="Q143" s="11">
        <f t="shared" si="4"/>
        <v>0</v>
      </c>
    </row>
    <row r="144" ht="14.25" customHeight="1">
      <c r="D144" s="10">
        <v>140.0</v>
      </c>
      <c r="E144" s="32">
        <f>'profile editor'!E143</f>
        <v>0.4833333333</v>
      </c>
      <c r="F144" s="11">
        <f>'pinion rack'!I144</f>
        <v>-2</v>
      </c>
      <c r="G144" s="11">
        <f>'pinion rack'!J144</f>
        <v>0</v>
      </c>
      <c r="H144" s="11">
        <f>'pinion rack'!K144</f>
        <v>0</v>
      </c>
      <c r="I144" s="4">
        <f t="shared" ref="I144:K144" si="143">F144/$B$4</f>
        <v>-0.6666666667</v>
      </c>
      <c r="J144" s="4">
        <f t="shared" si="143"/>
        <v>0</v>
      </c>
      <c r="K144" s="4">
        <f t="shared" si="143"/>
        <v>0</v>
      </c>
      <c r="M144" s="39">
        <f>'pinion rack'!P144</f>
        <v>56.48897862</v>
      </c>
      <c r="N144" s="39">
        <f>'pinion rack'!Q144</f>
        <v>0</v>
      </c>
      <c r="P144" s="11">
        <f t="shared" si="3"/>
        <v>178.3862483</v>
      </c>
      <c r="Q144" s="11">
        <f t="shared" si="4"/>
        <v>0</v>
      </c>
    </row>
    <row r="145" ht="14.25" customHeight="1">
      <c r="D145" s="10">
        <v>141.0</v>
      </c>
      <c r="E145" s="32">
        <f>'profile editor'!E144</f>
        <v>0.49</v>
      </c>
      <c r="F145" s="11">
        <f>'pinion rack'!I145</f>
        <v>-2</v>
      </c>
      <c r="G145" s="11">
        <f>'pinion rack'!J145</f>
        <v>0</v>
      </c>
      <c r="H145" s="11">
        <f>'pinion rack'!K145</f>
        <v>0</v>
      </c>
      <c r="I145" s="4">
        <f t="shared" ref="I145:K145" si="144">F145/$B$4</f>
        <v>-0.6666666667</v>
      </c>
      <c r="J145" s="4">
        <f t="shared" si="144"/>
        <v>0</v>
      </c>
      <c r="K145" s="4">
        <f t="shared" si="144"/>
        <v>0</v>
      </c>
      <c r="M145" s="39">
        <f>'pinion rack'!P145</f>
        <v>56.48897862</v>
      </c>
      <c r="N145" s="39">
        <f>'pinion rack'!Q145</f>
        <v>0</v>
      </c>
      <c r="P145" s="11">
        <f t="shared" si="3"/>
        <v>178.3862483</v>
      </c>
      <c r="Q145" s="11">
        <f t="shared" si="4"/>
        <v>0</v>
      </c>
    </row>
    <row r="146" ht="14.25" customHeight="1">
      <c r="D146" s="10">
        <v>142.0</v>
      </c>
      <c r="E146" s="32">
        <f>'profile editor'!E145</f>
        <v>0.4966666667</v>
      </c>
      <c r="F146" s="11">
        <f>'pinion rack'!I146</f>
        <v>-2</v>
      </c>
      <c r="G146" s="11">
        <f>'pinion rack'!J146</f>
        <v>0</v>
      </c>
      <c r="H146" s="11">
        <f>'pinion rack'!K146</f>
        <v>0</v>
      </c>
      <c r="I146" s="4">
        <f t="shared" ref="I146:K146" si="145">F146/$B$4</f>
        <v>-0.6666666667</v>
      </c>
      <c r="J146" s="4">
        <f t="shared" si="145"/>
        <v>0</v>
      </c>
      <c r="K146" s="4">
        <f t="shared" si="145"/>
        <v>0</v>
      </c>
      <c r="M146" s="39">
        <f>'pinion rack'!P146</f>
        <v>56.48897862</v>
      </c>
      <c r="N146" s="39">
        <f>'pinion rack'!Q146</f>
        <v>0</v>
      </c>
      <c r="P146" s="11">
        <f t="shared" si="3"/>
        <v>178.3862483</v>
      </c>
      <c r="Q146" s="11">
        <f t="shared" si="4"/>
        <v>0</v>
      </c>
    </row>
    <row r="147" ht="14.25" customHeight="1">
      <c r="D147" s="10">
        <v>143.0</v>
      </c>
      <c r="E147" s="32">
        <f>'profile editor'!E146</f>
        <v>0.5033333333</v>
      </c>
      <c r="F147" s="11">
        <f>'pinion rack'!I147</f>
        <v>-2</v>
      </c>
      <c r="G147" s="11">
        <f>'pinion rack'!J147</f>
        <v>0</v>
      </c>
      <c r="H147" s="11">
        <f>'pinion rack'!K147</f>
        <v>0</v>
      </c>
      <c r="I147" s="4">
        <f t="shared" ref="I147:K147" si="146">F147/$B$4</f>
        <v>-0.6666666667</v>
      </c>
      <c r="J147" s="4">
        <f t="shared" si="146"/>
        <v>0</v>
      </c>
      <c r="K147" s="4">
        <f t="shared" si="146"/>
        <v>0</v>
      </c>
      <c r="M147" s="39">
        <f>'pinion rack'!P147</f>
        <v>56.48897862</v>
      </c>
      <c r="N147" s="39">
        <f>'pinion rack'!Q147</f>
        <v>0</v>
      </c>
      <c r="P147" s="11">
        <f t="shared" si="3"/>
        <v>178.3862483</v>
      </c>
      <c r="Q147" s="11">
        <f t="shared" si="4"/>
        <v>0</v>
      </c>
    </row>
    <row r="148" ht="14.25" customHeight="1">
      <c r="D148" s="10">
        <v>144.0</v>
      </c>
      <c r="E148" s="32">
        <f>'profile editor'!E147</f>
        <v>0.51</v>
      </c>
      <c r="F148" s="11">
        <f>'pinion rack'!I148</f>
        <v>-2</v>
      </c>
      <c r="G148" s="11">
        <f>'pinion rack'!J148</f>
        <v>0</v>
      </c>
      <c r="H148" s="11">
        <f>'pinion rack'!K148</f>
        <v>0</v>
      </c>
      <c r="I148" s="4">
        <f t="shared" ref="I148:K148" si="147">F148/$B$4</f>
        <v>-0.6666666667</v>
      </c>
      <c r="J148" s="4">
        <f t="shared" si="147"/>
        <v>0</v>
      </c>
      <c r="K148" s="4">
        <f t="shared" si="147"/>
        <v>0</v>
      </c>
      <c r="M148" s="39">
        <f>'pinion rack'!P148</f>
        <v>56.48897862</v>
      </c>
      <c r="N148" s="39">
        <f>'pinion rack'!Q148</f>
        <v>0</v>
      </c>
      <c r="P148" s="11">
        <f t="shared" si="3"/>
        <v>178.3862483</v>
      </c>
      <c r="Q148" s="11">
        <f t="shared" si="4"/>
        <v>0</v>
      </c>
    </row>
    <row r="149" ht="14.25" customHeight="1">
      <c r="D149" s="10">
        <v>145.0</v>
      </c>
      <c r="E149" s="32">
        <f>'profile editor'!E148</f>
        <v>0.5166666667</v>
      </c>
      <c r="F149" s="11">
        <f>'pinion rack'!I149</f>
        <v>-2</v>
      </c>
      <c r="G149" s="11">
        <f>'pinion rack'!J149</f>
        <v>0</v>
      </c>
      <c r="H149" s="11">
        <f>'pinion rack'!K149</f>
        <v>0</v>
      </c>
      <c r="I149" s="4">
        <f t="shared" ref="I149:K149" si="148">F149/$B$4</f>
        <v>-0.6666666667</v>
      </c>
      <c r="J149" s="4">
        <f t="shared" si="148"/>
        <v>0</v>
      </c>
      <c r="K149" s="4">
        <f t="shared" si="148"/>
        <v>0</v>
      </c>
      <c r="M149" s="39">
        <f>'pinion rack'!P149</f>
        <v>56.48897862</v>
      </c>
      <c r="N149" s="39">
        <f>'pinion rack'!Q149</f>
        <v>0</v>
      </c>
      <c r="P149" s="11">
        <f t="shared" si="3"/>
        <v>178.3862483</v>
      </c>
      <c r="Q149" s="11">
        <f t="shared" si="4"/>
        <v>0</v>
      </c>
    </row>
    <row r="150" ht="14.25" customHeight="1">
      <c r="D150" s="10">
        <v>146.0</v>
      </c>
      <c r="E150" s="32">
        <f>'profile editor'!E149</f>
        <v>0.5233333333</v>
      </c>
      <c r="F150" s="11">
        <f>'pinion rack'!I150</f>
        <v>-2</v>
      </c>
      <c r="G150" s="11">
        <f>'pinion rack'!J150</f>
        <v>0</v>
      </c>
      <c r="H150" s="11">
        <f>'pinion rack'!K150</f>
        <v>0</v>
      </c>
      <c r="I150" s="4">
        <f t="shared" ref="I150:K150" si="149">F150/$B$4</f>
        <v>-0.6666666667</v>
      </c>
      <c r="J150" s="4">
        <f t="shared" si="149"/>
        <v>0</v>
      </c>
      <c r="K150" s="4">
        <f t="shared" si="149"/>
        <v>0</v>
      </c>
      <c r="M150" s="39">
        <f>'pinion rack'!P150</f>
        <v>56.48897862</v>
      </c>
      <c r="N150" s="39">
        <f>'pinion rack'!Q150</f>
        <v>0</v>
      </c>
      <c r="P150" s="11">
        <f t="shared" si="3"/>
        <v>178.3862483</v>
      </c>
      <c r="Q150" s="11">
        <f t="shared" si="4"/>
        <v>0</v>
      </c>
    </row>
    <row r="151" ht="14.25" customHeight="1">
      <c r="D151" s="10">
        <v>147.0</v>
      </c>
      <c r="E151" s="32">
        <f>'profile editor'!E150</f>
        <v>0.53</v>
      </c>
      <c r="F151" s="11">
        <f>'pinion rack'!I151</f>
        <v>-2</v>
      </c>
      <c r="G151" s="11">
        <f>'pinion rack'!J151</f>
        <v>0</v>
      </c>
      <c r="H151" s="11">
        <f>'pinion rack'!K151</f>
        <v>0</v>
      </c>
      <c r="I151" s="4">
        <f t="shared" ref="I151:K151" si="150">F151/$B$4</f>
        <v>-0.6666666667</v>
      </c>
      <c r="J151" s="4">
        <f t="shared" si="150"/>
        <v>0</v>
      </c>
      <c r="K151" s="4">
        <f t="shared" si="150"/>
        <v>0</v>
      </c>
      <c r="M151" s="39">
        <f>'pinion rack'!P151</f>
        <v>56.48897862</v>
      </c>
      <c r="N151" s="39">
        <f>'pinion rack'!Q151</f>
        <v>0</v>
      </c>
      <c r="P151" s="11">
        <f t="shared" si="3"/>
        <v>178.3862483</v>
      </c>
      <c r="Q151" s="11">
        <f t="shared" si="4"/>
        <v>0</v>
      </c>
    </row>
    <row r="152" ht="14.25" customHeight="1">
      <c r="D152" s="10">
        <v>148.0</v>
      </c>
      <c r="E152" s="32">
        <f>'profile editor'!E151</f>
        <v>0.5366666667</v>
      </c>
      <c r="F152" s="11">
        <f>'pinion rack'!I152</f>
        <v>-2</v>
      </c>
      <c r="G152" s="11">
        <f>'pinion rack'!J152</f>
        <v>0</v>
      </c>
      <c r="H152" s="11">
        <f>'pinion rack'!K152</f>
        <v>0</v>
      </c>
      <c r="I152" s="4">
        <f t="shared" ref="I152:K152" si="151">F152/$B$4</f>
        <v>-0.6666666667</v>
      </c>
      <c r="J152" s="4">
        <f t="shared" si="151"/>
        <v>0</v>
      </c>
      <c r="K152" s="4">
        <f t="shared" si="151"/>
        <v>0</v>
      </c>
      <c r="M152" s="39">
        <f>'pinion rack'!P152</f>
        <v>56.48897862</v>
      </c>
      <c r="N152" s="39">
        <f>'pinion rack'!Q152</f>
        <v>0</v>
      </c>
      <c r="P152" s="11">
        <f t="shared" si="3"/>
        <v>178.3862483</v>
      </c>
      <c r="Q152" s="11">
        <f t="shared" si="4"/>
        <v>0</v>
      </c>
    </row>
    <row r="153" ht="14.25" customHeight="1">
      <c r="D153" s="10">
        <v>149.0</v>
      </c>
      <c r="E153" s="32">
        <f>'profile editor'!E152</f>
        <v>0.5433333333</v>
      </c>
      <c r="F153" s="11">
        <f>'pinion rack'!I153</f>
        <v>-2</v>
      </c>
      <c r="G153" s="11">
        <f>'pinion rack'!J153</f>
        <v>0</v>
      </c>
      <c r="H153" s="11">
        <f>'pinion rack'!K153</f>
        <v>0</v>
      </c>
      <c r="I153" s="4">
        <f t="shared" ref="I153:K153" si="152">F153/$B$4</f>
        <v>-0.6666666667</v>
      </c>
      <c r="J153" s="4">
        <f t="shared" si="152"/>
        <v>0</v>
      </c>
      <c r="K153" s="4">
        <f t="shared" si="152"/>
        <v>0</v>
      </c>
      <c r="M153" s="39">
        <f>'pinion rack'!P153</f>
        <v>56.48897862</v>
      </c>
      <c r="N153" s="39">
        <f>'pinion rack'!Q153</f>
        <v>0</v>
      </c>
      <c r="P153" s="11">
        <f t="shared" si="3"/>
        <v>178.3862483</v>
      </c>
      <c r="Q153" s="11">
        <f t="shared" si="4"/>
        <v>0</v>
      </c>
    </row>
    <row r="154" ht="14.25" customHeight="1">
      <c r="D154" s="10">
        <v>150.0</v>
      </c>
      <c r="E154" s="32">
        <f>'profile editor'!E153</f>
        <v>0.55</v>
      </c>
      <c r="F154" s="11">
        <f>'pinion rack'!I154</f>
        <v>-2</v>
      </c>
      <c r="G154" s="11">
        <f>'pinion rack'!J154</f>
        <v>0</v>
      </c>
      <c r="H154" s="11">
        <f>'pinion rack'!K154</f>
        <v>0</v>
      </c>
      <c r="I154" s="4">
        <f t="shared" ref="I154:K154" si="153">F154/$B$4</f>
        <v>-0.6666666667</v>
      </c>
      <c r="J154" s="4">
        <f t="shared" si="153"/>
        <v>0</v>
      </c>
      <c r="K154" s="4">
        <f t="shared" si="153"/>
        <v>0</v>
      </c>
      <c r="M154" s="39">
        <f>'pinion rack'!P154</f>
        <v>56.48897862</v>
      </c>
      <c r="N154" s="39">
        <f>'pinion rack'!Q154</f>
        <v>0</v>
      </c>
      <c r="P154" s="11">
        <f t="shared" si="3"/>
        <v>178.3862483</v>
      </c>
      <c r="Q154" s="11">
        <f t="shared" si="4"/>
        <v>0</v>
      </c>
    </row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F1:L1"/>
    <mergeCell ref="M1:Q1"/>
    <mergeCell ref="F2:H2"/>
    <mergeCell ref="I2:K2"/>
    <mergeCell ref="M2:O2"/>
    <mergeCell ref="P2:R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8.0"/>
    <col customWidth="1" min="3" max="5" width="8.71"/>
    <col customWidth="1" min="6" max="13" width="10.57"/>
    <col customWidth="1" min="14" max="14" width="8.71"/>
    <col customWidth="1" min="15" max="15" width="23.57"/>
    <col customWidth="1" min="16" max="16" width="14.0"/>
    <col customWidth="1" min="17" max="17" width="12.0"/>
    <col customWidth="1" min="18" max="18" width="13.86"/>
    <col customWidth="1" min="19" max="19" width="13.14"/>
    <col customWidth="1" min="20" max="20" width="10.43"/>
    <col customWidth="1" min="21" max="31" width="8.71"/>
  </cols>
  <sheetData>
    <row r="1" ht="14.25" customHeight="1">
      <c r="A1" s="10" t="s">
        <v>73</v>
      </c>
      <c r="J1" s="3" t="s">
        <v>2</v>
      </c>
      <c r="O1" s="45" t="s">
        <v>74</v>
      </c>
      <c r="P1" s="15" t="s">
        <v>75</v>
      </c>
      <c r="Q1" s="15" t="s">
        <v>76</v>
      </c>
      <c r="R1" s="21" t="s">
        <v>77</v>
      </c>
      <c r="S1" s="1" t="s">
        <v>78</v>
      </c>
      <c r="T1" s="1" t="s">
        <v>79</v>
      </c>
      <c r="U1" s="1" t="s">
        <v>80</v>
      </c>
    </row>
    <row r="2" ht="14.25" customHeight="1">
      <c r="F2" s="3" t="s">
        <v>73</v>
      </c>
      <c r="I2" s="3"/>
      <c r="J2" s="10" t="s">
        <v>81</v>
      </c>
      <c r="K2" s="3"/>
      <c r="L2" s="3" t="s">
        <v>82</v>
      </c>
      <c r="M2" s="3"/>
      <c r="N2" s="3"/>
      <c r="O2" s="1">
        <v>3.0</v>
      </c>
      <c r="P2" s="46">
        <f>B8</f>
        <v>0.0107</v>
      </c>
      <c r="Q2" s="47">
        <f>'gear reducer'!B8</f>
        <v>0.012</v>
      </c>
      <c r="R2" s="19">
        <f>'pinion rack'!B8</f>
        <v>0.075</v>
      </c>
      <c r="S2" s="36">
        <f>T2*U2*U2</f>
        <v>0.6046875</v>
      </c>
      <c r="T2" s="1">
        <v>107.5</v>
      </c>
      <c r="U2" s="27">
        <f>'pinion rack'!B11</f>
        <v>0.075</v>
      </c>
    </row>
    <row r="3" ht="14.25" customHeight="1">
      <c r="E3" s="6" t="s">
        <v>4</v>
      </c>
      <c r="F3" s="6" t="s">
        <v>51</v>
      </c>
      <c r="G3" s="6" t="s">
        <v>52</v>
      </c>
      <c r="H3" s="6" t="s">
        <v>53</v>
      </c>
      <c r="I3" s="6"/>
      <c r="J3" s="6" t="s">
        <v>55</v>
      </c>
      <c r="K3" s="6" t="s">
        <v>10</v>
      </c>
      <c r="L3" s="6" t="s">
        <v>55</v>
      </c>
      <c r="M3" s="6" t="s">
        <v>10</v>
      </c>
      <c r="N3" s="6"/>
      <c r="P3" s="15"/>
      <c r="Q3" s="15"/>
      <c r="R3" s="15"/>
    </row>
    <row r="4" ht="14.25" customHeight="1">
      <c r="A4" s="10" t="s">
        <v>74</v>
      </c>
      <c r="B4" s="10">
        <v>1.0</v>
      </c>
      <c r="D4" s="10">
        <v>0.0</v>
      </c>
      <c r="E4" s="11">
        <f>'profile editor'!E3</f>
        <v>0</v>
      </c>
      <c r="F4" s="11">
        <f>'gear reducer'!I4</f>
        <v>0</v>
      </c>
      <c r="G4" s="11">
        <f>'gear reducer'!J4</f>
        <v>0</v>
      </c>
      <c r="H4" s="11">
        <f>'gear reducer'!K4</f>
        <v>100</v>
      </c>
      <c r="I4" s="32"/>
      <c r="J4" s="32">
        <f>'gear reducer'!P4</f>
        <v>895.1099325</v>
      </c>
      <c r="K4" s="32">
        <f>'gear reducer'!Q4</f>
        <v>0</v>
      </c>
      <c r="L4" s="32">
        <f t="shared" ref="L4:L154" si="1">($B$8*H4+$B$4*J4+$B$7)/$B$6</f>
        <v>896.1799325</v>
      </c>
      <c r="M4" s="11">
        <f t="shared" ref="M4:M154" si="2">L4*G4</f>
        <v>0</v>
      </c>
      <c r="N4" s="32"/>
      <c r="P4" s="48" t="s">
        <v>83</v>
      </c>
      <c r="Q4" s="21" t="s">
        <v>84</v>
      </c>
      <c r="R4" s="15"/>
    </row>
    <row r="5" ht="14.25" customHeight="1">
      <c r="A5" s="49" t="s">
        <v>85</v>
      </c>
      <c r="B5" s="50">
        <v>0.2</v>
      </c>
      <c r="D5" s="10">
        <v>1.0</v>
      </c>
      <c r="E5" s="11">
        <f>'profile editor'!E4</f>
        <v>0.003333333333</v>
      </c>
      <c r="F5" s="11">
        <f>'gear reducer'!I5</f>
        <v>0.001111111111</v>
      </c>
      <c r="G5" s="11">
        <f>'gear reducer'!J5</f>
        <v>0.3333333333</v>
      </c>
      <c r="H5" s="11">
        <f>'gear reducer'!K5</f>
        <v>100</v>
      </c>
      <c r="I5" s="32"/>
      <c r="J5" s="32">
        <f>'gear reducer'!P5</f>
        <v>895.1099325</v>
      </c>
      <c r="K5" s="32">
        <f>'gear reducer'!Q5</f>
        <v>298.3699775</v>
      </c>
      <c r="L5" s="32">
        <f t="shared" si="1"/>
        <v>896.1799325</v>
      </c>
      <c r="M5" s="11">
        <f t="shared" si="2"/>
        <v>298.7266442</v>
      </c>
      <c r="N5" s="32"/>
      <c r="P5" s="51">
        <f>Q5+P2</f>
        <v>6.1398875</v>
      </c>
      <c r="Q5" s="47">
        <f>(S2+R2)*O2*O2+Q2</f>
        <v>6.1291875</v>
      </c>
      <c r="R5" s="15"/>
    </row>
    <row r="6" ht="14.25" customHeight="1">
      <c r="A6" s="10" t="s">
        <v>43</v>
      </c>
      <c r="B6" s="52">
        <v>1.0</v>
      </c>
      <c r="D6" s="10">
        <v>2.0</v>
      </c>
      <c r="E6" s="11">
        <f>'profile editor'!E5</f>
        <v>0.006666666667</v>
      </c>
      <c r="F6" s="11">
        <f>'gear reducer'!I6</f>
        <v>0.003333333333</v>
      </c>
      <c r="G6" s="11">
        <f>'gear reducer'!J6</f>
        <v>0.6666666667</v>
      </c>
      <c r="H6" s="11">
        <f>'gear reducer'!K6</f>
        <v>100</v>
      </c>
      <c r="I6" s="32"/>
      <c r="J6" s="32">
        <f>'gear reducer'!P6</f>
        <v>895.1099325</v>
      </c>
      <c r="K6" s="32">
        <f>'gear reducer'!Q6</f>
        <v>596.739955</v>
      </c>
      <c r="L6" s="32">
        <f t="shared" si="1"/>
        <v>896.1799325</v>
      </c>
      <c r="M6" s="11">
        <f t="shared" si="2"/>
        <v>597.4532883</v>
      </c>
      <c r="N6" s="32"/>
      <c r="O6" s="53" t="s">
        <v>86</v>
      </c>
    </row>
    <row r="7" ht="14.25" customHeight="1">
      <c r="A7" s="10" t="s">
        <v>87</v>
      </c>
      <c r="B7" s="10">
        <v>0.0</v>
      </c>
      <c r="D7" s="10">
        <v>3.0</v>
      </c>
      <c r="E7" s="11">
        <f>'profile editor'!E6</f>
        <v>0.01</v>
      </c>
      <c r="F7" s="11">
        <f>'gear reducer'!I7</f>
        <v>0.006666666667</v>
      </c>
      <c r="G7" s="11">
        <f>'gear reducer'!J7</f>
        <v>1</v>
      </c>
      <c r="H7" s="11">
        <f>'gear reducer'!K7</f>
        <v>100</v>
      </c>
      <c r="I7" s="32"/>
      <c r="J7" s="32">
        <f>'gear reducer'!P7</f>
        <v>895.1099325</v>
      </c>
      <c r="K7" s="32">
        <f>'gear reducer'!Q7</f>
        <v>895.1099325</v>
      </c>
      <c r="L7" s="32">
        <f t="shared" si="1"/>
        <v>896.1799325</v>
      </c>
      <c r="M7" s="11">
        <f t="shared" si="2"/>
        <v>896.1799325</v>
      </c>
      <c r="O7" s="32"/>
    </row>
    <row r="8" ht="14.25" customHeight="1">
      <c r="A8" s="10" t="s">
        <v>59</v>
      </c>
      <c r="B8" s="10">
        <f>107*10^-4</f>
        <v>0.0107</v>
      </c>
      <c r="C8" s="1" t="s">
        <v>60</v>
      </c>
      <c r="D8" s="10">
        <v>4.0</v>
      </c>
      <c r="E8" s="11">
        <f>'profile editor'!E7</f>
        <v>0.01333333333</v>
      </c>
      <c r="F8" s="11">
        <f>'gear reducer'!I8</f>
        <v>0.01111111111</v>
      </c>
      <c r="G8" s="11">
        <f>'gear reducer'!J8</f>
        <v>1.333333333</v>
      </c>
      <c r="H8" s="11">
        <f>'gear reducer'!K8</f>
        <v>100</v>
      </c>
      <c r="I8" s="32"/>
      <c r="J8" s="32">
        <f>'gear reducer'!P8</f>
        <v>895.1099325</v>
      </c>
      <c r="K8" s="32">
        <f>'gear reducer'!Q8</f>
        <v>1193.47991</v>
      </c>
      <c r="L8" s="32">
        <f t="shared" si="1"/>
        <v>896.1799325</v>
      </c>
      <c r="M8" s="11">
        <f t="shared" si="2"/>
        <v>1194.906577</v>
      </c>
      <c r="N8" s="32"/>
      <c r="O8" s="54"/>
      <c r="P8" s="55" t="s">
        <v>88</v>
      </c>
      <c r="Q8" s="56"/>
      <c r="R8" s="57" t="s">
        <v>89</v>
      </c>
      <c r="S8" s="56"/>
    </row>
    <row r="9" ht="14.25" customHeight="1">
      <c r="A9" s="1" t="s">
        <v>90</v>
      </c>
      <c r="B9" s="27">
        <f>B8*10</f>
        <v>0.107</v>
      </c>
      <c r="D9" s="10">
        <v>5.0</v>
      </c>
      <c r="E9" s="11">
        <f>'profile editor'!E8</f>
        <v>0.01666666667</v>
      </c>
      <c r="F9" s="11">
        <f>'gear reducer'!I9</f>
        <v>0.01666666667</v>
      </c>
      <c r="G9" s="11">
        <f>'gear reducer'!J9</f>
        <v>1.666666667</v>
      </c>
      <c r="H9" s="11">
        <f>'gear reducer'!K9</f>
        <v>100</v>
      </c>
      <c r="I9" s="32"/>
      <c r="J9" s="32">
        <f>'gear reducer'!P9</f>
        <v>895.1099325</v>
      </c>
      <c r="K9" s="32">
        <f>'gear reducer'!Q9</f>
        <v>1491.849887</v>
      </c>
      <c r="L9" s="32">
        <f t="shared" si="1"/>
        <v>896.1799325</v>
      </c>
      <c r="M9" s="11">
        <f t="shared" si="2"/>
        <v>1493.633221</v>
      </c>
      <c r="N9" s="32"/>
      <c r="O9" s="58"/>
      <c r="P9" s="59" t="s">
        <v>91</v>
      </c>
      <c r="Q9" s="59" t="s">
        <v>92</v>
      </c>
      <c r="R9" s="59" t="s">
        <v>91</v>
      </c>
      <c r="S9" s="59" t="s">
        <v>92</v>
      </c>
    </row>
    <row r="10" ht="14.25" customHeight="1">
      <c r="D10" s="10">
        <v>6.0</v>
      </c>
      <c r="E10" s="11">
        <f>'profile editor'!E9</f>
        <v>0.02</v>
      </c>
      <c r="F10" s="11">
        <f>'gear reducer'!I10</f>
        <v>0.02333333333</v>
      </c>
      <c r="G10" s="11">
        <f>'gear reducer'!J10</f>
        <v>2</v>
      </c>
      <c r="H10" s="11">
        <f>'gear reducer'!K10</f>
        <v>100</v>
      </c>
      <c r="I10" s="32"/>
      <c r="J10" s="32">
        <f>'gear reducer'!P10</f>
        <v>895.1099325</v>
      </c>
      <c r="K10" s="32">
        <f>'gear reducer'!Q10</f>
        <v>1790.219865</v>
      </c>
      <c r="L10" s="32">
        <f t="shared" si="1"/>
        <v>896.1799325</v>
      </c>
      <c r="M10" s="11">
        <f t="shared" si="2"/>
        <v>1792.359865</v>
      </c>
      <c r="N10" s="32"/>
      <c r="O10" s="60" t="s">
        <v>93</v>
      </c>
      <c r="P10" s="61">
        <f>-MIN((G4:G154))</f>
        <v>5.333333333</v>
      </c>
      <c r="Q10" s="62"/>
      <c r="R10" s="62"/>
      <c r="S10" s="56"/>
    </row>
    <row r="11" ht="14.25" customHeight="1">
      <c r="D11" s="10">
        <v>7.0</v>
      </c>
      <c r="E11" s="11">
        <f>'profile editor'!E10</f>
        <v>0.02333333333</v>
      </c>
      <c r="F11" s="11">
        <f>'gear reducer'!I11</f>
        <v>0.03111111111</v>
      </c>
      <c r="G11" s="11">
        <f>'gear reducer'!J11</f>
        <v>2.333333333</v>
      </c>
      <c r="H11" s="11">
        <f>'gear reducer'!K11</f>
        <v>100</v>
      </c>
      <c r="I11" s="32"/>
      <c r="J11" s="32">
        <f>'gear reducer'!P11</f>
        <v>895.1099325</v>
      </c>
      <c r="K11" s="32">
        <f>'gear reducer'!Q11</f>
        <v>2088.589842</v>
      </c>
      <c r="L11" s="32">
        <f t="shared" si="1"/>
        <v>896.1799325</v>
      </c>
      <c r="M11" s="11">
        <f t="shared" si="2"/>
        <v>2091.086509</v>
      </c>
      <c r="N11" s="32"/>
      <c r="O11" s="60" t="s">
        <v>94</v>
      </c>
      <c r="P11" s="61">
        <f>SQRT(SUMSQ(G:G)/150)</f>
        <v>3.023375597</v>
      </c>
      <c r="Q11" s="62"/>
      <c r="R11" s="62"/>
      <c r="S11" s="56"/>
    </row>
    <row r="12" ht="14.25" customHeight="1">
      <c r="D12" s="10">
        <v>8.0</v>
      </c>
      <c r="E12" s="11">
        <f>'profile editor'!E11</f>
        <v>0.02666666667</v>
      </c>
      <c r="F12" s="11">
        <f>'gear reducer'!I12</f>
        <v>0.04</v>
      </c>
      <c r="G12" s="11">
        <f>'gear reducer'!J12</f>
        <v>2.666666667</v>
      </c>
      <c r="H12" s="11">
        <f>'gear reducer'!K12</f>
        <v>100</v>
      </c>
      <c r="I12" s="32"/>
      <c r="J12" s="32">
        <f>'gear reducer'!P12</f>
        <v>895.1099325</v>
      </c>
      <c r="K12" s="32">
        <f>'gear reducer'!Q12</f>
        <v>2386.95982</v>
      </c>
      <c r="L12" s="32">
        <f t="shared" si="1"/>
        <v>896.1799325</v>
      </c>
      <c r="M12" s="11">
        <f t="shared" si="2"/>
        <v>2389.813153</v>
      </c>
      <c r="N12" s="32"/>
      <c r="O12" s="60" t="s">
        <v>95</v>
      </c>
      <c r="P12" s="63">
        <f>MAX(J4:J154)</f>
        <v>895.1099325</v>
      </c>
      <c r="Q12" s="63">
        <f>MAX(L4:L154)</f>
        <v>896.1799325</v>
      </c>
      <c r="R12" s="63">
        <f t="shared" ref="R12:S12" si="3">P12*(1+$B$5)</f>
        <v>1074.131919</v>
      </c>
      <c r="S12" s="63">
        <f t="shared" si="3"/>
        <v>1075.415919</v>
      </c>
    </row>
    <row r="13" ht="14.25" customHeight="1">
      <c r="D13" s="10">
        <v>9.0</v>
      </c>
      <c r="E13" s="11">
        <f>'profile editor'!E12</f>
        <v>0.03</v>
      </c>
      <c r="F13" s="11">
        <f>'gear reducer'!I13</f>
        <v>0.05</v>
      </c>
      <c r="G13" s="11">
        <f>'gear reducer'!J13</f>
        <v>3</v>
      </c>
      <c r="H13" s="11">
        <f>'gear reducer'!K13</f>
        <v>100</v>
      </c>
      <c r="I13" s="32"/>
      <c r="J13" s="32">
        <f>'gear reducer'!P13</f>
        <v>895.1099325</v>
      </c>
      <c r="K13" s="32">
        <f>'gear reducer'!Q13</f>
        <v>2685.329797</v>
      </c>
      <c r="L13" s="32">
        <f t="shared" si="1"/>
        <v>896.1799325</v>
      </c>
      <c r="M13" s="11">
        <f t="shared" si="2"/>
        <v>2688.539797</v>
      </c>
      <c r="N13" s="32"/>
      <c r="O13" s="60" t="s">
        <v>96</v>
      </c>
      <c r="P13" s="63">
        <f>(SUMSQ(J5:J104)/100)^(1/2)</f>
        <v>382.4254183</v>
      </c>
      <c r="Q13" s="63">
        <f>(SUMSQ(L5:L104)/100)^(1/2)</f>
        <v>382.9520662</v>
      </c>
      <c r="R13" s="63">
        <f t="shared" ref="R13:S13" si="4">P13*(1+$B$5)</f>
        <v>458.9105019</v>
      </c>
      <c r="S13" s="63">
        <f t="shared" si="4"/>
        <v>459.5424794</v>
      </c>
    </row>
    <row r="14" ht="14.25" customHeight="1">
      <c r="D14" s="10">
        <v>10.0</v>
      </c>
      <c r="E14" s="11">
        <f>'profile editor'!E13</f>
        <v>0.03333333333</v>
      </c>
      <c r="F14" s="11">
        <f>'gear reducer'!I14</f>
        <v>0.06111111111</v>
      </c>
      <c r="G14" s="11">
        <f>'gear reducer'!J14</f>
        <v>3.333333333</v>
      </c>
      <c r="H14" s="11">
        <f>'gear reducer'!K14</f>
        <v>100</v>
      </c>
      <c r="I14" s="32"/>
      <c r="J14" s="32">
        <f>'gear reducer'!P14</f>
        <v>895.1099325</v>
      </c>
      <c r="K14" s="32">
        <f>'gear reducer'!Q14</f>
        <v>2983.699775</v>
      </c>
      <c r="L14" s="32">
        <f t="shared" si="1"/>
        <v>896.1799325</v>
      </c>
      <c r="M14" s="11">
        <f t="shared" si="2"/>
        <v>2987.266442</v>
      </c>
      <c r="N14" s="32"/>
      <c r="O14" s="64" t="s">
        <v>72</v>
      </c>
      <c r="P14" s="65">
        <f>Q5</f>
        <v>6.1291875</v>
      </c>
      <c r="Q14" s="65">
        <f>P14+B8</f>
        <v>6.1398875</v>
      </c>
      <c r="R14" s="65">
        <f t="shared" ref="R14:S14" si="5">P14*(1+$B$5)</f>
        <v>7.355025</v>
      </c>
      <c r="S14" s="65">
        <f t="shared" si="5"/>
        <v>7.367865</v>
      </c>
    </row>
    <row r="15" ht="14.25" customHeight="1">
      <c r="D15" s="10">
        <v>11.0</v>
      </c>
      <c r="E15" s="11">
        <f>'profile editor'!E14</f>
        <v>0.03666666667</v>
      </c>
      <c r="F15" s="11">
        <f>'gear reducer'!I15</f>
        <v>0.07222222222</v>
      </c>
      <c r="G15" s="11">
        <f>'gear reducer'!J15</f>
        <v>3.333333333</v>
      </c>
      <c r="H15" s="11">
        <f>'gear reducer'!K15</f>
        <v>0</v>
      </c>
      <c r="I15" s="32"/>
      <c r="J15" s="32">
        <f>'gear reducer'!P15</f>
        <v>178.3862483</v>
      </c>
      <c r="K15" s="32">
        <f>'gear reducer'!Q15</f>
        <v>594.6208276</v>
      </c>
      <c r="L15" s="32">
        <f t="shared" si="1"/>
        <v>178.3862483</v>
      </c>
      <c r="M15" s="11">
        <f t="shared" si="2"/>
        <v>594.6208276</v>
      </c>
      <c r="N15" s="32"/>
      <c r="P15" s="10"/>
      <c r="Q15" s="10"/>
      <c r="R15" s="10"/>
      <c r="S15" s="10"/>
    </row>
    <row r="16" ht="14.25" customHeight="1">
      <c r="D16" s="10">
        <v>12.0</v>
      </c>
      <c r="E16" s="11">
        <f>'profile editor'!E15</f>
        <v>0.04</v>
      </c>
      <c r="F16" s="11">
        <f>'gear reducer'!I16</f>
        <v>0.08333333333</v>
      </c>
      <c r="G16" s="11">
        <f>'gear reducer'!J16</f>
        <v>3.333333333</v>
      </c>
      <c r="H16" s="11">
        <f>'gear reducer'!K16</f>
        <v>0</v>
      </c>
      <c r="I16" s="32"/>
      <c r="J16" s="32">
        <f>'gear reducer'!P16</f>
        <v>178.3862483</v>
      </c>
      <c r="K16" s="32">
        <f>'gear reducer'!Q16</f>
        <v>594.6208276</v>
      </c>
      <c r="L16" s="32">
        <f t="shared" si="1"/>
        <v>178.3862483</v>
      </c>
      <c r="M16" s="11">
        <f t="shared" si="2"/>
        <v>594.6208276</v>
      </c>
      <c r="N16" s="32"/>
    </row>
    <row r="17" ht="14.25" customHeight="1">
      <c r="D17" s="10">
        <v>13.0</v>
      </c>
      <c r="E17" s="11">
        <f>'profile editor'!E16</f>
        <v>0.04333333333</v>
      </c>
      <c r="F17" s="11">
        <f>'gear reducer'!I17</f>
        <v>0.09444444444</v>
      </c>
      <c r="G17" s="11">
        <f>'gear reducer'!J17</f>
        <v>3.333333333</v>
      </c>
      <c r="H17" s="11">
        <f>'gear reducer'!K17</f>
        <v>0</v>
      </c>
      <c r="I17" s="32"/>
      <c r="J17" s="32">
        <f>'gear reducer'!P17</f>
        <v>178.3862483</v>
      </c>
      <c r="K17" s="32">
        <f>'gear reducer'!Q17</f>
        <v>594.6208276</v>
      </c>
      <c r="L17" s="32">
        <f t="shared" si="1"/>
        <v>178.3862483</v>
      </c>
      <c r="M17" s="11">
        <f t="shared" si="2"/>
        <v>594.6208276</v>
      </c>
      <c r="N17" s="32"/>
    </row>
    <row r="18" ht="14.25" customHeight="1">
      <c r="D18" s="10">
        <v>14.0</v>
      </c>
      <c r="E18" s="11">
        <f>'profile editor'!E17</f>
        <v>0.04666666667</v>
      </c>
      <c r="F18" s="11">
        <f>'gear reducer'!I18</f>
        <v>0.1055555556</v>
      </c>
      <c r="G18" s="11">
        <f>'gear reducer'!J18</f>
        <v>3.333333333</v>
      </c>
      <c r="H18" s="11">
        <f>'gear reducer'!K18</f>
        <v>0</v>
      </c>
      <c r="I18" s="32"/>
      <c r="J18" s="32">
        <f>'gear reducer'!P18</f>
        <v>178.3862483</v>
      </c>
      <c r="K18" s="32">
        <f>'gear reducer'!Q18</f>
        <v>594.6208276</v>
      </c>
      <c r="L18" s="32">
        <f t="shared" si="1"/>
        <v>178.3862483</v>
      </c>
      <c r="M18" s="11">
        <f t="shared" si="2"/>
        <v>594.6208276</v>
      </c>
      <c r="N18" s="32"/>
      <c r="O18" s="66"/>
      <c r="P18" s="66"/>
      <c r="Q18" s="67" t="s">
        <v>97</v>
      </c>
      <c r="R18" s="56"/>
    </row>
    <row r="19" ht="14.25" customHeight="1">
      <c r="D19" s="10">
        <v>15.0</v>
      </c>
      <c r="E19" s="11">
        <f>'profile editor'!E18</f>
        <v>0.05</v>
      </c>
      <c r="F19" s="11">
        <f>'gear reducer'!I19</f>
        <v>0.1166666667</v>
      </c>
      <c r="G19" s="11">
        <f>'gear reducer'!J19</f>
        <v>3.333333333</v>
      </c>
      <c r="H19" s="11">
        <f>'gear reducer'!K19</f>
        <v>0</v>
      </c>
      <c r="I19" s="32"/>
      <c r="J19" s="32">
        <f>'gear reducer'!P19</f>
        <v>178.3862483</v>
      </c>
      <c r="K19" s="32">
        <f>'gear reducer'!Q19</f>
        <v>594.6208276</v>
      </c>
      <c r="L19" s="32">
        <f t="shared" si="1"/>
        <v>178.3862483</v>
      </c>
      <c r="M19" s="11">
        <f t="shared" si="2"/>
        <v>594.6208276</v>
      </c>
      <c r="N19" s="32"/>
      <c r="O19" s="66"/>
      <c r="P19" s="66"/>
      <c r="Q19" s="68" t="s">
        <v>88</v>
      </c>
      <c r="R19" s="69" t="s">
        <v>89</v>
      </c>
    </row>
    <row r="20" ht="14.25" customHeight="1">
      <c r="D20" s="10">
        <v>16.0</v>
      </c>
      <c r="E20" s="11">
        <f>'profile editor'!E19</f>
        <v>0.05333333333</v>
      </c>
      <c r="F20" s="11">
        <f>'gear reducer'!I20</f>
        <v>0.1277777778</v>
      </c>
      <c r="G20" s="11">
        <f>'gear reducer'!J20</f>
        <v>3.333333333</v>
      </c>
      <c r="H20" s="11">
        <f>'gear reducer'!K20</f>
        <v>0</v>
      </c>
      <c r="I20" s="32"/>
      <c r="J20" s="32">
        <f>'gear reducer'!P20</f>
        <v>178.3862483</v>
      </c>
      <c r="K20" s="32">
        <f>'gear reducer'!Q20</f>
        <v>594.6208276</v>
      </c>
      <c r="L20" s="32">
        <f t="shared" si="1"/>
        <v>178.3862483</v>
      </c>
      <c r="M20" s="11">
        <f t="shared" si="2"/>
        <v>594.6208276</v>
      </c>
      <c r="N20" s="32"/>
      <c r="O20" s="70" t="s">
        <v>98</v>
      </c>
      <c r="P20" s="71">
        <f>2000*2*PI()/60</f>
        <v>209.4395102</v>
      </c>
      <c r="Q20" s="72">
        <f t="shared" ref="Q20:Q21" si="6">P10/P20</f>
        <v>0.02546479089</v>
      </c>
      <c r="R20" s="72">
        <f t="shared" ref="R20:R21" si="7">P10/P20</f>
        <v>0.02546479089</v>
      </c>
    </row>
    <row r="21" ht="14.25" customHeight="1">
      <c r="D21" s="10">
        <v>17.0</v>
      </c>
      <c r="E21" s="11">
        <f>'profile editor'!E20</f>
        <v>0.05666666667</v>
      </c>
      <c r="F21" s="11">
        <f>'gear reducer'!I21</f>
        <v>0.1388888889</v>
      </c>
      <c r="G21" s="11">
        <f>'gear reducer'!J21</f>
        <v>3.333333333</v>
      </c>
      <c r="H21" s="11">
        <f>'gear reducer'!K21</f>
        <v>0</v>
      </c>
      <c r="I21" s="32"/>
      <c r="J21" s="32">
        <f>'gear reducer'!P21</f>
        <v>178.3862483</v>
      </c>
      <c r="K21" s="32">
        <f>'gear reducer'!Q21</f>
        <v>594.6208276</v>
      </c>
      <c r="L21" s="32">
        <f t="shared" si="1"/>
        <v>178.3862483</v>
      </c>
      <c r="M21" s="11">
        <f t="shared" si="2"/>
        <v>594.6208276</v>
      </c>
      <c r="N21" s="32"/>
      <c r="O21" s="70" t="s">
        <v>99</v>
      </c>
      <c r="P21" s="71">
        <f>1000*2*PI()/60</f>
        <v>104.7197551</v>
      </c>
      <c r="Q21" s="72">
        <f t="shared" si="6"/>
        <v>0.02887111026</v>
      </c>
      <c r="R21" s="72">
        <f t="shared" si="7"/>
        <v>0.02887111026</v>
      </c>
    </row>
    <row r="22" ht="14.25" customHeight="1">
      <c r="D22" s="10">
        <v>18.0</v>
      </c>
      <c r="E22" s="11">
        <f>'profile editor'!E21</f>
        <v>0.06</v>
      </c>
      <c r="F22" s="11">
        <f>'gear reducer'!I22</f>
        <v>0.15</v>
      </c>
      <c r="G22" s="11">
        <f>'gear reducer'!J22</f>
        <v>3.333333333</v>
      </c>
      <c r="H22" s="11">
        <f>'gear reducer'!K22</f>
        <v>0</v>
      </c>
      <c r="I22" s="32"/>
      <c r="J22" s="32">
        <f>'gear reducer'!P22</f>
        <v>178.3862483</v>
      </c>
      <c r="K22" s="32">
        <f>'gear reducer'!Q22</f>
        <v>594.6208276</v>
      </c>
      <c r="L22" s="32">
        <f t="shared" si="1"/>
        <v>178.3862483</v>
      </c>
      <c r="M22" s="11">
        <f t="shared" si="2"/>
        <v>594.6208276</v>
      </c>
      <c r="N22" s="32"/>
      <c r="O22" s="70" t="s">
        <v>100</v>
      </c>
      <c r="P22" s="73">
        <v>143.0</v>
      </c>
      <c r="Q22" s="72">
        <f t="shared" ref="Q22:Q23" si="8">Q12/P22</f>
        <v>6.266992535</v>
      </c>
      <c r="R22" s="72">
        <f t="shared" ref="R22:R23" si="9">S12/P22</f>
        <v>7.520391042</v>
      </c>
    </row>
    <row r="23" ht="14.25" customHeight="1">
      <c r="D23" s="10">
        <v>19.0</v>
      </c>
      <c r="E23" s="11">
        <f>'profile editor'!E22</f>
        <v>0.06333333333</v>
      </c>
      <c r="F23" s="11">
        <f>'gear reducer'!I23</f>
        <v>0.1611111111</v>
      </c>
      <c r="G23" s="11">
        <f>'gear reducer'!J23</f>
        <v>3.333333333</v>
      </c>
      <c r="H23" s="11">
        <f>'gear reducer'!K23</f>
        <v>0</v>
      </c>
      <c r="I23" s="32"/>
      <c r="J23" s="32">
        <f>'gear reducer'!P23</f>
        <v>178.3862483</v>
      </c>
      <c r="K23" s="32">
        <f>'gear reducer'!Q23</f>
        <v>594.6208276</v>
      </c>
      <c r="L23" s="32">
        <f t="shared" si="1"/>
        <v>178.3862483</v>
      </c>
      <c r="M23" s="11">
        <f t="shared" si="2"/>
        <v>594.6208276</v>
      </c>
      <c r="N23" s="32"/>
      <c r="O23" s="70" t="s">
        <v>101</v>
      </c>
      <c r="P23" s="73">
        <v>57.3</v>
      </c>
      <c r="Q23" s="72">
        <f t="shared" si="8"/>
        <v>6.683282133</v>
      </c>
      <c r="R23" s="72">
        <f t="shared" si="9"/>
        <v>8.019938559</v>
      </c>
    </row>
    <row r="24" ht="14.25" customHeight="1">
      <c r="D24" s="10">
        <v>20.0</v>
      </c>
      <c r="E24" s="11">
        <f>'profile editor'!E23</f>
        <v>0.06666666667</v>
      </c>
      <c r="F24" s="11">
        <f>'gear reducer'!I24</f>
        <v>0.1722222222</v>
      </c>
      <c r="G24" s="11">
        <f>'gear reducer'!J24</f>
        <v>3.333333333</v>
      </c>
      <c r="H24" s="11">
        <f>'gear reducer'!K24</f>
        <v>0</v>
      </c>
      <c r="I24" s="32"/>
      <c r="J24" s="32">
        <f>'gear reducer'!P24</f>
        <v>178.3862483</v>
      </c>
      <c r="K24" s="32">
        <f>'gear reducer'!Q24</f>
        <v>594.6208276</v>
      </c>
      <c r="L24" s="32">
        <f t="shared" si="1"/>
        <v>178.3862483</v>
      </c>
      <c r="M24" s="11">
        <f t="shared" si="2"/>
        <v>594.6208276</v>
      </c>
      <c r="N24" s="32"/>
      <c r="O24" s="70" t="s">
        <v>102</v>
      </c>
      <c r="P24" s="74">
        <f>B9</f>
        <v>0.107</v>
      </c>
      <c r="Q24" s="71">
        <f>P14/B8</f>
        <v>572.8212617</v>
      </c>
      <c r="R24" s="71">
        <f>R14/B8</f>
        <v>687.385514</v>
      </c>
      <c r="S24" s="2"/>
    </row>
    <row r="25" ht="14.25" customHeight="1">
      <c r="D25" s="10">
        <v>21.0</v>
      </c>
      <c r="E25" s="11">
        <f>'profile editor'!E24</f>
        <v>0.07</v>
      </c>
      <c r="F25" s="11">
        <f>'gear reducer'!I25</f>
        <v>0.1822222222</v>
      </c>
      <c r="G25" s="11">
        <f>'gear reducer'!J25</f>
        <v>3</v>
      </c>
      <c r="H25" s="11">
        <f>'gear reducer'!K25</f>
        <v>-100</v>
      </c>
      <c r="I25" s="32"/>
      <c r="J25" s="32">
        <f>'gear reducer'!P25</f>
        <v>-538.3374359</v>
      </c>
      <c r="K25" s="32">
        <f>'gear reducer'!Q25</f>
        <v>-1615.012308</v>
      </c>
      <c r="L25" s="32">
        <f t="shared" si="1"/>
        <v>-539.4074359</v>
      </c>
      <c r="M25" s="11">
        <f t="shared" si="2"/>
        <v>-1618.222308</v>
      </c>
      <c r="N25" s="32"/>
      <c r="Q25" s="71">
        <f>P14/B9</f>
        <v>57.28212617</v>
      </c>
      <c r="R25" s="71">
        <f>R14/B9</f>
        <v>68.7385514</v>
      </c>
    </row>
    <row r="26" ht="14.25" customHeight="1">
      <c r="D26" s="10">
        <v>22.0</v>
      </c>
      <c r="E26" s="11">
        <f>'profile editor'!E25</f>
        <v>0.07333333333</v>
      </c>
      <c r="F26" s="11">
        <f>'gear reducer'!I26</f>
        <v>0.1911111111</v>
      </c>
      <c r="G26" s="11">
        <f>'gear reducer'!J26</f>
        <v>2.666666667</v>
      </c>
      <c r="H26" s="11">
        <f>'gear reducer'!K26</f>
        <v>-100</v>
      </c>
      <c r="I26" s="32"/>
      <c r="J26" s="32">
        <f>'gear reducer'!P26</f>
        <v>-538.3374359</v>
      </c>
      <c r="K26" s="32">
        <f>'gear reducer'!Q26</f>
        <v>-1435.566496</v>
      </c>
      <c r="L26" s="32">
        <f t="shared" si="1"/>
        <v>-539.4074359</v>
      </c>
      <c r="M26" s="11">
        <f t="shared" si="2"/>
        <v>-1438.419829</v>
      </c>
      <c r="N26" s="32"/>
    </row>
    <row r="27" ht="14.25" customHeight="1">
      <c r="D27" s="10">
        <v>23.0</v>
      </c>
      <c r="E27" s="11">
        <f>'profile editor'!E26</f>
        <v>0.07666666667</v>
      </c>
      <c r="F27" s="11">
        <f>'gear reducer'!I27</f>
        <v>0.1988888889</v>
      </c>
      <c r="G27" s="11">
        <f>'gear reducer'!J27</f>
        <v>2.333333333</v>
      </c>
      <c r="H27" s="11">
        <f>'gear reducer'!K27</f>
        <v>-100</v>
      </c>
      <c r="I27" s="32"/>
      <c r="J27" s="32">
        <f>'gear reducer'!P27</f>
        <v>-538.3374359</v>
      </c>
      <c r="K27" s="32">
        <f>'gear reducer'!Q27</f>
        <v>-1256.120684</v>
      </c>
      <c r="L27" s="32">
        <f t="shared" si="1"/>
        <v>-539.4074359</v>
      </c>
      <c r="M27" s="11">
        <f t="shared" si="2"/>
        <v>-1258.61735</v>
      </c>
      <c r="N27" s="32"/>
    </row>
    <row r="28" ht="14.25" customHeight="1">
      <c r="D28" s="10">
        <v>24.0</v>
      </c>
      <c r="E28" s="11">
        <f>'profile editor'!E27</f>
        <v>0.08</v>
      </c>
      <c r="F28" s="11">
        <f>'gear reducer'!I28</f>
        <v>0.2055555556</v>
      </c>
      <c r="G28" s="11">
        <f>'gear reducer'!J28</f>
        <v>2</v>
      </c>
      <c r="H28" s="11">
        <f>'gear reducer'!K28</f>
        <v>-100</v>
      </c>
      <c r="I28" s="32"/>
      <c r="J28" s="32">
        <f>'gear reducer'!P28</f>
        <v>-538.3374359</v>
      </c>
      <c r="K28" s="32">
        <f>'gear reducer'!Q28</f>
        <v>-1076.674872</v>
      </c>
      <c r="L28" s="32">
        <f t="shared" si="1"/>
        <v>-539.4074359</v>
      </c>
      <c r="M28" s="11">
        <f t="shared" si="2"/>
        <v>-1078.814872</v>
      </c>
      <c r="N28" s="32"/>
    </row>
    <row r="29" ht="14.25" customHeight="1">
      <c r="D29" s="10">
        <v>25.0</v>
      </c>
      <c r="E29" s="11">
        <f>'profile editor'!E28</f>
        <v>0.08333333333</v>
      </c>
      <c r="F29" s="11">
        <f>'gear reducer'!I29</f>
        <v>0.2111111111</v>
      </c>
      <c r="G29" s="11">
        <f>'gear reducer'!J29</f>
        <v>1.666666667</v>
      </c>
      <c r="H29" s="11">
        <f>'gear reducer'!K29</f>
        <v>-100</v>
      </c>
      <c r="I29" s="32"/>
      <c r="J29" s="32">
        <f>'gear reducer'!P29</f>
        <v>-538.3374359</v>
      </c>
      <c r="K29" s="32">
        <f>'gear reducer'!Q29</f>
        <v>-897.2290599</v>
      </c>
      <c r="L29" s="32">
        <f t="shared" si="1"/>
        <v>-539.4074359</v>
      </c>
      <c r="M29" s="11">
        <f t="shared" si="2"/>
        <v>-899.0123932</v>
      </c>
      <c r="N29" s="32"/>
    </row>
    <row r="30" ht="14.25" customHeight="1">
      <c r="D30" s="10">
        <v>26.0</v>
      </c>
      <c r="E30" s="11">
        <f>'profile editor'!E29</f>
        <v>0.08666666667</v>
      </c>
      <c r="F30" s="11">
        <f>'gear reducer'!I30</f>
        <v>0.2155555556</v>
      </c>
      <c r="G30" s="11">
        <f>'gear reducer'!J30</f>
        <v>1.333333333</v>
      </c>
      <c r="H30" s="11">
        <f>'gear reducer'!K30</f>
        <v>-100</v>
      </c>
      <c r="I30" s="32"/>
      <c r="J30" s="32">
        <f>'gear reducer'!P30</f>
        <v>-538.3374359</v>
      </c>
      <c r="K30" s="32">
        <f>'gear reducer'!Q30</f>
        <v>-717.7832479</v>
      </c>
      <c r="L30" s="32">
        <f t="shared" si="1"/>
        <v>-539.4074359</v>
      </c>
      <c r="M30" s="11">
        <f t="shared" si="2"/>
        <v>-719.2099146</v>
      </c>
      <c r="N30" s="32"/>
    </row>
    <row r="31" ht="14.25" customHeight="1">
      <c r="D31" s="10">
        <v>27.0</v>
      </c>
      <c r="E31" s="11">
        <f>'profile editor'!E30</f>
        <v>0.09</v>
      </c>
      <c r="F31" s="11">
        <f>'gear reducer'!I31</f>
        <v>0.2188888889</v>
      </c>
      <c r="G31" s="11">
        <f>'gear reducer'!J31</f>
        <v>1</v>
      </c>
      <c r="H31" s="11">
        <f>'gear reducer'!K31</f>
        <v>-100</v>
      </c>
      <c r="I31" s="32"/>
      <c r="J31" s="32">
        <f>'gear reducer'!P31</f>
        <v>-538.3374359</v>
      </c>
      <c r="K31" s="32">
        <f>'gear reducer'!Q31</f>
        <v>-538.3374359</v>
      </c>
      <c r="L31" s="32">
        <f t="shared" si="1"/>
        <v>-539.4074359</v>
      </c>
      <c r="M31" s="11">
        <f t="shared" si="2"/>
        <v>-539.4074359</v>
      </c>
      <c r="N31" s="32"/>
      <c r="O31" s="3"/>
      <c r="Q31" s="3"/>
    </row>
    <row r="32" ht="14.25" customHeight="1">
      <c r="D32" s="10">
        <v>28.0</v>
      </c>
      <c r="E32" s="11">
        <f>'profile editor'!E31</f>
        <v>0.09333333333</v>
      </c>
      <c r="F32" s="11">
        <f>'gear reducer'!I32</f>
        <v>0.2211111111</v>
      </c>
      <c r="G32" s="11">
        <f>'gear reducer'!J32</f>
        <v>0.6666666667</v>
      </c>
      <c r="H32" s="11">
        <f>'gear reducer'!K32</f>
        <v>-100</v>
      </c>
      <c r="I32" s="32"/>
      <c r="J32" s="32">
        <f>'gear reducer'!P32</f>
        <v>-538.3374359</v>
      </c>
      <c r="K32" s="32">
        <f>'gear reducer'!Q32</f>
        <v>-358.8916239</v>
      </c>
      <c r="L32" s="32">
        <f t="shared" si="1"/>
        <v>-539.4074359</v>
      </c>
      <c r="M32" s="11">
        <f t="shared" si="2"/>
        <v>-359.6049573</v>
      </c>
      <c r="N32" s="32"/>
      <c r="O32" s="10"/>
      <c r="P32" s="10"/>
      <c r="Q32" s="10"/>
      <c r="R32" s="10"/>
    </row>
    <row r="33" ht="14.25" customHeight="1">
      <c r="D33" s="10">
        <v>29.0</v>
      </c>
      <c r="E33" s="11">
        <f>'profile editor'!E32</f>
        <v>0.09666666667</v>
      </c>
      <c r="F33" s="11">
        <f>'gear reducer'!I33</f>
        <v>0.2222222222</v>
      </c>
      <c r="G33" s="11">
        <f>'gear reducer'!J33</f>
        <v>0.3333333333</v>
      </c>
      <c r="H33" s="11">
        <f>'gear reducer'!K33</f>
        <v>-100</v>
      </c>
      <c r="I33" s="32"/>
      <c r="J33" s="32">
        <f>'gear reducer'!P33</f>
        <v>-538.3374359</v>
      </c>
      <c r="K33" s="32">
        <f>'gear reducer'!Q33</f>
        <v>-179.445812</v>
      </c>
      <c r="L33" s="32">
        <f t="shared" si="1"/>
        <v>-539.4074359</v>
      </c>
      <c r="M33" s="11">
        <f t="shared" si="2"/>
        <v>-179.8024786</v>
      </c>
      <c r="N33" s="32"/>
      <c r="O33" s="10"/>
      <c r="P33" s="10"/>
      <c r="Q33" s="10"/>
      <c r="R33" s="10"/>
    </row>
    <row r="34" ht="14.25" customHeight="1">
      <c r="D34" s="10">
        <v>30.0</v>
      </c>
      <c r="E34" s="11">
        <f>'profile editor'!E33</f>
        <v>0.1</v>
      </c>
      <c r="F34" s="11">
        <f>'gear reducer'!I34</f>
        <v>0.2222222222</v>
      </c>
      <c r="G34" s="11">
        <f>'gear reducer'!J34</f>
        <v>0</v>
      </c>
      <c r="H34" s="11">
        <f>'gear reducer'!K34</f>
        <v>-100</v>
      </c>
      <c r="I34" s="32"/>
      <c r="J34" s="32">
        <f>'gear reducer'!P34</f>
        <v>-538.3374359</v>
      </c>
      <c r="K34" s="32">
        <f>'gear reducer'!Q34</f>
        <v>0</v>
      </c>
      <c r="L34" s="32">
        <f t="shared" si="1"/>
        <v>-539.4074359</v>
      </c>
      <c r="M34" s="11">
        <f t="shared" si="2"/>
        <v>0</v>
      </c>
      <c r="N34" s="32"/>
      <c r="O34" s="10"/>
      <c r="P34" s="10"/>
      <c r="Q34" s="10"/>
      <c r="R34" s="10"/>
    </row>
    <row r="35" ht="14.25" customHeight="1">
      <c r="D35" s="10">
        <v>31.0</v>
      </c>
      <c r="E35" s="11">
        <f>'profile editor'!E34</f>
        <v>0.1033333333</v>
      </c>
      <c r="F35" s="11">
        <f>'gear reducer'!I35</f>
        <v>0.2222222222</v>
      </c>
      <c r="G35" s="11">
        <f>'gear reducer'!J35</f>
        <v>0</v>
      </c>
      <c r="H35" s="11">
        <f>'gear reducer'!K35</f>
        <v>0</v>
      </c>
      <c r="I35" s="32"/>
      <c r="J35" s="32">
        <f>'gear reducer'!P35</f>
        <v>178.3862483</v>
      </c>
      <c r="K35" s="32">
        <f>'gear reducer'!Q35</f>
        <v>0</v>
      </c>
      <c r="L35" s="32">
        <f t="shared" si="1"/>
        <v>178.3862483</v>
      </c>
      <c r="M35" s="11">
        <f t="shared" si="2"/>
        <v>0</v>
      </c>
      <c r="N35" s="32"/>
      <c r="O35" s="10"/>
      <c r="P35" s="10"/>
      <c r="Q35" s="10"/>
      <c r="R35" s="10"/>
    </row>
    <row r="36" ht="14.25" customHeight="1">
      <c r="D36" s="10">
        <v>32.0</v>
      </c>
      <c r="E36" s="11">
        <f>'profile editor'!E35</f>
        <v>0.1066666667</v>
      </c>
      <c r="F36" s="11">
        <f>'gear reducer'!I36</f>
        <v>0.2222222222</v>
      </c>
      <c r="G36" s="11">
        <f>'gear reducer'!J36</f>
        <v>0</v>
      </c>
      <c r="H36" s="11">
        <f>'gear reducer'!K36</f>
        <v>0</v>
      </c>
      <c r="I36" s="32"/>
      <c r="J36" s="32">
        <f>'gear reducer'!P36</f>
        <v>178.3862483</v>
      </c>
      <c r="K36" s="32">
        <f>'gear reducer'!Q36</f>
        <v>0</v>
      </c>
      <c r="L36" s="32">
        <f t="shared" si="1"/>
        <v>178.3862483</v>
      </c>
      <c r="M36" s="11">
        <f t="shared" si="2"/>
        <v>0</v>
      </c>
      <c r="N36" s="32"/>
      <c r="O36" s="10"/>
      <c r="P36" s="10"/>
      <c r="Q36" s="10"/>
      <c r="R36" s="10"/>
    </row>
    <row r="37" ht="14.25" customHeight="1">
      <c r="D37" s="10">
        <v>33.0</v>
      </c>
      <c r="E37" s="11">
        <f>'profile editor'!E36</f>
        <v>0.11</v>
      </c>
      <c r="F37" s="11">
        <f>'gear reducer'!I37</f>
        <v>0.2222222222</v>
      </c>
      <c r="G37" s="11">
        <f>'gear reducer'!J37</f>
        <v>0</v>
      </c>
      <c r="H37" s="11">
        <f>'gear reducer'!K37</f>
        <v>0</v>
      </c>
      <c r="I37" s="32"/>
      <c r="J37" s="32">
        <f>'gear reducer'!P37</f>
        <v>178.3862483</v>
      </c>
      <c r="K37" s="32">
        <f>'gear reducer'!Q37</f>
        <v>0</v>
      </c>
      <c r="L37" s="32">
        <f t="shared" si="1"/>
        <v>178.3862483</v>
      </c>
      <c r="M37" s="11">
        <f t="shared" si="2"/>
        <v>0</v>
      </c>
      <c r="N37" s="32"/>
      <c r="O37" s="10"/>
      <c r="P37" s="10"/>
      <c r="Q37" s="10"/>
      <c r="R37" s="10"/>
    </row>
    <row r="38" ht="14.25" customHeight="1">
      <c r="D38" s="10">
        <v>34.0</v>
      </c>
      <c r="E38" s="11">
        <f>'profile editor'!E37</f>
        <v>0.1133333333</v>
      </c>
      <c r="F38" s="11">
        <f>'gear reducer'!I38</f>
        <v>0.2222222222</v>
      </c>
      <c r="G38" s="11">
        <f>'gear reducer'!J38</f>
        <v>0</v>
      </c>
      <c r="H38" s="11">
        <f>'gear reducer'!K38</f>
        <v>0</v>
      </c>
      <c r="I38" s="32"/>
      <c r="J38" s="32">
        <f>'gear reducer'!P38</f>
        <v>178.3862483</v>
      </c>
      <c r="K38" s="32">
        <f>'gear reducer'!Q38</f>
        <v>0</v>
      </c>
      <c r="L38" s="32">
        <f t="shared" si="1"/>
        <v>178.3862483</v>
      </c>
      <c r="M38" s="11">
        <f t="shared" si="2"/>
        <v>0</v>
      </c>
      <c r="N38" s="32"/>
      <c r="O38" s="10"/>
      <c r="P38" s="10"/>
      <c r="Q38" s="10"/>
      <c r="R38" s="10"/>
    </row>
    <row r="39" ht="14.25" customHeight="1">
      <c r="D39" s="10">
        <v>35.0</v>
      </c>
      <c r="E39" s="11">
        <f>'profile editor'!E38</f>
        <v>0.1166666667</v>
      </c>
      <c r="F39" s="11">
        <f>'gear reducer'!I39</f>
        <v>0.2222222222</v>
      </c>
      <c r="G39" s="11">
        <f>'gear reducer'!J39</f>
        <v>0</v>
      </c>
      <c r="H39" s="11">
        <f>'gear reducer'!K39</f>
        <v>0</v>
      </c>
      <c r="I39" s="32"/>
      <c r="J39" s="32">
        <f>'gear reducer'!P39</f>
        <v>178.3862483</v>
      </c>
      <c r="K39" s="32">
        <f>'gear reducer'!Q39</f>
        <v>0</v>
      </c>
      <c r="L39" s="32">
        <f t="shared" si="1"/>
        <v>178.3862483</v>
      </c>
      <c r="M39" s="11">
        <f t="shared" si="2"/>
        <v>0</v>
      </c>
      <c r="N39" s="32"/>
      <c r="O39" s="10"/>
      <c r="P39" s="10"/>
      <c r="Q39" s="10"/>
      <c r="R39" s="10"/>
    </row>
    <row r="40" ht="14.25" customHeight="1">
      <c r="D40" s="10">
        <v>36.0</v>
      </c>
      <c r="E40" s="11">
        <f>'profile editor'!E39</f>
        <v>0.12</v>
      </c>
      <c r="F40" s="11">
        <f>'gear reducer'!I40</f>
        <v>0.2222222222</v>
      </c>
      <c r="G40" s="11">
        <f>'gear reducer'!J40</f>
        <v>0</v>
      </c>
      <c r="H40" s="11">
        <f>'gear reducer'!K40</f>
        <v>0</v>
      </c>
      <c r="I40" s="32"/>
      <c r="J40" s="32">
        <f>'gear reducer'!P40</f>
        <v>178.3862483</v>
      </c>
      <c r="K40" s="32">
        <f>'gear reducer'!Q40</f>
        <v>0</v>
      </c>
      <c r="L40" s="32">
        <f t="shared" si="1"/>
        <v>178.3862483</v>
      </c>
      <c r="M40" s="11">
        <f t="shared" si="2"/>
        <v>0</v>
      </c>
      <c r="N40" s="32"/>
      <c r="O40" s="10"/>
      <c r="P40" s="10"/>
      <c r="Q40" s="10"/>
      <c r="R40" s="10"/>
    </row>
    <row r="41" ht="14.25" customHeight="1">
      <c r="D41" s="10">
        <v>37.0</v>
      </c>
      <c r="E41" s="11">
        <f>'profile editor'!E40</f>
        <v>0.1233333333</v>
      </c>
      <c r="F41" s="11">
        <f>'gear reducer'!I41</f>
        <v>0.2222222222</v>
      </c>
      <c r="G41" s="11">
        <f>'gear reducer'!J41</f>
        <v>0</v>
      </c>
      <c r="H41" s="11">
        <f>'gear reducer'!K41</f>
        <v>0</v>
      </c>
      <c r="I41" s="32"/>
      <c r="J41" s="32">
        <f>'gear reducer'!P41</f>
        <v>178.3862483</v>
      </c>
      <c r="K41" s="32">
        <f>'gear reducer'!Q41</f>
        <v>0</v>
      </c>
      <c r="L41" s="32">
        <f t="shared" si="1"/>
        <v>178.3862483</v>
      </c>
      <c r="M41" s="11">
        <f t="shared" si="2"/>
        <v>0</v>
      </c>
      <c r="N41" s="32"/>
      <c r="O41" s="10"/>
      <c r="P41" s="10"/>
      <c r="Q41" s="10"/>
      <c r="R41" s="10"/>
    </row>
    <row r="42" ht="14.25" customHeight="1">
      <c r="D42" s="10">
        <v>38.0</v>
      </c>
      <c r="E42" s="11">
        <f>'profile editor'!E41</f>
        <v>0.1266666667</v>
      </c>
      <c r="F42" s="11">
        <f>'gear reducer'!I42</f>
        <v>0.2222222222</v>
      </c>
      <c r="G42" s="11">
        <f>'gear reducer'!J42</f>
        <v>0</v>
      </c>
      <c r="H42" s="11">
        <f>'gear reducer'!K42</f>
        <v>0</v>
      </c>
      <c r="I42" s="32"/>
      <c r="J42" s="32">
        <f>'gear reducer'!P42</f>
        <v>178.3862483</v>
      </c>
      <c r="K42" s="32">
        <f>'gear reducer'!Q42</f>
        <v>0</v>
      </c>
      <c r="L42" s="32">
        <f t="shared" si="1"/>
        <v>178.3862483</v>
      </c>
      <c r="M42" s="11">
        <f t="shared" si="2"/>
        <v>0</v>
      </c>
      <c r="N42" s="32"/>
      <c r="O42" s="10"/>
      <c r="P42" s="10"/>
      <c r="Q42" s="10"/>
      <c r="R42" s="10"/>
    </row>
    <row r="43" ht="14.25" customHeight="1">
      <c r="D43" s="10">
        <v>39.0</v>
      </c>
      <c r="E43" s="11">
        <f>'profile editor'!E42</f>
        <v>0.13</v>
      </c>
      <c r="F43" s="11">
        <f>'gear reducer'!I43</f>
        <v>0.2222222222</v>
      </c>
      <c r="G43" s="11">
        <f>'gear reducer'!J43</f>
        <v>0</v>
      </c>
      <c r="H43" s="11">
        <f>'gear reducer'!K43</f>
        <v>0</v>
      </c>
      <c r="I43" s="32"/>
      <c r="J43" s="32">
        <f>'gear reducer'!P43</f>
        <v>178.3862483</v>
      </c>
      <c r="K43" s="32">
        <f>'gear reducer'!Q43</f>
        <v>0</v>
      </c>
      <c r="L43" s="32">
        <f t="shared" si="1"/>
        <v>178.3862483</v>
      </c>
      <c r="M43" s="11">
        <f t="shared" si="2"/>
        <v>0</v>
      </c>
      <c r="N43" s="32"/>
      <c r="O43" s="10"/>
      <c r="P43" s="10"/>
      <c r="Q43" s="10"/>
      <c r="R43" s="10"/>
    </row>
    <row r="44" ht="14.25" customHeight="1">
      <c r="D44" s="10">
        <v>40.0</v>
      </c>
      <c r="E44" s="11">
        <f>'profile editor'!E43</f>
        <v>0.1333333333</v>
      </c>
      <c r="F44" s="11">
        <f>'gear reducer'!I44</f>
        <v>0.2222222222</v>
      </c>
      <c r="G44" s="11">
        <f>'gear reducer'!J44</f>
        <v>0</v>
      </c>
      <c r="H44" s="11">
        <f>'gear reducer'!K44</f>
        <v>0</v>
      </c>
      <c r="I44" s="32"/>
      <c r="J44" s="32">
        <f>'gear reducer'!P44</f>
        <v>178.3862483</v>
      </c>
      <c r="K44" s="32">
        <f>'gear reducer'!Q44</f>
        <v>0</v>
      </c>
      <c r="L44" s="32">
        <f t="shared" si="1"/>
        <v>178.3862483</v>
      </c>
      <c r="M44" s="11">
        <f t="shared" si="2"/>
        <v>0</v>
      </c>
      <c r="N44" s="32"/>
      <c r="O44" s="10"/>
      <c r="P44" s="10"/>
      <c r="Q44" s="10"/>
      <c r="R44" s="10"/>
    </row>
    <row r="45" ht="14.25" customHeight="1">
      <c r="D45" s="10">
        <v>41.0</v>
      </c>
      <c r="E45" s="11">
        <f>'profile editor'!E44</f>
        <v>0.1366666667</v>
      </c>
      <c r="F45" s="11">
        <f>'gear reducer'!I45</f>
        <v>0.2222222222</v>
      </c>
      <c r="G45" s="11">
        <f>'gear reducer'!J45</f>
        <v>0</v>
      </c>
      <c r="H45" s="11">
        <f>'gear reducer'!K45</f>
        <v>0</v>
      </c>
      <c r="I45" s="32"/>
      <c r="J45" s="32">
        <f>'gear reducer'!P45</f>
        <v>178.3862483</v>
      </c>
      <c r="K45" s="32">
        <f>'gear reducer'!Q45</f>
        <v>0</v>
      </c>
      <c r="L45" s="32">
        <f t="shared" si="1"/>
        <v>178.3862483</v>
      </c>
      <c r="M45" s="11">
        <f t="shared" si="2"/>
        <v>0</v>
      </c>
      <c r="N45" s="32"/>
      <c r="O45" s="10"/>
      <c r="P45" s="10"/>
      <c r="Q45" s="10"/>
      <c r="R45" s="10"/>
    </row>
    <row r="46" ht="14.25" customHeight="1">
      <c r="D46" s="10">
        <v>42.0</v>
      </c>
      <c r="E46" s="11">
        <f>'profile editor'!E45</f>
        <v>0.14</v>
      </c>
      <c r="F46" s="11">
        <f>'gear reducer'!I46</f>
        <v>0.2222222222</v>
      </c>
      <c r="G46" s="11">
        <f>'gear reducer'!J46</f>
        <v>0</v>
      </c>
      <c r="H46" s="11">
        <f>'gear reducer'!K46</f>
        <v>0</v>
      </c>
      <c r="I46" s="32"/>
      <c r="J46" s="32">
        <f>'gear reducer'!P46</f>
        <v>178.3862483</v>
      </c>
      <c r="K46" s="32">
        <f>'gear reducer'!Q46</f>
        <v>0</v>
      </c>
      <c r="L46" s="32">
        <f t="shared" si="1"/>
        <v>178.3862483</v>
      </c>
      <c r="M46" s="11">
        <f t="shared" si="2"/>
        <v>0</v>
      </c>
      <c r="N46" s="32"/>
    </row>
    <row r="47" ht="14.25" customHeight="1">
      <c r="D47" s="10">
        <v>43.0</v>
      </c>
      <c r="E47" s="11">
        <f>'profile editor'!E46</f>
        <v>0.1433333333</v>
      </c>
      <c r="F47" s="11">
        <f>'gear reducer'!I47</f>
        <v>0.2222222222</v>
      </c>
      <c r="G47" s="11">
        <f>'gear reducer'!J47</f>
        <v>0</v>
      </c>
      <c r="H47" s="11">
        <f>'gear reducer'!K47</f>
        <v>0</v>
      </c>
      <c r="I47" s="32"/>
      <c r="J47" s="32">
        <f>'gear reducer'!P47</f>
        <v>178.3862483</v>
      </c>
      <c r="K47" s="32">
        <f>'gear reducer'!Q47</f>
        <v>0</v>
      </c>
      <c r="L47" s="32">
        <f t="shared" si="1"/>
        <v>178.3862483</v>
      </c>
      <c r="M47" s="11">
        <f t="shared" si="2"/>
        <v>0</v>
      </c>
      <c r="N47" s="32"/>
    </row>
    <row r="48" ht="14.25" customHeight="1">
      <c r="D48" s="10">
        <v>44.0</v>
      </c>
      <c r="E48" s="11">
        <f>'profile editor'!E47</f>
        <v>0.1466666667</v>
      </c>
      <c r="F48" s="11">
        <f>'gear reducer'!I48</f>
        <v>0.2222222222</v>
      </c>
      <c r="G48" s="11">
        <f>'gear reducer'!J48</f>
        <v>0</v>
      </c>
      <c r="H48" s="11">
        <f>'gear reducer'!K48</f>
        <v>0</v>
      </c>
      <c r="I48" s="32"/>
      <c r="J48" s="32">
        <f>'gear reducer'!P48</f>
        <v>178.3862483</v>
      </c>
      <c r="K48" s="32">
        <f>'gear reducer'!Q48</f>
        <v>0</v>
      </c>
      <c r="L48" s="32">
        <f t="shared" si="1"/>
        <v>178.3862483</v>
      </c>
      <c r="M48" s="11">
        <f t="shared" si="2"/>
        <v>0</v>
      </c>
      <c r="N48" s="32"/>
    </row>
    <row r="49" ht="14.25" customHeight="1">
      <c r="D49" s="10">
        <v>45.0</v>
      </c>
      <c r="E49" s="11">
        <f>'profile editor'!E48</f>
        <v>0.15</v>
      </c>
      <c r="F49" s="11">
        <f>'gear reducer'!I49</f>
        <v>0.2222222222</v>
      </c>
      <c r="G49" s="11">
        <f>'gear reducer'!J49</f>
        <v>0</v>
      </c>
      <c r="H49" s="11">
        <f>'gear reducer'!K49</f>
        <v>0</v>
      </c>
      <c r="I49" s="32"/>
      <c r="J49" s="32">
        <f>'gear reducer'!P49</f>
        <v>178.3862483</v>
      </c>
      <c r="K49" s="32">
        <f>'gear reducer'!Q49</f>
        <v>0</v>
      </c>
      <c r="L49" s="32">
        <f t="shared" si="1"/>
        <v>178.3862483</v>
      </c>
      <c r="M49" s="11">
        <f t="shared" si="2"/>
        <v>0</v>
      </c>
      <c r="N49" s="32"/>
    </row>
    <row r="50" ht="14.25" customHeight="1">
      <c r="D50" s="10">
        <v>46.0</v>
      </c>
      <c r="E50" s="11">
        <f>'profile editor'!E49</f>
        <v>0.1533333333</v>
      </c>
      <c r="F50" s="11">
        <f>'gear reducer'!I50</f>
        <v>0.2222222222</v>
      </c>
      <c r="G50" s="11">
        <f>'gear reducer'!J50</f>
        <v>0</v>
      </c>
      <c r="H50" s="11">
        <f>'gear reducer'!K50</f>
        <v>0</v>
      </c>
      <c r="I50" s="32"/>
      <c r="J50" s="32">
        <f>'gear reducer'!P50</f>
        <v>178.3862483</v>
      </c>
      <c r="K50" s="32">
        <f>'gear reducer'!Q50</f>
        <v>0</v>
      </c>
      <c r="L50" s="32">
        <f t="shared" si="1"/>
        <v>178.3862483</v>
      </c>
      <c r="M50" s="11">
        <f t="shared" si="2"/>
        <v>0</v>
      </c>
      <c r="N50" s="32"/>
    </row>
    <row r="51" ht="14.25" customHeight="1">
      <c r="D51" s="10">
        <v>47.0</v>
      </c>
      <c r="E51" s="11">
        <f>'profile editor'!E50</f>
        <v>0.1566666667</v>
      </c>
      <c r="F51" s="11">
        <f>'gear reducer'!I51</f>
        <v>0.2222222222</v>
      </c>
      <c r="G51" s="11">
        <f>'gear reducer'!J51</f>
        <v>0</v>
      </c>
      <c r="H51" s="11">
        <f>'gear reducer'!K51</f>
        <v>0</v>
      </c>
      <c r="I51" s="32"/>
      <c r="J51" s="32">
        <f>'gear reducer'!P51</f>
        <v>178.3862483</v>
      </c>
      <c r="K51" s="32">
        <f>'gear reducer'!Q51</f>
        <v>0</v>
      </c>
      <c r="L51" s="32">
        <f t="shared" si="1"/>
        <v>178.3862483</v>
      </c>
      <c r="M51" s="11">
        <f t="shared" si="2"/>
        <v>0</v>
      </c>
      <c r="N51" s="32"/>
    </row>
    <row r="52" ht="14.25" customHeight="1">
      <c r="D52" s="10">
        <v>48.0</v>
      </c>
      <c r="E52" s="11">
        <f>'profile editor'!E51</f>
        <v>0.16</v>
      </c>
      <c r="F52" s="11">
        <f>'gear reducer'!I52</f>
        <v>0.2222222222</v>
      </c>
      <c r="G52" s="11">
        <f>'gear reducer'!J52</f>
        <v>0</v>
      </c>
      <c r="H52" s="11">
        <f>'gear reducer'!K52</f>
        <v>0</v>
      </c>
      <c r="I52" s="32"/>
      <c r="J52" s="32">
        <f>'gear reducer'!P52</f>
        <v>178.3862483</v>
      </c>
      <c r="K52" s="32">
        <f>'gear reducer'!Q52</f>
        <v>0</v>
      </c>
      <c r="L52" s="32">
        <f t="shared" si="1"/>
        <v>178.3862483</v>
      </c>
      <c r="M52" s="11">
        <f t="shared" si="2"/>
        <v>0</v>
      </c>
      <c r="N52" s="32"/>
    </row>
    <row r="53" ht="14.25" customHeight="1">
      <c r="D53" s="10">
        <v>49.0</v>
      </c>
      <c r="E53" s="11">
        <f>'profile editor'!E52</f>
        <v>0.1633333333</v>
      </c>
      <c r="F53" s="11">
        <f>'gear reducer'!I53</f>
        <v>0.2222222222</v>
      </c>
      <c r="G53" s="11">
        <f>'gear reducer'!J53</f>
        <v>0</v>
      </c>
      <c r="H53" s="11">
        <f>'gear reducer'!K53</f>
        <v>0</v>
      </c>
      <c r="I53" s="32"/>
      <c r="J53" s="32">
        <f>'gear reducer'!P53</f>
        <v>178.3862483</v>
      </c>
      <c r="K53" s="32">
        <f>'gear reducer'!Q53</f>
        <v>0</v>
      </c>
      <c r="L53" s="32">
        <f t="shared" si="1"/>
        <v>178.3862483</v>
      </c>
      <c r="M53" s="11">
        <f t="shared" si="2"/>
        <v>0</v>
      </c>
      <c r="N53" s="32"/>
    </row>
    <row r="54" ht="14.25" customHeight="1">
      <c r="D54" s="10">
        <v>50.0</v>
      </c>
      <c r="E54" s="11">
        <f>'profile editor'!E53</f>
        <v>0.1666666667</v>
      </c>
      <c r="F54" s="11">
        <f>'gear reducer'!I54</f>
        <v>0.2222222222</v>
      </c>
      <c r="G54" s="11">
        <f>'gear reducer'!J54</f>
        <v>0</v>
      </c>
      <c r="H54" s="11">
        <f>'gear reducer'!K54</f>
        <v>0</v>
      </c>
      <c r="I54" s="32"/>
      <c r="J54" s="32">
        <f>'gear reducer'!P54</f>
        <v>178.3862483</v>
      </c>
      <c r="K54" s="32">
        <f>'gear reducer'!Q54</f>
        <v>0</v>
      </c>
      <c r="L54" s="32">
        <f t="shared" si="1"/>
        <v>178.3862483</v>
      </c>
      <c r="M54" s="11">
        <f t="shared" si="2"/>
        <v>0</v>
      </c>
      <c r="N54" s="32"/>
    </row>
    <row r="55" ht="14.25" customHeight="1">
      <c r="D55" s="10">
        <v>51.0</v>
      </c>
      <c r="E55" s="11">
        <f>'profile editor'!E54</f>
        <v>0.17</v>
      </c>
      <c r="F55" s="11">
        <f>'gear reducer'!I55</f>
        <v>0.2222222222</v>
      </c>
      <c r="G55" s="11">
        <f>'gear reducer'!J55</f>
        <v>0</v>
      </c>
      <c r="H55" s="11">
        <f>'gear reducer'!K55</f>
        <v>0</v>
      </c>
      <c r="I55" s="32"/>
      <c r="J55" s="32">
        <f>'gear reducer'!P55</f>
        <v>178.3862483</v>
      </c>
      <c r="K55" s="32">
        <f>'gear reducer'!Q55</f>
        <v>0</v>
      </c>
      <c r="L55" s="32">
        <f t="shared" si="1"/>
        <v>178.3862483</v>
      </c>
      <c r="M55" s="11">
        <f t="shared" si="2"/>
        <v>0</v>
      </c>
      <c r="N55" s="32"/>
    </row>
    <row r="56" ht="14.25" customHeight="1">
      <c r="D56" s="10">
        <v>52.0</v>
      </c>
      <c r="E56" s="11">
        <f>'profile editor'!E55</f>
        <v>0.1733333333</v>
      </c>
      <c r="F56" s="11">
        <f>'gear reducer'!I56</f>
        <v>0.2222222222</v>
      </c>
      <c r="G56" s="11">
        <f>'gear reducer'!J56</f>
        <v>0</v>
      </c>
      <c r="H56" s="11">
        <f>'gear reducer'!K56</f>
        <v>0</v>
      </c>
      <c r="I56" s="32"/>
      <c r="J56" s="32">
        <f>'gear reducer'!P56</f>
        <v>178.3862483</v>
      </c>
      <c r="K56" s="32">
        <f>'gear reducer'!Q56</f>
        <v>0</v>
      </c>
      <c r="L56" s="32">
        <f t="shared" si="1"/>
        <v>178.3862483</v>
      </c>
      <c r="M56" s="11">
        <f t="shared" si="2"/>
        <v>0</v>
      </c>
      <c r="N56" s="32"/>
    </row>
    <row r="57" ht="14.25" customHeight="1">
      <c r="D57" s="10">
        <v>53.0</v>
      </c>
      <c r="E57" s="11">
        <f>'profile editor'!E56</f>
        <v>0.1766666667</v>
      </c>
      <c r="F57" s="11">
        <f>'gear reducer'!I57</f>
        <v>0.2222222222</v>
      </c>
      <c r="G57" s="11">
        <f>'gear reducer'!J57</f>
        <v>0</v>
      </c>
      <c r="H57" s="11">
        <f>'gear reducer'!K57</f>
        <v>0</v>
      </c>
      <c r="I57" s="32"/>
      <c r="J57" s="32">
        <f>'gear reducer'!P57</f>
        <v>178.3862483</v>
      </c>
      <c r="K57" s="32">
        <f>'gear reducer'!Q57</f>
        <v>0</v>
      </c>
      <c r="L57" s="32">
        <f t="shared" si="1"/>
        <v>178.3862483</v>
      </c>
      <c r="M57" s="11">
        <f t="shared" si="2"/>
        <v>0</v>
      </c>
      <c r="N57" s="32"/>
    </row>
    <row r="58" ht="14.25" customHeight="1">
      <c r="D58" s="10">
        <v>54.0</v>
      </c>
      <c r="E58" s="11">
        <f>'profile editor'!E57</f>
        <v>0.18</v>
      </c>
      <c r="F58" s="11">
        <f>'gear reducer'!I58</f>
        <v>0.2222222222</v>
      </c>
      <c r="G58" s="11">
        <f>'gear reducer'!J58</f>
        <v>0</v>
      </c>
      <c r="H58" s="11">
        <f>'gear reducer'!K58</f>
        <v>0</v>
      </c>
      <c r="I58" s="32"/>
      <c r="J58" s="32">
        <f>'gear reducer'!P58</f>
        <v>178.3862483</v>
      </c>
      <c r="K58" s="32">
        <f>'gear reducer'!Q58</f>
        <v>0</v>
      </c>
      <c r="L58" s="32">
        <f t="shared" si="1"/>
        <v>178.3862483</v>
      </c>
      <c r="M58" s="11">
        <f t="shared" si="2"/>
        <v>0</v>
      </c>
      <c r="N58" s="32"/>
    </row>
    <row r="59" ht="14.25" customHeight="1">
      <c r="D59" s="10">
        <v>55.0</v>
      </c>
      <c r="E59" s="11">
        <f>'profile editor'!E58</f>
        <v>0.1833333333</v>
      </c>
      <c r="F59" s="11">
        <f>'gear reducer'!I59</f>
        <v>0.2222222222</v>
      </c>
      <c r="G59" s="11">
        <f>'gear reducer'!J59</f>
        <v>0</v>
      </c>
      <c r="H59" s="11">
        <f>'gear reducer'!K59</f>
        <v>0</v>
      </c>
      <c r="I59" s="32"/>
      <c r="J59" s="32">
        <f>'gear reducer'!P59</f>
        <v>178.3862483</v>
      </c>
      <c r="K59" s="32">
        <f>'gear reducer'!Q59</f>
        <v>0</v>
      </c>
      <c r="L59" s="32">
        <f t="shared" si="1"/>
        <v>178.3862483</v>
      </c>
      <c r="M59" s="11">
        <f t="shared" si="2"/>
        <v>0</v>
      </c>
      <c r="N59" s="32"/>
    </row>
    <row r="60" ht="14.25" customHeight="1">
      <c r="D60" s="10">
        <v>56.0</v>
      </c>
      <c r="E60" s="11">
        <f>'profile editor'!E59</f>
        <v>0.1866666667</v>
      </c>
      <c r="F60" s="11">
        <f>'gear reducer'!I60</f>
        <v>0.2222222222</v>
      </c>
      <c r="G60" s="11">
        <f>'gear reducer'!J60</f>
        <v>0</v>
      </c>
      <c r="H60" s="11">
        <f>'gear reducer'!K60</f>
        <v>0</v>
      </c>
      <c r="I60" s="32"/>
      <c r="J60" s="32">
        <f>'gear reducer'!P60</f>
        <v>178.3862483</v>
      </c>
      <c r="K60" s="32">
        <f>'gear reducer'!Q60</f>
        <v>0</v>
      </c>
      <c r="L60" s="32">
        <f t="shared" si="1"/>
        <v>178.3862483</v>
      </c>
      <c r="M60" s="11">
        <f t="shared" si="2"/>
        <v>0</v>
      </c>
      <c r="N60" s="32"/>
    </row>
    <row r="61" ht="14.25" customHeight="1">
      <c r="D61" s="10">
        <v>57.0</v>
      </c>
      <c r="E61" s="11">
        <f>'profile editor'!E60</f>
        <v>0.19</v>
      </c>
      <c r="F61" s="11">
        <f>'gear reducer'!I61</f>
        <v>0.2222222222</v>
      </c>
      <c r="G61" s="11">
        <f>'gear reducer'!J61</f>
        <v>0</v>
      </c>
      <c r="H61" s="11">
        <f>'gear reducer'!K61</f>
        <v>0</v>
      </c>
      <c r="I61" s="32"/>
      <c r="J61" s="32">
        <f>'gear reducer'!P61</f>
        <v>178.3862483</v>
      </c>
      <c r="K61" s="32">
        <f>'gear reducer'!Q61</f>
        <v>0</v>
      </c>
      <c r="L61" s="32">
        <f t="shared" si="1"/>
        <v>178.3862483</v>
      </c>
      <c r="M61" s="11">
        <f t="shared" si="2"/>
        <v>0</v>
      </c>
      <c r="N61" s="32"/>
    </row>
    <row r="62" ht="14.25" customHeight="1">
      <c r="D62" s="10">
        <v>58.0</v>
      </c>
      <c r="E62" s="11">
        <f>'profile editor'!E61</f>
        <v>0.1933333333</v>
      </c>
      <c r="F62" s="11">
        <f>'gear reducer'!I62</f>
        <v>0.2222222222</v>
      </c>
      <c r="G62" s="11">
        <f>'gear reducer'!J62</f>
        <v>0</v>
      </c>
      <c r="H62" s="11">
        <f>'gear reducer'!K62</f>
        <v>0</v>
      </c>
      <c r="I62" s="32"/>
      <c r="J62" s="32">
        <f>'gear reducer'!P62</f>
        <v>178.3862483</v>
      </c>
      <c r="K62" s="32">
        <f>'gear reducer'!Q62</f>
        <v>0</v>
      </c>
      <c r="L62" s="32">
        <f t="shared" si="1"/>
        <v>178.3862483</v>
      </c>
      <c r="M62" s="11">
        <f t="shared" si="2"/>
        <v>0</v>
      </c>
      <c r="N62" s="32"/>
    </row>
    <row r="63" ht="14.25" customHeight="1">
      <c r="D63" s="10">
        <v>59.0</v>
      </c>
      <c r="E63" s="11">
        <f>'profile editor'!E62</f>
        <v>0.1966666667</v>
      </c>
      <c r="F63" s="11">
        <f>'gear reducer'!I63</f>
        <v>0.2222222222</v>
      </c>
      <c r="G63" s="11">
        <f>'gear reducer'!J63</f>
        <v>0</v>
      </c>
      <c r="H63" s="11">
        <f>'gear reducer'!K63</f>
        <v>0</v>
      </c>
      <c r="I63" s="32"/>
      <c r="J63" s="32">
        <f>'gear reducer'!P63</f>
        <v>178.3862483</v>
      </c>
      <c r="K63" s="32">
        <f>'gear reducer'!Q63</f>
        <v>0</v>
      </c>
      <c r="L63" s="32">
        <f t="shared" si="1"/>
        <v>178.3862483</v>
      </c>
      <c r="M63" s="11">
        <f t="shared" si="2"/>
        <v>0</v>
      </c>
      <c r="N63" s="32"/>
    </row>
    <row r="64" ht="14.25" customHeight="1">
      <c r="D64" s="10">
        <v>60.0</v>
      </c>
      <c r="E64" s="11">
        <f>'profile editor'!E63</f>
        <v>0.2</v>
      </c>
      <c r="F64" s="11">
        <f>'gear reducer'!I64</f>
        <v>0.2215111111</v>
      </c>
      <c r="G64" s="11">
        <f>'gear reducer'!J64</f>
        <v>-0.2133333333</v>
      </c>
      <c r="H64" s="11">
        <f>'gear reducer'!K64</f>
        <v>-64</v>
      </c>
      <c r="I64" s="32"/>
      <c r="J64" s="32">
        <f>'gear reducer'!P64</f>
        <v>-280.3169096</v>
      </c>
      <c r="K64" s="32">
        <f>'gear reducer'!Q64</f>
        <v>59.80094072</v>
      </c>
      <c r="L64" s="32">
        <f t="shared" si="1"/>
        <v>-281.0017096</v>
      </c>
      <c r="M64" s="11">
        <f t="shared" si="2"/>
        <v>59.94703138</v>
      </c>
      <c r="N64" s="32"/>
    </row>
    <row r="65" ht="14.25" customHeight="1">
      <c r="D65" s="10">
        <v>61.0</v>
      </c>
      <c r="E65" s="11">
        <f>'profile editor'!E64</f>
        <v>0.2033333333</v>
      </c>
      <c r="F65" s="11">
        <f>'gear reducer'!I65</f>
        <v>0.2200888889</v>
      </c>
      <c r="G65" s="11">
        <f>'gear reducer'!J65</f>
        <v>-0.4266666667</v>
      </c>
      <c r="H65" s="11">
        <f>'gear reducer'!K65</f>
        <v>-64</v>
      </c>
      <c r="I65" s="32"/>
      <c r="J65" s="32">
        <f>'gear reducer'!P65</f>
        <v>-280.3169096</v>
      </c>
      <c r="K65" s="32">
        <f>'gear reducer'!Q65</f>
        <v>119.6018814</v>
      </c>
      <c r="L65" s="32">
        <f t="shared" si="1"/>
        <v>-281.0017096</v>
      </c>
      <c r="M65" s="11">
        <f t="shared" si="2"/>
        <v>119.8940628</v>
      </c>
      <c r="N65" s="32"/>
    </row>
    <row r="66" ht="14.25" customHeight="1">
      <c r="D66" s="10">
        <v>62.0</v>
      </c>
      <c r="E66" s="11">
        <f>'profile editor'!E65</f>
        <v>0.2066666667</v>
      </c>
      <c r="F66" s="11">
        <f>'gear reducer'!I66</f>
        <v>0.2179555556</v>
      </c>
      <c r="G66" s="11">
        <f>'gear reducer'!J66</f>
        <v>-0.64</v>
      </c>
      <c r="H66" s="11">
        <f>'gear reducer'!K66</f>
        <v>-64</v>
      </c>
      <c r="I66" s="32"/>
      <c r="J66" s="32">
        <f>'gear reducer'!P66</f>
        <v>-280.3169096</v>
      </c>
      <c r="K66" s="32">
        <f>'gear reducer'!Q66</f>
        <v>179.4028221</v>
      </c>
      <c r="L66" s="32">
        <f t="shared" si="1"/>
        <v>-281.0017096</v>
      </c>
      <c r="M66" s="11">
        <f t="shared" si="2"/>
        <v>179.8410941</v>
      </c>
      <c r="N66" s="32"/>
    </row>
    <row r="67" ht="14.25" customHeight="1">
      <c r="D67" s="10">
        <v>63.0</v>
      </c>
      <c r="E67" s="11">
        <f>'profile editor'!E66</f>
        <v>0.21</v>
      </c>
      <c r="F67" s="11">
        <f>'gear reducer'!I67</f>
        <v>0.2151111111</v>
      </c>
      <c r="G67" s="11">
        <f>'gear reducer'!J67</f>
        <v>-0.8533333333</v>
      </c>
      <c r="H67" s="11">
        <f>'gear reducer'!K67</f>
        <v>-64</v>
      </c>
      <c r="I67" s="32"/>
      <c r="J67" s="32">
        <f>'gear reducer'!P67</f>
        <v>-280.3169096</v>
      </c>
      <c r="K67" s="32">
        <f>'gear reducer'!Q67</f>
        <v>239.2037629</v>
      </c>
      <c r="L67" s="32">
        <f t="shared" si="1"/>
        <v>-281.0017096</v>
      </c>
      <c r="M67" s="11">
        <f t="shared" si="2"/>
        <v>239.7881255</v>
      </c>
      <c r="N67" s="32"/>
    </row>
    <row r="68" ht="14.25" customHeight="1">
      <c r="D68" s="10">
        <v>64.0</v>
      </c>
      <c r="E68" s="11">
        <f>'profile editor'!E67</f>
        <v>0.2133333333</v>
      </c>
      <c r="F68" s="11">
        <f>'gear reducer'!I68</f>
        <v>0.2115555556</v>
      </c>
      <c r="G68" s="11">
        <f>'gear reducer'!J68</f>
        <v>-1.066666667</v>
      </c>
      <c r="H68" s="11">
        <f>'gear reducer'!K68</f>
        <v>-64</v>
      </c>
      <c r="I68" s="32"/>
      <c r="J68" s="32">
        <f>'gear reducer'!P68</f>
        <v>-280.3169096</v>
      </c>
      <c r="K68" s="32">
        <f>'gear reducer'!Q68</f>
        <v>299.0047036</v>
      </c>
      <c r="L68" s="32">
        <f t="shared" si="1"/>
        <v>-281.0017096</v>
      </c>
      <c r="M68" s="11">
        <f t="shared" si="2"/>
        <v>299.7351569</v>
      </c>
      <c r="N68" s="32"/>
    </row>
    <row r="69" ht="14.25" customHeight="1">
      <c r="D69" s="10">
        <v>65.0</v>
      </c>
      <c r="E69" s="11">
        <f>'profile editor'!E68</f>
        <v>0.2166666667</v>
      </c>
      <c r="F69" s="11">
        <f>'gear reducer'!I69</f>
        <v>0.2072888889</v>
      </c>
      <c r="G69" s="11">
        <f>'gear reducer'!J69</f>
        <v>-1.28</v>
      </c>
      <c r="H69" s="11">
        <f>'gear reducer'!K69</f>
        <v>-64</v>
      </c>
      <c r="I69" s="32"/>
      <c r="J69" s="32">
        <f>'gear reducer'!P69</f>
        <v>-280.3169096</v>
      </c>
      <c r="K69" s="32">
        <f>'gear reducer'!Q69</f>
        <v>358.8056443</v>
      </c>
      <c r="L69" s="32">
        <f t="shared" si="1"/>
        <v>-281.0017096</v>
      </c>
      <c r="M69" s="11">
        <f t="shared" si="2"/>
        <v>359.6821883</v>
      </c>
      <c r="N69" s="32"/>
    </row>
    <row r="70" ht="14.25" customHeight="1">
      <c r="D70" s="10">
        <v>66.0</v>
      </c>
      <c r="E70" s="11">
        <f>'profile editor'!E69</f>
        <v>0.22</v>
      </c>
      <c r="F70" s="11">
        <f>'gear reducer'!I70</f>
        <v>0.2023111111</v>
      </c>
      <c r="G70" s="11">
        <f>'gear reducer'!J70</f>
        <v>-1.493333333</v>
      </c>
      <c r="H70" s="11">
        <f>'gear reducer'!K70</f>
        <v>-64</v>
      </c>
      <c r="I70" s="32"/>
      <c r="J70" s="32">
        <f>'gear reducer'!P70</f>
        <v>-280.3169096</v>
      </c>
      <c r="K70" s="32">
        <f>'gear reducer'!Q70</f>
        <v>418.606585</v>
      </c>
      <c r="L70" s="32">
        <f t="shared" si="1"/>
        <v>-281.0017096</v>
      </c>
      <c r="M70" s="11">
        <f t="shared" si="2"/>
        <v>419.6292197</v>
      </c>
      <c r="N70" s="32"/>
    </row>
    <row r="71" ht="14.25" customHeight="1">
      <c r="D71" s="10">
        <v>67.0</v>
      </c>
      <c r="E71" s="11">
        <f>'profile editor'!E70</f>
        <v>0.2233333333</v>
      </c>
      <c r="F71" s="11">
        <f>'gear reducer'!I71</f>
        <v>0.1966222222</v>
      </c>
      <c r="G71" s="11">
        <f>'gear reducer'!J71</f>
        <v>-1.706666667</v>
      </c>
      <c r="H71" s="11">
        <f>'gear reducer'!K71</f>
        <v>-64</v>
      </c>
      <c r="I71" s="32"/>
      <c r="J71" s="32">
        <f>'gear reducer'!P71</f>
        <v>-280.3169096</v>
      </c>
      <c r="K71" s="32">
        <f>'gear reducer'!Q71</f>
        <v>478.4075257</v>
      </c>
      <c r="L71" s="32">
        <f t="shared" si="1"/>
        <v>-281.0017096</v>
      </c>
      <c r="M71" s="11">
        <f t="shared" si="2"/>
        <v>479.5762511</v>
      </c>
      <c r="N71" s="32"/>
    </row>
    <row r="72" ht="14.25" customHeight="1">
      <c r="D72" s="10">
        <v>68.0</v>
      </c>
      <c r="E72" s="11">
        <f>'profile editor'!E71</f>
        <v>0.2266666667</v>
      </c>
      <c r="F72" s="11">
        <f>'gear reducer'!I72</f>
        <v>0.1902222222</v>
      </c>
      <c r="G72" s="11">
        <f>'gear reducer'!J72</f>
        <v>-1.92</v>
      </c>
      <c r="H72" s="11">
        <f>'gear reducer'!K72</f>
        <v>-64</v>
      </c>
      <c r="I72" s="32"/>
      <c r="J72" s="32">
        <f>'gear reducer'!P72</f>
        <v>-280.3169096</v>
      </c>
      <c r="K72" s="32">
        <f>'gear reducer'!Q72</f>
        <v>538.2084664</v>
      </c>
      <c r="L72" s="32">
        <f t="shared" si="1"/>
        <v>-281.0017096</v>
      </c>
      <c r="M72" s="11">
        <f t="shared" si="2"/>
        <v>539.5232824</v>
      </c>
      <c r="N72" s="32"/>
    </row>
    <row r="73" ht="14.25" customHeight="1">
      <c r="D73" s="10">
        <v>69.0</v>
      </c>
      <c r="E73" s="11">
        <f>'profile editor'!E72</f>
        <v>0.23</v>
      </c>
      <c r="F73" s="11">
        <f>'gear reducer'!I73</f>
        <v>0.1831111111</v>
      </c>
      <c r="G73" s="11">
        <f>'gear reducer'!J73</f>
        <v>-2.133333333</v>
      </c>
      <c r="H73" s="11">
        <f>'gear reducer'!K73</f>
        <v>-64</v>
      </c>
      <c r="I73" s="32"/>
      <c r="J73" s="32">
        <f>'gear reducer'!P73</f>
        <v>-280.3169096</v>
      </c>
      <c r="K73" s="32">
        <f>'gear reducer'!Q73</f>
        <v>598.0094072</v>
      </c>
      <c r="L73" s="32">
        <f t="shared" si="1"/>
        <v>-281.0017096</v>
      </c>
      <c r="M73" s="11">
        <f t="shared" si="2"/>
        <v>599.4703138</v>
      </c>
      <c r="N73" s="32"/>
    </row>
    <row r="74" ht="14.25" customHeight="1">
      <c r="D74" s="10">
        <v>70.0</v>
      </c>
      <c r="E74" s="11">
        <f>'profile editor'!E73</f>
        <v>0.2333333333</v>
      </c>
      <c r="F74" s="11">
        <f>'gear reducer'!I74</f>
        <v>0.1752888889</v>
      </c>
      <c r="G74" s="11">
        <f>'gear reducer'!J74</f>
        <v>-2.346666667</v>
      </c>
      <c r="H74" s="11">
        <f>'gear reducer'!K74</f>
        <v>-64</v>
      </c>
      <c r="I74" s="32"/>
      <c r="J74" s="32">
        <f>'gear reducer'!P74</f>
        <v>-280.3169096</v>
      </c>
      <c r="K74" s="32">
        <f>'gear reducer'!Q74</f>
        <v>657.8103479</v>
      </c>
      <c r="L74" s="32">
        <f t="shared" si="1"/>
        <v>-281.0017096</v>
      </c>
      <c r="M74" s="11">
        <f t="shared" si="2"/>
        <v>659.4173452</v>
      </c>
      <c r="N74" s="32"/>
    </row>
    <row r="75" ht="14.25" customHeight="1">
      <c r="D75" s="10">
        <v>71.0</v>
      </c>
      <c r="E75" s="11">
        <f>'profile editor'!E74</f>
        <v>0.2366666667</v>
      </c>
      <c r="F75" s="11">
        <f>'gear reducer'!I75</f>
        <v>0.1667555556</v>
      </c>
      <c r="G75" s="11">
        <f>'gear reducer'!J75</f>
        <v>-2.56</v>
      </c>
      <c r="H75" s="11">
        <f>'gear reducer'!K75</f>
        <v>-64</v>
      </c>
      <c r="I75" s="32"/>
      <c r="J75" s="32">
        <f>'gear reducer'!P75</f>
        <v>-280.3169096</v>
      </c>
      <c r="K75" s="32">
        <f>'gear reducer'!Q75</f>
        <v>717.6112886</v>
      </c>
      <c r="L75" s="32">
        <f t="shared" si="1"/>
        <v>-281.0017096</v>
      </c>
      <c r="M75" s="11">
        <f t="shared" si="2"/>
        <v>719.3643766</v>
      </c>
      <c r="N75" s="32"/>
    </row>
    <row r="76" ht="14.25" customHeight="1">
      <c r="D76" s="10">
        <v>72.0</v>
      </c>
      <c r="E76" s="11">
        <f>'profile editor'!E75</f>
        <v>0.24</v>
      </c>
      <c r="F76" s="11">
        <f>'gear reducer'!I76</f>
        <v>0.1575111111</v>
      </c>
      <c r="G76" s="11">
        <f>'gear reducer'!J76</f>
        <v>-2.773333333</v>
      </c>
      <c r="H76" s="11">
        <f>'gear reducer'!K76</f>
        <v>-64</v>
      </c>
      <c r="I76" s="32"/>
      <c r="J76" s="32">
        <f>'gear reducer'!P76</f>
        <v>-280.3169096</v>
      </c>
      <c r="K76" s="32">
        <f>'gear reducer'!Q76</f>
        <v>777.4122293</v>
      </c>
      <c r="L76" s="32">
        <f t="shared" si="1"/>
        <v>-281.0017096</v>
      </c>
      <c r="M76" s="11">
        <f t="shared" si="2"/>
        <v>779.311408</v>
      </c>
      <c r="N76" s="32"/>
    </row>
    <row r="77" ht="14.25" customHeight="1">
      <c r="D77" s="10">
        <v>73.0</v>
      </c>
      <c r="E77" s="11">
        <f>'profile editor'!E76</f>
        <v>0.2433333333</v>
      </c>
      <c r="F77" s="11">
        <f>'gear reducer'!I77</f>
        <v>0.1475555556</v>
      </c>
      <c r="G77" s="11">
        <f>'gear reducer'!J77</f>
        <v>-2.986666667</v>
      </c>
      <c r="H77" s="11">
        <f>'gear reducer'!K77</f>
        <v>-64</v>
      </c>
      <c r="I77" s="32"/>
      <c r="J77" s="32">
        <f>'gear reducer'!P77</f>
        <v>-280.3169096</v>
      </c>
      <c r="K77" s="32">
        <f>'gear reducer'!Q77</f>
        <v>837.21317</v>
      </c>
      <c r="L77" s="32">
        <f t="shared" si="1"/>
        <v>-281.0017096</v>
      </c>
      <c r="M77" s="11">
        <f t="shared" si="2"/>
        <v>839.2584394</v>
      </c>
      <c r="N77" s="32"/>
    </row>
    <row r="78" ht="14.25" customHeight="1">
      <c r="D78" s="10">
        <v>74.0</v>
      </c>
      <c r="E78" s="11">
        <f>'profile editor'!E77</f>
        <v>0.2466666667</v>
      </c>
      <c r="F78" s="11">
        <f>'gear reducer'!I78</f>
        <v>0.1368888889</v>
      </c>
      <c r="G78" s="11">
        <f>'gear reducer'!J78</f>
        <v>-3.2</v>
      </c>
      <c r="H78" s="11">
        <f>'gear reducer'!K78</f>
        <v>-64</v>
      </c>
      <c r="I78" s="32"/>
      <c r="J78" s="32">
        <f>'gear reducer'!P78</f>
        <v>-280.3169096</v>
      </c>
      <c r="K78" s="32">
        <f>'gear reducer'!Q78</f>
        <v>897.0141107</v>
      </c>
      <c r="L78" s="32">
        <f t="shared" si="1"/>
        <v>-281.0017096</v>
      </c>
      <c r="M78" s="11">
        <f t="shared" si="2"/>
        <v>899.2054707</v>
      </c>
      <c r="N78" s="32"/>
    </row>
    <row r="79" ht="14.25" customHeight="1">
      <c r="D79" s="10">
        <v>75.0</v>
      </c>
      <c r="E79" s="11">
        <f>'profile editor'!E78</f>
        <v>0.25</v>
      </c>
      <c r="F79" s="11">
        <f>'gear reducer'!I79</f>
        <v>0.1255111111</v>
      </c>
      <c r="G79" s="11">
        <f>'gear reducer'!J79</f>
        <v>-3.413333333</v>
      </c>
      <c r="H79" s="11">
        <f>'gear reducer'!K79</f>
        <v>-64</v>
      </c>
      <c r="I79" s="32"/>
      <c r="J79" s="32">
        <f>'gear reducer'!P79</f>
        <v>-280.3169096</v>
      </c>
      <c r="K79" s="32">
        <f>'gear reducer'!Q79</f>
        <v>956.8150515</v>
      </c>
      <c r="L79" s="32">
        <f t="shared" si="1"/>
        <v>-281.0017096</v>
      </c>
      <c r="M79" s="11">
        <f t="shared" si="2"/>
        <v>959.1525021</v>
      </c>
      <c r="N79" s="32"/>
    </row>
    <row r="80" ht="14.25" customHeight="1">
      <c r="D80" s="10">
        <v>76.0</v>
      </c>
      <c r="E80" s="11">
        <f>'profile editor'!E79</f>
        <v>0.2533333333</v>
      </c>
      <c r="F80" s="11">
        <f>'gear reducer'!I80</f>
        <v>0.1134222222</v>
      </c>
      <c r="G80" s="11">
        <f>'gear reducer'!J80</f>
        <v>-3.626666667</v>
      </c>
      <c r="H80" s="11">
        <f>'gear reducer'!K80</f>
        <v>-64</v>
      </c>
      <c r="I80" s="32"/>
      <c r="J80" s="32">
        <f>'gear reducer'!P80</f>
        <v>-280.3169096</v>
      </c>
      <c r="K80" s="32">
        <f>'gear reducer'!Q80</f>
        <v>1016.615992</v>
      </c>
      <c r="L80" s="32">
        <f t="shared" si="1"/>
        <v>-281.0017096</v>
      </c>
      <c r="M80" s="11">
        <f t="shared" si="2"/>
        <v>1019.099534</v>
      </c>
      <c r="N80" s="32"/>
    </row>
    <row r="81" ht="14.25" customHeight="1">
      <c r="D81" s="10">
        <v>77.0</v>
      </c>
      <c r="E81" s="11">
        <f>'profile editor'!E80</f>
        <v>0.2566666667</v>
      </c>
      <c r="F81" s="11">
        <f>'gear reducer'!I81</f>
        <v>0.1006222222</v>
      </c>
      <c r="G81" s="11">
        <f>'gear reducer'!J81</f>
        <v>-3.84</v>
      </c>
      <c r="H81" s="11">
        <f>'gear reducer'!K81</f>
        <v>-64</v>
      </c>
      <c r="I81" s="32"/>
      <c r="J81" s="32">
        <f>'gear reducer'!P81</f>
        <v>-280.3169096</v>
      </c>
      <c r="K81" s="32">
        <f>'gear reducer'!Q81</f>
        <v>1076.416933</v>
      </c>
      <c r="L81" s="32">
        <f t="shared" si="1"/>
        <v>-281.0017096</v>
      </c>
      <c r="M81" s="11">
        <f t="shared" si="2"/>
        <v>1079.046565</v>
      </c>
      <c r="N81" s="32"/>
    </row>
    <row r="82" ht="14.25" customHeight="1">
      <c r="D82" s="10">
        <v>78.0</v>
      </c>
      <c r="E82" s="11">
        <f>'profile editor'!E81</f>
        <v>0.26</v>
      </c>
      <c r="F82" s="11">
        <f>'gear reducer'!I82</f>
        <v>0.08711111111</v>
      </c>
      <c r="G82" s="11">
        <f>'gear reducer'!J82</f>
        <v>-4.053333333</v>
      </c>
      <c r="H82" s="11">
        <f>'gear reducer'!K82</f>
        <v>-64</v>
      </c>
      <c r="I82" s="32"/>
      <c r="J82" s="32">
        <f>'gear reducer'!P82</f>
        <v>-280.3169096</v>
      </c>
      <c r="K82" s="32">
        <f>'gear reducer'!Q82</f>
        <v>1136.217874</v>
      </c>
      <c r="L82" s="32">
        <f t="shared" si="1"/>
        <v>-281.0017096</v>
      </c>
      <c r="M82" s="11">
        <f t="shared" si="2"/>
        <v>1138.993596</v>
      </c>
      <c r="N82" s="32"/>
    </row>
    <row r="83" ht="14.25" customHeight="1">
      <c r="D83" s="10">
        <v>79.0</v>
      </c>
      <c r="E83" s="11">
        <f>'profile editor'!E82</f>
        <v>0.2633333333</v>
      </c>
      <c r="F83" s="11">
        <f>'gear reducer'!I83</f>
        <v>0.07288888889</v>
      </c>
      <c r="G83" s="11">
        <f>'gear reducer'!J83</f>
        <v>-4.266666667</v>
      </c>
      <c r="H83" s="11">
        <f>'gear reducer'!K83</f>
        <v>-64</v>
      </c>
      <c r="I83" s="32"/>
      <c r="J83" s="32">
        <f>'gear reducer'!P83</f>
        <v>-280.3169096</v>
      </c>
      <c r="K83" s="32">
        <f>'gear reducer'!Q83</f>
        <v>1196.018814</v>
      </c>
      <c r="L83" s="32">
        <f t="shared" si="1"/>
        <v>-281.0017096</v>
      </c>
      <c r="M83" s="11">
        <f t="shared" si="2"/>
        <v>1198.940628</v>
      </c>
      <c r="N83" s="32"/>
    </row>
    <row r="84" ht="14.25" customHeight="1">
      <c r="D84" s="10">
        <v>80.0</v>
      </c>
      <c r="E84" s="11">
        <f>'profile editor'!E83</f>
        <v>0.2666666667</v>
      </c>
      <c r="F84" s="11">
        <f>'gear reducer'!I84</f>
        <v>0.05795555556</v>
      </c>
      <c r="G84" s="11">
        <f>'gear reducer'!J84</f>
        <v>-4.48</v>
      </c>
      <c r="H84" s="11">
        <f>'gear reducer'!K84</f>
        <v>-64</v>
      </c>
      <c r="I84" s="32"/>
      <c r="J84" s="32">
        <f>'gear reducer'!P84</f>
        <v>-280.3169096</v>
      </c>
      <c r="K84" s="32">
        <f>'gear reducer'!Q84</f>
        <v>1255.819755</v>
      </c>
      <c r="L84" s="32">
        <f t="shared" si="1"/>
        <v>-281.0017096</v>
      </c>
      <c r="M84" s="11">
        <f t="shared" si="2"/>
        <v>1258.887659</v>
      </c>
      <c r="N84" s="32"/>
    </row>
    <row r="85" ht="14.25" customHeight="1">
      <c r="D85" s="10">
        <v>81.0</v>
      </c>
      <c r="E85" s="11">
        <f>'profile editor'!E84</f>
        <v>0.27</v>
      </c>
      <c r="F85" s="11">
        <f>'gear reducer'!I85</f>
        <v>0.04231111111</v>
      </c>
      <c r="G85" s="11">
        <f>'gear reducer'!J85</f>
        <v>-4.693333333</v>
      </c>
      <c r="H85" s="11">
        <f>'gear reducer'!K85</f>
        <v>-64</v>
      </c>
      <c r="I85" s="32"/>
      <c r="J85" s="32">
        <f>'gear reducer'!P85</f>
        <v>-280.3169096</v>
      </c>
      <c r="K85" s="32">
        <f>'gear reducer'!Q85</f>
        <v>1315.620696</v>
      </c>
      <c r="L85" s="32">
        <f t="shared" si="1"/>
        <v>-281.0017096</v>
      </c>
      <c r="M85" s="11">
        <f t="shared" si="2"/>
        <v>1318.83469</v>
      </c>
      <c r="N85" s="32"/>
    </row>
    <row r="86" ht="14.25" customHeight="1">
      <c r="D86" s="10">
        <v>82.0</v>
      </c>
      <c r="E86" s="11">
        <f>'profile editor'!E85</f>
        <v>0.2733333333</v>
      </c>
      <c r="F86" s="11">
        <f>'gear reducer'!I86</f>
        <v>0.02595555556</v>
      </c>
      <c r="G86" s="11">
        <f>'gear reducer'!J86</f>
        <v>-4.906666667</v>
      </c>
      <c r="H86" s="11">
        <f>'gear reducer'!K86</f>
        <v>-64</v>
      </c>
      <c r="I86" s="32"/>
      <c r="J86" s="32">
        <f>'gear reducer'!P86</f>
        <v>-280.3169096</v>
      </c>
      <c r="K86" s="32">
        <f>'gear reducer'!Q86</f>
        <v>1375.421636</v>
      </c>
      <c r="L86" s="32">
        <f t="shared" si="1"/>
        <v>-281.0017096</v>
      </c>
      <c r="M86" s="11">
        <f t="shared" si="2"/>
        <v>1378.781722</v>
      </c>
      <c r="N86" s="32"/>
    </row>
    <row r="87" ht="14.25" customHeight="1">
      <c r="D87" s="10">
        <v>83.0</v>
      </c>
      <c r="E87" s="11">
        <f>'profile editor'!E86</f>
        <v>0.2766666667</v>
      </c>
      <c r="F87" s="11">
        <f>'gear reducer'!I87</f>
        <v>0.008888888889</v>
      </c>
      <c r="G87" s="11">
        <f>'gear reducer'!J87</f>
        <v>-5.12</v>
      </c>
      <c r="H87" s="11">
        <f>'gear reducer'!K87</f>
        <v>-64</v>
      </c>
      <c r="I87" s="32"/>
      <c r="J87" s="32">
        <f>'gear reducer'!P87</f>
        <v>-280.3169096</v>
      </c>
      <c r="K87" s="32">
        <f>'gear reducer'!Q87</f>
        <v>1435.222577</v>
      </c>
      <c r="L87" s="32">
        <f t="shared" si="1"/>
        <v>-281.0017096</v>
      </c>
      <c r="M87" s="11">
        <f t="shared" si="2"/>
        <v>1438.728753</v>
      </c>
      <c r="N87" s="32"/>
    </row>
    <row r="88" ht="14.25" customHeight="1">
      <c r="D88" s="10">
        <v>84.0</v>
      </c>
      <c r="E88" s="11">
        <f>'profile editor'!E87</f>
        <v>0.28</v>
      </c>
      <c r="F88" s="11">
        <f>'gear reducer'!I88</f>
        <v>-0.008888888889</v>
      </c>
      <c r="G88" s="11">
        <f>'gear reducer'!J88</f>
        <v>-5.333333333</v>
      </c>
      <c r="H88" s="11">
        <f>'gear reducer'!K88</f>
        <v>-64</v>
      </c>
      <c r="I88" s="32"/>
      <c r="J88" s="32">
        <f>'gear reducer'!P88</f>
        <v>-280.3169096</v>
      </c>
      <c r="K88" s="32">
        <f>'gear reducer'!Q88</f>
        <v>1495.023518</v>
      </c>
      <c r="L88" s="32">
        <f t="shared" si="1"/>
        <v>-281.0017096</v>
      </c>
      <c r="M88" s="11">
        <f t="shared" si="2"/>
        <v>1498.675785</v>
      </c>
      <c r="N88" s="32"/>
    </row>
    <row r="89" ht="14.25" customHeight="1">
      <c r="D89" s="10">
        <v>85.0</v>
      </c>
      <c r="E89" s="11">
        <f>'profile editor'!E88</f>
        <v>0.2833333333</v>
      </c>
      <c r="F89" s="11">
        <f>'gear reducer'!I89</f>
        <v>-0.02666666667</v>
      </c>
      <c r="G89" s="11">
        <f>'gear reducer'!J89</f>
        <v>-5.333333333</v>
      </c>
      <c r="H89" s="11">
        <f>'gear reducer'!K89</f>
        <v>0</v>
      </c>
      <c r="I89" s="32"/>
      <c r="J89" s="32">
        <f>'gear reducer'!P89</f>
        <v>178.3862483</v>
      </c>
      <c r="K89" s="32">
        <f>'gear reducer'!Q89</f>
        <v>-951.3933242</v>
      </c>
      <c r="L89" s="32">
        <f t="shared" si="1"/>
        <v>178.3862483</v>
      </c>
      <c r="M89" s="11">
        <f t="shared" si="2"/>
        <v>-951.3933242</v>
      </c>
      <c r="N89" s="32"/>
    </row>
    <row r="90" ht="14.25" customHeight="1">
      <c r="D90" s="10">
        <v>86.0</v>
      </c>
      <c r="E90" s="11">
        <f>'profile editor'!E89</f>
        <v>0.2866666667</v>
      </c>
      <c r="F90" s="11">
        <f>'gear reducer'!I90</f>
        <v>-0.04444444444</v>
      </c>
      <c r="G90" s="11">
        <f>'gear reducer'!J90</f>
        <v>-5.333333333</v>
      </c>
      <c r="H90" s="11">
        <f>'gear reducer'!K90</f>
        <v>0</v>
      </c>
      <c r="I90" s="32"/>
      <c r="J90" s="32">
        <f>'gear reducer'!P90</f>
        <v>178.3862483</v>
      </c>
      <c r="K90" s="32">
        <f>'gear reducer'!Q90</f>
        <v>-951.3933242</v>
      </c>
      <c r="L90" s="32">
        <f t="shared" si="1"/>
        <v>178.3862483</v>
      </c>
      <c r="M90" s="11">
        <f t="shared" si="2"/>
        <v>-951.3933242</v>
      </c>
      <c r="N90" s="32"/>
    </row>
    <row r="91" ht="14.25" customHeight="1">
      <c r="D91" s="10">
        <v>87.0</v>
      </c>
      <c r="E91" s="11">
        <f>'profile editor'!E90</f>
        <v>0.29</v>
      </c>
      <c r="F91" s="11">
        <f>'gear reducer'!I91</f>
        <v>-0.06222222222</v>
      </c>
      <c r="G91" s="11">
        <f>'gear reducer'!J91</f>
        <v>-5.333333333</v>
      </c>
      <c r="H91" s="11">
        <f>'gear reducer'!K91</f>
        <v>0</v>
      </c>
      <c r="I91" s="32"/>
      <c r="J91" s="32">
        <f>'gear reducer'!P91</f>
        <v>178.3862483</v>
      </c>
      <c r="K91" s="32">
        <f>'gear reducer'!Q91</f>
        <v>-951.3933242</v>
      </c>
      <c r="L91" s="32">
        <f t="shared" si="1"/>
        <v>178.3862483</v>
      </c>
      <c r="M91" s="11">
        <f t="shared" si="2"/>
        <v>-951.3933242</v>
      </c>
      <c r="N91" s="32"/>
    </row>
    <row r="92" ht="14.25" customHeight="1">
      <c r="D92" s="10">
        <v>88.0</v>
      </c>
      <c r="E92" s="11">
        <f>'profile editor'!E91</f>
        <v>0.2933333333</v>
      </c>
      <c r="F92" s="11">
        <f>'gear reducer'!I92</f>
        <v>-0.08</v>
      </c>
      <c r="G92" s="11">
        <f>'gear reducer'!J92</f>
        <v>-5.333333333</v>
      </c>
      <c r="H92" s="11">
        <f>'gear reducer'!K92</f>
        <v>0</v>
      </c>
      <c r="I92" s="32"/>
      <c r="J92" s="32">
        <f>'gear reducer'!P92</f>
        <v>178.3862483</v>
      </c>
      <c r="K92" s="32">
        <f>'gear reducer'!Q92</f>
        <v>-951.3933242</v>
      </c>
      <c r="L92" s="32">
        <f t="shared" si="1"/>
        <v>178.3862483</v>
      </c>
      <c r="M92" s="11">
        <f t="shared" si="2"/>
        <v>-951.3933242</v>
      </c>
      <c r="N92" s="32"/>
    </row>
    <row r="93" ht="14.25" customHeight="1">
      <c r="D93" s="10">
        <v>89.0</v>
      </c>
      <c r="E93" s="11">
        <f>'profile editor'!E92</f>
        <v>0.2966666667</v>
      </c>
      <c r="F93" s="11">
        <f>'gear reducer'!I93</f>
        <v>-0.09777777778</v>
      </c>
      <c r="G93" s="11">
        <f>'gear reducer'!J93</f>
        <v>-5.333333333</v>
      </c>
      <c r="H93" s="11">
        <f>'gear reducer'!K93</f>
        <v>0</v>
      </c>
      <c r="I93" s="32"/>
      <c r="J93" s="32">
        <f>'gear reducer'!P93</f>
        <v>178.3862483</v>
      </c>
      <c r="K93" s="32">
        <f>'gear reducer'!Q93</f>
        <v>-951.3933242</v>
      </c>
      <c r="L93" s="32">
        <f t="shared" si="1"/>
        <v>178.3862483</v>
      </c>
      <c r="M93" s="11">
        <f t="shared" si="2"/>
        <v>-951.3933242</v>
      </c>
      <c r="N93" s="32"/>
    </row>
    <row r="94" ht="14.25" customHeight="1">
      <c r="D94" s="10">
        <v>90.0</v>
      </c>
      <c r="E94" s="11">
        <f>'profile editor'!E93</f>
        <v>0.3</v>
      </c>
      <c r="F94" s="11">
        <f>'gear reducer'!I94</f>
        <v>-0.1155555556</v>
      </c>
      <c r="G94" s="11">
        <f>'gear reducer'!J94</f>
        <v>-5.333333333</v>
      </c>
      <c r="H94" s="11">
        <f>'gear reducer'!K94</f>
        <v>0</v>
      </c>
      <c r="I94" s="32"/>
      <c r="J94" s="32">
        <f>'gear reducer'!P94</f>
        <v>178.3862483</v>
      </c>
      <c r="K94" s="32">
        <f>'gear reducer'!Q94</f>
        <v>-951.3933242</v>
      </c>
      <c r="L94" s="32">
        <f t="shared" si="1"/>
        <v>178.3862483</v>
      </c>
      <c r="M94" s="11">
        <f t="shared" si="2"/>
        <v>-951.3933242</v>
      </c>
      <c r="N94" s="32"/>
    </row>
    <row r="95" ht="14.25" customHeight="1">
      <c r="D95" s="10">
        <v>91.0</v>
      </c>
      <c r="E95" s="11">
        <f>'profile editor'!E94</f>
        <v>0.3033333333</v>
      </c>
      <c r="F95" s="11">
        <f>'gear reducer'!I95</f>
        <v>-0.1333333333</v>
      </c>
      <c r="G95" s="11">
        <f>'gear reducer'!J95</f>
        <v>-5.333333333</v>
      </c>
      <c r="H95" s="11">
        <f>'gear reducer'!K95</f>
        <v>0</v>
      </c>
      <c r="I95" s="32"/>
      <c r="J95" s="32">
        <f>'gear reducer'!P95</f>
        <v>178.3862483</v>
      </c>
      <c r="K95" s="32">
        <f>'gear reducer'!Q95</f>
        <v>-951.3933242</v>
      </c>
      <c r="L95" s="32">
        <f t="shared" si="1"/>
        <v>178.3862483</v>
      </c>
      <c r="M95" s="11">
        <f t="shared" si="2"/>
        <v>-951.3933242</v>
      </c>
      <c r="N95" s="32"/>
    </row>
    <row r="96" ht="14.25" customHeight="1">
      <c r="D96" s="10">
        <v>92.0</v>
      </c>
      <c r="E96" s="11">
        <f>'profile editor'!E95</f>
        <v>0.3066666667</v>
      </c>
      <c r="F96" s="11">
        <f>'gear reducer'!I96</f>
        <v>-0.1511111111</v>
      </c>
      <c r="G96" s="11">
        <f>'gear reducer'!J96</f>
        <v>-5.333333333</v>
      </c>
      <c r="H96" s="11">
        <f>'gear reducer'!K96</f>
        <v>0</v>
      </c>
      <c r="I96" s="32"/>
      <c r="J96" s="32">
        <f>'gear reducer'!P96</f>
        <v>178.3862483</v>
      </c>
      <c r="K96" s="32">
        <f>'gear reducer'!Q96</f>
        <v>-951.3933242</v>
      </c>
      <c r="L96" s="32">
        <f t="shared" si="1"/>
        <v>178.3862483</v>
      </c>
      <c r="M96" s="11">
        <f t="shared" si="2"/>
        <v>-951.3933242</v>
      </c>
      <c r="N96" s="32"/>
    </row>
    <row r="97" ht="14.25" customHeight="1">
      <c r="D97" s="10">
        <v>93.0</v>
      </c>
      <c r="E97" s="11">
        <f>'profile editor'!E96</f>
        <v>0.31</v>
      </c>
      <c r="F97" s="11">
        <f>'gear reducer'!I97</f>
        <v>-0.1688888889</v>
      </c>
      <c r="G97" s="11">
        <f>'gear reducer'!J97</f>
        <v>-5.333333333</v>
      </c>
      <c r="H97" s="11">
        <f>'gear reducer'!K97</f>
        <v>0</v>
      </c>
      <c r="I97" s="32"/>
      <c r="J97" s="32">
        <f>'gear reducer'!P97</f>
        <v>178.3862483</v>
      </c>
      <c r="K97" s="32">
        <f>'gear reducer'!Q97</f>
        <v>-951.3933242</v>
      </c>
      <c r="L97" s="32">
        <f t="shared" si="1"/>
        <v>178.3862483</v>
      </c>
      <c r="M97" s="11">
        <f t="shared" si="2"/>
        <v>-951.3933242</v>
      </c>
      <c r="N97" s="32"/>
    </row>
    <row r="98" ht="14.25" customHeight="1">
      <c r="D98" s="10">
        <v>94.0</v>
      </c>
      <c r="E98" s="11">
        <f>'profile editor'!E97</f>
        <v>0.3133333333</v>
      </c>
      <c r="F98" s="11">
        <f>'gear reducer'!I98</f>
        <v>-0.1866666667</v>
      </c>
      <c r="G98" s="11">
        <f>'gear reducer'!J98</f>
        <v>-5.333333333</v>
      </c>
      <c r="H98" s="11">
        <f>'gear reducer'!K98</f>
        <v>0</v>
      </c>
      <c r="I98" s="32"/>
      <c r="J98" s="32">
        <f>'gear reducer'!P98</f>
        <v>178.3862483</v>
      </c>
      <c r="K98" s="32">
        <f>'gear reducer'!Q98</f>
        <v>-951.3933242</v>
      </c>
      <c r="L98" s="32">
        <f t="shared" si="1"/>
        <v>178.3862483</v>
      </c>
      <c r="M98" s="11">
        <f t="shared" si="2"/>
        <v>-951.3933242</v>
      </c>
      <c r="N98" s="32"/>
    </row>
    <row r="99" ht="14.25" customHeight="1">
      <c r="D99" s="10">
        <v>95.0</v>
      </c>
      <c r="E99" s="11">
        <f>'profile editor'!E98</f>
        <v>0.3166666667</v>
      </c>
      <c r="F99" s="11">
        <f>'gear reducer'!I99</f>
        <v>-0.2044444444</v>
      </c>
      <c r="G99" s="11">
        <f>'gear reducer'!J99</f>
        <v>-5.333333333</v>
      </c>
      <c r="H99" s="11">
        <f>'gear reducer'!K99</f>
        <v>0</v>
      </c>
      <c r="I99" s="32"/>
      <c r="J99" s="32">
        <f>'gear reducer'!P99</f>
        <v>178.3862483</v>
      </c>
      <c r="K99" s="32">
        <f>'gear reducer'!Q99</f>
        <v>-951.3933242</v>
      </c>
      <c r="L99" s="32">
        <f t="shared" si="1"/>
        <v>178.3862483</v>
      </c>
      <c r="M99" s="11">
        <f t="shared" si="2"/>
        <v>-951.3933242</v>
      </c>
      <c r="N99" s="32"/>
    </row>
    <row r="100" ht="14.25" customHeight="1">
      <c r="D100" s="10">
        <v>96.0</v>
      </c>
      <c r="E100" s="11">
        <f>'profile editor'!E99</f>
        <v>0.32</v>
      </c>
      <c r="F100" s="11">
        <f>'gear reducer'!I100</f>
        <v>-0.2222222222</v>
      </c>
      <c r="G100" s="11">
        <f>'gear reducer'!J100</f>
        <v>-5.333333333</v>
      </c>
      <c r="H100" s="11">
        <f>'gear reducer'!K100</f>
        <v>0</v>
      </c>
      <c r="I100" s="32"/>
      <c r="J100" s="32">
        <f>'gear reducer'!P100</f>
        <v>178.3862483</v>
      </c>
      <c r="K100" s="32">
        <f>'gear reducer'!Q100</f>
        <v>-951.3933242</v>
      </c>
      <c r="L100" s="32">
        <f t="shared" si="1"/>
        <v>178.3862483</v>
      </c>
      <c r="M100" s="11">
        <f t="shared" si="2"/>
        <v>-951.3933242</v>
      </c>
      <c r="N100" s="32"/>
    </row>
    <row r="101" ht="14.25" customHeight="1">
      <c r="D101" s="10">
        <v>97.0</v>
      </c>
      <c r="E101" s="11">
        <f>'profile editor'!E100</f>
        <v>0.3233333333</v>
      </c>
      <c r="F101" s="11">
        <f>'gear reducer'!I101</f>
        <v>-0.24</v>
      </c>
      <c r="G101" s="11">
        <f>'gear reducer'!J101</f>
        <v>-5.333333333</v>
      </c>
      <c r="H101" s="11">
        <f>'gear reducer'!K101</f>
        <v>0</v>
      </c>
      <c r="I101" s="32"/>
      <c r="J101" s="32">
        <f>'gear reducer'!P101</f>
        <v>178.3862483</v>
      </c>
      <c r="K101" s="32">
        <f>'gear reducer'!Q101</f>
        <v>-951.3933242</v>
      </c>
      <c r="L101" s="32">
        <f t="shared" si="1"/>
        <v>178.3862483</v>
      </c>
      <c r="M101" s="11">
        <f t="shared" si="2"/>
        <v>-951.3933242</v>
      </c>
      <c r="N101" s="32"/>
    </row>
    <row r="102" ht="14.25" customHeight="1">
      <c r="D102" s="10">
        <v>98.0</v>
      </c>
      <c r="E102" s="11">
        <f>'profile editor'!E101</f>
        <v>0.3266666667</v>
      </c>
      <c r="F102" s="11">
        <f>'gear reducer'!I102</f>
        <v>-0.2577777778</v>
      </c>
      <c r="G102" s="11">
        <f>'gear reducer'!J102</f>
        <v>-5.333333333</v>
      </c>
      <c r="H102" s="11">
        <f>'gear reducer'!K102</f>
        <v>0</v>
      </c>
      <c r="I102" s="32"/>
      <c r="J102" s="32">
        <f>'gear reducer'!P102</f>
        <v>178.3862483</v>
      </c>
      <c r="K102" s="32">
        <f>'gear reducer'!Q102</f>
        <v>-951.3933242</v>
      </c>
      <c r="L102" s="32">
        <f t="shared" si="1"/>
        <v>178.3862483</v>
      </c>
      <c r="M102" s="11">
        <f t="shared" si="2"/>
        <v>-951.3933242</v>
      </c>
      <c r="N102" s="32"/>
    </row>
    <row r="103" ht="14.25" customHeight="1">
      <c r="D103" s="10">
        <v>99.0</v>
      </c>
      <c r="E103" s="11">
        <f>'profile editor'!E102</f>
        <v>0.33</v>
      </c>
      <c r="F103" s="11">
        <f>'gear reducer'!I103</f>
        <v>-0.2755555556</v>
      </c>
      <c r="G103" s="11">
        <f>'gear reducer'!J103</f>
        <v>-5.333333333</v>
      </c>
      <c r="H103" s="11">
        <f>'gear reducer'!K103</f>
        <v>0</v>
      </c>
      <c r="I103" s="32"/>
      <c r="J103" s="32">
        <f>'gear reducer'!P103</f>
        <v>178.3862483</v>
      </c>
      <c r="K103" s="32">
        <f>'gear reducer'!Q103</f>
        <v>-951.3933242</v>
      </c>
      <c r="L103" s="32">
        <f t="shared" si="1"/>
        <v>178.3862483</v>
      </c>
      <c r="M103" s="11">
        <f t="shared" si="2"/>
        <v>-951.3933242</v>
      </c>
      <c r="N103" s="32"/>
    </row>
    <row r="104" ht="14.25" customHeight="1">
      <c r="D104" s="10">
        <v>100.0</v>
      </c>
      <c r="E104" s="11">
        <f>'profile editor'!E103</f>
        <v>0.3333333333</v>
      </c>
      <c r="F104" s="11">
        <f>'gear reducer'!I104</f>
        <v>-0.2933333333</v>
      </c>
      <c r="G104" s="11">
        <f>'gear reducer'!J104</f>
        <v>-5.333333333</v>
      </c>
      <c r="H104" s="11">
        <f>'gear reducer'!K104</f>
        <v>0</v>
      </c>
      <c r="I104" s="32"/>
      <c r="J104" s="32">
        <f>'gear reducer'!P104</f>
        <v>178.3862483</v>
      </c>
      <c r="K104" s="32">
        <f>'gear reducer'!Q104</f>
        <v>-951.3933242</v>
      </c>
      <c r="L104" s="32">
        <f t="shared" si="1"/>
        <v>178.3862483</v>
      </c>
      <c r="M104" s="11">
        <f t="shared" si="2"/>
        <v>-951.3933242</v>
      </c>
      <c r="N104" s="32"/>
    </row>
    <row r="105" ht="14.25" customHeight="1">
      <c r="D105" s="10">
        <v>101.0</v>
      </c>
      <c r="E105" s="11">
        <f>'profile editor'!E104</f>
        <v>0.3366666667</v>
      </c>
      <c r="F105" s="11">
        <f>'gear reducer'!I105</f>
        <v>-0.3111111111</v>
      </c>
      <c r="G105" s="11">
        <f>'gear reducer'!J105</f>
        <v>-5.333333333</v>
      </c>
      <c r="H105" s="11">
        <f>'gear reducer'!K105</f>
        <v>0</v>
      </c>
      <c r="I105" s="32"/>
      <c r="J105" s="32">
        <f>'gear reducer'!P105</f>
        <v>178.3862483</v>
      </c>
      <c r="K105" s="32">
        <f>'gear reducer'!Q105</f>
        <v>-951.3933242</v>
      </c>
      <c r="L105" s="32">
        <f t="shared" si="1"/>
        <v>178.3862483</v>
      </c>
      <c r="M105" s="11">
        <f t="shared" si="2"/>
        <v>-951.3933242</v>
      </c>
      <c r="N105" s="32"/>
    </row>
    <row r="106" ht="14.25" customHeight="1">
      <c r="D106" s="10">
        <v>102.0</v>
      </c>
      <c r="E106" s="11">
        <f>'profile editor'!E105</f>
        <v>0.34</v>
      </c>
      <c r="F106" s="11">
        <f>'gear reducer'!I106</f>
        <v>-0.3288888889</v>
      </c>
      <c r="G106" s="11">
        <f>'gear reducer'!J106</f>
        <v>-5.333333333</v>
      </c>
      <c r="H106" s="11">
        <f>'gear reducer'!K106</f>
        <v>0</v>
      </c>
      <c r="I106" s="32"/>
      <c r="J106" s="32">
        <f>'gear reducer'!P106</f>
        <v>178.3862483</v>
      </c>
      <c r="K106" s="32">
        <f>'gear reducer'!Q106</f>
        <v>-951.3933242</v>
      </c>
      <c r="L106" s="32">
        <f t="shared" si="1"/>
        <v>178.3862483</v>
      </c>
      <c r="M106" s="11">
        <f t="shared" si="2"/>
        <v>-951.3933242</v>
      </c>
      <c r="N106" s="32"/>
    </row>
    <row r="107" ht="14.25" customHeight="1">
      <c r="D107" s="10">
        <v>103.0</v>
      </c>
      <c r="E107" s="11">
        <f>'profile editor'!E106</f>
        <v>0.3433333333</v>
      </c>
      <c r="F107" s="11">
        <f>'gear reducer'!I107</f>
        <v>-0.3466666667</v>
      </c>
      <c r="G107" s="11">
        <f>'gear reducer'!J107</f>
        <v>-5.333333333</v>
      </c>
      <c r="H107" s="11">
        <f>'gear reducer'!K107</f>
        <v>0</v>
      </c>
      <c r="I107" s="32"/>
      <c r="J107" s="32">
        <f>'gear reducer'!P107</f>
        <v>178.3862483</v>
      </c>
      <c r="K107" s="32">
        <f>'gear reducer'!Q107</f>
        <v>-951.3933242</v>
      </c>
      <c r="L107" s="32">
        <f t="shared" si="1"/>
        <v>178.3862483</v>
      </c>
      <c r="M107" s="11">
        <f t="shared" si="2"/>
        <v>-951.3933242</v>
      </c>
      <c r="N107" s="32"/>
    </row>
    <row r="108" ht="14.25" customHeight="1">
      <c r="D108" s="10">
        <v>104.0</v>
      </c>
      <c r="E108" s="11">
        <f>'profile editor'!E107</f>
        <v>0.3466666667</v>
      </c>
      <c r="F108" s="11">
        <f>'gear reducer'!I108</f>
        <v>-0.3644444444</v>
      </c>
      <c r="G108" s="11">
        <f>'gear reducer'!J108</f>
        <v>-5.333333333</v>
      </c>
      <c r="H108" s="11">
        <f>'gear reducer'!K108</f>
        <v>0</v>
      </c>
      <c r="I108" s="32"/>
      <c r="J108" s="32">
        <f>'gear reducer'!P108</f>
        <v>178.3862483</v>
      </c>
      <c r="K108" s="32">
        <f>'gear reducer'!Q108</f>
        <v>-951.3933242</v>
      </c>
      <c r="L108" s="32">
        <f t="shared" si="1"/>
        <v>178.3862483</v>
      </c>
      <c r="M108" s="11">
        <f t="shared" si="2"/>
        <v>-951.3933242</v>
      </c>
      <c r="N108" s="32"/>
    </row>
    <row r="109" ht="14.25" customHeight="1">
      <c r="D109" s="10">
        <v>105.0</v>
      </c>
      <c r="E109" s="11">
        <f>'profile editor'!E108</f>
        <v>0.35</v>
      </c>
      <c r="F109" s="11">
        <f>'gear reducer'!I109</f>
        <v>-0.3822222222</v>
      </c>
      <c r="G109" s="11">
        <f>'gear reducer'!J109</f>
        <v>-5.333333333</v>
      </c>
      <c r="H109" s="11">
        <f>'gear reducer'!K109</f>
        <v>0</v>
      </c>
      <c r="I109" s="32"/>
      <c r="J109" s="32">
        <f>'gear reducer'!P109</f>
        <v>178.3862483</v>
      </c>
      <c r="K109" s="32">
        <f>'gear reducer'!Q109</f>
        <v>-951.3933242</v>
      </c>
      <c r="L109" s="32">
        <f t="shared" si="1"/>
        <v>178.3862483</v>
      </c>
      <c r="M109" s="11">
        <f t="shared" si="2"/>
        <v>-951.3933242</v>
      </c>
      <c r="N109" s="32"/>
    </row>
    <row r="110" ht="14.25" customHeight="1">
      <c r="D110" s="10">
        <v>106.0</v>
      </c>
      <c r="E110" s="11">
        <f>'profile editor'!E109</f>
        <v>0.3533333333</v>
      </c>
      <c r="F110" s="11">
        <f>'gear reducer'!I110</f>
        <v>-0.4</v>
      </c>
      <c r="G110" s="11">
        <f>'gear reducer'!J110</f>
        <v>-5.333333333</v>
      </c>
      <c r="H110" s="11">
        <f>'gear reducer'!K110</f>
        <v>0</v>
      </c>
      <c r="I110" s="32"/>
      <c r="J110" s="32">
        <f>'gear reducer'!P110</f>
        <v>178.3862483</v>
      </c>
      <c r="K110" s="32">
        <f>'gear reducer'!Q110</f>
        <v>-951.3933242</v>
      </c>
      <c r="L110" s="32">
        <f t="shared" si="1"/>
        <v>178.3862483</v>
      </c>
      <c r="M110" s="11">
        <f t="shared" si="2"/>
        <v>-951.3933242</v>
      </c>
      <c r="N110" s="32"/>
    </row>
    <row r="111" ht="14.25" customHeight="1">
      <c r="D111" s="10">
        <v>107.0</v>
      </c>
      <c r="E111" s="11">
        <f>'profile editor'!E110</f>
        <v>0.3566666667</v>
      </c>
      <c r="F111" s="11">
        <f>'gear reducer'!I111</f>
        <v>-0.4177777778</v>
      </c>
      <c r="G111" s="11">
        <f>'gear reducer'!J111</f>
        <v>-5.333333333</v>
      </c>
      <c r="H111" s="11">
        <f>'gear reducer'!K111</f>
        <v>0</v>
      </c>
      <c r="I111" s="32"/>
      <c r="J111" s="32">
        <f>'gear reducer'!P111</f>
        <v>178.3862483</v>
      </c>
      <c r="K111" s="32">
        <f>'gear reducer'!Q111</f>
        <v>-951.3933242</v>
      </c>
      <c r="L111" s="32">
        <f t="shared" si="1"/>
        <v>178.3862483</v>
      </c>
      <c r="M111" s="11">
        <f t="shared" si="2"/>
        <v>-951.3933242</v>
      </c>
      <c r="N111" s="32"/>
    </row>
    <row r="112" ht="14.25" customHeight="1">
      <c r="D112" s="10">
        <v>108.0</v>
      </c>
      <c r="E112" s="11">
        <f>'profile editor'!E111</f>
        <v>0.36</v>
      </c>
      <c r="F112" s="11">
        <f>'gear reducer'!I112</f>
        <v>-0.4355555556</v>
      </c>
      <c r="G112" s="11">
        <f>'gear reducer'!J112</f>
        <v>-5.333333333</v>
      </c>
      <c r="H112" s="11">
        <f>'gear reducer'!K112</f>
        <v>0</v>
      </c>
      <c r="I112" s="32"/>
      <c r="J112" s="32">
        <f>'gear reducer'!P112</f>
        <v>178.3862483</v>
      </c>
      <c r="K112" s="32">
        <f>'gear reducer'!Q112</f>
        <v>-951.3933242</v>
      </c>
      <c r="L112" s="32">
        <f t="shared" si="1"/>
        <v>178.3862483</v>
      </c>
      <c r="M112" s="11">
        <f t="shared" si="2"/>
        <v>-951.3933242</v>
      </c>
      <c r="N112" s="32"/>
    </row>
    <row r="113" ht="14.25" customHeight="1">
      <c r="D113" s="10">
        <v>109.0</v>
      </c>
      <c r="E113" s="11">
        <f>'profile editor'!E112</f>
        <v>0.3633333333</v>
      </c>
      <c r="F113" s="11">
        <f>'gear reducer'!I113</f>
        <v>-0.4533333333</v>
      </c>
      <c r="G113" s="11">
        <f>'gear reducer'!J113</f>
        <v>-5.333333333</v>
      </c>
      <c r="H113" s="11">
        <f>'gear reducer'!K113</f>
        <v>0</v>
      </c>
      <c r="I113" s="32"/>
      <c r="J113" s="32">
        <f>'gear reducer'!P113</f>
        <v>178.3862483</v>
      </c>
      <c r="K113" s="32">
        <f>'gear reducer'!Q113</f>
        <v>-951.3933242</v>
      </c>
      <c r="L113" s="32">
        <f t="shared" si="1"/>
        <v>178.3862483</v>
      </c>
      <c r="M113" s="11">
        <f t="shared" si="2"/>
        <v>-951.3933242</v>
      </c>
      <c r="N113" s="32"/>
    </row>
    <row r="114" ht="14.25" customHeight="1">
      <c r="D114" s="10">
        <v>110.0</v>
      </c>
      <c r="E114" s="11">
        <f>'profile editor'!E113</f>
        <v>0.3666666667</v>
      </c>
      <c r="F114" s="11">
        <f>'gear reducer'!I114</f>
        <v>-0.4704</v>
      </c>
      <c r="G114" s="11">
        <f>'gear reducer'!J114</f>
        <v>-5.12</v>
      </c>
      <c r="H114" s="11">
        <f>'gear reducer'!K114</f>
        <v>64</v>
      </c>
      <c r="I114" s="32"/>
      <c r="J114" s="32">
        <f>'gear reducer'!P114</f>
        <v>637.0894062</v>
      </c>
      <c r="K114" s="32">
        <f>'gear reducer'!Q114</f>
        <v>-3261.89776</v>
      </c>
      <c r="L114" s="32">
        <f t="shared" si="1"/>
        <v>637.7742062</v>
      </c>
      <c r="M114" s="11">
        <f t="shared" si="2"/>
        <v>-3265.403936</v>
      </c>
      <c r="N114" s="32"/>
    </row>
    <row r="115" ht="14.25" customHeight="1">
      <c r="D115" s="10">
        <v>111.0</v>
      </c>
      <c r="E115" s="11">
        <f>'profile editor'!E114</f>
        <v>0.37</v>
      </c>
      <c r="F115" s="11">
        <f>'gear reducer'!I115</f>
        <v>-0.4867555556</v>
      </c>
      <c r="G115" s="11">
        <f>'gear reducer'!J115</f>
        <v>-4.906666667</v>
      </c>
      <c r="H115" s="11">
        <f>'gear reducer'!K115</f>
        <v>64</v>
      </c>
      <c r="I115" s="32"/>
      <c r="J115" s="32">
        <f>'gear reducer'!P115</f>
        <v>637.0894062</v>
      </c>
      <c r="K115" s="32">
        <f>'gear reducer'!Q115</f>
        <v>-3125.985353</v>
      </c>
      <c r="L115" s="32">
        <f t="shared" si="1"/>
        <v>637.7742062</v>
      </c>
      <c r="M115" s="11">
        <f t="shared" si="2"/>
        <v>-3129.345438</v>
      </c>
      <c r="N115" s="32"/>
    </row>
    <row r="116" ht="14.25" customHeight="1">
      <c r="D116" s="10">
        <v>112.0</v>
      </c>
      <c r="E116" s="11">
        <f>'profile editor'!E115</f>
        <v>0.3733333333</v>
      </c>
      <c r="F116" s="11">
        <f>'gear reducer'!I116</f>
        <v>-0.5024</v>
      </c>
      <c r="G116" s="11">
        <f>'gear reducer'!J116</f>
        <v>-4.693333333</v>
      </c>
      <c r="H116" s="11">
        <f>'gear reducer'!K116</f>
        <v>64</v>
      </c>
      <c r="I116" s="32"/>
      <c r="J116" s="32">
        <f>'gear reducer'!P116</f>
        <v>637.0894062</v>
      </c>
      <c r="K116" s="32">
        <f>'gear reducer'!Q116</f>
        <v>-2990.072946</v>
      </c>
      <c r="L116" s="32">
        <f t="shared" si="1"/>
        <v>637.7742062</v>
      </c>
      <c r="M116" s="11">
        <f t="shared" si="2"/>
        <v>-2993.286941</v>
      </c>
      <c r="N116" s="32"/>
    </row>
    <row r="117" ht="14.25" customHeight="1">
      <c r="D117" s="10">
        <v>113.0</v>
      </c>
      <c r="E117" s="11">
        <f>'profile editor'!E116</f>
        <v>0.3766666667</v>
      </c>
      <c r="F117" s="11">
        <f>'gear reducer'!I117</f>
        <v>-0.5173333333</v>
      </c>
      <c r="G117" s="11">
        <f>'gear reducer'!J117</f>
        <v>-4.48</v>
      </c>
      <c r="H117" s="11">
        <f>'gear reducer'!K117</f>
        <v>64</v>
      </c>
      <c r="I117" s="32"/>
      <c r="J117" s="32">
        <f>'gear reducer'!P117</f>
        <v>637.0894062</v>
      </c>
      <c r="K117" s="32">
        <f>'gear reducer'!Q117</f>
        <v>-2854.16054</v>
      </c>
      <c r="L117" s="32">
        <f t="shared" si="1"/>
        <v>637.7742062</v>
      </c>
      <c r="M117" s="11">
        <f t="shared" si="2"/>
        <v>-2857.228444</v>
      </c>
      <c r="N117" s="32"/>
    </row>
    <row r="118" ht="14.25" customHeight="1">
      <c r="D118" s="10">
        <v>114.0</v>
      </c>
      <c r="E118" s="11">
        <f>'profile editor'!E117</f>
        <v>0.38</v>
      </c>
      <c r="F118" s="11">
        <f>'gear reducer'!I118</f>
        <v>-0.5315555556</v>
      </c>
      <c r="G118" s="11">
        <f>'gear reducer'!J118</f>
        <v>-4.266666667</v>
      </c>
      <c r="H118" s="11">
        <f>'gear reducer'!K118</f>
        <v>64</v>
      </c>
      <c r="I118" s="32"/>
      <c r="J118" s="32">
        <f>'gear reducer'!P118</f>
        <v>637.0894062</v>
      </c>
      <c r="K118" s="32">
        <f>'gear reducer'!Q118</f>
        <v>-2718.248133</v>
      </c>
      <c r="L118" s="32">
        <f t="shared" si="1"/>
        <v>637.7742062</v>
      </c>
      <c r="M118" s="11">
        <f t="shared" si="2"/>
        <v>-2721.169946</v>
      </c>
      <c r="N118" s="32"/>
    </row>
    <row r="119" ht="14.25" customHeight="1">
      <c r="D119" s="10">
        <v>115.0</v>
      </c>
      <c r="E119" s="11">
        <f>'profile editor'!E118</f>
        <v>0.3833333333</v>
      </c>
      <c r="F119" s="11">
        <f>'gear reducer'!I119</f>
        <v>-0.5450666667</v>
      </c>
      <c r="G119" s="11">
        <f>'gear reducer'!J119</f>
        <v>-4.053333333</v>
      </c>
      <c r="H119" s="11">
        <f>'gear reducer'!K119</f>
        <v>64</v>
      </c>
      <c r="I119" s="32"/>
      <c r="J119" s="32">
        <f>'gear reducer'!P119</f>
        <v>637.0894062</v>
      </c>
      <c r="K119" s="32">
        <f>'gear reducer'!Q119</f>
        <v>-2582.335726</v>
      </c>
      <c r="L119" s="32">
        <f t="shared" si="1"/>
        <v>637.7742062</v>
      </c>
      <c r="M119" s="11">
        <f t="shared" si="2"/>
        <v>-2585.111449</v>
      </c>
      <c r="N119" s="32"/>
    </row>
    <row r="120" ht="14.25" customHeight="1">
      <c r="D120" s="10">
        <v>116.0</v>
      </c>
      <c r="E120" s="11">
        <f>'profile editor'!E119</f>
        <v>0.3866666667</v>
      </c>
      <c r="F120" s="11">
        <f>'gear reducer'!I120</f>
        <v>-0.5578666667</v>
      </c>
      <c r="G120" s="11">
        <f>'gear reducer'!J120</f>
        <v>-3.84</v>
      </c>
      <c r="H120" s="11">
        <f>'gear reducer'!K120</f>
        <v>64</v>
      </c>
      <c r="I120" s="32"/>
      <c r="J120" s="32">
        <f>'gear reducer'!P120</f>
        <v>637.0894062</v>
      </c>
      <c r="K120" s="32">
        <f>'gear reducer'!Q120</f>
        <v>-2446.42332</v>
      </c>
      <c r="L120" s="32">
        <f t="shared" si="1"/>
        <v>637.7742062</v>
      </c>
      <c r="M120" s="11">
        <f t="shared" si="2"/>
        <v>-2449.052952</v>
      </c>
      <c r="N120" s="32"/>
    </row>
    <row r="121" ht="14.25" customHeight="1">
      <c r="D121" s="10">
        <v>117.0</v>
      </c>
      <c r="E121" s="11">
        <f>'profile editor'!E120</f>
        <v>0.39</v>
      </c>
      <c r="F121" s="11">
        <f>'gear reducer'!I121</f>
        <v>-0.5699555556</v>
      </c>
      <c r="G121" s="11">
        <f>'gear reducer'!J121</f>
        <v>-3.626666667</v>
      </c>
      <c r="H121" s="11">
        <f>'gear reducer'!K121</f>
        <v>64</v>
      </c>
      <c r="I121" s="32"/>
      <c r="J121" s="32">
        <f>'gear reducer'!P121</f>
        <v>637.0894062</v>
      </c>
      <c r="K121" s="32">
        <f>'gear reducer'!Q121</f>
        <v>-2310.510913</v>
      </c>
      <c r="L121" s="32">
        <f t="shared" si="1"/>
        <v>637.7742062</v>
      </c>
      <c r="M121" s="11">
        <f t="shared" si="2"/>
        <v>-2312.994454</v>
      </c>
      <c r="N121" s="32"/>
    </row>
    <row r="122" ht="14.25" customHeight="1">
      <c r="D122" s="10">
        <v>118.0</v>
      </c>
      <c r="E122" s="11">
        <f>'profile editor'!E121</f>
        <v>0.3933333333</v>
      </c>
      <c r="F122" s="11">
        <f>'gear reducer'!I122</f>
        <v>-0.5813333333</v>
      </c>
      <c r="G122" s="11">
        <f>'gear reducer'!J122</f>
        <v>-3.413333333</v>
      </c>
      <c r="H122" s="11">
        <f>'gear reducer'!K122</f>
        <v>64</v>
      </c>
      <c r="I122" s="32"/>
      <c r="J122" s="32">
        <f>'gear reducer'!P122</f>
        <v>637.0894062</v>
      </c>
      <c r="K122" s="32">
        <f>'gear reducer'!Q122</f>
        <v>-2174.598506</v>
      </c>
      <c r="L122" s="32">
        <f t="shared" si="1"/>
        <v>637.7742062</v>
      </c>
      <c r="M122" s="11">
        <f t="shared" si="2"/>
        <v>-2176.935957</v>
      </c>
      <c r="N122" s="32"/>
    </row>
    <row r="123" ht="14.25" customHeight="1">
      <c r="D123" s="10">
        <v>119.0</v>
      </c>
      <c r="E123" s="11">
        <f>'profile editor'!E122</f>
        <v>0.3966666667</v>
      </c>
      <c r="F123" s="11">
        <f>'gear reducer'!I123</f>
        <v>-0.592</v>
      </c>
      <c r="G123" s="11">
        <f>'gear reducer'!J123</f>
        <v>-3.2</v>
      </c>
      <c r="H123" s="11">
        <f>'gear reducer'!K123</f>
        <v>64</v>
      </c>
      <c r="I123" s="32"/>
      <c r="J123" s="32">
        <f>'gear reducer'!P123</f>
        <v>637.0894062</v>
      </c>
      <c r="K123" s="32">
        <f>'gear reducer'!Q123</f>
        <v>-2038.6861</v>
      </c>
      <c r="L123" s="32">
        <f t="shared" si="1"/>
        <v>637.7742062</v>
      </c>
      <c r="M123" s="11">
        <f t="shared" si="2"/>
        <v>-2040.87746</v>
      </c>
      <c r="N123" s="32"/>
    </row>
    <row r="124" ht="14.25" customHeight="1">
      <c r="D124" s="10">
        <v>120.0</v>
      </c>
      <c r="E124" s="11">
        <f>'profile editor'!E123</f>
        <v>0.4</v>
      </c>
      <c r="F124" s="11">
        <f>'gear reducer'!I124</f>
        <v>-0.6019555556</v>
      </c>
      <c r="G124" s="11">
        <f>'gear reducer'!J124</f>
        <v>-2.986666667</v>
      </c>
      <c r="H124" s="11">
        <f>'gear reducer'!K124</f>
        <v>64</v>
      </c>
      <c r="I124" s="32"/>
      <c r="J124" s="32">
        <f>'gear reducer'!P124</f>
        <v>637.0894062</v>
      </c>
      <c r="K124" s="32">
        <f>'gear reducer'!Q124</f>
        <v>-1902.773693</v>
      </c>
      <c r="L124" s="32">
        <f t="shared" si="1"/>
        <v>637.7742062</v>
      </c>
      <c r="M124" s="11">
        <f t="shared" si="2"/>
        <v>-1904.818962</v>
      </c>
      <c r="N124" s="32"/>
    </row>
    <row r="125" ht="14.25" customHeight="1">
      <c r="D125" s="10">
        <v>121.0</v>
      </c>
      <c r="E125" s="11">
        <f>'profile editor'!E124</f>
        <v>0.4033333333</v>
      </c>
      <c r="F125" s="11">
        <f>'gear reducer'!I125</f>
        <v>-0.6112</v>
      </c>
      <c r="G125" s="11">
        <f>'gear reducer'!J125</f>
        <v>-2.773333333</v>
      </c>
      <c r="H125" s="11">
        <f>'gear reducer'!K125</f>
        <v>64</v>
      </c>
      <c r="I125" s="32"/>
      <c r="J125" s="32">
        <f>'gear reducer'!P125</f>
        <v>637.0894062</v>
      </c>
      <c r="K125" s="32">
        <f>'gear reducer'!Q125</f>
        <v>-1766.861286</v>
      </c>
      <c r="L125" s="32">
        <f t="shared" si="1"/>
        <v>637.7742062</v>
      </c>
      <c r="M125" s="11">
        <f t="shared" si="2"/>
        <v>-1768.760465</v>
      </c>
      <c r="N125" s="32"/>
    </row>
    <row r="126" ht="14.25" customHeight="1">
      <c r="D126" s="10">
        <v>122.0</v>
      </c>
      <c r="E126" s="11">
        <f>'profile editor'!E125</f>
        <v>0.4066666667</v>
      </c>
      <c r="F126" s="11">
        <f>'gear reducer'!I126</f>
        <v>-0.6197333333</v>
      </c>
      <c r="G126" s="11">
        <f>'gear reducer'!J126</f>
        <v>-2.56</v>
      </c>
      <c r="H126" s="11">
        <f>'gear reducer'!K126</f>
        <v>64</v>
      </c>
      <c r="I126" s="32"/>
      <c r="J126" s="32">
        <f>'gear reducer'!P126</f>
        <v>637.0894062</v>
      </c>
      <c r="K126" s="32">
        <f>'gear reducer'!Q126</f>
        <v>-1630.94888</v>
      </c>
      <c r="L126" s="32">
        <f t="shared" si="1"/>
        <v>637.7742062</v>
      </c>
      <c r="M126" s="11">
        <f t="shared" si="2"/>
        <v>-1632.701968</v>
      </c>
      <c r="N126" s="32"/>
    </row>
    <row r="127" ht="14.25" customHeight="1">
      <c r="D127" s="10">
        <v>123.0</v>
      </c>
      <c r="E127" s="11">
        <f>'profile editor'!E126</f>
        <v>0.41</v>
      </c>
      <c r="F127" s="11">
        <f>'gear reducer'!I127</f>
        <v>-0.6275555556</v>
      </c>
      <c r="G127" s="11">
        <f>'gear reducer'!J127</f>
        <v>-2.346666667</v>
      </c>
      <c r="H127" s="11">
        <f>'gear reducer'!K127</f>
        <v>64</v>
      </c>
      <c r="I127" s="32"/>
      <c r="J127" s="32">
        <f>'gear reducer'!P127</f>
        <v>637.0894062</v>
      </c>
      <c r="K127" s="32">
        <f>'gear reducer'!Q127</f>
        <v>-1495.036473</v>
      </c>
      <c r="L127" s="32">
        <f t="shared" si="1"/>
        <v>637.7742062</v>
      </c>
      <c r="M127" s="11">
        <f t="shared" si="2"/>
        <v>-1496.643471</v>
      </c>
      <c r="N127" s="32"/>
    </row>
    <row r="128" ht="14.25" customHeight="1">
      <c r="D128" s="10">
        <v>124.0</v>
      </c>
      <c r="E128" s="11">
        <f>'profile editor'!E127</f>
        <v>0.4133333333</v>
      </c>
      <c r="F128" s="11">
        <f>'gear reducer'!I128</f>
        <v>-0.6346666667</v>
      </c>
      <c r="G128" s="11">
        <f>'gear reducer'!J128</f>
        <v>-2.133333333</v>
      </c>
      <c r="H128" s="11">
        <f>'gear reducer'!K128</f>
        <v>64</v>
      </c>
      <c r="I128" s="32"/>
      <c r="J128" s="32">
        <f>'gear reducer'!P128</f>
        <v>637.0894062</v>
      </c>
      <c r="K128" s="32">
        <f>'gear reducer'!Q128</f>
        <v>-1359.124067</v>
      </c>
      <c r="L128" s="32">
        <f t="shared" si="1"/>
        <v>637.7742062</v>
      </c>
      <c r="M128" s="11">
        <f t="shared" si="2"/>
        <v>-1360.584973</v>
      </c>
      <c r="N128" s="32"/>
    </row>
    <row r="129" ht="14.25" customHeight="1">
      <c r="D129" s="10">
        <v>125.0</v>
      </c>
      <c r="E129" s="11">
        <f>'profile editor'!E128</f>
        <v>0.4166666667</v>
      </c>
      <c r="F129" s="11">
        <f>'gear reducer'!I129</f>
        <v>-0.6410666667</v>
      </c>
      <c r="G129" s="11">
        <f>'gear reducer'!J129</f>
        <v>-1.92</v>
      </c>
      <c r="H129" s="11">
        <f>'gear reducer'!K129</f>
        <v>64</v>
      </c>
      <c r="I129" s="32"/>
      <c r="J129" s="32">
        <f>'gear reducer'!P129</f>
        <v>637.0894062</v>
      </c>
      <c r="K129" s="32">
        <f>'gear reducer'!Q129</f>
        <v>-1223.21166</v>
      </c>
      <c r="L129" s="32">
        <f t="shared" si="1"/>
        <v>637.7742062</v>
      </c>
      <c r="M129" s="11">
        <f t="shared" si="2"/>
        <v>-1224.526476</v>
      </c>
      <c r="N129" s="32"/>
    </row>
    <row r="130" ht="14.25" customHeight="1">
      <c r="D130" s="10">
        <v>126.0</v>
      </c>
      <c r="E130" s="11">
        <f>'profile editor'!E129</f>
        <v>0.42</v>
      </c>
      <c r="F130" s="11">
        <f>'gear reducer'!I130</f>
        <v>-0.6467555556</v>
      </c>
      <c r="G130" s="11">
        <f>'gear reducer'!J130</f>
        <v>-1.706666667</v>
      </c>
      <c r="H130" s="11">
        <f>'gear reducer'!K130</f>
        <v>64</v>
      </c>
      <c r="I130" s="32"/>
      <c r="J130" s="32">
        <f>'gear reducer'!P130</f>
        <v>637.0894062</v>
      </c>
      <c r="K130" s="32">
        <f>'gear reducer'!Q130</f>
        <v>-1087.299253</v>
      </c>
      <c r="L130" s="32">
        <f t="shared" si="1"/>
        <v>637.7742062</v>
      </c>
      <c r="M130" s="11">
        <f t="shared" si="2"/>
        <v>-1088.467979</v>
      </c>
      <c r="N130" s="32"/>
    </row>
    <row r="131" ht="14.25" customHeight="1">
      <c r="D131" s="10">
        <v>127.0</v>
      </c>
      <c r="E131" s="11">
        <f>'profile editor'!E130</f>
        <v>0.4233333333</v>
      </c>
      <c r="F131" s="11">
        <f>'gear reducer'!I131</f>
        <v>-0.6517333333</v>
      </c>
      <c r="G131" s="11">
        <f>'gear reducer'!J131</f>
        <v>-1.493333333</v>
      </c>
      <c r="H131" s="11">
        <f>'gear reducer'!K131</f>
        <v>64</v>
      </c>
      <c r="I131" s="32"/>
      <c r="J131" s="32">
        <f>'gear reducer'!P131</f>
        <v>637.0894062</v>
      </c>
      <c r="K131" s="32">
        <f>'gear reducer'!Q131</f>
        <v>-951.3868466</v>
      </c>
      <c r="L131" s="32">
        <f t="shared" si="1"/>
        <v>637.7742062</v>
      </c>
      <c r="M131" s="11">
        <f t="shared" si="2"/>
        <v>-952.4094812</v>
      </c>
      <c r="N131" s="32"/>
    </row>
    <row r="132" ht="14.25" customHeight="1">
      <c r="D132" s="10">
        <v>128.0</v>
      </c>
      <c r="E132" s="11">
        <f>'profile editor'!E131</f>
        <v>0.4266666667</v>
      </c>
      <c r="F132" s="11">
        <f>'gear reducer'!I132</f>
        <v>-0.656</v>
      </c>
      <c r="G132" s="11">
        <f>'gear reducer'!J132</f>
        <v>-1.28</v>
      </c>
      <c r="H132" s="11">
        <f>'gear reducer'!K132</f>
        <v>64</v>
      </c>
      <c r="I132" s="32"/>
      <c r="J132" s="32">
        <f>'gear reducer'!P132</f>
        <v>637.0894062</v>
      </c>
      <c r="K132" s="32">
        <f>'gear reducer'!Q132</f>
        <v>-815.4744399</v>
      </c>
      <c r="L132" s="32">
        <f t="shared" si="1"/>
        <v>637.7742062</v>
      </c>
      <c r="M132" s="11">
        <f t="shared" si="2"/>
        <v>-816.3509839</v>
      </c>
      <c r="N132" s="32"/>
    </row>
    <row r="133" ht="14.25" customHeight="1">
      <c r="D133" s="10">
        <v>129.0</v>
      </c>
      <c r="E133" s="11">
        <f>'profile editor'!E132</f>
        <v>0.43</v>
      </c>
      <c r="F133" s="11">
        <f>'gear reducer'!I133</f>
        <v>-0.6595555556</v>
      </c>
      <c r="G133" s="11">
        <f>'gear reducer'!J133</f>
        <v>-1.066666667</v>
      </c>
      <c r="H133" s="11">
        <f>'gear reducer'!K133</f>
        <v>64</v>
      </c>
      <c r="I133" s="32"/>
      <c r="J133" s="32">
        <f>'gear reducer'!P133</f>
        <v>637.0894062</v>
      </c>
      <c r="K133" s="32">
        <f>'gear reducer'!Q133</f>
        <v>-679.5620333</v>
      </c>
      <c r="L133" s="32">
        <f t="shared" si="1"/>
        <v>637.7742062</v>
      </c>
      <c r="M133" s="11">
        <f t="shared" si="2"/>
        <v>-680.2924866</v>
      </c>
      <c r="N133" s="32"/>
    </row>
    <row r="134" ht="14.25" customHeight="1">
      <c r="D134" s="10">
        <v>130.0</v>
      </c>
      <c r="E134" s="11">
        <f>'profile editor'!E133</f>
        <v>0.4333333333</v>
      </c>
      <c r="F134" s="11">
        <f>'gear reducer'!I134</f>
        <v>-0.6624</v>
      </c>
      <c r="G134" s="11">
        <f>'gear reducer'!J134</f>
        <v>-0.8533333333</v>
      </c>
      <c r="H134" s="11">
        <f>'gear reducer'!K134</f>
        <v>64</v>
      </c>
      <c r="I134" s="32"/>
      <c r="J134" s="32">
        <f>'gear reducer'!P134</f>
        <v>637.0894062</v>
      </c>
      <c r="K134" s="32">
        <f>'gear reducer'!Q134</f>
        <v>-543.6496266</v>
      </c>
      <c r="L134" s="32">
        <f t="shared" si="1"/>
        <v>637.7742062</v>
      </c>
      <c r="M134" s="11">
        <f t="shared" si="2"/>
        <v>-544.2339893</v>
      </c>
      <c r="N134" s="32"/>
    </row>
    <row r="135" ht="14.25" customHeight="1">
      <c r="D135" s="10">
        <v>131.0</v>
      </c>
      <c r="E135" s="11">
        <f>'profile editor'!E134</f>
        <v>0.4366666667</v>
      </c>
      <c r="F135" s="11">
        <f>'gear reducer'!I135</f>
        <v>-0.6645333333</v>
      </c>
      <c r="G135" s="11">
        <f>'gear reducer'!J135</f>
        <v>-0.64</v>
      </c>
      <c r="H135" s="11">
        <f>'gear reducer'!K135</f>
        <v>64</v>
      </c>
      <c r="I135" s="32"/>
      <c r="J135" s="32">
        <f>'gear reducer'!P135</f>
        <v>637.0894062</v>
      </c>
      <c r="K135" s="32">
        <f>'gear reducer'!Q135</f>
        <v>-407.73722</v>
      </c>
      <c r="L135" s="32">
        <f t="shared" si="1"/>
        <v>637.7742062</v>
      </c>
      <c r="M135" s="11">
        <f t="shared" si="2"/>
        <v>-408.175492</v>
      </c>
      <c r="N135" s="32"/>
    </row>
    <row r="136" ht="14.25" customHeight="1">
      <c r="D136" s="10">
        <v>132.0</v>
      </c>
      <c r="E136" s="11">
        <f>'profile editor'!E135</f>
        <v>0.44</v>
      </c>
      <c r="F136" s="11">
        <f>'gear reducer'!I136</f>
        <v>-0.6659555556</v>
      </c>
      <c r="G136" s="11">
        <f>'gear reducer'!J136</f>
        <v>-0.4266666667</v>
      </c>
      <c r="H136" s="11">
        <f>'gear reducer'!K136</f>
        <v>64</v>
      </c>
      <c r="I136" s="32"/>
      <c r="J136" s="32">
        <f>'gear reducer'!P136</f>
        <v>637.0894062</v>
      </c>
      <c r="K136" s="32">
        <f>'gear reducer'!Q136</f>
        <v>-271.8248133</v>
      </c>
      <c r="L136" s="32">
        <f t="shared" si="1"/>
        <v>637.7742062</v>
      </c>
      <c r="M136" s="11">
        <f t="shared" si="2"/>
        <v>-272.1169946</v>
      </c>
      <c r="N136" s="32"/>
    </row>
    <row r="137" ht="14.25" customHeight="1">
      <c r="D137" s="10">
        <v>133.0</v>
      </c>
      <c r="E137" s="11">
        <f>'profile editor'!E136</f>
        <v>0.4433333333</v>
      </c>
      <c r="F137" s="11">
        <f>'gear reducer'!I137</f>
        <v>-0.6666666667</v>
      </c>
      <c r="G137" s="11">
        <f>'gear reducer'!J137</f>
        <v>-0.2133333333</v>
      </c>
      <c r="H137" s="11">
        <f>'gear reducer'!K137</f>
        <v>64</v>
      </c>
      <c r="I137" s="32"/>
      <c r="J137" s="32">
        <f>'gear reducer'!P137</f>
        <v>637.0894062</v>
      </c>
      <c r="K137" s="32">
        <f>'gear reducer'!Q137</f>
        <v>-135.9124067</v>
      </c>
      <c r="L137" s="32">
        <f t="shared" si="1"/>
        <v>637.7742062</v>
      </c>
      <c r="M137" s="11">
        <f t="shared" si="2"/>
        <v>-136.0584973</v>
      </c>
      <c r="N137" s="32"/>
    </row>
    <row r="138" ht="14.25" customHeight="1">
      <c r="D138" s="10">
        <v>134.0</v>
      </c>
      <c r="E138" s="11">
        <f>'profile editor'!E137</f>
        <v>0.4466666667</v>
      </c>
      <c r="F138" s="11">
        <f>'gear reducer'!I138</f>
        <v>-0.6666666667</v>
      </c>
      <c r="G138" s="11">
        <f>'gear reducer'!J138</f>
        <v>0</v>
      </c>
      <c r="H138" s="11">
        <f>'gear reducer'!K138</f>
        <v>64</v>
      </c>
      <c r="I138" s="32"/>
      <c r="J138" s="32">
        <f>'gear reducer'!P138</f>
        <v>637.0894062</v>
      </c>
      <c r="K138" s="32">
        <f>'gear reducer'!Q138</f>
        <v>0</v>
      </c>
      <c r="L138" s="32">
        <f t="shared" si="1"/>
        <v>637.7742062</v>
      </c>
      <c r="M138" s="11">
        <f t="shared" si="2"/>
        <v>0</v>
      </c>
      <c r="N138" s="32"/>
    </row>
    <row r="139" ht="14.25" customHeight="1">
      <c r="D139" s="10">
        <v>135.0</v>
      </c>
      <c r="E139" s="11">
        <f>'profile editor'!E138</f>
        <v>0.45</v>
      </c>
      <c r="F139" s="11">
        <f>'gear reducer'!I139</f>
        <v>-0.6666666667</v>
      </c>
      <c r="G139" s="11">
        <f>'gear reducer'!J139</f>
        <v>0</v>
      </c>
      <c r="H139" s="11">
        <f>'gear reducer'!K139</f>
        <v>0</v>
      </c>
      <c r="I139" s="32"/>
      <c r="J139" s="32">
        <f>'gear reducer'!P139</f>
        <v>178.3862483</v>
      </c>
      <c r="K139" s="32">
        <f>'gear reducer'!Q139</f>
        <v>0</v>
      </c>
      <c r="L139" s="32">
        <f t="shared" si="1"/>
        <v>178.3862483</v>
      </c>
      <c r="M139" s="11">
        <f t="shared" si="2"/>
        <v>0</v>
      </c>
      <c r="N139" s="32"/>
    </row>
    <row r="140" ht="14.25" customHeight="1">
      <c r="D140" s="10">
        <v>136.0</v>
      </c>
      <c r="E140" s="11">
        <f>'profile editor'!E139</f>
        <v>0.4566666667</v>
      </c>
      <c r="F140" s="11">
        <f>'gear reducer'!I140</f>
        <v>-0.6666666667</v>
      </c>
      <c r="G140" s="11">
        <f>'gear reducer'!J140</f>
        <v>0</v>
      </c>
      <c r="H140" s="11">
        <f>'gear reducer'!K140</f>
        <v>0</v>
      </c>
      <c r="I140" s="32"/>
      <c r="J140" s="32">
        <f>'gear reducer'!P140</f>
        <v>178.3862483</v>
      </c>
      <c r="K140" s="32">
        <f>'gear reducer'!Q140</f>
        <v>0</v>
      </c>
      <c r="L140" s="32">
        <f t="shared" si="1"/>
        <v>178.3862483</v>
      </c>
      <c r="M140" s="11">
        <f t="shared" si="2"/>
        <v>0</v>
      </c>
      <c r="N140" s="32"/>
    </row>
    <row r="141" ht="14.25" customHeight="1">
      <c r="D141" s="10">
        <v>137.0</v>
      </c>
      <c r="E141" s="11">
        <f>'profile editor'!E140</f>
        <v>0.4633333333</v>
      </c>
      <c r="F141" s="11">
        <f>'gear reducer'!I141</f>
        <v>-0.6666666667</v>
      </c>
      <c r="G141" s="11">
        <f>'gear reducer'!J141</f>
        <v>0</v>
      </c>
      <c r="H141" s="11">
        <f>'gear reducer'!K141</f>
        <v>0</v>
      </c>
      <c r="I141" s="32"/>
      <c r="J141" s="32">
        <f>'gear reducer'!P141</f>
        <v>178.3862483</v>
      </c>
      <c r="K141" s="32">
        <f>'gear reducer'!Q141</f>
        <v>0</v>
      </c>
      <c r="L141" s="32">
        <f t="shared" si="1"/>
        <v>178.3862483</v>
      </c>
      <c r="M141" s="11">
        <f t="shared" si="2"/>
        <v>0</v>
      </c>
      <c r="N141" s="32"/>
    </row>
    <row r="142" ht="14.25" customHeight="1">
      <c r="D142" s="10">
        <v>138.0</v>
      </c>
      <c r="E142" s="11">
        <f>'profile editor'!E141</f>
        <v>0.47</v>
      </c>
      <c r="F142" s="11">
        <f>'gear reducer'!I142</f>
        <v>-0.6666666667</v>
      </c>
      <c r="G142" s="11">
        <f>'gear reducer'!J142</f>
        <v>0</v>
      </c>
      <c r="H142" s="11">
        <f>'gear reducer'!K142</f>
        <v>0</v>
      </c>
      <c r="I142" s="32"/>
      <c r="J142" s="32">
        <f>'gear reducer'!P142</f>
        <v>178.3862483</v>
      </c>
      <c r="K142" s="32">
        <f>'gear reducer'!Q142</f>
        <v>0</v>
      </c>
      <c r="L142" s="32">
        <f t="shared" si="1"/>
        <v>178.3862483</v>
      </c>
      <c r="M142" s="11">
        <f t="shared" si="2"/>
        <v>0</v>
      </c>
      <c r="N142" s="32"/>
    </row>
    <row r="143" ht="14.25" customHeight="1">
      <c r="D143" s="10">
        <v>139.0</v>
      </c>
      <c r="E143" s="11">
        <f>'profile editor'!E142</f>
        <v>0.4766666667</v>
      </c>
      <c r="F143" s="11">
        <f>'gear reducer'!I143</f>
        <v>-0.6666666667</v>
      </c>
      <c r="G143" s="11">
        <f>'gear reducer'!J143</f>
        <v>0</v>
      </c>
      <c r="H143" s="11">
        <f>'gear reducer'!K143</f>
        <v>0</v>
      </c>
      <c r="I143" s="32"/>
      <c r="J143" s="32">
        <f>'gear reducer'!P143</f>
        <v>178.3862483</v>
      </c>
      <c r="K143" s="32">
        <f>'gear reducer'!Q143</f>
        <v>0</v>
      </c>
      <c r="L143" s="32">
        <f t="shared" si="1"/>
        <v>178.3862483</v>
      </c>
      <c r="M143" s="11">
        <f t="shared" si="2"/>
        <v>0</v>
      </c>
      <c r="N143" s="32"/>
    </row>
    <row r="144" ht="14.25" customHeight="1">
      <c r="D144" s="10">
        <v>140.0</v>
      </c>
      <c r="E144" s="11">
        <f>'profile editor'!E143</f>
        <v>0.4833333333</v>
      </c>
      <c r="F144" s="11">
        <f>'gear reducer'!I144</f>
        <v>-0.6666666667</v>
      </c>
      <c r="G144" s="11">
        <f>'gear reducer'!J144</f>
        <v>0</v>
      </c>
      <c r="H144" s="11">
        <f>'gear reducer'!K144</f>
        <v>0</v>
      </c>
      <c r="I144" s="32"/>
      <c r="J144" s="32">
        <f>'gear reducer'!P144</f>
        <v>178.3862483</v>
      </c>
      <c r="K144" s="32">
        <f>'gear reducer'!Q144</f>
        <v>0</v>
      </c>
      <c r="L144" s="32">
        <f t="shared" si="1"/>
        <v>178.3862483</v>
      </c>
      <c r="M144" s="11">
        <f t="shared" si="2"/>
        <v>0</v>
      </c>
      <c r="N144" s="32"/>
    </row>
    <row r="145" ht="14.25" customHeight="1">
      <c r="D145" s="10">
        <v>141.0</v>
      </c>
      <c r="E145" s="11">
        <f>'profile editor'!E144</f>
        <v>0.49</v>
      </c>
      <c r="F145" s="11">
        <f>'gear reducer'!I145</f>
        <v>-0.6666666667</v>
      </c>
      <c r="G145" s="11">
        <f>'gear reducer'!J145</f>
        <v>0</v>
      </c>
      <c r="H145" s="11">
        <f>'gear reducer'!K145</f>
        <v>0</v>
      </c>
      <c r="I145" s="32"/>
      <c r="J145" s="32">
        <f>'gear reducer'!P145</f>
        <v>178.3862483</v>
      </c>
      <c r="K145" s="32">
        <f>'gear reducer'!Q145</f>
        <v>0</v>
      </c>
      <c r="L145" s="32">
        <f t="shared" si="1"/>
        <v>178.3862483</v>
      </c>
      <c r="M145" s="11">
        <f t="shared" si="2"/>
        <v>0</v>
      </c>
      <c r="N145" s="32"/>
    </row>
    <row r="146" ht="14.25" customHeight="1">
      <c r="D146" s="10">
        <v>142.0</v>
      </c>
      <c r="E146" s="11">
        <f>'profile editor'!E145</f>
        <v>0.4966666667</v>
      </c>
      <c r="F146" s="11">
        <f>'gear reducer'!I146</f>
        <v>-0.6666666667</v>
      </c>
      <c r="G146" s="11">
        <f>'gear reducer'!J146</f>
        <v>0</v>
      </c>
      <c r="H146" s="11">
        <f>'gear reducer'!K146</f>
        <v>0</v>
      </c>
      <c r="I146" s="32"/>
      <c r="J146" s="32">
        <f>'gear reducer'!P146</f>
        <v>178.3862483</v>
      </c>
      <c r="K146" s="32">
        <f>'gear reducer'!Q146</f>
        <v>0</v>
      </c>
      <c r="L146" s="32">
        <f t="shared" si="1"/>
        <v>178.3862483</v>
      </c>
      <c r="M146" s="11">
        <f t="shared" si="2"/>
        <v>0</v>
      </c>
      <c r="N146" s="32"/>
    </row>
    <row r="147" ht="14.25" customHeight="1">
      <c r="D147" s="10">
        <v>143.0</v>
      </c>
      <c r="E147" s="11">
        <f>'profile editor'!E146</f>
        <v>0.5033333333</v>
      </c>
      <c r="F147" s="11">
        <f>'gear reducer'!I147</f>
        <v>-0.6666666667</v>
      </c>
      <c r="G147" s="11">
        <f>'gear reducer'!J147</f>
        <v>0</v>
      </c>
      <c r="H147" s="11">
        <f>'gear reducer'!K147</f>
        <v>0</v>
      </c>
      <c r="I147" s="32"/>
      <c r="J147" s="32">
        <f>'gear reducer'!P147</f>
        <v>178.3862483</v>
      </c>
      <c r="K147" s="32">
        <f>'gear reducer'!Q147</f>
        <v>0</v>
      </c>
      <c r="L147" s="32">
        <f t="shared" si="1"/>
        <v>178.3862483</v>
      </c>
      <c r="M147" s="11">
        <f t="shared" si="2"/>
        <v>0</v>
      </c>
      <c r="N147" s="32"/>
    </row>
    <row r="148" ht="14.25" customHeight="1">
      <c r="D148" s="10">
        <v>144.0</v>
      </c>
      <c r="E148" s="11">
        <f>'profile editor'!E147</f>
        <v>0.51</v>
      </c>
      <c r="F148" s="11">
        <f>'gear reducer'!I148</f>
        <v>-0.6666666667</v>
      </c>
      <c r="G148" s="11">
        <f>'gear reducer'!J148</f>
        <v>0</v>
      </c>
      <c r="H148" s="11">
        <f>'gear reducer'!K148</f>
        <v>0</v>
      </c>
      <c r="I148" s="32"/>
      <c r="J148" s="32">
        <f>'gear reducer'!P148</f>
        <v>178.3862483</v>
      </c>
      <c r="K148" s="32">
        <f>'gear reducer'!Q148</f>
        <v>0</v>
      </c>
      <c r="L148" s="32">
        <f t="shared" si="1"/>
        <v>178.3862483</v>
      </c>
      <c r="M148" s="11">
        <f t="shared" si="2"/>
        <v>0</v>
      </c>
      <c r="N148" s="32"/>
    </row>
    <row r="149" ht="14.25" customHeight="1">
      <c r="D149" s="10">
        <v>145.0</v>
      </c>
      <c r="E149" s="11">
        <f>'profile editor'!E148</f>
        <v>0.5166666667</v>
      </c>
      <c r="F149" s="11">
        <f>'gear reducer'!I149</f>
        <v>-0.6666666667</v>
      </c>
      <c r="G149" s="11">
        <f>'gear reducer'!J149</f>
        <v>0</v>
      </c>
      <c r="H149" s="11">
        <f>'gear reducer'!K149</f>
        <v>0</v>
      </c>
      <c r="I149" s="32"/>
      <c r="J149" s="32">
        <f>'gear reducer'!P149</f>
        <v>178.3862483</v>
      </c>
      <c r="K149" s="32">
        <f>'gear reducer'!Q149</f>
        <v>0</v>
      </c>
      <c r="L149" s="32">
        <f t="shared" si="1"/>
        <v>178.3862483</v>
      </c>
      <c r="M149" s="11">
        <f t="shared" si="2"/>
        <v>0</v>
      </c>
      <c r="N149" s="32"/>
    </row>
    <row r="150" ht="14.25" customHeight="1">
      <c r="D150" s="10">
        <v>146.0</v>
      </c>
      <c r="E150" s="11">
        <f>'profile editor'!E149</f>
        <v>0.5233333333</v>
      </c>
      <c r="F150" s="11">
        <f>'gear reducer'!I150</f>
        <v>-0.6666666667</v>
      </c>
      <c r="G150" s="11">
        <f>'gear reducer'!J150</f>
        <v>0</v>
      </c>
      <c r="H150" s="11">
        <f>'gear reducer'!K150</f>
        <v>0</v>
      </c>
      <c r="I150" s="32"/>
      <c r="J150" s="32">
        <f>'gear reducer'!P150</f>
        <v>178.3862483</v>
      </c>
      <c r="K150" s="32">
        <f>'gear reducer'!Q150</f>
        <v>0</v>
      </c>
      <c r="L150" s="32">
        <f t="shared" si="1"/>
        <v>178.3862483</v>
      </c>
      <c r="M150" s="11">
        <f t="shared" si="2"/>
        <v>0</v>
      </c>
      <c r="N150" s="32"/>
    </row>
    <row r="151" ht="14.25" customHeight="1">
      <c r="D151" s="10">
        <v>147.0</v>
      </c>
      <c r="E151" s="11">
        <f>'profile editor'!E150</f>
        <v>0.53</v>
      </c>
      <c r="F151" s="11">
        <f>'gear reducer'!I151</f>
        <v>-0.6666666667</v>
      </c>
      <c r="G151" s="11">
        <f>'gear reducer'!J151</f>
        <v>0</v>
      </c>
      <c r="H151" s="11">
        <f>'gear reducer'!K151</f>
        <v>0</v>
      </c>
      <c r="I151" s="32"/>
      <c r="J151" s="32">
        <f>'gear reducer'!P151</f>
        <v>178.3862483</v>
      </c>
      <c r="K151" s="32">
        <f>'gear reducer'!Q151</f>
        <v>0</v>
      </c>
      <c r="L151" s="32">
        <f t="shared" si="1"/>
        <v>178.3862483</v>
      </c>
      <c r="M151" s="11">
        <f t="shared" si="2"/>
        <v>0</v>
      </c>
      <c r="N151" s="32"/>
    </row>
    <row r="152" ht="14.25" customHeight="1">
      <c r="D152" s="10">
        <v>148.0</v>
      </c>
      <c r="E152" s="11">
        <f>'profile editor'!E151</f>
        <v>0.5366666667</v>
      </c>
      <c r="F152" s="11">
        <f>'gear reducer'!I152</f>
        <v>-0.6666666667</v>
      </c>
      <c r="G152" s="11">
        <f>'gear reducer'!J152</f>
        <v>0</v>
      </c>
      <c r="H152" s="11">
        <f>'gear reducer'!K152</f>
        <v>0</v>
      </c>
      <c r="I152" s="32"/>
      <c r="J152" s="32">
        <f>'gear reducer'!P152</f>
        <v>178.3862483</v>
      </c>
      <c r="K152" s="32">
        <f>'gear reducer'!Q152</f>
        <v>0</v>
      </c>
      <c r="L152" s="32">
        <f t="shared" si="1"/>
        <v>178.3862483</v>
      </c>
      <c r="M152" s="11">
        <f t="shared" si="2"/>
        <v>0</v>
      </c>
      <c r="N152" s="32"/>
    </row>
    <row r="153" ht="14.25" customHeight="1">
      <c r="D153" s="10">
        <v>149.0</v>
      </c>
      <c r="E153" s="11">
        <f>'profile editor'!E152</f>
        <v>0.5433333333</v>
      </c>
      <c r="F153" s="11">
        <f>'gear reducer'!I153</f>
        <v>-0.6666666667</v>
      </c>
      <c r="G153" s="11">
        <f>'gear reducer'!J153</f>
        <v>0</v>
      </c>
      <c r="H153" s="11">
        <f>'gear reducer'!K153</f>
        <v>0</v>
      </c>
      <c r="I153" s="32"/>
      <c r="J153" s="32">
        <f>'gear reducer'!P153</f>
        <v>178.3862483</v>
      </c>
      <c r="K153" s="32">
        <f>'gear reducer'!Q153</f>
        <v>0</v>
      </c>
      <c r="L153" s="32">
        <f t="shared" si="1"/>
        <v>178.3862483</v>
      </c>
      <c r="M153" s="11">
        <f t="shared" si="2"/>
        <v>0</v>
      </c>
      <c r="N153" s="32"/>
    </row>
    <row r="154" ht="14.25" customHeight="1">
      <c r="D154" s="10">
        <v>150.0</v>
      </c>
      <c r="E154" s="11">
        <f>'profile editor'!E153</f>
        <v>0.55</v>
      </c>
      <c r="F154" s="11">
        <f>'gear reducer'!I154</f>
        <v>-0.6666666667</v>
      </c>
      <c r="G154" s="11">
        <f>'gear reducer'!J154</f>
        <v>0</v>
      </c>
      <c r="H154" s="11">
        <f>'gear reducer'!K154</f>
        <v>0</v>
      </c>
      <c r="I154" s="32"/>
      <c r="J154" s="32">
        <f>'gear reducer'!P154</f>
        <v>178.3862483</v>
      </c>
      <c r="K154" s="32">
        <f>'gear reducer'!Q154</f>
        <v>0</v>
      </c>
      <c r="L154" s="32">
        <f t="shared" si="1"/>
        <v>178.3862483</v>
      </c>
      <c r="M154" s="11">
        <f t="shared" si="2"/>
        <v>0</v>
      </c>
      <c r="N154" s="32"/>
    </row>
    <row r="155" ht="14.25" customHeight="1"/>
    <row r="156" ht="14.25" customHeight="1"/>
    <row r="157" ht="14.25" customHeight="1">
      <c r="D157" s="10" t="s">
        <v>103</v>
      </c>
      <c r="E157" s="10" t="s">
        <v>104</v>
      </c>
      <c r="F157" s="10" t="s">
        <v>105</v>
      </c>
    </row>
    <row r="158" ht="14.25" customHeight="1">
      <c r="E158" s="10">
        <v>0.0</v>
      </c>
      <c r="F158" s="10">
        <v>4.7120999999999995</v>
      </c>
    </row>
    <row r="159" ht="14.25" customHeight="1">
      <c r="E159" s="10">
        <f>E158+0.5/150*49</f>
        <v>0.1633333333</v>
      </c>
      <c r="F159" s="10">
        <v>4.7120999999999995</v>
      </c>
    </row>
    <row r="160" ht="14.25" customHeight="1">
      <c r="E160" s="10">
        <f>E158+0.5/150*50</f>
        <v>0.1666666667</v>
      </c>
      <c r="F160" s="10">
        <v>4.199999999999999</v>
      </c>
    </row>
    <row r="161" ht="14.25" customHeight="1">
      <c r="E161" s="10">
        <f>E159+0.5/150*49</f>
        <v>0.3266666667</v>
      </c>
      <c r="F161" s="10">
        <v>4.199999999999999</v>
      </c>
    </row>
    <row r="162" ht="14.25" customHeight="1">
      <c r="E162" s="10">
        <f>E160+0.5/150*50</f>
        <v>0.3333333333</v>
      </c>
      <c r="F162" s="10">
        <v>3.6879000000000004</v>
      </c>
    </row>
    <row r="163" ht="14.25" customHeight="1">
      <c r="E163" s="10">
        <f>E162+0.5/150*49</f>
        <v>0.4966666667</v>
      </c>
      <c r="F163" s="10">
        <v>3.6879000000000004</v>
      </c>
    </row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O8:O9"/>
    <mergeCell ref="O31:P31"/>
    <mergeCell ref="Q31:R31"/>
    <mergeCell ref="J1:M1"/>
    <mergeCell ref="F2:H2"/>
    <mergeCell ref="P8:Q8"/>
    <mergeCell ref="R8:S8"/>
    <mergeCell ref="P10:S10"/>
    <mergeCell ref="P11:S11"/>
    <mergeCell ref="Q18:R18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21.0"/>
    <col customWidth="1" min="3" max="3" width="8.86"/>
    <col customWidth="1" min="4" max="4" width="12.29"/>
    <col customWidth="1" min="5" max="6" width="14.29"/>
    <col customWidth="1" min="8" max="8" width="19.57"/>
    <col customWidth="1" min="9" max="9" width="20.29"/>
    <col customWidth="1" min="10" max="10" width="20.14"/>
    <col customWidth="1" min="11" max="11" width="12.57"/>
    <col customWidth="1" min="12" max="12" width="15.0"/>
    <col customWidth="1" min="13" max="13" width="10.29"/>
    <col customWidth="1" min="14" max="14" width="15.29"/>
    <col customWidth="1" min="15" max="15" width="32.57"/>
    <col customWidth="1" min="16" max="16" width="8.57"/>
    <col customWidth="1" min="17" max="26" width="8.71"/>
  </cols>
  <sheetData>
    <row r="1" ht="14.25" customHeight="1">
      <c r="A1" s="10" t="s">
        <v>106</v>
      </c>
      <c r="B1" s="10" t="s">
        <v>107</v>
      </c>
      <c r="C1" s="10" t="s">
        <v>108</v>
      </c>
      <c r="D1" s="10" t="s">
        <v>109</v>
      </c>
      <c r="E1" s="10" t="s">
        <v>110</v>
      </c>
      <c r="F1" s="10" t="s">
        <v>111</v>
      </c>
      <c r="G1" s="10" t="s">
        <v>112</v>
      </c>
      <c r="H1" s="10" t="s">
        <v>113</v>
      </c>
      <c r="I1" s="10" t="s">
        <v>114</v>
      </c>
      <c r="J1" s="10" t="s">
        <v>115</v>
      </c>
      <c r="K1" s="1" t="s">
        <v>116</v>
      </c>
      <c r="L1" s="1" t="s">
        <v>117</v>
      </c>
      <c r="M1" s="75" t="s">
        <v>118</v>
      </c>
    </row>
    <row r="2" ht="14.25" customHeight="1">
      <c r="B2" s="4">
        <f>MAX('motor R88M-K6K010C'!P10)</f>
        <v>5.333333333</v>
      </c>
      <c r="C2" s="4"/>
      <c r="D2" s="4"/>
      <c r="E2" s="4"/>
      <c r="F2" s="4"/>
      <c r="G2" s="4"/>
      <c r="H2" s="4"/>
      <c r="I2" s="4"/>
      <c r="J2" s="4"/>
      <c r="K2" s="1">
        <v>0.0</v>
      </c>
      <c r="L2" s="76">
        <f t="shared" ref="L2:L897" si="1">IF(B3&gt;0,A3,0)</f>
        <v>0</v>
      </c>
      <c r="M2" s="77">
        <f>MAX(L:L)</f>
        <v>0.10829</v>
      </c>
      <c r="N2" s="78"/>
      <c r="O2" s="79" t="s">
        <v>12</v>
      </c>
      <c r="P2" s="80">
        <v>1.3E-4</v>
      </c>
      <c r="Q2" s="79" t="s">
        <v>30</v>
      </c>
      <c r="R2" s="81"/>
      <c r="S2" s="81"/>
      <c r="T2" s="81"/>
      <c r="U2" s="81"/>
      <c r="V2" s="81"/>
      <c r="W2" s="81"/>
      <c r="X2" s="82"/>
    </row>
    <row r="3" ht="14.25" customHeight="1">
      <c r="A3" s="83">
        <v>0.0</v>
      </c>
      <c r="B3" s="4">
        <f t="shared" ref="B3:B897" si="2">J2*$P$2+B2</f>
        <v>5.333333333</v>
      </c>
      <c r="C3" s="4">
        <f t="shared" ref="C3:C897" si="3">B3*$P$4</f>
        <v>5.255466667</v>
      </c>
      <c r="D3" s="4">
        <f t="shared" ref="D3:D897" si="4">B3*$P$7/(2*PI())</f>
        <v>8.488263632</v>
      </c>
      <c r="E3" s="4">
        <f t="shared" ref="E3:E897" si="5">SQRT(($P$5^2)+(2*PI()*D3*$P$6)^2)</f>
        <v>0.2339382635</v>
      </c>
      <c r="F3" s="4">
        <f t="shared" ref="F3:F897" si="6">C3/E3</f>
        <v>22.46518628</v>
      </c>
      <c r="G3" s="4">
        <f t="shared" ref="G3:G897" si="7">3*F3^2*$P$5</f>
        <v>242.2486054</v>
      </c>
      <c r="H3" s="4">
        <f t="shared" ref="H3:H897" si="8">IF(B3&gt;0,G3/B3,0)</f>
        <v>45.42161351</v>
      </c>
      <c r="I3" s="4">
        <f t="shared" ref="I3:I788" si="9">IF(B3&gt;0,$P$9+$P$10+$P$14+ O15*(B3-B2)/($P$2),0)</f>
        <v>270.3692423</v>
      </c>
      <c r="J3" s="4">
        <f t="shared" ref="J3:J897" si="10">-(H3+I3)/$P$8</f>
        <v>-51.43267785</v>
      </c>
      <c r="K3" s="2">
        <f t="shared" ref="K3:K897" si="11">K2+$P$2*B3</f>
        <v>0.0006933333333</v>
      </c>
      <c r="L3" s="76">
        <f t="shared" si="1"/>
        <v>0.00013</v>
      </c>
      <c r="N3" s="78"/>
      <c r="O3" s="84" t="s">
        <v>119</v>
      </c>
      <c r="P3" s="85">
        <v>30.0</v>
      </c>
      <c r="Q3" s="84" t="s">
        <v>30</v>
      </c>
      <c r="X3" s="78"/>
    </row>
    <row r="4" ht="14.25" customHeight="1">
      <c r="A4" s="83">
        <f t="shared" ref="A4:A897" si="12">A3+$P$2</f>
        <v>0.00013</v>
      </c>
      <c r="B4" s="4">
        <f t="shared" si="2"/>
        <v>5.326647085</v>
      </c>
      <c r="C4" s="4">
        <f t="shared" si="3"/>
        <v>5.248878038</v>
      </c>
      <c r="D4" s="4">
        <f t="shared" si="4"/>
        <v>8.477622137</v>
      </c>
      <c r="E4" s="4">
        <f t="shared" si="5"/>
        <v>0.2337822175</v>
      </c>
      <c r="F4" s="4">
        <f t="shared" si="6"/>
        <v>22.45199867</v>
      </c>
      <c r="G4" s="4">
        <f t="shared" si="7"/>
        <v>241.9642773</v>
      </c>
      <c r="H4" s="4">
        <f t="shared" si="8"/>
        <v>45.42525034</v>
      </c>
      <c r="I4" s="4">
        <f t="shared" si="9"/>
        <v>270.3692423</v>
      </c>
      <c r="J4" s="4">
        <f t="shared" si="10"/>
        <v>-51.43327017</v>
      </c>
      <c r="K4" s="2">
        <f t="shared" si="11"/>
        <v>0.001385797454</v>
      </c>
      <c r="L4" s="76">
        <f t="shared" si="1"/>
        <v>0.00026</v>
      </c>
      <c r="M4" s="1" t="s">
        <v>120</v>
      </c>
      <c r="N4" s="78"/>
      <c r="O4" s="84" t="s">
        <v>121</v>
      </c>
      <c r="P4" s="85">
        <v>0.9854</v>
      </c>
      <c r="Q4" s="84" t="s">
        <v>122</v>
      </c>
      <c r="X4" s="78"/>
    </row>
    <row r="5" ht="14.25" customHeight="1">
      <c r="A5" s="83">
        <f t="shared" si="12"/>
        <v>0.00026</v>
      </c>
      <c r="B5" s="4">
        <f t="shared" si="2"/>
        <v>5.31996076</v>
      </c>
      <c r="C5" s="4">
        <f t="shared" si="3"/>
        <v>5.242289333</v>
      </c>
      <c r="D5" s="4">
        <f t="shared" si="4"/>
        <v>8.46698052</v>
      </c>
      <c r="E5" s="4">
        <f t="shared" si="5"/>
        <v>0.2336262615</v>
      </c>
      <c r="F5" s="4">
        <f t="shared" si="6"/>
        <v>22.43878449</v>
      </c>
      <c r="G5" s="4">
        <f t="shared" si="7"/>
        <v>241.6795437</v>
      </c>
      <c r="H5" s="4">
        <f t="shared" si="8"/>
        <v>45.42882073</v>
      </c>
      <c r="I5" s="4">
        <f t="shared" si="9"/>
        <v>270.3692423</v>
      </c>
      <c r="J5" s="4">
        <f t="shared" si="10"/>
        <v>-51.43385168</v>
      </c>
      <c r="K5" s="2">
        <f t="shared" si="11"/>
        <v>0.002077392353</v>
      </c>
      <c r="L5" s="76">
        <f t="shared" si="1"/>
        <v>0.00039</v>
      </c>
      <c r="M5" s="2">
        <f>MAX(K2:K700)/(2*PI())</f>
        <v>0.04377098796</v>
      </c>
      <c r="N5" s="86" t="s">
        <v>123</v>
      </c>
      <c r="O5" s="84" t="s">
        <v>124</v>
      </c>
      <c r="P5" s="85">
        <v>0.16</v>
      </c>
      <c r="Q5" s="84" t="s">
        <v>125</v>
      </c>
      <c r="X5" s="78"/>
    </row>
    <row r="6" ht="14.25" customHeight="1">
      <c r="A6" s="83">
        <f t="shared" si="12"/>
        <v>0.00039</v>
      </c>
      <c r="B6" s="4">
        <f t="shared" si="2"/>
        <v>5.313274359</v>
      </c>
      <c r="C6" s="4">
        <f t="shared" si="3"/>
        <v>5.235700554</v>
      </c>
      <c r="D6" s="4">
        <f t="shared" si="4"/>
        <v>8.456338783</v>
      </c>
      <c r="E6" s="4">
        <f t="shared" si="5"/>
        <v>0.2334703956</v>
      </c>
      <c r="F6" s="4">
        <f t="shared" si="6"/>
        <v>22.42554367</v>
      </c>
      <c r="G6" s="4">
        <f t="shared" si="7"/>
        <v>241.3944043</v>
      </c>
      <c r="H6" s="4">
        <f t="shared" si="8"/>
        <v>45.4323244</v>
      </c>
      <c r="I6" s="4">
        <f t="shared" si="9"/>
        <v>270.3692423</v>
      </c>
      <c r="J6" s="4">
        <f t="shared" si="10"/>
        <v>-51.43442232</v>
      </c>
      <c r="K6" s="2">
        <f t="shared" si="11"/>
        <v>0.00276811802</v>
      </c>
      <c r="L6" s="76">
        <f t="shared" si="1"/>
        <v>0.00052</v>
      </c>
      <c r="M6" s="87">
        <f>2*PI()*0.075</f>
        <v>0.471238898</v>
      </c>
      <c r="N6" s="86" t="s">
        <v>126</v>
      </c>
      <c r="O6" s="84" t="s">
        <v>127</v>
      </c>
      <c r="P6" s="88">
        <v>0.0032</v>
      </c>
      <c r="Q6" s="84" t="s">
        <v>128</v>
      </c>
      <c r="X6" s="78"/>
    </row>
    <row r="7" ht="14.25" customHeight="1">
      <c r="A7" s="83">
        <f t="shared" si="12"/>
        <v>0.00052</v>
      </c>
      <c r="B7" s="4">
        <f t="shared" si="2"/>
        <v>5.306587884</v>
      </c>
      <c r="C7" s="4">
        <f t="shared" si="3"/>
        <v>5.229111701</v>
      </c>
      <c r="D7" s="4">
        <f t="shared" si="4"/>
        <v>8.445696928</v>
      </c>
      <c r="E7" s="4">
        <f t="shared" si="5"/>
        <v>0.2333146201</v>
      </c>
      <c r="F7" s="4">
        <f t="shared" si="6"/>
        <v>22.41227617</v>
      </c>
      <c r="G7" s="4">
        <f t="shared" si="7"/>
        <v>241.1088591</v>
      </c>
      <c r="H7" s="4">
        <f t="shared" si="8"/>
        <v>45.43576105</v>
      </c>
      <c r="I7" s="4">
        <f t="shared" si="9"/>
        <v>270.3692423</v>
      </c>
      <c r="J7" s="4">
        <f t="shared" si="10"/>
        <v>-51.43498205</v>
      </c>
      <c r="K7" s="2">
        <f t="shared" si="11"/>
        <v>0.003457974445</v>
      </c>
      <c r="L7" s="76">
        <f t="shared" si="1"/>
        <v>0.00065</v>
      </c>
      <c r="M7" s="89">
        <f>M6*M5*1000</f>
        <v>20.62659213</v>
      </c>
      <c r="N7" s="86" t="s">
        <v>129</v>
      </c>
      <c r="O7" s="10" t="s">
        <v>130</v>
      </c>
      <c r="P7" s="10">
        <v>10.0</v>
      </c>
      <c r="X7" s="78"/>
    </row>
    <row r="8" ht="14.25" customHeight="1">
      <c r="A8" s="83">
        <f t="shared" si="12"/>
        <v>0.00065</v>
      </c>
      <c r="B8" s="4">
        <f t="shared" si="2"/>
        <v>5.299901337</v>
      </c>
      <c r="C8" s="4">
        <f t="shared" si="3"/>
        <v>5.222522777</v>
      </c>
      <c r="D8" s="4">
        <f t="shared" si="4"/>
        <v>8.435054957</v>
      </c>
      <c r="E8" s="4">
        <f t="shared" si="5"/>
        <v>0.2331589352</v>
      </c>
      <c r="F8" s="4">
        <f t="shared" si="6"/>
        <v>22.39898193</v>
      </c>
      <c r="G8" s="4">
        <f t="shared" si="7"/>
        <v>240.8229079</v>
      </c>
      <c r="H8" s="4">
        <f t="shared" si="8"/>
        <v>45.4391304</v>
      </c>
      <c r="I8" s="4">
        <f t="shared" si="9"/>
        <v>270.3692423</v>
      </c>
      <c r="J8" s="4">
        <f t="shared" si="10"/>
        <v>-51.43553081</v>
      </c>
      <c r="K8" s="2">
        <f t="shared" si="11"/>
        <v>0.004146961619</v>
      </c>
      <c r="L8" s="76">
        <f t="shared" si="1"/>
        <v>0.00078</v>
      </c>
      <c r="N8" s="78"/>
      <c r="O8" s="10" t="s">
        <v>59</v>
      </c>
      <c r="P8" s="90">
        <f>'motor R88M-K6K010C'!Q14</f>
        <v>6.1398875</v>
      </c>
      <c r="Q8" s="91" t="s">
        <v>131</v>
      </c>
      <c r="R8" s="91"/>
      <c r="S8" s="91"/>
      <c r="T8" s="91"/>
      <c r="U8" s="91"/>
      <c r="V8" s="91"/>
      <c r="W8" s="91"/>
      <c r="X8" s="92"/>
    </row>
    <row r="9" ht="14.25" customHeight="1">
      <c r="A9" s="83">
        <f t="shared" si="12"/>
        <v>0.00078</v>
      </c>
      <c r="B9" s="4">
        <f t="shared" si="2"/>
        <v>5.293214718</v>
      </c>
      <c r="C9" s="4">
        <f t="shared" si="3"/>
        <v>5.215933783</v>
      </c>
      <c r="D9" s="4">
        <f t="shared" si="4"/>
        <v>8.424412872</v>
      </c>
      <c r="E9" s="4">
        <f t="shared" si="5"/>
        <v>0.2330033411</v>
      </c>
      <c r="F9" s="4">
        <f t="shared" si="6"/>
        <v>22.3856609</v>
      </c>
      <c r="G9" s="4">
        <f t="shared" si="7"/>
        <v>240.5365507</v>
      </c>
      <c r="H9" s="4">
        <f t="shared" si="8"/>
        <v>45.44243215</v>
      </c>
      <c r="I9" s="4">
        <f t="shared" si="9"/>
        <v>270.3692423</v>
      </c>
      <c r="J9" s="4">
        <f t="shared" si="10"/>
        <v>-51.43606857</v>
      </c>
      <c r="K9" s="2">
        <f t="shared" si="11"/>
        <v>0.004835079532</v>
      </c>
      <c r="L9" s="76">
        <f t="shared" si="1"/>
        <v>0.00091</v>
      </c>
      <c r="N9" s="78"/>
      <c r="O9" s="93" t="s">
        <v>132</v>
      </c>
      <c r="P9" s="94">
        <v>58.8</v>
      </c>
      <c r="Q9" s="95" t="s">
        <v>133</v>
      </c>
    </row>
    <row r="10" ht="14.25" customHeight="1">
      <c r="A10" s="83">
        <f t="shared" si="12"/>
        <v>0.00091</v>
      </c>
      <c r="B10" s="4">
        <f t="shared" si="2"/>
        <v>5.286528029</v>
      </c>
      <c r="C10" s="4">
        <f t="shared" si="3"/>
        <v>5.20934472</v>
      </c>
      <c r="D10" s="4">
        <f t="shared" si="4"/>
        <v>8.413770676</v>
      </c>
      <c r="E10" s="4">
        <f t="shared" si="5"/>
        <v>0.2328478381</v>
      </c>
      <c r="F10" s="4">
        <f t="shared" si="6"/>
        <v>22.37231302</v>
      </c>
      <c r="G10" s="4">
        <f t="shared" si="7"/>
        <v>240.2497872</v>
      </c>
      <c r="H10" s="4">
        <f t="shared" si="8"/>
        <v>45.44566602</v>
      </c>
      <c r="I10" s="4">
        <f t="shared" si="9"/>
        <v>270.3692423</v>
      </c>
      <c r="J10" s="4">
        <f t="shared" si="10"/>
        <v>-51.43659526</v>
      </c>
      <c r="K10" s="2">
        <f t="shared" si="11"/>
        <v>0.005522328176</v>
      </c>
      <c r="L10" s="76">
        <f t="shared" si="1"/>
        <v>0.00104</v>
      </c>
      <c r="N10" s="96"/>
      <c r="O10" s="97" t="s">
        <v>134</v>
      </c>
      <c r="P10" s="98">
        <v>0.012</v>
      </c>
      <c r="Q10" s="99" t="s">
        <v>133</v>
      </c>
    </row>
    <row r="11" ht="14.25" customHeight="1">
      <c r="A11" s="83">
        <f t="shared" si="12"/>
        <v>0.00104</v>
      </c>
      <c r="B11" s="4">
        <f t="shared" si="2"/>
        <v>5.279841272</v>
      </c>
      <c r="C11" s="4">
        <f t="shared" si="3"/>
        <v>5.202755589</v>
      </c>
      <c r="D11" s="4">
        <f t="shared" si="4"/>
        <v>8.403128371</v>
      </c>
      <c r="E11" s="4">
        <f t="shared" si="5"/>
        <v>0.2326924262</v>
      </c>
      <c r="F11" s="4">
        <f t="shared" si="6"/>
        <v>22.35893825</v>
      </c>
      <c r="G11" s="4">
        <f t="shared" si="7"/>
        <v>239.9626174</v>
      </c>
      <c r="H11" s="4">
        <f t="shared" si="8"/>
        <v>45.44883171</v>
      </c>
      <c r="I11" s="4">
        <f t="shared" si="9"/>
        <v>270.3692423</v>
      </c>
      <c r="J11" s="4">
        <f t="shared" si="10"/>
        <v>-51.43711086</v>
      </c>
      <c r="K11" s="2">
        <f t="shared" si="11"/>
        <v>0.006208707541</v>
      </c>
      <c r="L11" s="76">
        <f t="shared" si="1"/>
        <v>0.00117</v>
      </c>
      <c r="N11" s="96"/>
      <c r="O11" s="100" t="s">
        <v>135</v>
      </c>
      <c r="P11" s="100">
        <v>0.075</v>
      </c>
      <c r="Q11" s="101" t="s">
        <v>133</v>
      </c>
    </row>
    <row r="12" ht="14.25" customHeight="1">
      <c r="A12" s="83">
        <f t="shared" si="12"/>
        <v>0.00117</v>
      </c>
      <c r="B12" s="4">
        <f t="shared" si="2"/>
        <v>5.273154447</v>
      </c>
      <c r="C12" s="4">
        <f t="shared" si="3"/>
        <v>5.196166392</v>
      </c>
      <c r="D12" s="4">
        <f t="shared" si="4"/>
        <v>8.392485959</v>
      </c>
      <c r="E12" s="4">
        <f t="shared" si="5"/>
        <v>0.2325371059</v>
      </c>
      <c r="F12" s="4">
        <f t="shared" si="6"/>
        <v>22.34553652</v>
      </c>
      <c r="G12" s="4">
        <f t="shared" si="7"/>
        <v>239.6750412</v>
      </c>
      <c r="H12" s="4">
        <f t="shared" si="8"/>
        <v>45.45192893</v>
      </c>
      <c r="I12" s="4">
        <f t="shared" si="9"/>
        <v>270.3692423</v>
      </c>
      <c r="J12" s="4">
        <f t="shared" si="10"/>
        <v>-51.4376153</v>
      </c>
      <c r="K12" s="2">
        <f t="shared" si="11"/>
        <v>0.006894217619</v>
      </c>
      <c r="L12" s="76">
        <f t="shared" si="1"/>
        <v>0.0013</v>
      </c>
      <c r="N12" s="96"/>
      <c r="O12" s="1" t="s">
        <v>136</v>
      </c>
      <c r="P12" s="27">
        <f>107.5*9.81*sin('profile editor'!B1)*'pinion rack'!B11</f>
        <v>50.84008076</v>
      </c>
      <c r="Q12" s="102" t="s">
        <v>133</v>
      </c>
    </row>
    <row r="13" ht="14.25" customHeight="1">
      <c r="A13" s="83">
        <f t="shared" si="12"/>
        <v>0.0013</v>
      </c>
      <c r="B13" s="4">
        <f t="shared" si="2"/>
        <v>5.266467557</v>
      </c>
      <c r="C13" s="4">
        <f t="shared" si="3"/>
        <v>5.189577131</v>
      </c>
      <c r="D13" s="4">
        <f t="shared" si="4"/>
        <v>8.381843443</v>
      </c>
      <c r="E13" s="4">
        <f t="shared" si="5"/>
        <v>0.2323818772</v>
      </c>
      <c r="F13" s="4">
        <f t="shared" si="6"/>
        <v>22.33210779</v>
      </c>
      <c r="G13" s="4">
        <f t="shared" si="7"/>
        <v>239.3870584</v>
      </c>
      <c r="H13" s="4">
        <f t="shared" si="8"/>
        <v>45.45495739</v>
      </c>
      <c r="I13" s="4">
        <f t="shared" si="9"/>
        <v>270.3692423</v>
      </c>
      <c r="J13" s="4">
        <f t="shared" si="10"/>
        <v>-51.43810854</v>
      </c>
      <c r="K13" s="2">
        <f t="shared" si="11"/>
        <v>0.007578858402</v>
      </c>
      <c r="L13" s="76">
        <f t="shared" si="1"/>
        <v>0.00143</v>
      </c>
      <c r="N13" s="84"/>
      <c r="O13" s="103" t="s">
        <v>74</v>
      </c>
      <c r="P13" s="103">
        <f>'gear reducer'!B4</f>
        <v>3</v>
      </c>
    </row>
    <row r="14" ht="14.25" customHeight="1">
      <c r="A14" s="83">
        <f t="shared" si="12"/>
        <v>0.00143</v>
      </c>
      <c r="B14" s="4">
        <f t="shared" si="2"/>
        <v>5.259780603</v>
      </c>
      <c r="C14" s="4">
        <f t="shared" si="3"/>
        <v>5.182987806</v>
      </c>
      <c r="D14" s="4">
        <f t="shared" si="4"/>
        <v>8.371200825</v>
      </c>
      <c r="E14" s="4">
        <f t="shared" si="5"/>
        <v>0.2322267405</v>
      </c>
      <c r="F14" s="4">
        <f t="shared" si="6"/>
        <v>22.318652</v>
      </c>
      <c r="G14" s="4">
        <f t="shared" si="7"/>
        <v>239.098669</v>
      </c>
      <c r="H14" s="4">
        <f t="shared" si="8"/>
        <v>45.4579168</v>
      </c>
      <c r="I14" s="4">
        <f t="shared" si="9"/>
        <v>270.3692423</v>
      </c>
      <c r="J14" s="4">
        <f t="shared" si="10"/>
        <v>-51.43859054</v>
      </c>
      <c r="K14" s="2">
        <f t="shared" si="11"/>
        <v>0.00826262988</v>
      </c>
      <c r="L14" s="76">
        <f t="shared" si="1"/>
        <v>0.00156</v>
      </c>
      <c r="M14" s="84"/>
      <c r="N14" s="84"/>
      <c r="O14" s="97" t="s">
        <v>137</v>
      </c>
      <c r="P14" s="97">
        <f>(P12+P11)*P13+P10+P9</f>
        <v>211.5572423</v>
      </c>
      <c r="Q14" s="97" t="s">
        <v>133</v>
      </c>
    </row>
    <row r="15" ht="14.25" customHeight="1">
      <c r="A15" s="83">
        <f t="shared" si="12"/>
        <v>0.00156</v>
      </c>
      <c r="B15" s="4">
        <f t="shared" si="2"/>
        <v>5.253093586</v>
      </c>
      <c r="C15" s="4">
        <f t="shared" si="3"/>
        <v>5.17639842</v>
      </c>
      <c r="D15" s="4">
        <f t="shared" si="4"/>
        <v>8.360558108</v>
      </c>
      <c r="E15" s="4">
        <f t="shared" si="5"/>
        <v>0.2320716959</v>
      </c>
      <c r="F15" s="4">
        <f t="shared" si="6"/>
        <v>22.3051691</v>
      </c>
      <c r="G15" s="4">
        <f t="shared" si="7"/>
        <v>238.8098729</v>
      </c>
      <c r="H15" s="4">
        <f t="shared" si="8"/>
        <v>45.46080685</v>
      </c>
      <c r="I15" s="4">
        <f t="shared" si="9"/>
        <v>270.3692423</v>
      </c>
      <c r="J15" s="4">
        <f t="shared" si="10"/>
        <v>-51.43906124</v>
      </c>
      <c r="K15" s="2">
        <f t="shared" si="11"/>
        <v>0.008945532046</v>
      </c>
      <c r="L15" s="76">
        <f t="shared" si="1"/>
        <v>0.00169</v>
      </c>
      <c r="M15" s="84"/>
      <c r="N15" s="13" t="s">
        <v>138</v>
      </c>
      <c r="O15" s="10">
        <f>'pinion rack'!B8</f>
        <v>0.075</v>
      </c>
      <c r="P15" s="10" t="s">
        <v>60</v>
      </c>
    </row>
    <row r="16" ht="14.25" customHeight="1">
      <c r="A16" s="83">
        <f t="shared" si="12"/>
        <v>0.00169</v>
      </c>
      <c r="B16" s="4">
        <f t="shared" si="2"/>
        <v>5.246406508</v>
      </c>
      <c r="C16" s="4">
        <f t="shared" si="3"/>
        <v>5.169808973</v>
      </c>
      <c r="D16" s="4">
        <f t="shared" si="4"/>
        <v>8.349915293</v>
      </c>
      <c r="E16" s="4">
        <f t="shared" si="5"/>
        <v>0.2319167437</v>
      </c>
      <c r="F16" s="4">
        <f t="shared" si="6"/>
        <v>22.29165903</v>
      </c>
      <c r="G16" s="4">
        <f t="shared" si="7"/>
        <v>238.5206699</v>
      </c>
      <c r="H16" s="4">
        <f t="shared" si="8"/>
        <v>45.46362725</v>
      </c>
      <c r="I16" s="4">
        <f t="shared" si="9"/>
        <v>270.3692423</v>
      </c>
      <c r="J16" s="4">
        <f t="shared" si="10"/>
        <v>-51.4395206</v>
      </c>
      <c r="K16" s="2">
        <f t="shared" si="11"/>
        <v>0.009627564892</v>
      </c>
      <c r="L16" s="76">
        <f t="shared" si="1"/>
        <v>0.00182</v>
      </c>
      <c r="M16" s="84"/>
      <c r="N16" s="84"/>
    </row>
    <row r="17" ht="14.25" customHeight="1">
      <c r="A17" s="83">
        <f t="shared" si="12"/>
        <v>0.00182</v>
      </c>
      <c r="B17" s="4">
        <f t="shared" si="2"/>
        <v>5.239719371</v>
      </c>
      <c r="C17" s="4">
        <f t="shared" si="3"/>
        <v>5.163219468</v>
      </c>
      <c r="D17" s="4">
        <f t="shared" si="4"/>
        <v>8.339272382</v>
      </c>
      <c r="E17" s="4">
        <f t="shared" si="5"/>
        <v>0.2317618841</v>
      </c>
      <c r="F17" s="4">
        <f t="shared" si="6"/>
        <v>22.27812174</v>
      </c>
      <c r="G17" s="4">
        <f t="shared" si="7"/>
        <v>238.23106</v>
      </c>
      <c r="H17" s="4">
        <f t="shared" si="8"/>
        <v>45.46637771</v>
      </c>
      <c r="I17" s="4">
        <f t="shared" si="9"/>
        <v>270.3692423</v>
      </c>
      <c r="J17" s="4">
        <f t="shared" si="10"/>
        <v>-51.43996856</v>
      </c>
      <c r="K17" s="2">
        <f t="shared" si="11"/>
        <v>0.01030872841</v>
      </c>
      <c r="L17" s="76">
        <f t="shared" si="1"/>
        <v>0.00195</v>
      </c>
      <c r="M17" s="84"/>
      <c r="N17" s="84"/>
    </row>
    <row r="18" ht="14.25" customHeight="1">
      <c r="A18" s="83">
        <f t="shared" si="12"/>
        <v>0.00195</v>
      </c>
      <c r="B18" s="4">
        <f t="shared" si="2"/>
        <v>5.233032175</v>
      </c>
      <c r="C18" s="4">
        <f t="shared" si="3"/>
        <v>5.156629905</v>
      </c>
      <c r="D18" s="4">
        <f t="shared" si="4"/>
        <v>8.32862938</v>
      </c>
      <c r="E18" s="4">
        <f t="shared" si="5"/>
        <v>0.2316071172</v>
      </c>
      <c r="F18" s="4">
        <f t="shared" si="6"/>
        <v>22.26455718</v>
      </c>
      <c r="G18" s="4">
        <f t="shared" si="7"/>
        <v>237.9410431</v>
      </c>
      <c r="H18" s="4">
        <f t="shared" si="8"/>
        <v>45.46905792</v>
      </c>
      <c r="I18" s="4">
        <f t="shared" si="9"/>
        <v>270.3692423</v>
      </c>
      <c r="J18" s="4">
        <f t="shared" si="10"/>
        <v>-51.44040509</v>
      </c>
      <c r="K18" s="2">
        <f t="shared" si="11"/>
        <v>0.01098902259</v>
      </c>
      <c r="L18" s="76">
        <f t="shared" si="1"/>
        <v>0.00208</v>
      </c>
    </row>
    <row r="19" ht="14.25" customHeight="1">
      <c r="A19" s="83">
        <f t="shared" si="12"/>
        <v>0.00208</v>
      </c>
      <c r="B19" s="4">
        <f t="shared" si="2"/>
        <v>5.226344922</v>
      </c>
      <c r="C19" s="4">
        <f t="shared" si="3"/>
        <v>5.150040286</v>
      </c>
      <c r="D19" s="4">
        <f t="shared" si="4"/>
        <v>8.317986286</v>
      </c>
      <c r="E19" s="4">
        <f t="shared" si="5"/>
        <v>0.2314524435</v>
      </c>
      <c r="F19" s="4">
        <f t="shared" si="6"/>
        <v>22.25096529</v>
      </c>
      <c r="G19" s="4">
        <f t="shared" si="7"/>
        <v>237.650619</v>
      </c>
      <c r="H19" s="4">
        <f t="shared" si="8"/>
        <v>45.4716676</v>
      </c>
      <c r="I19" s="4">
        <f t="shared" si="9"/>
        <v>270.3692423</v>
      </c>
      <c r="J19" s="4">
        <f t="shared" si="10"/>
        <v>-51.44083013</v>
      </c>
      <c r="K19" s="2">
        <f t="shared" si="11"/>
        <v>0.01166844743</v>
      </c>
      <c r="L19" s="76">
        <f t="shared" si="1"/>
        <v>0.00221</v>
      </c>
    </row>
    <row r="20" ht="14.25" customHeight="1">
      <c r="A20" s="83">
        <f t="shared" si="12"/>
        <v>0.00221</v>
      </c>
      <c r="B20" s="4">
        <f t="shared" si="2"/>
        <v>5.219657614</v>
      </c>
      <c r="C20" s="4">
        <f t="shared" si="3"/>
        <v>5.143450613</v>
      </c>
      <c r="D20" s="4">
        <f t="shared" si="4"/>
        <v>8.307343105</v>
      </c>
      <c r="E20" s="4">
        <f t="shared" si="5"/>
        <v>0.231297863</v>
      </c>
      <c r="F20" s="4">
        <f t="shared" si="6"/>
        <v>22.23734602</v>
      </c>
      <c r="G20" s="4">
        <f t="shared" si="7"/>
        <v>237.3597878</v>
      </c>
      <c r="H20" s="4">
        <f t="shared" si="8"/>
        <v>45.47420643</v>
      </c>
      <c r="I20" s="4">
        <f t="shared" si="9"/>
        <v>270.3692423</v>
      </c>
      <c r="J20" s="4">
        <f t="shared" si="10"/>
        <v>-51.44124362</v>
      </c>
      <c r="K20" s="2">
        <f t="shared" si="11"/>
        <v>0.01234700292</v>
      </c>
      <c r="L20" s="76">
        <f t="shared" si="1"/>
        <v>0.00234</v>
      </c>
    </row>
    <row r="21" ht="14.25" customHeight="1">
      <c r="A21" s="83">
        <f t="shared" si="12"/>
        <v>0.00234</v>
      </c>
      <c r="B21" s="4">
        <f t="shared" si="2"/>
        <v>5.212970252</v>
      </c>
      <c r="C21" s="4">
        <f t="shared" si="3"/>
        <v>5.136860887</v>
      </c>
      <c r="D21" s="4">
        <f t="shared" si="4"/>
        <v>8.296699839</v>
      </c>
      <c r="E21" s="4">
        <f t="shared" si="5"/>
        <v>0.231143376</v>
      </c>
      <c r="F21" s="4">
        <f t="shared" si="6"/>
        <v>22.22369932</v>
      </c>
      <c r="G21" s="4">
        <f t="shared" si="7"/>
        <v>237.0685494</v>
      </c>
      <c r="H21" s="4">
        <f t="shared" si="8"/>
        <v>45.47667413</v>
      </c>
      <c r="I21" s="4">
        <f t="shared" si="9"/>
        <v>270.3692423</v>
      </c>
      <c r="J21" s="4">
        <f t="shared" si="10"/>
        <v>-51.44164554</v>
      </c>
      <c r="K21" s="2">
        <f t="shared" si="11"/>
        <v>0.01302468906</v>
      </c>
      <c r="L21" s="76">
        <f t="shared" si="1"/>
        <v>0.00247</v>
      </c>
    </row>
    <row r="22" ht="14.25" customHeight="1">
      <c r="A22" s="83">
        <f t="shared" si="12"/>
        <v>0.00247</v>
      </c>
      <c r="B22" s="4">
        <f t="shared" si="2"/>
        <v>5.206282838</v>
      </c>
      <c r="C22" s="4">
        <f t="shared" si="3"/>
        <v>5.130271109</v>
      </c>
      <c r="D22" s="4">
        <f t="shared" si="4"/>
        <v>8.286056489</v>
      </c>
      <c r="E22" s="4">
        <f t="shared" si="5"/>
        <v>0.2309889827</v>
      </c>
      <c r="F22" s="4">
        <f t="shared" si="6"/>
        <v>22.21002512</v>
      </c>
      <c r="G22" s="4">
        <f t="shared" si="7"/>
        <v>236.7769036</v>
      </c>
      <c r="H22" s="4">
        <f t="shared" si="8"/>
        <v>45.47907038</v>
      </c>
      <c r="I22" s="4">
        <f t="shared" si="9"/>
        <v>270.3692423</v>
      </c>
      <c r="J22" s="4">
        <f t="shared" si="10"/>
        <v>-51.44203581</v>
      </c>
      <c r="K22" s="2">
        <f t="shared" si="11"/>
        <v>0.01370150582</v>
      </c>
      <c r="L22" s="76">
        <f t="shared" si="1"/>
        <v>0.0026</v>
      </c>
    </row>
    <row r="23" ht="14.25" customHeight="1">
      <c r="A23" s="83">
        <f t="shared" si="12"/>
        <v>0.0026</v>
      </c>
      <c r="B23" s="4">
        <f t="shared" si="2"/>
        <v>5.199595374</v>
      </c>
      <c r="C23" s="4">
        <f t="shared" si="3"/>
        <v>5.123681281</v>
      </c>
      <c r="D23" s="4">
        <f t="shared" si="4"/>
        <v>8.275413058</v>
      </c>
      <c r="E23" s="4">
        <f t="shared" si="5"/>
        <v>0.2308346834</v>
      </c>
      <c r="F23" s="4">
        <f t="shared" si="6"/>
        <v>22.19632339</v>
      </c>
      <c r="G23" s="4">
        <f t="shared" si="7"/>
        <v>236.4848505</v>
      </c>
      <c r="H23" s="4">
        <f t="shared" si="8"/>
        <v>45.48139489</v>
      </c>
      <c r="I23" s="4">
        <f t="shared" si="9"/>
        <v>270.3692423</v>
      </c>
      <c r="J23" s="4">
        <f t="shared" si="10"/>
        <v>-51.44241441</v>
      </c>
      <c r="K23" s="2">
        <f t="shared" si="11"/>
        <v>0.01437745322</v>
      </c>
      <c r="L23" s="76">
        <f t="shared" si="1"/>
        <v>0.00273</v>
      </c>
    </row>
    <row r="24" ht="14.25" customHeight="1">
      <c r="A24" s="83">
        <f t="shared" si="12"/>
        <v>0.00273</v>
      </c>
      <c r="B24" s="4">
        <f t="shared" si="2"/>
        <v>5.19290786</v>
      </c>
      <c r="C24" s="4">
        <f t="shared" si="3"/>
        <v>5.117091405</v>
      </c>
      <c r="D24" s="4">
        <f t="shared" si="4"/>
        <v>8.264769549</v>
      </c>
      <c r="E24" s="4">
        <f t="shared" si="5"/>
        <v>0.2306804783</v>
      </c>
      <c r="F24" s="4">
        <f t="shared" si="6"/>
        <v>22.18259405</v>
      </c>
      <c r="G24" s="4">
        <f t="shared" si="7"/>
        <v>236.1923899</v>
      </c>
      <c r="H24" s="4">
        <f t="shared" si="8"/>
        <v>45.48364736</v>
      </c>
      <c r="I24" s="4">
        <f t="shared" si="9"/>
        <v>270.3692423</v>
      </c>
      <c r="J24" s="4">
        <f t="shared" si="10"/>
        <v>-51.44278126</v>
      </c>
      <c r="K24" s="2">
        <f t="shared" si="11"/>
        <v>0.01505253125</v>
      </c>
      <c r="L24" s="76">
        <f t="shared" si="1"/>
        <v>0.00286</v>
      </c>
    </row>
    <row r="25" ht="14.25" customHeight="1">
      <c r="A25" s="83">
        <f t="shared" si="12"/>
        <v>0.00286</v>
      </c>
      <c r="B25" s="4">
        <f t="shared" si="2"/>
        <v>5.186220298</v>
      </c>
      <c r="C25" s="4">
        <f t="shared" si="3"/>
        <v>5.110501482</v>
      </c>
      <c r="D25" s="4">
        <f t="shared" si="4"/>
        <v>8.254125965</v>
      </c>
      <c r="E25" s="4">
        <f t="shared" si="5"/>
        <v>0.2305263675</v>
      </c>
      <c r="F25" s="4">
        <f t="shared" si="6"/>
        <v>22.16883707</v>
      </c>
      <c r="G25" s="4">
        <f t="shared" si="7"/>
        <v>235.8995218</v>
      </c>
      <c r="H25" s="4">
        <f t="shared" si="8"/>
        <v>45.48582748</v>
      </c>
      <c r="I25" s="4">
        <f t="shared" si="9"/>
        <v>270.3692423</v>
      </c>
      <c r="J25" s="4">
        <f t="shared" si="10"/>
        <v>-51.44313634</v>
      </c>
      <c r="K25" s="2">
        <f t="shared" si="11"/>
        <v>0.01572673988</v>
      </c>
      <c r="L25" s="76">
        <f t="shared" si="1"/>
        <v>0.00299</v>
      </c>
    </row>
    <row r="26" ht="14.25" customHeight="1">
      <c r="A26" s="83">
        <f t="shared" si="12"/>
        <v>0.00299</v>
      </c>
      <c r="B26" s="4">
        <f t="shared" si="2"/>
        <v>5.179532691</v>
      </c>
      <c r="C26" s="4">
        <f t="shared" si="3"/>
        <v>5.103911513</v>
      </c>
      <c r="D26" s="4">
        <f t="shared" si="4"/>
        <v>8.243482306</v>
      </c>
      <c r="E26" s="4">
        <f t="shared" si="5"/>
        <v>0.2303723514</v>
      </c>
      <c r="F26" s="4">
        <f t="shared" si="6"/>
        <v>22.15505238</v>
      </c>
      <c r="G26" s="4">
        <f t="shared" si="7"/>
        <v>235.6062461</v>
      </c>
      <c r="H26" s="4">
        <f t="shared" si="8"/>
        <v>45.48793495</v>
      </c>
      <c r="I26" s="4">
        <f t="shared" si="9"/>
        <v>270.3692423</v>
      </c>
      <c r="J26" s="4">
        <f t="shared" si="10"/>
        <v>-51.44347958</v>
      </c>
      <c r="K26" s="2">
        <f t="shared" si="11"/>
        <v>0.01640007913</v>
      </c>
      <c r="L26" s="76">
        <f t="shared" si="1"/>
        <v>0.00312</v>
      </c>
    </row>
    <row r="27" ht="14.25" customHeight="1">
      <c r="A27" s="83">
        <f t="shared" si="12"/>
        <v>0.00312</v>
      </c>
      <c r="B27" s="4">
        <f t="shared" si="2"/>
        <v>5.172845038</v>
      </c>
      <c r="C27" s="4">
        <f t="shared" si="3"/>
        <v>5.097321501</v>
      </c>
      <c r="D27" s="4">
        <f t="shared" si="4"/>
        <v>8.232838577</v>
      </c>
      <c r="E27" s="4">
        <f t="shared" si="5"/>
        <v>0.2302184302</v>
      </c>
      <c r="F27" s="4">
        <f t="shared" si="6"/>
        <v>22.14123993</v>
      </c>
      <c r="G27" s="4">
        <f t="shared" si="7"/>
        <v>235.3125628</v>
      </c>
      <c r="H27" s="4">
        <f t="shared" si="8"/>
        <v>45.48996946</v>
      </c>
      <c r="I27" s="4">
        <f t="shared" si="9"/>
        <v>270.3692423</v>
      </c>
      <c r="J27" s="4">
        <f t="shared" si="10"/>
        <v>-51.44381094</v>
      </c>
      <c r="K27" s="2">
        <f t="shared" si="11"/>
        <v>0.01707254899</v>
      </c>
      <c r="L27" s="76">
        <f t="shared" si="1"/>
        <v>0.00325</v>
      </c>
      <c r="T27" s="104"/>
    </row>
    <row r="28" ht="14.25" customHeight="1">
      <c r="A28" s="83">
        <f t="shared" si="12"/>
        <v>0.00325</v>
      </c>
      <c r="B28" s="4">
        <f t="shared" si="2"/>
        <v>5.166157343</v>
      </c>
      <c r="C28" s="4">
        <f t="shared" si="3"/>
        <v>5.090731446</v>
      </c>
      <c r="D28" s="4">
        <f t="shared" si="4"/>
        <v>8.222194779</v>
      </c>
      <c r="E28" s="4">
        <f t="shared" si="5"/>
        <v>0.2300646041</v>
      </c>
      <c r="F28" s="4">
        <f t="shared" si="6"/>
        <v>22.12739968</v>
      </c>
      <c r="G28" s="4">
        <f t="shared" si="7"/>
        <v>235.0184719</v>
      </c>
      <c r="H28" s="4">
        <f t="shared" si="8"/>
        <v>45.49193071</v>
      </c>
      <c r="I28" s="4">
        <f t="shared" si="9"/>
        <v>270.3692423</v>
      </c>
      <c r="J28" s="4">
        <f t="shared" si="10"/>
        <v>-51.44413037</v>
      </c>
      <c r="K28" s="2">
        <f t="shared" si="11"/>
        <v>0.01774414944</v>
      </c>
      <c r="L28" s="76">
        <f t="shared" si="1"/>
        <v>0.00338</v>
      </c>
    </row>
    <row r="29" ht="14.25" customHeight="1">
      <c r="A29" s="83">
        <f t="shared" si="12"/>
        <v>0.00338</v>
      </c>
      <c r="B29" s="105">
        <f t="shared" si="2"/>
        <v>5.159469606</v>
      </c>
      <c r="C29" s="105">
        <f t="shared" si="3"/>
        <v>5.08414135</v>
      </c>
      <c r="D29" s="105">
        <f t="shared" si="4"/>
        <v>8.211550915</v>
      </c>
      <c r="E29" s="105">
        <f t="shared" si="5"/>
        <v>0.2299108733</v>
      </c>
      <c r="F29" s="105">
        <f t="shared" si="6"/>
        <v>22.11353155</v>
      </c>
      <c r="G29" s="105">
        <f t="shared" si="7"/>
        <v>234.7239732</v>
      </c>
      <c r="H29" s="105">
        <f t="shared" si="8"/>
        <v>45.49381839</v>
      </c>
      <c r="I29" s="105">
        <f t="shared" si="9"/>
        <v>270.3692423</v>
      </c>
      <c r="J29" s="105">
        <f t="shared" si="10"/>
        <v>-51.44443781</v>
      </c>
      <c r="K29" s="2">
        <f t="shared" si="11"/>
        <v>0.01841488049</v>
      </c>
      <c r="L29" s="76">
        <f t="shared" si="1"/>
        <v>0.00351</v>
      </c>
    </row>
    <row r="30" ht="14.25" customHeight="1">
      <c r="A30" s="83">
        <f t="shared" si="12"/>
        <v>0.00351</v>
      </c>
      <c r="B30" s="105">
        <f t="shared" si="2"/>
        <v>5.152781829</v>
      </c>
      <c r="C30" s="105">
        <f t="shared" si="3"/>
        <v>5.077551214</v>
      </c>
      <c r="D30" s="105">
        <f t="shared" si="4"/>
        <v>8.200906988</v>
      </c>
      <c r="E30" s="105">
        <f t="shared" si="5"/>
        <v>0.229757238</v>
      </c>
      <c r="F30" s="105">
        <f t="shared" si="6"/>
        <v>22.0996355</v>
      </c>
      <c r="G30" s="105">
        <f t="shared" si="7"/>
        <v>234.4290668</v>
      </c>
      <c r="H30" s="105">
        <f t="shared" si="8"/>
        <v>45.49563219</v>
      </c>
      <c r="I30" s="105">
        <f t="shared" si="9"/>
        <v>270.3692423</v>
      </c>
      <c r="J30" s="105">
        <f t="shared" si="10"/>
        <v>-51.44473323</v>
      </c>
      <c r="K30" s="2">
        <f t="shared" si="11"/>
        <v>0.01908474213</v>
      </c>
      <c r="L30" s="76">
        <f t="shared" si="1"/>
        <v>0.00364</v>
      </c>
    </row>
    <row r="31" ht="14.25" customHeight="1">
      <c r="A31" s="83">
        <f t="shared" si="12"/>
        <v>0.00364</v>
      </c>
      <c r="B31" s="4">
        <f t="shared" si="2"/>
        <v>5.146094014</v>
      </c>
      <c r="C31" s="4">
        <f t="shared" si="3"/>
        <v>5.070961041</v>
      </c>
      <c r="D31" s="4">
        <f t="shared" si="4"/>
        <v>8.190262999</v>
      </c>
      <c r="E31" s="4">
        <f t="shared" si="5"/>
        <v>0.2296036986</v>
      </c>
      <c r="F31" s="4">
        <f t="shared" si="6"/>
        <v>22.08571148</v>
      </c>
      <c r="G31" s="4">
        <f t="shared" si="7"/>
        <v>234.1337527</v>
      </c>
      <c r="H31" s="4">
        <f t="shared" si="8"/>
        <v>45.49737181</v>
      </c>
      <c r="I31" s="4">
        <f t="shared" si="9"/>
        <v>270.3692423</v>
      </c>
      <c r="J31" s="4">
        <f t="shared" si="10"/>
        <v>-51.44501656</v>
      </c>
      <c r="K31" s="2">
        <f t="shared" si="11"/>
        <v>0.01975373435</v>
      </c>
      <c r="L31" s="76">
        <f t="shared" si="1"/>
        <v>0.00377</v>
      </c>
    </row>
    <row r="32" ht="14.25" customHeight="1">
      <c r="A32" s="83">
        <f t="shared" si="12"/>
        <v>0.00377</v>
      </c>
      <c r="B32" s="4">
        <f t="shared" si="2"/>
        <v>5.139406162</v>
      </c>
      <c r="C32" s="4">
        <f t="shared" si="3"/>
        <v>5.064370832</v>
      </c>
      <c r="D32" s="4">
        <f t="shared" si="4"/>
        <v>8.179618952</v>
      </c>
      <c r="E32" s="4">
        <f t="shared" si="5"/>
        <v>0.2294502552</v>
      </c>
      <c r="F32" s="4">
        <f t="shared" si="6"/>
        <v>22.07175942</v>
      </c>
      <c r="G32" s="4">
        <f t="shared" si="7"/>
        <v>233.8380308</v>
      </c>
      <c r="H32" s="4">
        <f t="shared" si="8"/>
        <v>45.49903693</v>
      </c>
      <c r="I32" s="4">
        <f t="shared" si="9"/>
        <v>270.3692423</v>
      </c>
      <c r="J32" s="4">
        <f t="shared" si="10"/>
        <v>-51.44528775</v>
      </c>
      <c r="K32" s="2">
        <f t="shared" si="11"/>
        <v>0.02042185715</v>
      </c>
      <c r="L32" s="76">
        <f t="shared" si="1"/>
        <v>0.0039</v>
      </c>
    </row>
    <row r="33" ht="14.25" customHeight="1">
      <c r="A33" s="83">
        <f t="shared" si="12"/>
        <v>0.0039</v>
      </c>
      <c r="B33" s="4">
        <f t="shared" si="2"/>
        <v>5.132718274</v>
      </c>
      <c r="C33" s="4">
        <f t="shared" si="3"/>
        <v>5.057780587</v>
      </c>
      <c r="D33" s="4">
        <f t="shared" si="4"/>
        <v>8.168974848</v>
      </c>
      <c r="E33" s="4">
        <f t="shared" si="5"/>
        <v>0.229296908</v>
      </c>
      <c r="F33" s="4">
        <f t="shared" si="6"/>
        <v>22.05777929</v>
      </c>
      <c r="G33" s="4">
        <f t="shared" si="7"/>
        <v>233.541901</v>
      </c>
      <c r="H33" s="4">
        <f t="shared" si="8"/>
        <v>45.50062726</v>
      </c>
      <c r="I33" s="4">
        <f t="shared" si="9"/>
        <v>270.3692423</v>
      </c>
      <c r="J33" s="4">
        <f t="shared" si="10"/>
        <v>-51.44554677</v>
      </c>
      <c r="K33" s="2">
        <f t="shared" si="11"/>
        <v>0.02108911053</v>
      </c>
      <c r="L33" s="76">
        <f t="shared" si="1"/>
        <v>0.00403</v>
      </c>
    </row>
    <row r="34" ht="14.25" customHeight="1">
      <c r="A34" s="83">
        <f t="shared" si="12"/>
        <v>0.00403</v>
      </c>
      <c r="B34" s="4">
        <f t="shared" si="2"/>
        <v>5.126030353</v>
      </c>
      <c r="C34" s="4">
        <f t="shared" si="3"/>
        <v>5.05119031</v>
      </c>
      <c r="D34" s="4">
        <f t="shared" si="4"/>
        <v>8.158330691</v>
      </c>
      <c r="E34" s="4">
        <f t="shared" si="5"/>
        <v>0.2291436573</v>
      </c>
      <c r="F34" s="4">
        <f t="shared" si="6"/>
        <v>22.04377101</v>
      </c>
      <c r="G34" s="4">
        <f t="shared" si="7"/>
        <v>233.2453634</v>
      </c>
      <c r="H34" s="4">
        <f t="shared" si="8"/>
        <v>45.50214246</v>
      </c>
      <c r="I34" s="4">
        <f t="shared" si="9"/>
        <v>270.3692423</v>
      </c>
      <c r="J34" s="4">
        <f t="shared" si="10"/>
        <v>-51.44579355</v>
      </c>
      <c r="K34" s="2">
        <f t="shared" si="11"/>
        <v>0.02175549447</v>
      </c>
      <c r="L34" s="76">
        <f t="shared" si="1"/>
        <v>0.00416</v>
      </c>
    </row>
    <row r="35" ht="14.25" customHeight="1">
      <c r="A35" s="83">
        <f t="shared" si="12"/>
        <v>0.00416</v>
      </c>
      <c r="B35" s="4">
        <f t="shared" si="2"/>
        <v>5.1193424</v>
      </c>
      <c r="C35" s="4">
        <f t="shared" si="3"/>
        <v>5.044600001</v>
      </c>
      <c r="D35" s="4">
        <f t="shared" si="4"/>
        <v>8.147686483</v>
      </c>
      <c r="E35" s="4">
        <f t="shared" si="5"/>
        <v>0.2289905033</v>
      </c>
      <c r="F35" s="4">
        <f t="shared" si="6"/>
        <v>22.02973454</v>
      </c>
      <c r="G35" s="4">
        <f t="shared" si="7"/>
        <v>232.9484179</v>
      </c>
      <c r="H35" s="4">
        <f t="shared" si="8"/>
        <v>45.50358225</v>
      </c>
      <c r="I35" s="4">
        <f t="shared" si="9"/>
        <v>270.3692423</v>
      </c>
      <c r="J35" s="4">
        <f t="shared" si="10"/>
        <v>-51.44602805</v>
      </c>
      <c r="K35" s="2">
        <f t="shared" si="11"/>
        <v>0.02242100899</v>
      </c>
      <c r="L35" s="76">
        <f t="shared" si="1"/>
        <v>0.00429</v>
      </c>
    </row>
    <row r="36" ht="14.25" customHeight="1">
      <c r="A36" s="83">
        <f t="shared" si="12"/>
        <v>0.00429</v>
      </c>
      <c r="B36" s="4">
        <f t="shared" si="2"/>
        <v>5.112654416</v>
      </c>
      <c r="C36" s="4">
        <f t="shared" si="3"/>
        <v>5.038009662</v>
      </c>
      <c r="D36" s="4">
        <f t="shared" si="4"/>
        <v>8.137042227</v>
      </c>
      <c r="E36" s="4">
        <f t="shared" si="5"/>
        <v>0.2288374463</v>
      </c>
      <c r="F36" s="4">
        <f t="shared" si="6"/>
        <v>22.01566983</v>
      </c>
      <c r="G36" s="4">
        <f t="shared" si="7"/>
        <v>232.6510646</v>
      </c>
      <c r="H36" s="4">
        <f t="shared" si="8"/>
        <v>45.50494629</v>
      </c>
      <c r="I36" s="4">
        <f t="shared" si="9"/>
        <v>270.3692423</v>
      </c>
      <c r="J36" s="4">
        <f t="shared" si="10"/>
        <v>-51.44625021</v>
      </c>
      <c r="K36" s="2">
        <f t="shared" si="11"/>
        <v>0.02308565406</v>
      </c>
      <c r="L36" s="76">
        <f t="shared" si="1"/>
        <v>0.00442</v>
      </c>
    </row>
    <row r="37" ht="14.25" customHeight="1">
      <c r="A37" s="83">
        <f t="shared" si="12"/>
        <v>0.00442</v>
      </c>
      <c r="B37" s="4">
        <f t="shared" si="2"/>
        <v>5.105966404</v>
      </c>
      <c r="C37" s="4">
        <f t="shared" si="3"/>
        <v>5.031419294</v>
      </c>
      <c r="D37" s="4">
        <f t="shared" si="4"/>
        <v>8.126397924</v>
      </c>
      <c r="E37" s="4">
        <f t="shared" si="5"/>
        <v>0.2286844865</v>
      </c>
      <c r="F37" s="4">
        <f t="shared" si="6"/>
        <v>22.00157681</v>
      </c>
      <c r="G37" s="4">
        <f t="shared" si="7"/>
        <v>232.3533034</v>
      </c>
      <c r="H37" s="4">
        <f t="shared" si="8"/>
        <v>45.50623429</v>
      </c>
      <c r="I37" s="4">
        <f t="shared" si="9"/>
        <v>270.3692423</v>
      </c>
      <c r="J37" s="106">
        <f t="shared" si="10"/>
        <v>-51.44645998</v>
      </c>
      <c r="K37" s="2">
        <f t="shared" si="11"/>
        <v>0.02374942969</v>
      </c>
      <c r="L37" s="76">
        <f t="shared" si="1"/>
        <v>0.00455</v>
      </c>
      <c r="M37" s="107"/>
      <c r="N37" s="107"/>
      <c r="O37" s="107"/>
      <c r="P37" s="107"/>
    </row>
    <row r="38" ht="14.25" customHeight="1">
      <c r="A38" s="83">
        <f t="shared" si="12"/>
        <v>0.00455</v>
      </c>
      <c r="B38" s="4">
        <f t="shared" si="2"/>
        <v>5.099278364</v>
      </c>
      <c r="C38" s="4">
        <f t="shared" si="3"/>
        <v>5.0248289</v>
      </c>
      <c r="D38" s="4">
        <f t="shared" si="4"/>
        <v>8.115753578</v>
      </c>
      <c r="E38" s="4">
        <f t="shared" si="5"/>
        <v>0.228531624</v>
      </c>
      <c r="F38" s="4">
        <f t="shared" si="6"/>
        <v>21.98745544</v>
      </c>
      <c r="G38" s="4">
        <f t="shared" si="7"/>
        <v>232.0551344</v>
      </c>
      <c r="H38" s="4">
        <f t="shared" si="8"/>
        <v>45.50744592</v>
      </c>
      <c r="I38" s="4">
        <f t="shared" si="9"/>
        <v>270.3692423</v>
      </c>
      <c r="J38" s="106">
        <f t="shared" si="10"/>
        <v>-51.44665732</v>
      </c>
      <c r="K38" s="2">
        <f t="shared" si="11"/>
        <v>0.02441233588</v>
      </c>
      <c r="L38" s="76">
        <f t="shared" si="1"/>
        <v>0.00468</v>
      </c>
      <c r="M38" s="107"/>
      <c r="N38" s="107"/>
      <c r="O38" s="107"/>
      <c r="P38" s="107"/>
    </row>
    <row r="39" ht="14.25" customHeight="1">
      <c r="A39" s="83">
        <f t="shared" si="12"/>
        <v>0.00468</v>
      </c>
      <c r="B39" s="4">
        <f t="shared" si="2"/>
        <v>5.092590299</v>
      </c>
      <c r="C39" s="4">
        <f t="shared" si="3"/>
        <v>5.01823848</v>
      </c>
      <c r="D39" s="4">
        <f t="shared" si="4"/>
        <v>8.105109191</v>
      </c>
      <c r="E39" s="4">
        <f t="shared" si="5"/>
        <v>0.2283788593</v>
      </c>
      <c r="F39" s="4">
        <f t="shared" si="6"/>
        <v>21.97330565</v>
      </c>
      <c r="G39" s="4">
        <f t="shared" si="7"/>
        <v>231.7565575</v>
      </c>
      <c r="H39" s="4">
        <f t="shared" si="8"/>
        <v>45.50858087</v>
      </c>
      <c r="I39" s="4">
        <f t="shared" si="9"/>
        <v>270.3692423</v>
      </c>
      <c r="J39" s="4">
        <f t="shared" si="10"/>
        <v>-51.44684217</v>
      </c>
      <c r="K39" s="2">
        <f t="shared" si="11"/>
        <v>0.02507437262</v>
      </c>
      <c r="L39" s="76">
        <f t="shared" si="1"/>
        <v>0.00481</v>
      </c>
    </row>
    <row r="40" ht="14.25" customHeight="1">
      <c r="A40" s="83">
        <f t="shared" si="12"/>
        <v>0.00481</v>
      </c>
      <c r="B40" s="4">
        <f t="shared" si="2"/>
        <v>5.085902209</v>
      </c>
      <c r="C40" s="4">
        <f t="shared" si="3"/>
        <v>5.011648037</v>
      </c>
      <c r="D40" s="4">
        <f t="shared" si="4"/>
        <v>8.094464766</v>
      </c>
      <c r="E40" s="4">
        <f t="shared" si="5"/>
        <v>0.2282261924</v>
      </c>
      <c r="F40" s="4">
        <f t="shared" si="6"/>
        <v>21.95912741</v>
      </c>
      <c r="G40" s="4">
        <f t="shared" si="7"/>
        <v>231.4575727</v>
      </c>
      <c r="H40" s="4">
        <f t="shared" si="8"/>
        <v>45.50963883</v>
      </c>
      <c r="I40" s="4">
        <f t="shared" si="9"/>
        <v>270.3692423</v>
      </c>
      <c r="J40" s="4">
        <f t="shared" si="10"/>
        <v>-51.44701448</v>
      </c>
      <c r="K40" s="2">
        <f t="shared" si="11"/>
        <v>0.02573553991</v>
      </c>
      <c r="L40" s="76">
        <f t="shared" si="1"/>
        <v>0.00494</v>
      </c>
    </row>
    <row r="41" ht="14.25" customHeight="1">
      <c r="A41" s="83">
        <f t="shared" si="12"/>
        <v>0.00494</v>
      </c>
      <c r="B41" s="4">
        <f t="shared" si="2"/>
        <v>5.079214097</v>
      </c>
      <c r="C41" s="4">
        <f t="shared" si="3"/>
        <v>5.005057571</v>
      </c>
      <c r="D41" s="4">
        <f t="shared" si="4"/>
        <v>8.083820306</v>
      </c>
      <c r="E41" s="4">
        <f t="shared" si="5"/>
        <v>0.2280736237</v>
      </c>
      <c r="F41" s="4">
        <f t="shared" si="6"/>
        <v>21.94492064</v>
      </c>
      <c r="G41" s="4">
        <f t="shared" si="7"/>
        <v>231.15818</v>
      </c>
      <c r="H41" s="4">
        <f t="shared" si="8"/>
        <v>45.51061948</v>
      </c>
      <c r="I41" s="4">
        <f t="shared" si="9"/>
        <v>270.3692423</v>
      </c>
      <c r="J41" s="4">
        <f t="shared" si="10"/>
        <v>-51.4471742</v>
      </c>
      <c r="K41" s="2">
        <f t="shared" si="11"/>
        <v>0.02639583774</v>
      </c>
      <c r="L41" s="76">
        <f t="shared" si="1"/>
        <v>0.00507</v>
      </c>
    </row>
    <row r="42" ht="14.25" customHeight="1">
      <c r="A42" s="83">
        <f t="shared" si="12"/>
        <v>0.00507</v>
      </c>
      <c r="B42" s="4">
        <f t="shared" si="2"/>
        <v>5.072525964</v>
      </c>
      <c r="C42" s="4">
        <f t="shared" si="3"/>
        <v>4.998467085</v>
      </c>
      <c r="D42" s="4">
        <f t="shared" si="4"/>
        <v>8.073175812</v>
      </c>
      <c r="E42" s="4">
        <f t="shared" si="5"/>
        <v>0.2279211533</v>
      </c>
      <c r="F42" s="4">
        <f t="shared" si="6"/>
        <v>21.93068529</v>
      </c>
      <c r="G42" s="4">
        <f t="shared" si="7"/>
        <v>230.8583796</v>
      </c>
      <c r="H42" s="4">
        <f t="shared" si="8"/>
        <v>45.5115225</v>
      </c>
      <c r="I42" s="4">
        <f t="shared" si="9"/>
        <v>270.3692423</v>
      </c>
      <c r="J42" s="4">
        <f t="shared" si="10"/>
        <v>-51.44732127</v>
      </c>
      <c r="K42" s="2">
        <f t="shared" si="11"/>
        <v>0.02705526611</v>
      </c>
      <c r="L42" s="76">
        <f t="shared" si="1"/>
        <v>0.0052</v>
      </c>
    </row>
    <row r="43" ht="14.25" customHeight="1">
      <c r="A43" s="83">
        <f t="shared" si="12"/>
        <v>0.0052</v>
      </c>
      <c r="B43" s="4">
        <f t="shared" si="2"/>
        <v>5.065837813</v>
      </c>
      <c r="C43" s="4">
        <f t="shared" si="3"/>
        <v>4.991876581</v>
      </c>
      <c r="D43" s="4">
        <f t="shared" si="4"/>
        <v>8.062531288</v>
      </c>
      <c r="E43" s="4">
        <f t="shared" si="5"/>
        <v>0.2277687816</v>
      </c>
      <c r="F43" s="4">
        <f t="shared" si="6"/>
        <v>21.91642132</v>
      </c>
      <c r="G43" s="4">
        <f t="shared" si="7"/>
        <v>230.5581713</v>
      </c>
      <c r="H43" s="4">
        <f t="shared" si="8"/>
        <v>45.51234758</v>
      </c>
      <c r="I43" s="4">
        <f t="shared" si="9"/>
        <v>270.3692423</v>
      </c>
      <c r="J43" s="4">
        <f t="shared" si="10"/>
        <v>-51.44745565</v>
      </c>
      <c r="K43" s="2">
        <f t="shared" si="11"/>
        <v>0.02771382503</v>
      </c>
      <c r="L43" s="76">
        <f t="shared" si="1"/>
        <v>0.00533</v>
      </c>
    </row>
    <row r="44" ht="14.25" customHeight="1">
      <c r="A44" s="83">
        <f t="shared" si="12"/>
        <v>0.00533</v>
      </c>
      <c r="B44" s="4">
        <f t="shared" si="2"/>
        <v>5.059149643</v>
      </c>
      <c r="C44" s="4">
        <f t="shared" si="3"/>
        <v>4.985286059</v>
      </c>
      <c r="D44" s="4">
        <f t="shared" si="4"/>
        <v>8.051886736</v>
      </c>
      <c r="E44" s="4">
        <f t="shared" si="5"/>
        <v>0.2276165086</v>
      </c>
      <c r="F44" s="4">
        <f t="shared" si="6"/>
        <v>21.90212867</v>
      </c>
      <c r="G44" s="4">
        <f t="shared" si="7"/>
        <v>230.2575553</v>
      </c>
      <c r="H44" s="4">
        <f t="shared" si="8"/>
        <v>45.51309439</v>
      </c>
      <c r="I44" s="4">
        <f t="shared" si="9"/>
        <v>270.3692423</v>
      </c>
      <c r="J44" s="4">
        <f t="shared" si="10"/>
        <v>-51.44757729</v>
      </c>
      <c r="K44" s="2">
        <f t="shared" si="11"/>
        <v>0.02837151448</v>
      </c>
      <c r="L44" s="76">
        <f t="shared" si="1"/>
        <v>0.00546</v>
      </c>
    </row>
    <row r="45" ht="14.25" customHeight="1">
      <c r="A45" s="83">
        <f t="shared" si="12"/>
        <v>0.00546</v>
      </c>
      <c r="B45" s="4">
        <f t="shared" si="2"/>
        <v>5.052461458</v>
      </c>
      <c r="C45" s="4">
        <f t="shared" si="3"/>
        <v>4.978695521</v>
      </c>
      <c r="D45" s="4">
        <f t="shared" si="4"/>
        <v>8.041242159</v>
      </c>
      <c r="E45" s="4">
        <f t="shared" si="5"/>
        <v>0.2274643348</v>
      </c>
      <c r="F45" s="4">
        <f t="shared" si="6"/>
        <v>21.88780727</v>
      </c>
      <c r="G45" s="4">
        <f t="shared" si="7"/>
        <v>229.9565315</v>
      </c>
      <c r="H45" s="4">
        <f t="shared" si="8"/>
        <v>45.51376262</v>
      </c>
      <c r="I45" s="4">
        <f t="shared" si="9"/>
        <v>270.3692423</v>
      </c>
      <c r="J45" s="4">
        <f t="shared" si="10"/>
        <v>-51.44768612</v>
      </c>
      <c r="K45" s="2">
        <f t="shared" si="11"/>
        <v>0.02902833447</v>
      </c>
      <c r="L45" s="76">
        <f t="shared" si="1"/>
        <v>0.00559</v>
      </c>
    </row>
    <row r="46" ht="14.25" customHeight="1">
      <c r="A46" s="83">
        <f t="shared" si="12"/>
        <v>0.00559</v>
      </c>
      <c r="B46" s="4">
        <f t="shared" si="2"/>
        <v>5.045773259</v>
      </c>
      <c r="C46" s="4">
        <f t="shared" si="3"/>
        <v>4.97210497</v>
      </c>
      <c r="D46" s="4">
        <f t="shared" si="4"/>
        <v>8.030597559</v>
      </c>
      <c r="E46" s="4">
        <f t="shared" si="5"/>
        <v>0.2273122602</v>
      </c>
      <c r="F46" s="4">
        <f t="shared" si="6"/>
        <v>21.87345709</v>
      </c>
      <c r="G46" s="4">
        <f t="shared" si="7"/>
        <v>229.6551</v>
      </c>
      <c r="H46" s="4">
        <f t="shared" si="8"/>
        <v>45.51435195</v>
      </c>
      <c r="I46" s="4">
        <f t="shared" si="9"/>
        <v>270.3692423</v>
      </c>
      <c r="J46" s="4">
        <f t="shared" si="10"/>
        <v>-51.4477821</v>
      </c>
      <c r="K46" s="2">
        <f t="shared" si="11"/>
        <v>0.029684285</v>
      </c>
      <c r="L46" s="76">
        <f t="shared" si="1"/>
        <v>0.00572</v>
      </c>
    </row>
    <row r="47" ht="14.25" customHeight="1">
      <c r="A47" s="83">
        <f t="shared" si="12"/>
        <v>0.00572</v>
      </c>
      <c r="B47" s="4">
        <f t="shared" si="2"/>
        <v>5.039085048</v>
      </c>
      <c r="C47" s="4">
        <f t="shared" si="3"/>
        <v>4.965514406</v>
      </c>
      <c r="D47" s="4">
        <f t="shared" si="4"/>
        <v>8.01995294</v>
      </c>
      <c r="E47" s="4">
        <f t="shared" si="5"/>
        <v>0.2271602852</v>
      </c>
      <c r="F47" s="4">
        <f t="shared" si="6"/>
        <v>21.85907805</v>
      </c>
      <c r="G47" s="4">
        <f t="shared" si="7"/>
        <v>229.3532608</v>
      </c>
      <c r="H47" s="4">
        <f t="shared" si="8"/>
        <v>45.51486205</v>
      </c>
      <c r="I47" s="4">
        <f t="shared" si="9"/>
        <v>270.3692423</v>
      </c>
      <c r="J47" s="4">
        <f t="shared" si="10"/>
        <v>-51.44786518</v>
      </c>
      <c r="K47" s="2">
        <f t="shared" si="11"/>
        <v>0.03033936605</v>
      </c>
      <c r="L47" s="76">
        <f t="shared" si="1"/>
        <v>0.00585</v>
      </c>
    </row>
    <row r="48" ht="14.25" customHeight="1">
      <c r="A48" s="83">
        <f t="shared" si="12"/>
        <v>0.00585</v>
      </c>
      <c r="B48" s="4">
        <f t="shared" si="2"/>
        <v>5.032396825</v>
      </c>
      <c r="C48" s="4">
        <f t="shared" si="3"/>
        <v>4.958923831</v>
      </c>
      <c r="D48" s="4">
        <f t="shared" si="4"/>
        <v>8.009308303</v>
      </c>
      <c r="E48" s="4">
        <f t="shared" si="5"/>
        <v>0.22700841</v>
      </c>
      <c r="F48" s="4">
        <f t="shared" si="6"/>
        <v>21.84467012</v>
      </c>
      <c r="G48" s="4">
        <f t="shared" si="7"/>
        <v>229.051014</v>
      </c>
      <c r="H48" s="4">
        <f t="shared" si="8"/>
        <v>45.51529261</v>
      </c>
      <c r="I48" s="4">
        <f t="shared" si="9"/>
        <v>270.3692423</v>
      </c>
      <c r="J48" s="4">
        <f t="shared" si="10"/>
        <v>-51.44793531</v>
      </c>
      <c r="K48" s="2">
        <f t="shared" si="11"/>
        <v>0.03099357764</v>
      </c>
      <c r="L48" s="76">
        <f t="shared" si="1"/>
        <v>0.00598</v>
      </c>
    </row>
    <row r="49" ht="14.25" customHeight="1">
      <c r="A49" s="83">
        <f t="shared" si="12"/>
        <v>0.00598</v>
      </c>
      <c r="B49" s="4">
        <f t="shared" si="2"/>
        <v>5.025708594</v>
      </c>
      <c r="C49" s="4">
        <f t="shared" si="3"/>
        <v>4.952333248</v>
      </c>
      <c r="D49" s="4">
        <f t="shared" si="4"/>
        <v>7.998663652</v>
      </c>
      <c r="E49" s="4">
        <f t="shared" si="5"/>
        <v>0.2268566349</v>
      </c>
      <c r="F49" s="4">
        <f t="shared" si="6"/>
        <v>21.83023322</v>
      </c>
      <c r="G49" s="4">
        <f t="shared" si="7"/>
        <v>228.7483597</v>
      </c>
      <c r="H49" s="4">
        <f t="shared" si="8"/>
        <v>45.5156433</v>
      </c>
      <c r="I49" s="4">
        <f t="shared" si="9"/>
        <v>270.3692423</v>
      </c>
      <c r="J49" s="4">
        <f t="shared" si="10"/>
        <v>-51.44799242</v>
      </c>
      <c r="K49" s="2">
        <f t="shared" si="11"/>
        <v>0.03164691976</v>
      </c>
      <c r="L49" s="76">
        <f t="shared" si="1"/>
        <v>0.00611</v>
      </c>
    </row>
    <row r="50" ht="14.25" customHeight="1">
      <c r="A50" s="83">
        <f t="shared" si="12"/>
        <v>0.00611</v>
      </c>
      <c r="B50" s="4">
        <f t="shared" si="2"/>
        <v>5.019020355</v>
      </c>
      <c r="C50" s="4">
        <f t="shared" si="3"/>
        <v>4.945742657</v>
      </c>
      <c r="D50" s="4">
        <f t="shared" si="4"/>
        <v>7.988018989</v>
      </c>
      <c r="E50" s="4">
        <f t="shared" si="5"/>
        <v>0.22670496</v>
      </c>
      <c r="F50" s="4">
        <f t="shared" si="6"/>
        <v>21.81576732</v>
      </c>
      <c r="G50" s="4">
        <f t="shared" si="7"/>
        <v>228.4452978</v>
      </c>
      <c r="H50" s="4">
        <f t="shared" si="8"/>
        <v>45.51591379</v>
      </c>
      <c r="I50" s="4">
        <f t="shared" si="9"/>
        <v>270.3692423</v>
      </c>
      <c r="J50" s="4">
        <f t="shared" si="10"/>
        <v>-51.44803648</v>
      </c>
      <c r="K50" s="2">
        <f t="shared" si="11"/>
        <v>0.0322993924</v>
      </c>
      <c r="L50" s="76">
        <f t="shared" si="1"/>
        <v>0.00624</v>
      </c>
    </row>
    <row r="51" ht="14.25" customHeight="1">
      <c r="A51" s="83">
        <f t="shared" si="12"/>
        <v>0.00624</v>
      </c>
      <c r="B51" s="4">
        <f t="shared" si="2"/>
        <v>5.01233211</v>
      </c>
      <c r="C51" s="4">
        <f t="shared" si="3"/>
        <v>4.939152061</v>
      </c>
      <c r="D51" s="4">
        <f t="shared" si="4"/>
        <v>7.977374317</v>
      </c>
      <c r="E51" s="4">
        <f t="shared" si="5"/>
        <v>0.2265533856</v>
      </c>
      <c r="F51" s="4">
        <f t="shared" si="6"/>
        <v>21.80127235</v>
      </c>
      <c r="G51" s="4">
        <f t="shared" si="7"/>
        <v>228.1418285</v>
      </c>
      <c r="H51" s="4">
        <f t="shared" si="8"/>
        <v>45.51610377</v>
      </c>
      <c r="I51" s="4">
        <f t="shared" si="9"/>
        <v>270.3692423</v>
      </c>
      <c r="J51" s="4">
        <f t="shared" si="10"/>
        <v>-51.44806742</v>
      </c>
      <c r="K51" s="2">
        <f t="shared" si="11"/>
        <v>0.03295099558</v>
      </c>
      <c r="L51" s="76">
        <f t="shared" si="1"/>
        <v>0.00637</v>
      </c>
    </row>
    <row r="52" ht="14.25" customHeight="1">
      <c r="A52" s="83">
        <f t="shared" si="12"/>
        <v>0.00637</v>
      </c>
      <c r="B52" s="4">
        <f t="shared" si="2"/>
        <v>5.005643861</v>
      </c>
      <c r="C52" s="4">
        <f t="shared" si="3"/>
        <v>4.932561461</v>
      </c>
      <c r="D52" s="4">
        <f t="shared" si="4"/>
        <v>7.966729638</v>
      </c>
      <c r="E52" s="4">
        <f t="shared" si="5"/>
        <v>0.226401912</v>
      </c>
      <c r="F52" s="4">
        <f t="shared" si="6"/>
        <v>21.78674825</v>
      </c>
      <c r="G52" s="4">
        <f t="shared" si="7"/>
        <v>227.8379517</v>
      </c>
      <c r="H52" s="4">
        <f t="shared" si="8"/>
        <v>45.51621291</v>
      </c>
      <c r="I52" s="4">
        <f t="shared" si="9"/>
        <v>270.3692423</v>
      </c>
      <c r="J52" s="4">
        <f t="shared" si="10"/>
        <v>-51.4480852</v>
      </c>
      <c r="K52" s="2">
        <f t="shared" si="11"/>
        <v>0.03360172928</v>
      </c>
      <c r="L52" s="76">
        <f t="shared" si="1"/>
        <v>0.0065</v>
      </c>
    </row>
    <row r="53" ht="14.25" customHeight="1">
      <c r="A53" s="83">
        <f t="shared" si="12"/>
        <v>0.0065</v>
      </c>
      <c r="B53" s="4">
        <f t="shared" si="2"/>
        <v>4.99895561</v>
      </c>
      <c r="C53" s="4">
        <f t="shared" si="3"/>
        <v>4.925970858</v>
      </c>
      <c r="D53" s="4">
        <f t="shared" si="4"/>
        <v>7.956084956</v>
      </c>
      <c r="E53" s="4">
        <f t="shared" si="5"/>
        <v>0.2262505394</v>
      </c>
      <c r="F53" s="4">
        <f t="shared" si="6"/>
        <v>21.77219498</v>
      </c>
      <c r="G53" s="4">
        <f t="shared" si="7"/>
        <v>227.5336677</v>
      </c>
      <c r="H53" s="4">
        <f t="shared" si="8"/>
        <v>45.51624088</v>
      </c>
      <c r="I53" s="4">
        <f t="shared" si="9"/>
        <v>270.3692423</v>
      </c>
      <c r="J53" s="4">
        <f t="shared" si="10"/>
        <v>-51.44808975</v>
      </c>
      <c r="K53" s="2">
        <f t="shared" si="11"/>
        <v>0.03425159351</v>
      </c>
      <c r="L53" s="76">
        <f t="shared" si="1"/>
        <v>0.00663</v>
      </c>
    </row>
    <row r="54" ht="14.25" customHeight="1">
      <c r="A54" s="83">
        <f t="shared" si="12"/>
        <v>0.00663</v>
      </c>
      <c r="B54" s="4">
        <f t="shared" si="2"/>
        <v>4.992267358</v>
      </c>
      <c r="C54" s="4">
        <f t="shared" si="3"/>
        <v>4.919380255</v>
      </c>
      <c r="D54" s="4">
        <f t="shared" si="4"/>
        <v>7.945440273</v>
      </c>
      <c r="E54" s="4">
        <f t="shared" si="5"/>
        <v>0.226099268</v>
      </c>
      <c r="F54" s="4">
        <f t="shared" si="6"/>
        <v>21.75761248</v>
      </c>
      <c r="G54" s="4">
        <f t="shared" si="7"/>
        <v>227.2289764</v>
      </c>
      <c r="H54" s="4">
        <f t="shared" si="8"/>
        <v>45.51618736</v>
      </c>
      <c r="I54" s="4">
        <f t="shared" si="9"/>
        <v>270.3692423</v>
      </c>
      <c r="J54" s="4">
        <f t="shared" si="10"/>
        <v>-51.44808103</v>
      </c>
      <c r="K54" s="2">
        <f t="shared" si="11"/>
        <v>0.03490058827</v>
      </c>
      <c r="L54" s="76">
        <f t="shared" si="1"/>
        <v>0.00676</v>
      </c>
    </row>
    <row r="55" ht="14.25" customHeight="1">
      <c r="A55" s="83">
        <f t="shared" si="12"/>
        <v>0.00676</v>
      </c>
      <c r="B55" s="4">
        <f t="shared" si="2"/>
        <v>4.985579108</v>
      </c>
      <c r="C55" s="4">
        <f t="shared" si="3"/>
        <v>4.912789653</v>
      </c>
      <c r="D55" s="4">
        <f t="shared" si="4"/>
        <v>7.934795592</v>
      </c>
      <c r="E55" s="4">
        <f t="shared" si="5"/>
        <v>0.2259480981</v>
      </c>
      <c r="F55" s="4">
        <f t="shared" si="6"/>
        <v>21.74300069</v>
      </c>
      <c r="G55" s="4">
        <f t="shared" si="7"/>
        <v>226.923878</v>
      </c>
      <c r="H55" s="4">
        <f t="shared" si="8"/>
        <v>45.51605202</v>
      </c>
      <c r="I55" s="4">
        <f t="shared" si="9"/>
        <v>270.3692423</v>
      </c>
      <c r="J55" s="4">
        <f t="shared" si="10"/>
        <v>-51.44805899</v>
      </c>
      <c r="K55" s="2">
        <f t="shared" si="11"/>
        <v>0.03554871355</v>
      </c>
      <c r="L55" s="76">
        <f t="shared" si="1"/>
        <v>0.00689</v>
      </c>
    </row>
    <row r="56" ht="14.25" customHeight="1">
      <c r="A56" s="83">
        <f t="shared" si="12"/>
        <v>0.00689</v>
      </c>
      <c r="B56" s="4">
        <f t="shared" si="2"/>
        <v>4.97889086</v>
      </c>
      <c r="C56" s="4">
        <f t="shared" si="3"/>
        <v>4.906199053</v>
      </c>
      <c r="D56" s="4">
        <f t="shared" si="4"/>
        <v>7.924150915</v>
      </c>
      <c r="E56" s="4">
        <f t="shared" si="5"/>
        <v>0.2257970299</v>
      </c>
      <c r="F56" s="4">
        <f t="shared" si="6"/>
        <v>21.72835956</v>
      </c>
      <c r="G56" s="4">
        <f t="shared" si="7"/>
        <v>226.6183725</v>
      </c>
      <c r="H56" s="4">
        <f t="shared" si="8"/>
        <v>45.51583452</v>
      </c>
      <c r="I56" s="4">
        <f t="shared" si="9"/>
        <v>270.3692423</v>
      </c>
      <c r="J56" s="4">
        <f t="shared" si="10"/>
        <v>-51.44802357</v>
      </c>
      <c r="K56" s="2">
        <f t="shared" si="11"/>
        <v>0.03619596936</v>
      </c>
      <c r="L56" s="76">
        <f t="shared" si="1"/>
        <v>0.00702</v>
      </c>
    </row>
    <row r="57" ht="14.25" customHeight="1">
      <c r="A57" s="83">
        <f t="shared" si="12"/>
        <v>0.00702</v>
      </c>
      <c r="B57" s="4">
        <f t="shared" si="2"/>
        <v>4.972202617</v>
      </c>
      <c r="C57" s="4">
        <f t="shared" si="3"/>
        <v>4.899608459</v>
      </c>
      <c r="D57" s="4">
        <f t="shared" si="4"/>
        <v>7.913506245</v>
      </c>
      <c r="E57" s="4">
        <f t="shared" si="5"/>
        <v>0.2256460636</v>
      </c>
      <c r="F57" s="4">
        <f t="shared" si="6"/>
        <v>21.71368904</v>
      </c>
      <c r="G57" s="4">
        <f t="shared" si="7"/>
        <v>226.31246</v>
      </c>
      <c r="H57" s="4">
        <f t="shared" si="8"/>
        <v>45.51553455</v>
      </c>
      <c r="I57" s="4">
        <f t="shared" si="9"/>
        <v>270.3692423</v>
      </c>
      <c r="J57" s="4">
        <f t="shared" si="10"/>
        <v>-51.44797471</v>
      </c>
      <c r="K57" s="2">
        <f t="shared" si="11"/>
        <v>0.0368423557</v>
      </c>
      <c r="L57" s="76">
        <f t="shared" si="1"/>
        <v>0.00715</v>
      </c>
    </row>
    <row r="58" ht="14.25" customHeight="1">
      <c r="A58" s="83">
        <f t="shared" si="12"/>
        <v>0.00715</v>
      </c>
      <c r="B58" s="4">
        <f t="shared" si="2"/>
        <v>4.96551438</v>
      </c>
      <c r="C58" s="4">
        <f t="shared" si="3"/>
        <v>4.89301787</v>
      </c>
      <c r="D58" s="4">
        <f t="shared" si="4"/>
        <v>7.902861586</v>
      </c>
      <c r="E58" s="4">
        <f t="shared" si="5"/>
        <v>0.2254951996</v>
      </c>
      <c r="F58" s="4">
        <f t="shared" si="6"/>
        <v>21.69898906</v>
      </c>
      <c r="G58" s="4">
        <f t="shared" si="7"/>
        <v>226.0061406</v>
      </c>
      <c r="H58" s="4">
        <f t="shared" si="8"/>
        <v>45.51515177</v>
      </c>
      <c r="I58" s="4">
        <f t="shared" si="9"/>
        <v>270.3692423</v>
      </c>
      <c r="J58" s="4">
        <f t="shared" si="10"/>
        <v>-51.44791237</v>
      </c>
      <c r="K58" s="2">
        <f t="shared" si="11"/>
        <v>0.03748787257</v>
      </c>
      <c r="L58" s="76">
        <f t="shared" si="1"/>
        <v>0.00728</v>
      </c>
    </row>
    <row r="59" ht="14.25" customHeight="1">
      <c r="A59" s="83">
        <f t="shared" si="12"/>
        <v>0.00728</v>
      </c>
      <c r="B59" s="4">
        <f t="shared" si="2"/>
        <v>4.958826152</v>
      </c>
      <c r="C59" s="4">
        <f t="shared" si="3"/>
        <v>4.88642729</v>
      </c>
      <c r="D59" s="4">
        <f t="shared" si="4"/>
        <v>7.89221694</v>
      </c>
      <c r="E59" s="4">
        <f t="shared" si="5"/>
        <v>0.2253444381</v>
      </c>
      <c r="F59" s="4">
        <f t="shared" si="6"/>
        <v>21.68425958</v>
      </c>
      <c r="G59" s="4">
        <f t="shared" si="7"/>
        <v>225.6994145</v>
      </c>
      <c r="H59" s="4">
        <f t="shared" si="8"/>
        <v>45.51468585</v>
      </c>
      <c r="I59" s="4">
        <f t="shared" si="9"/>
        <v>270.3692423</v>
      </c>
      <c r="J59" s="4">
        <f t="shared" si="10"/>
        <v>-51.44783649</v>
      </c>
      <c r="K59" s="2">
        <f t="shared" si="11"/>
        <v>0.03813251997</v>
      </c>
      <c r="L59" s="76">
        <f t="shared" si="1"/>
        <v>0.00741</v>
      </c>
    </row>
    <row r="60" ht="14.25" customHeight="1">
      <c r="A60" s="83">
        <f t="shared" si="12"/>
        <v>0.00741</v>
      </c>
      <c r="B60" s="4">
        <f t="shared" si="2"/>
        <v>4.952137933</v>
      </c>
      <c r="C60" s="4">
        <f t="shared" si="3"/>
        <v>4.879836719</v>
      </c>
      <c r="D60" s="4">
        <f t="shared" si="4"/>
        <v>7.881572309</v>
      </c>
      <c r="E60" s="4">
        <f t="shared" si="5"/>
        <v>0.2251937792</v>
      </c>
      <c r="F60" s="4">
        <f t="shared" si="6"/>
        <v>21.66950054</v>
      </c>
      <c r="G60" s="4">
        <f t="shared" si="7"/>
        <v>225.3922817</v>
      </c>
      <c r="H60" s="4">
        <f t="shared" si="8"/>
        <v>45.51413647</v>
      </c>
      <c r="I60" s="4">
        <f t="shared" si="9"/>
        <v>270.3692423</v>
      </c>
      <c r="J60" s="4">
        <f t="shared" si="10"/>
        <v>-51.44774701</v>
      </c>
      <c r="K60" s="2">
        <f t="shared" si="11"/>
        <v>0.0387762979</v>
      </c>
      <c r="L60" s="76">
        <f t="shared" si="1"/>
        <v>0.00754</v>
      </c>
    </row>
    <row r="61" ht="14.25" customHeight="1">
      <c r="A61" s="83">
        <f t="shared" si="12"/>
        <v>0.00754</v>
      </c>
      <c r="B61" s="4">
        <f t="shared" si="2"/>
        <v>4.945449726</v>
      </c>
      <c r="C61" s="4">
        <f t="shared" si="3"/>
        <v>4.87324616</v>
      </c>
      <c r="D61" s="4">
        <f t="shared" si="4"/>
        <v>7.870927697</v>
      </c>
      <c r="E61" s="4">
        <f t="shared" si="5"/>
        <v>0.2250432233</v>
      </c>
      <c r="F61" s="4">
        <f t="shared" si="6"/>
        <v>21.65471188</v>
      </c>
      <c r="G61" s="4">
        <f t="shared" si="7"/>
        <v>225.0847423</v>
      </c>
      <c r="H61" s="4">
        <f t="shared" si="8"/>
        <v>45.51350328</v>
      </c>
      <c r="I61" s="4">
        <f t="shared" si="9"/>
        <v>270.3692423</v>
      </c>
      <c r="J61" s="4">
        <f t="shared" si="10"/>
        <v>-51.44764388</v>
      </c>
      <c r="K61" s="2">
        <f t="shared" si="11"/>
        <v>0.03941920637</v>
      </c>
      <c r="L61" s="76">
        <f t="shared" si="1"/>
        <v>0.00767</v>
      </c>
    </row>
    <row r="62" ht="14.25" customHeight="1">
      <c r="A62" s="83">
        <f t="shared" si="12"/>
        <v>0.00767</v>
      </c>
      <c r="B62" s="4">
        <f t="shared" si="2"/>
        <v>4.938761532</v>
      </c>
      <c r="C62" s="4">
        <f t="shared" si="3"/>
        <v>4.866655614</v>
      </c>
      <c r="D62" s="4">
        <f t="shared" si="4"/>
        <v>7.860283106</v>
      </c>
      <c r="E62" s="4">
        <f t="shared" si="5"/>
        <v>0.2248927705</v>
      </c>
      <c r="F62" s="4">
        <f t="shared" si="6"/>
        <v>21.63989355</v>
      </c>
      <c r="G62" s="4">
        <f t="shared" si="7"/>
        <v>224.7767965</v>
      </c>
      <c r="H62" s="4">
        <f t="shared" si="8"/>
        <v>45.51278595</v>
      </c>
      <c r="I62" s="4">
        <f t="shared" si="9"/>
        <v>270.3692423</v>
      </c>
      <c r="J62" s="4">
        <f t="shared" si="10"/>
        <v>-51.44752705</v>
      </c>
      <c r="K62" s="2">
        <f t="shared" si="11"/>
        <v>0.04006124537</v>
      </c>
      <c r="L62" s="76">
        <f t="shared" si="1"/>
        <v>0.0078</v>
      </c>
    </row>
    <row r="63" ht="14.25" customHeight="1">
      <c r="A63" s="83">
        <f t="shared" si="12"/>
        <v>0.0078</v>
      </c>
      <c r="B63" s="4">
        <f t="shared" si="2"/>
        <v>4.932073354</v>
      </c>
      <c r="C63" s="4">
        <f t="shared" si="3"/>
        <v>4.860065083</v>
      </c>
      <c r="D63" s="4">
        <f t="shared" si="4"/>
        <v>7.849638539</v>
      </c>
      <c r="E63" s="4">
        <f t="shared" si="5"/>
        <v>0.2247424212</v>
      </c>
      <c r="F63" s="4">
        <f t="shared" si="6"/>
        <v>21.62504549</v>
      </c>
      <c r="G63" s="4">
        <f t="shared" si="7"/>
        <v>224.4684443</v>
      </c>
      <c r="H63" s="4">
        <f t="shared" si="8"/>
        <v>45.51198416</v>
      </c>
      <c r="I63" s="4">
        <f t="shared" si="9"/>
        <v>270.3692423</v>
      </c>
      <c r="J63" s="4">
        <f t="shared" si="10"/>
        <v>-51.44739646</v>
      </c>
      <c r="K63" s="2">
        <f t="shared" si="11"/>
        <v>0.0407024149</v>
      </c>
      <c r="L63" s="76">
        <f t="shared" si="1"/>
        <v>0.00793</v>
      </c>
    </row>
    <row r="64" ht="14.25" customHeight="1">
      <c r="A64" s="83">
        <f t="shared" si="12"/>
        <v>0.00793</v>
      </c>
      <c r="B64" s="4">
        <f t="shared" si="2"/>
        <v>4.925385192</v>
      </c>
      <c r="C64" s="4">
        <f t="shared" si="3"/>
        <v>4.853474568</v>
      </c>
      <c r="D64" s="4">
        <f t="shared" si="4"/>
        <v>7.838993999</v>
      </c>
      <c r="E64" s="4">
        <f t="shared" si="5"/>
        <v>0.2245921756</v>
      </c>
      <c r="F64" s="4">
        <f t="shared" si="6"/>
        <v>21.61016765</v>
      </c>
      <c r="G64" s="4">
        <f t="shared" si="7"/>
        <v>224.159686</v>
      </c>
      <c r="H64" s="4">
        <f t="shared" si="8"/>
        <v>45.51109756</v>
      </c>
      <c r="I64" s="4">
        <f t="shared" si="9"/>
        <v>270.3692423</v>
      </c>
      <c r="J64" s="4">
        <f t="shared" si="10"/>
        <v>-51.44725206</v>
      </c>
      <c r="K64" s="2">
        <f t="shared" si="11"/>
        <v>0.04134271498</v>
      </c>
      <c r="L64" s="76">
        <f t="shared" si="1"/>
        <v>0.00806</v>
      </c>
    </row>
    <row r="65" ht="14.25" customHeight="1">
      <c r="A65" s="83">
        <f t="shared" si="12"/>
        <v>0.00806</v>
      </c>
      <c r="B65" s="4">
        <f t="shared" si="2"/>
        <v>4.918697049</v>
      </c>
      <c r="C65" s="4">
        <f t="shared" si="3"/>
        <v>4.846884072</v>
      </c>
      <c r="D65" s="4">
        <f t="shared" si="4"/>
        <v>7.82834949</v>
      </c>
      <c r="E65" s="4">
        <f t="shared" si="5"/>
        <v>0.2244420339</v>
      </c>
      <c r="F65" s="4">
        <f t="shared" si="6"/>
        <v>21.59525998</v>
      </c>
      <c r="G65" s="4">
        <f t="shared" si="7"/>
        <v>223.8505216</v>
      </c>
      <c r="H65" s="4">
        <f t="shared" si="8"/>
        <v>45.51012583</v>
      </c>
      <c r="I65" s="4">
        <f t="shared" si="9"/>
        <v>270.3692423</v>
      </c>
      <c r="J65" s="4">
        <f t="shared" si="10"/>
        <v>-51.4470938</v>
      </c>
      <c r="K65" s="2">
        <f t="shared" si="11"/>
        <v>0.04198214559</v>
      </c>
      <c r="L65" s="76">
        <f t="shared" si="1"/>
        <v>0.00819</v>
      </c>
    </row>
    <row r="66" ht="14.25" customHeight="1">
      <c r="A66" s="83">
        <f t="shared" si="12"/>
        <v>0.00819</v>
      </c>
      <c r="B66" s="4">
        <f t="shared" si="2"/>
        <v>4.912008927</v>
      </c>
      <c r="C66" s="4">
        <f t="shared" si="3"/>
        <v>4.840293597</v>
      </c>
      <c r="D66" s="4">
        <f t="shared" si="4"/>
        <v>7.817705013</v>
      </c>
      <c r="E66" s="4">
        <f t="shared" si="5"/>
        <v>0.2242919964</v>
      </c>
      <c r="F66" s="4">
        <f t="shared" si="6"/>
        <v>21.58032241</v>
      </c>
      <c r="G66" s="4">
        <f t="shared" si="7"/>
        <v>223.5409513</v>
      </c>
      <c r="H66" s="4">
        <f t="shared" si="8"/>
        <v>45.50906862</v>
      </c>
      <c r="I66" s="4">
        <f t="shared" si="9"/>
        <v>270.3692423</v>
      </c>
      <c r="J66" s="4">
        <f t="shared" si="10"/>
        <v>-51.44692161</v>
      </c>
      <c r="K66" s="2">
        <f t="shared" si="11"/>
        <v>0.04262070675</v>
      </c>
      <c r="L66" s="76">
        <f t="shared" si="1"/>
        <v>0.00832</v>
      </c>
    </row>
    <row r="67" ht="14.25" customHeight="1">
      <c r="A67" s="83">
        <f t="shared" si="12"/>
        <v>0.00832</v>
      </c>
      <c r="B67" s="4">
        <f t="shared" si="2"/>
        <v>4.905320827</v>
      </c>
      <c r="C67" s="4">
        <f t="shared" si="3"/>
        <v>4.833703143</v>
      </c>
      <c r="D67" s="4">
        <f t="shared" si="4"/>
        <v>7.807060571</v>
      </c>
      <c r="E67" s="4">
        <f t="shared" si="5"/>
        <v>0.2241420633</v>
      </c>
      <c r="F67" s="4">
        <f t="shared" si="6"/>
        <v>21.5653549</v>
      </c>
      <c r="G67" s="4">
        <f t="shared" si="7"/>
        <v>223.2309753</v>
      </c>
      <c r="H67" s="4">
        <f t="shared" si="8"/>
        <v>45.50792561</v>
      </c>
      <c r="I67" s="4">
        <f t="shared" si="9"/>
        <v>270.3692423</v>
      </c>
      <c r="J67" s="4">
        <f t="shared" si="10"/>
        <v>-51.44673545</v>
      </c>
      <c r="K67" s="2">
        <f t="shared" si="11"/>
        <v>0.04325839846</v>
      </c>
      <c r="L67" s="76">
        <f t="shared" si="1"/>
        <v>0.00845</v>
      </c>
    </row>
    <row r="68" ht="14.25" customHeight="1">
      <c r="A68" s="83">
        <f t="shared" si="12"/>
        <v>0.00845</v>
      </c>
      <c r="B68" s="4">
        <f t="shared" si="2"/>
        <v>4.898632752</v>
      </c>
      <c r="C68" s="4">
        <f t="shared" si="3"/>
        <v>4.827112713</v>
      </c>
      <c r="D68" s="4">
        <f t="shared" si="4"/>
        <v>7.796416168</v>
      </c>
      <c r="E68" s="4">
        <f t="shared" si="5"/>
        <v>0.2239922349</v>
      </c>
      <c r="F68" s="4">
        <f t="shared" si="6"/>
        <v>21.55035738</v>
      </c>
      <c r="G68" s="4">
        <f t="shared" si="7"/>
        <v>222.9205936</v>
      </c>
      <c r="H68" s="4">
        <f t="shared" si="8"/>
        <v>45.50669644</v>
      </c>
      <c r="I68" s="4">
        <f t="shared" si="9"/>
        <v>270.3692423</v>
      </c>
      <c r="J68" s="4">
        <f t="shared" si="10"/>
        <v>-51.44653525</v>
      </c>
      <c r="K68" s="2">
        <f t="shared" si="11"/>
        <v>0.04389522072</v>
      </c>
      <c r="L68" s="76">
        <f t="shared" si="1"/>
        <v>0.00858</v>
      </c>
    </row>
    <row r="69" ht="14.25" customHeight="1">
      <c r="A69" s="83">
        <f t="shared" si="12"/>
        <v>0.00858</v>
      </c>
      <c r="B69" s="4">
        <f t="shared" si="2"/>
        <v>4.891944702</v>
      </c>
      <c r="C69" s="4">
        <f t="shared" si="3"/>
        <v>4.820522309</v>
      </c>
      <c r="D69" s="4">
        <f t="shared" si="4"/>
        <v>7.785771807</v>
      </c>
      <c r="E69" s="4">
        <f t="shared" si="5"/>
        <v>0.2238425114</v>
      </c>
      <c r="F69" s="4">
        <f t="shared" si="6"/>
        <v>21.53532981</v>
      </c>
      <c r="G69" s="4">
        <f t="shared" si="7"/>
        <v>222.6098065</v>
      </c>
      <c r="H69" s="4">
        <f t="shared" si="8"/>
        <v>45.50538079</v>
      </c>
      <c r="I69" s="4">
        <f t="shared" si="9"/>
        <v>270.3692423</v>
      </c>
      <c r="J69" s="4">
        <f t="shared" si="10"/>
        <v>-51.44632097</v>
      </c>
      <c r="K69" s="2">
        <f t="shared" si="11"/>
        <v>0.04453117353</v>
      </c>
      <c r="L69" s="76">
        <f t="shared" si="1"/>
        <v>0.00871</v>
      </c>
    </row>
    <row r="70" ht="14.25" customHeight="1">
      <c r="A70" s="83">
        <f t="shared" si="12"/>
        <v>0.00871</v>
      </c>
      <c r="B70" s="4">
        <f t="shared" si="2"/>
        <v>4.88525668</v>
      </c>
      <c r="C70" s="4">
        <f t="shared" si="3"/>
        <v>4.813931933</v>
      </c>
      <c r="D70" s="4">
        <f t="shared" si="4"/>
        <v>7.77512749</v>
      </c>
      <c r="E70" s="4">
        <f t="shared" si="5"/>
        <v>0.2236928931</v>
      </c>
      <c r="F70" s="4">
        <f t="shared" si="6"/>
        <v>21.52027213</v>
      </c>
      <c r="G70" s="4">
        <f t="shared" si="7"/>
        <v>222.298614</v>
      </c>
      <c r="H70" s="4">
        <f t="shared" si="8"/>
        <v>45.50397831</v>
      </c>
      <c r="I70" s="4">
        <f t="shared" si="9"/>
        <v>270.3692423</v>
      </c>
      <c r="J70" s="4">
        <f t="shared" si="10"/>
        <v>-51.44609255</v>
      </c>
      <c r="K70" s="2">
        <f t="shared" si="11"/>
        <v>0.0451662569</v>
      </c>
      <c r="L70" s="76">
        <f t="shared" si="1"/>
        <v>0.00884</v>
      </c>
    </row>
    <row r="71" ht="14.25" customHeight="1">
      <c r="A71" s="83">
        <f t="shared" si="12"/>
        <v>0.00884</v>
      </c>
      <c r="B71" s="4">
        <f t="shared" si="2"/>
        <v>4.878568688</v>
      </c>
      <c r="C71" s="4">
        <f t="shared" si="3"/>
        <v>4.807341585</v>
      </c>
      <c r="D71" s="4">
        <f t="shared" si="4"/>
        <v>7.76448322</v>
      </c>
      <c r="E71" s="4">
        <f t="shared" si="5"/>
        <v>0.2235433802</v>
      </c>
      <c r="F71" s="4">
        <f t="shared" si="6"/>
        <v>21.50518428</v>
      </c>
      <c r="G71" s="4">
        <f t="shared" si="7"/>
        <v>221.9870164</v>
      </c>
      <c r="H71" s="4">
        <f t="shared" si="8"/>
        <v>45.50248866</v>
      </c>
      <c r="I71" s="4">
        <f t="shared" si="9"/>
        <v>270.3692423</v>
      </c>
      <c r="J71" s="4">
        <f t="shared" si="10"/>
        <v>-51.44584994</v>
      </c>
      <c r="K71" s="2">
        <f t="shared" si="11"/>
        <v>0.04580047083</v>
      </c>
      <c r="L71" s="76">
        <f t="shared" si="1"/>
        <v>0.00897</v>
      </c>
    </row>
    <row r="72" ht="14.25" customHeight="1">
      <c r="A72" s="83">
        <f t="shared" si="12"/>
        <v>0.00897</v>
      </c>
      <c r="B72" s="4">
        <f t="shared" si="2"/>
        <v>4.871880728</v>
      </c>
      <c r="C72" s="4">
        <f t="shared" si="3"/>
        <v>4.800751269</v>
      </c>
      <c r="D72" s="4">
        <f t="shared" si="4"/>
        <v>7.753839</v>
      </c>
      <c r="E72" s="4">
        <f t="shared" si="5"/>
        <v>0.2233939729</v>
      </c>
      <c r="F72" s="4">
        <f t="shared" si="6"/>
        <v>21.49006621</v>
      </c>
      <c r="G72" s="4">
        <f t="shared" si="7"/>
        <v>221.6750139</v>
      </c>
      <c r="H72" s="4">
        <f t="shared" si="8"/>
        <v>45.50091151</v>
      </c>
      <c r="I72" s="4">
        <f t="shared" si="9"/>
        <v>270.3692423</v>
      </c>
      <c r="J72" s="4">
        <f t="shared" si="10"/>
        <v>-51.44559307</v>
      </c>
      <c r="K72" s="2">
        <f t="shared" si="11"/>
        <v>0.04643381532</v>
      </c>
      <c r="L72" s="76">
        <f t="shared" si="1"/>
        <v>0.0091</v>
      </c>
    </row>
    <row r="73" ht="14.25" customHeight="1">
      <c r="A73" s="83">
        <f t="shared" si="12"/>
        <v>0.0091</v>
      </c>
      <c r="B73" s="4">
        <f t="shared" si="2"/>
        <v>4.865192801</v>
      </c>
      <c r="C73" s="4">
        <f t="shared" si="3"/>
        <v>4.794160986</v>
      </c>
      <c r="D73" s="4">
        <f t="shared" si="4"/>
        <v>7.743194833</v>
      </c>
      <c r="E73" s="4">
        <f t="shared" si="5"/>
        <v>0.2232446716</v>
      </c>
      <c r="F73" s="4">
        <f t="shared" si="6"/>
        <v>21.47491786</v>
      </c>
      <c r="G73" s="4">
        <f t="shared" si="7"/>
        <v>221.3626066</v>
      </c>
      <c r="H73" s="4">
        <f t="shared" si="8"/>
        <v>45.49924652</v>
      </c>
      <c r="I73" s="4">
        <f t="shared" si="9"/>
        <v>270.3692423</v>
      </c>
      <c r="J73" s="4">
        <f t="shared" si="10"/>
        <v>-51.44532189</v>
      </c>
      <c r="K73" s="2">
        <f t="shared" si="11"/>
        <v>0.04706629039</v>
      </c>
      <c r="L73" s="76">
        <f t="shared" si="1"/>
        <v>0.00923</v>
      </c>
    </row>
    <row r="74" ht="14.25" customHeight="1">
      <c r="A74" s="83">
        <f t="shared" si="12"/>
        <v>0.00923</v>
      </c>
      <c r="B74" s="4">
        <f t="shared" si="2"/>
        <v>4.858504909</v>
      </c>
      <c r="C74" s="4">
        <f t="shared" si="3"/>
        <v>4.787570737</v>
      </c>
      <c r="D74" s="4">
        <f t="shared" si="4"/>
        <v>7.732550723</v>
      </c>
      <c r="E74" s="4">
        <f t="shared" si="5"/>
        <v>0.2230954765</v>
      </c>
      <c r="F74" s="4">
        <f t="shared" si="6"/>
        <v>21.45973918</v>
      </c>
      <c r="G74" s="4">
        <f t="shared" si="7"/>
        <v>221.0497947</v>
      </c>
      <c r="H74" s="4">
        <f t="shared" si="8"/>
        <v>45.49749333</v>
      </c>
      <c r="I74" s="4">
        <f t="shared" si="9"/>
        <v>270.3692423</v>
      </c>
      <c r="J74" s="4">
        <f t="shared" si="10"/>
        <v>-51.44503635</v>
      </c>
      <c r="K74" s="2">
        <f t="shared" si="11"/>
        <v>0.04769789602</v>
      </c>
      <c r="L74" s="76">
        <f t="shared" si="1"/>
        <v>0.00936</v>
      </c>
    </row>
    <row r="75" ht="14.25" customHeight="1">
      <c r="A75" s="83">
        <f t="shared" si="12"/>
        <v>0.00936</v>
      </c>
      <c r="B75" s="4">
        <f t="shared" si="2"/>
        <v>4.851817054</v>
      </c>
      <c r="C75" s="4">
        <f t="shared" si="3"/>
        <v>4.780980525</v>
      </c>
      <c r="D75" s="4">
        <f t="shared" si="4"/>
        <v>7.721906671</v>
      </c>
      <c r="E75" s="4">
        <f t="shared" si="5"/>
        <v>0.2229463878</v>
      </c>
      <c r="F75" s="4">
        <f t="shared" si="6"/>
        <v>21.44453011</v>
      </c>
      <c r="G75" s="4">
        <f t="shared" si="7"/>
        <v>220.7365784</v>
      </c>
      <c r="H75" s="4">
        <f t="shared" si="8"/>
        <v>45.49565161</v>
      </c>
      <c r="I75" s="4">
        <f t="shared" si="9"/>
        <v>270.3692423</v>
      </c>
      <c r="J75" s="4">
        <f t="shared" si="10"/>
        <v>-51.44473639</v>
      </c>
      <c r="K75" s="2">
        <f t="shared" si="11"/>
        <v>0.04832863224</v>
      </c>
      <c r="L75" s="76">
        <f t="shared" si="1"/>
        <v>0.00949</v>
      </c>
    </row>
    <row r="76" ht="14.25" customHeight="1">
      <c r="A76" s="83">
        <f t="shared" si="12"/>
        <v>0.00949</v>
      </c>
      <c r="B76" s="4">
        <f t="shared" si="2"/>
        <v>4.845129238</v>
      </c>
      <c r="C76" s="4">
        <f t="shared" si="3"/>
        <v>4.774390352</v>
      </c>
      <c r="D76" s="4">
        <f t="shared" si="4"/>
        <v>7.711262682</v>
      </c>
      <c r="E76" s="4">
        <f t="shared" si="5"/>
        <v>0.2227974057</v>
      </c>
      <c r="F76" s="4">
        <f t="shared" si="6"/>
        <v>21.4292906</v>
      </c>
      <c r="G76" s="4">
        <f t="shared" si="7"/>
        <v>220.4229579</v>
      </c>
      <c r="H76" s="4">
        <f t="shared" si="8"/>
        <v>45.49372102</v>
      </c>
      <c r="I76" s="4">
        <f t="shared" si="9"/>
        <v>270.3692423</v>
      </c>
      <c r="J76" s="4">
        <f t="shared" si="10"/>
        <v>-51.44442195</v>
      </c>
      <c r="K76" s="2">
        <f t="shared" si="11"/>
        <v>0.04895849904</v>
      </c>
      <c r="L76" s="76">
        <f t="shared" si="1"/>
        <v>0.00962</v>
      </c>
    </row>
    <row r="77" ht="14.25" customHeight="1">
      <c r="A77" s="83">
        <f t="shared" si="12"/>
        <v>0.00962</v>
      </c>
      <c r="B77" s="4">
        <f t="shared" si="2"/>
        <v>4.838441464</v>
      </c>
      <c r="C77" s="4">
        <f t="shared" si="3"/>
        <v>4.767800218</v>
      </c>
      <c r="D77" s="4">
        <f t="shared" si="4"/>
        <v>7.700618758</v>
      </c>
      <c r="E77" s="4">
        <f t="shared" si="5"/>
        <v>0.2226485306</v>
      </c>
      <c r="F77" s="4">
        <f t="shared" si="6"/>
        <v>21.41402059</v>
      </c>
      <c r="G77" s="4">
        <f t="shared" si="7"/>
        <v>220.1089333</v>
      </c>
      <c r="H77" s="4">
        <f t="shared" si="8"/>
        <v>45.4917012</v>
      </c>
      <c r="I77" s="4">
        <f t="shared" si="9"/>
        <v>270.3692423</v>
      </c>
      <c r="J77" s="4">
        <f t="shared" si="10"/>
        <v>-51.44409299</v>
      </c>
      <c r="K77" s="2">
        <f t="shared" si="11"/>
        <v>0.04958749643</v>
      </c>
      <c r="L77" s="76">
        <f t="shared" si="1"/>
        <v>0.00975</v>
      </c>
    </row>
    <row r="78" ht="14.25" customHeight="1">
      <c r="A78" s="83">
        <f t="shared" si="12"/>
        <v>0.00975</v>
      </c>
      <c r="B78" s="4">
        <f t="shared" si="2"/>
        <v>4.831753731</v>
      </c>
      <c r="C78" s="4">
        <f t="shared" si="3"/>
        <v>4.761210127</v>
      </c>
      <c r="D78" s="4">
        <f t="shared" si="4"/>
        <v>7.689974902</v>
      </c>
      <c r="E78" s="4">
        <f t="shared" si="5"/>
        <v>0.2224997627</v>
      </c>
      <c r="F78" s="4">
        <f t="shared" si="6"/>
        <v>21.39872003</v>
      </c>
      <c r="G78" s="4">
        <f t="shared" si="7"/>
        <v>219.794505</v>
      </c>
      <c r="H78" s="4">
        <f t="shared" si="8"/>
        <v>45.48959182</v>
      </c>
      <c r="I78" s="4">
        <f t="shared" si="9"/>
        <v>270.3692423</v>
      </c>
      <c r="J78" s="4">
        <f t="shared" si="10"/>
        <v>-51.44374943</v>
      </c>
      <c r="K78" s="2">
        <f t="shared" si="11"/>
        <v>0.05021562442</v>
      </c>
      <c r="L78" s="76">
        <f t="shared" si="1"/>
        <v>0.00988</v>
      </c>
    </row>
    <row r="79" ht="14.25" customHeight="1">
      <c r="A79" s="83">
        <f t="shared" si="12"/>
        <v>0.00988</v>
      </c>
      <c r="B79" s="4">
        <f t="shared" si="2"/>
        <v>4.825066044</v>
      </c>
      <c r="C79" s="4">
        <f t="shared" si="3"/>
        <v>4.75462008</v>
      </c>
      <c r="D79" s="4">
        <f t="shared" si="4"/>
        <v>7.679331117</v>
      </c>
      <c r="E79" s="4">
        <f t="shared" si="5"/>
        <v>0.2223511021</v>
      </c>
      <c r="F79" s="4">
        <f t="shared" si="6"/>
        <v>21.38338886</v>
      </c>
      <c r="G79" s="4">
        <f t="shared" si="7"/>
        <v>219.4796731</v>
      </c>
      <c r="H79" s="4">
        <f t="shared" si="8"/>
        <v>45.48739253</v>
      </c>
      <c r="I79" s="4">
        <f t="shared" si="9"/>
        <v>270.3692423</v>
      </c>
      <c r="J79" s="4">
        <f t="shared" si="10"/>
        <v>-51.44339124</v>
      </c>
      <c r="K79" s="2">
        <f t="shared" si="11"/>
        <v>0.050842883</v>
      </c>
      <c r="L79" s="76">
        <f t="shared" si="1"/>
        <v>0.01001</v>
      </c>
    </row>
    <row r="80" ht="14.25" customHeight="1">
      <c r="A80" s="83">
        <f t="shared" si="12"/>
        <v>0.01001</v>
      </c>
      <c r="B80" s="4">
        <f t="shared" si="2"/>
        <v>4.818378403</v>
      </c>
      <c r="C80" s="4">
        <f t="shared" si="3"/>
        <v>4.748030079</v>
      </c>
      <c r="D80" s="4">
        <f t="shared" si="4"/>
        <v>7.668687406</v>
      </c>
      <c r="E80" s="4">
        <f t="shared" si="5"/>
        <v>0.2222025493</v>
      </c>
      <c r="F80" s="4">
        <f t="shared" si="6"/>
        <v>21.36802702</v>
      </c>
      <c r="G80" s="4">
        <f t="shared" si="7"/>
        <v>219.1644378</v>
      </c>
      <c r="H80" s="4">
        <f t="shared" si="8"/>
        <v>45.48510298</v>
      </c>
      <c r="I80" s="4">
        <f t="shared" si="9"/>
        <v>270.3692423</v>
      </c>
      <c r="J80" s="4">
        <f t="shared" si="10"/>
        <v>-51.44301834</v>
      </c>
      <c r="K80" s="2">
        <f t="shared" si="11"/>
        <v>0.0514692722</v>
      </c>
      <c r="L80" s="76">
        <f t="shared" si="1"/>
        <v>0.01014</v>
      </c>
    </row>
    <row r="81" ht="14.25" customHeight="1">
      <c r="A81" s="83">
        <f t="shared" si="12"/>
        <v>0.01014</v>
      </c>
      <c r="B81" s="4">
        <f t="shared" si="2"/>
        <v>4.811690811</v>
      </c>
      <c r="C81" s="4">
        <f t="shared" si="3"/>
        <v>4.741440125</v>
      </c>
      <c r="D81" s="4">
        <f t="shared" si="4"/>
        <v>7.658043772</v>
      </c>
      <c r="E81" s="4">
        <f t="shared" si="5"/>
        <v>0.2220541044</v>
      </c>
      <c r="F81" s="4">
        <f t="shared" si="6"/>
        <v>21.35263447</v>
      </c>
      <c r="G81" s="4">
        <f t="shared" si="7"/>
        <v>218.8487994</v>
      </c>
      <c r="H81" s="4">
        <f t="shared" si="8"/>
        <v>45.48272282</v>
      </c>
      <c r="I81" s="4">
        <f t="shared" si="9"/>
        <v>270.3692423</v>
      </c>
      <c r="J81" s="4">
        <f t="shared" si="10"/>
        <v>-51.44263068</v>
      </c>
      <c r="K81" s="2">
        <f t="shared" si="11"/>
        <v>0.052094792</v>
      </c>
      <c r="L81" s="76">
        <f t="shared" si="1"/>
        <v>0.01027</v>
      </c>
    </row>
    <row r="82" ht="14.25" customHeight="1">
      <c r="A82" s="83">
        <f t="shared" si="12"/>
        <v>0.01027</v>
      </c>
      <c r="B82" s="4">
        <f t="shared" si="2"/>
        <v>4.805003269</v>
      </c>
      <c r="C82" s="4">
        <f t="shared" si="3"/>
        <v>4.734850221</v>
      </c>
      <c r="D82" s="4">
        <f t="shared" si="4"/>
        <v>7.647400218</v>
      </c>
      <c r="E82" s="4">
        <f t="shared" si="5"/>
        <v>0.2219057678</v>
      </c>
      <c r="F82" s="4">
        <f t="shared" si="6"/>
        <v>21.33721115</v>
      </c>
      <c r="G82" s="4">
        <f t="shared" si="7"/>
        <v>218.5327581</v>
      </c>
      <c r="H82" s="4">
        <f t="shared" si="8"/>
        <v>45.48025171</v>
      </c>
      <c r="I82" s="4">
        <f t="shared" si="9"/>
        <v>270.3692423</v>
      </c>
      <c r="J82" s="4">
        <f t="shared" si="10"/>
        <v>-51.44222822</v>
      </c>
      <c r="K82" s="2">
        <f t="shared" si="11"/>
        <v>0.05271944243</v>
      </c>
      <c r="L82" s="76">
        <f t="shared" si="1"/>
        <v>0.0104</v>
      </c>
    </row>
    <row r="83" ht="14.25" customHeight="1">
      <c r="A83" s="83">
        <f t="shared" si="12"/>
        <v>0.0104</v>
      </c>
      <c r="B83" s="4">
        <f t="shared" si="2"/>
        <v>4.798315779</v>
      </c>
      <c r="C83" s="4">
        <f t="shared" si="3"/>
        <v>4.728260369</v>
      </c>
      <c r="D83" s="4">
        <f t="shared" si="4"/>
        <v>7.636756748</v>
      </c>
      <c r="E83" s="4">
        <f t="shared" si="5"/>
        <v>0.2217575395</v>
      </c>
      <c r="F83" s="4">
        <f t="shared" si="6"/>
        <v>21.32175699</v>
      </c>
      <c r="G83" s="4">
        <f t="shared" si="7"/>
        <v>218.2163142</v>
      </c>
      <c r="H83" s="4">
        <f t="shared" si="8"/>
        <v>45.4776893</v>
      </c>
      <c r="I83" s="4">
        <f t="shared" si="9"/>
        <v>270.3692423</v>
      </c>
      <c r="J83" s="4">
        <f t="shared" si="10"/>
        <v>-51.44181088</v>
      </c>
      <c r="K83" s="2">
        <f t="shared" si="11"/>
        <v>0.05334322348</v>
      </c>
      <c r="L83" s="76">
        <f t="shared" si="1"/>
        <v>0.01053</v>
      </c>
    </row>
    <row r="84" ht="14.25" customHeight="1">
      <c r="A84" s="83">
        <f t="shared" si="12"/>
        <v>0.01053</v>
      </c>
      <c r="B84" s="4">
        <f t="shared" si="2"/>
        <v>4.791628344</v>
      </c>
      <c r="C84" s="4">
        <f t="shared" si="3"/>
        <v>4.72167057</v>
      </c>
      <c r="D84" s="4">
        <f t="shared" si="4"/>
        <v>7.626113364</v>
      </c>
      <c r="E84" s="4">
        <f t="shared" si="5"/>
        <v>0.22160942</v>
      </c>
      <c r="F84" s="4">
        <f t="shared" si="6"/>
        <v>21.30627195</v>
      </c>
      <c r="G84" s="4">
        <f t="shared" si="7"/>
        <v>217.8994678</v>
      </c>
      <c r="H84" s="4">
        <f t="shared" si="8"/>
        <v>45.47503523</v>
      </c>
      <c r="I84" s="4">
        <f t="shared" si="9"/>
        <v>270.3692423</v>
      </c>
      <c r="J84" s="4">
        <f t="shared" si="10"/>
        <v>-51.44137861</v>
      </c>
      <c r="K84" s="2">
        <f t="shared" si="11"/>
        <v>0.05396613516</v>
      </c>
      <c r="L84" s="76">
        <f t="shared" si="1"/>
        <v>0.01066</v>
      </c>
    </row>
    <row r="85" ht="14.25" customHeight="1">
      <c r="A85" s="83">
        <f t="shared" si="12"/>
        <v>0.01066</v>
      </c>
      <c r="B85" s="4">
        <f t="shared" si="2"/>
        <v>4.784940965</v>
      </c>
      <c r="C85" s="4">
        <f t="shared" si="3"/>
        <v>4.715080826</v>
      </c>
      <c r="D85" s="4">
        <f t="shared" si="4"/>
        <v>7.615470069</v>
      </c>
      <c r="E85" s="4">
        <f t="shared" si="5"/>
        <v>0.2214614094</v>
      </c>
      <c r="F85" s="4">
        <f t="shared" si="6"/>
        <v>21.29075598</v>
      </c>
      <c r="G85" s="4">
        <f t="shared" si="7"/>
        <v>217.5822192</v>
      </c>
      <c r="H85" s="4">
        <f t="shared" si="8"/>
        <v>45.47228917</v>
      </c>
      <c r="I85" s="4">
        <f t="shared" si="9"/>
        <v>270.3692423</v>
      </c>
      <c r="J85" s="4">
        <f t="shared" si="10"/>
        <v>-51.44093136</v>
      </c>
      <c r="K85" s="2">
        <f t="shared" si="11"/>
        <v>0.05458817749</v>
      </c>
      <c r="L85" s="76">
        <f t="shared" si="1"/>
        <v>0.01079</v>
      </c>
    </row>
    <row r="86" ht="14.25" customHeight="1">
      <c r="A86" s="83">
        <f t="shared" si="12"/>
        <v>0.01079</v>
      </c>
      <c r="B86" s="4">
        <f t="shared" si="2"/>
        <v>4.778253643</v>
      </c>
      <c r="C86" s="4">
        <f t="shared" si="3"/>
        <v>4.70849114</v>
      </c>
      <c r="D86" s="4">
        <f t="shared" si="4"/>
        <v>7.604826867</v>
      </c>
      <c r="E86" s="4">
        <f t="shared" si="5"/>
        <v>0.2213135081</v>
      </c>
      <c r="F86" s="4">
        <f t="shared" si="6"/>
        <v>21.275209</v>
      </c>
      <c r="G86" s="4">
        <f t="shared" si="7"/>
        <v>217.2645687</v>
      </c>
      <c r="H86" s="4">
        <f t="shared" si="8"/>
        <v>45.46945075</v>
      </c>
      <c r="I86" s="4">
        <f t="shared" si="9"/>
        <v>270.3692423</v>
      </c>
      <c r="J86" s="4">
        <f t="shared" si="10"/>
        <v>-51.44046907</v>
      </c>
      <c r="K86" s="2">
        <f t="shared" si="11"/>
        <v>0.05520935046</v>
      </c>
      <c r="L86" s="76">
        <f t="shared" si="1"/>
        <v>0.01092</v>
      </c>
    </row>
    <row r="87" ht="14.25" customHeight="1">
      <c r="A87" s="83">
        <f t="shared" si="12"/>
        <v>0.01092</v>
      </c>
      <c r="B87" s="4">
        <f t="shared" si="2"/>
        <v>4.771566382</v>
      </c>
      <c r="C87" s="4">
        <f t="shared" si="3"/>
        <v>4.701901513</v>
      </c>
      <c r="D87" s="4">
        <f t="shared" si="4"/>
        <v>7.594183761</v>
      </c>
      <c r="E87" s="4">
        <f t="shared" si="5"/>
        <v>0.2211657162</v>
      </c>
      <c r="F87" s="4">
        <f t="shared" si="6"/>
        <v>21.25963098</v>
      </c>
      <c r="G87" s="4">
        <f t="shared" si="7"/>
        <v>216.9465166</v>
      </c>
      <c r="H87" s="4">
        <f t="shared" si="8"/>
        <v>45.46651962</v>
      </c>
      <c r="I87" s="4">
        <f t="shared" si="9"/>
        <v>270.3692423</v>
      </c>
      <c r="J87" s="4">
        <f t="shared" si="10"/>
        <v>-51.43999168</v>
      </c>
      <c r="K87" s="2">
        <f t="shared" si="11"/>
        <v>0.05582965409</v>
      </c>
      <c r="L87" s="76">
        <f t="shared" si="1"/>
        <v>0.01105</v>
      </c>
    </row>
    <row r="88" ht="14.25" customHeight="1">
      <c r="A88" s="83">
        <f t="shared" si="12"/>
        <v>0.01105</v>
      </c>
      <c r="B88" s="4">
        <f t="shared" si="2"/>
        <v>4.764879184</v>
      </c>
      <c r="C88" s="4">
        <f t="shared" si="3"/>
        <v>4.695311947</v>
      </c>
      <c r="D88" s="4">
        <f t="shared" si="4"/>
        <v>7.583540753</v>
      </c>
      <c r="E88" s="4">
        <f t="shared" si="5"/>
        <v>0.2210180341</v>
      </c>
      <c r="F88" s="4">
        <f t="shared" si="6"/>
        <v>21.24402186</v>
      </c>
      <c r="G88" s="4">
        <f t="shared" si="7"/>
        <v>216.628063</v>
      </c>
      <c r="H88" s="4">
        <f t="shared" si="8"/>
        <v>45.46349544</v>
      </c>
      <c r="I88" s="4">
        <f t="shared" si="9"/>
        <v>270.3692423</v>
      </c>
      <c r="J88" s="4">
        <f t="shared" si="10"/>
        <v>-51.43949913</v>
      </c>
      <c r="K88" s="2">
        <f t="shared" si="11"/>
        <v>0.05644908839</v>
      </c>
      <c r="L88" s="76">
        <f t="shared" si="1"/>
        <v>0.01118</v>
      </c>
    </row>
    <row r="89" ht="14.25" customHeight="1">
      <c r="A89" s="83">
        <f t="shared" si="12"/>
        <v>0.01118</v>
      </c>
      <c r="B89" s="4">
        <f t="shared" si="2"/>
        <v>4.758192049</v>
      </c>
      <c r="C89" s="4">
        <f t="shared" si="3"/>
        <v>4.688722445</v>
      </c>
      <c r="D89" s="4">
        <f t="shared" si="4"/>
        <v>7.572897847</v>
      </c>
      <c r="E89" s="4">
        <f t="shared" si="5"/>
        <v>0.220870462</v>
      </c>
      <c r="F89" s="4">
        <f t="shared" si="6"/>
        <v>21.22838157</v>
      </c>
      <c r="G89" s="4">
        <f t="shared" si="7"/>
        <v>216.3092084</v>
      </c>
      <c r="H89" s="4">
        <f t="shared" si="8"/>
        <v>45.46037785</v>
      </c>
      <c r="I89" s="4">
        <f t="shared" si="9"/>
        <v>270.3692423</v>
      </c>
      <c r="J89" s="4">
        <f t="shared" si="10"/>
        <v>-51.43899137</v>
      </c>
      <c r="K89" s="2">
        <f t="shared" si="11"/>
        <v>0.05706765335</v>
      </c>
      <c r="L89" s="76">
        <f t="shared" si="1"/>
        <v>0.01131</v>
      </c>
    </row>
    <row r="90" ht="14.25" customHeight="1">
      <c r="A90" s="83">
        <f t="shared" si="12"/>
        <v>0.01131</v>
      </c>
      <c r="B90" s="4">
        <f t="shared" si="2"/>
        <v>4.75150498</v>
      </c>
      <c r="C90" s="4">
        <f t="shared" si="3"/>
        <v>4.682133007</v>
      </c>
      <c r="D90" s="4">
        <f t="shared" si="4"/>
        <v>7.562255047</v>
      </c>
      <c r="E90" s="4">
        <f t="shared" si="5"/>
        <v>0.2207230001</v>
      </c>
      <c r="F90" s="4">
        <f t="shared" si="6"/>
        <v>21.21271007</v>
      </c>
      <c r="G90" s="4">
        <f t="shared" si="7"/>
        <v>215.9899529</v>
      </c>
      <c r="H90" s="4">
        <f t="shared" si="8"/>
        <v>45.45716649</v>
      </c>
      <c r="I90" s="4">
        <f t="shared" si="9"/>
        <v>270.3692423</v>
      </c>
      <c r="J90" s="4">
        <f t="shared" si="10"/>
        <v>-51.43846834</v>
      </c>
      <c r="K90" s="2">
        <f t="shared" si="11"/>
        <v>0.057685349</v>
      </c>
      <c r="L90" s="76">
        <f t="shared" si="1"/>
        <v>0.01144</v>
      </c>
    </row>
    <row r="91" ht="14.25" customHeight="1">
      <c r="A91" s="83">
        <f t="shared" si="12"/>
        <v>0.01144</v>
      </c>
      <c r="B91" s="4">
        <f t="shared" si="2"/>
        <v>4.744817979</v>
      </c>
      <c r="C91" s="4">
        <f t="shared" si="3"/>
        <v>4.675543636</v>
      </c>
      <c r="D91" s="4">
        <f t="shared" si="4"/>
        <v>7.551612354</v>
      </c>
      <c r="E91" s="4">
        <f t="shared" si="5"/>
        <v>0.2205756487</v>
      </c>
      <c r="F91" s="4">
        <f t="shared" si="6"/>
        <v>21.1970073</v>
      </c>
      <c r="G91" s="4">
        <f t="shared" si="7"/>
        <v>215.6702969</v>
      </c>
      <c r="H91" s="4">
        <f t="shared" si="8"/>
        <v>45.45386101</v>
      </c>
      <c r="I91" s="4">
        <f t="shared" si="9"/>
        <v>270.3692423</v>
      </c>
      <c r="J91" s="4">
        <f t="shared" si="10"/>
        <v>-51.43792998</v>
      </c>
      <c r="K91" s="2">
        <f t="shared" si="11"/>
        <v>0.05830217534</v>
      </c>
      <c r="L91" s="76">
        <f t="shared" si="1"/>
        <v>0.01157</v>
      </c>
    </row>
    <row r="92" ht="14.25" customHeight="1">
      <c r="A92" s="83">
        <f t="shared" si="12"/>
        <v>0.01157</v>
      </c>
      <c r="B92" s="4">
        <f t="shared" si="2"/>
        <v>4.738131048</v>
      </c>
      <c r="C92" s="4">
        <f t="shared" si="3"/>
        <v>4.668954335</v>
      </c>
      <c r="D92" s="4">
        <f t="shared" si="4"/>
        <v>7.540969773</v>
      </c>
      <c r="E92" s="4">
        <f t="shared" si="5"/>
        <v>0.2204284081</v>
      </c>
      <c r="F92" s="4">
        <f t="shared" si="6"/>
        <v>21.18127321</v>
      </c>
      <c r="G92" s="4">
        <f t="shared" si="7"/>
        <v>215.3502407</v>
      </c>
      <c r="H92" s="4">
        <f t="shared" si="8"/>
        <v>45.45046106</v>
      </c>
      <c r="I92" s="4">
        <f t="shared" si="9"/>
        <v>270.3692423</v>
      </c>
      <c r="J92" s="4">
        <f t="shared" si="10"/>
        <v>-51.43737623</v>
      </c>
      <c r="K92" s="2">
        <f t="shared" si="11"/>
        <v>0.05891813237</v>
      </c>
      <c r="L92" s="76">
        <f t="shared" si="1"/>
        <v>0.0117</v>
      </c>
    </row>
    <row r="93" ht="14.25" customHeight="1">
      <c r="A93" s="83">
        <f t="shared" si="12"/>
        <v>0.0117</v>
      </c>
      <c r="B93" s="4">
        <f t="shared" si="2"/>
        <v>4.731444189</v>
      </c>
      <c r="C93" s="4">
        <f t="shared" si="3"/>
        <v>4.662365104</v>
      </c>
      <c r="D93" s="4">
        <f t="shared" si="4"/>
        <v>7.530327307</v>
      </c>
      <c r="E93" s="4">
        <f t="shared" si="5"/>
        <v>0.2202812785</v>
      </c>
      <c r="F93" s="4">
        <f t="shared" si="6"/>
        <v>21.16550774</v>
      </c>
      <c r="G93" s="4">
        <f t="shared" si="7"/>
        <v>215.0297845</v>
      </c>
      <c r="H93" s="4">
        <f t="shared" si="8"/>
        <v>45.44696628</v>
      </c>
      <c r="I93" s="4">
        <f t="shared" si="9"/>
        <v>270.3692423</v>
      </c>
      <c r="J93" s="4">
        <f t="shared" si="10"/>
        <v>-51.43680704</v>
      </c>
      <c r="K93" s="2">
        <f t="shared" si="11"/>
        <v>0.05953322012</v>
      </c>
      <c r="L93" s="76">
        <f t="shared" si="1"/>
        <v>0.01183</v>
      </c>
    </row>
    <row r="94" ht="14.25" customHeight="1">
      <c r="A94" s="83">
        <f t="shared" si="12"/>
        <v>0.01183</v>
      </c>
      <c r="B94" s="4">
        <f t="shared" si="2"/>
        <v>4.724757404</v>
      </c>
      <c r="C94" s="4">
        <f t="shared" si="3"/>
        <v>4.655775946</v>
      </c>
      <c r="D94" s="4">
        <f t="shared" si="4"/>
        <v>7.519684958</v>
      </c>
      <c r="E94" s="4">
        <f t="shared" si="5"/>
        <v>0.2201342602</v>
      </c>
      <c r="F94" s="4">
        <f t="shared" si="6"/>
        <v>21.14971083</v>
      </c>
      <c r="G94" s="4">
        <f t="shared" si="7"/>
        <v>214.7089287</v>
      </c>
      <c r="H94" s="4">
        <f t="shared" si="8"/>
        <v>45.44337631</v>
      </c>
      <c r="I94" s="4">
        <f t="shared" si="9"/>
        <v>270.3692423</v>
      </c>
      <c r="J94" s="4">
        <f t="shared" si="10"/>
        <v>-51.43622234</v>
      </c>
      <c r="K94" s="2">
        <f t="shared" si="11"/>
        <v>0.06014743858</v>
      </c>
      <c r="L94" s="76">
        <f t="shared" si="1"/>
        <v>0.01196</v>
      </c>
    </row>
    <row r="95" ht="14.25" customHeight="1">
      <c r="A95" s="83">
        <f t="shared" si="12"/>
        <v>0.01196</v>
      </c>
      <c r="B95" s="4">
        <f t="shared" si="2"/>
        <v>4.718070695</v>
      </c>
      <c r="C95" s="4">
        <f t="shared" si="3"/>
        <v>4.649186863</v>
      </c>
      <c r="D95" s="4">
        <f t="shared" si="4"/>
        <v>7.50904273</v>
      </c>
      <c r="E95" s="4">
        <f t="shared" si="5"/>
        <v>0.2199873534</v>
      </c>
      <c r="F95" s="4">
        <f t="shared" si="6"/>
        <v>21.13388243</v>
      </c>
      <c r="G95" s="4">
        <f t="shared" si="7"/>
        <v>214.3876735</v>
      </c>
      <c r="H95" s="4">
        <f t="shared" si="8"/>
        <v>45.43969079</v>
      </c>
      <c r="I95" s="4">
        <f t="shared" si="9"/>
        <v>270.3692423</v>
      </c>
      <c r="J95" s="4">
        <f t="shared" si="10"/>
        <v>-51.43562208</v>
      </c>
      <c r="K95" s="2">
        <f t="shared" si="11"/>
        <v>0.06076078777</v>
      </c>
      <c r="L95" s="76">
        <f t="shared" si="1"/>
        <v>0.01209</v>
      </c>
    </row>
    <row r="96" ht="14.25" customHeight="1">
      <c r="A96" s="83">
        <f t="shared" si="12"/>
        <v>0.01209</v>
      </c>
      <c r="B96" s="4">
        <f t="shared" si="2"/>
        <v>4.711384064</v>
      </c>
      <c r="C96" s="4">
        <f t="shared" si="3"/>
        <v>4.642597857</v>
      </c>
      <c r="D96" s="4">
        <f t="shared" si="4"/>
        <v>7.498400627</v>
      </c>
      <c r="E96" s="4">
        <f t="shared" si="5"/>
        <v>0.2198405585</v>
      </c>
      <c r="F96" s="4">
        <f t="shared" si="6"/>
        <v>21.11802248</v>
      </c>
      <c r="G96" s="4">
        <f t="shared" si="7"/>
        <v>214.0660193</v>
      </c>
      <c r="H96" s="4">
        <f t="shared" si="8"/>
        <v>45.43590937</v>
      </c>
      <c r="I96" s="4">
        <f t="shared" si="9"/>
        <v>270.3692423</v>
      </c>
      <c r="J96" s="4">
        <f t="shared" si="10"/>
        <v>-51.4350062</v>
      </c>
      <c r="K96" s="2">
        <f t="shared" si="11"/>
        <v>0.0613732677</v>
      </c>
      <c r="L96" s="76">
        <f t="shared" si="1"/>
        <v>0.01222</v>
      </c>
    </row>
    <row r="97" ht="14.25" customHeight="1">
      <c r="A97" s="83">
        <f t="shared" si="12"/>
        <v>0.01222</v>
      </c>
      <c r="B97" s="4">
        <f t="shared" si="2"/>
        <v>4.704697514</v>
      </c>
      <c r="C97" s="4">
        <f t="shared" si="3"/>
        <v>4.63600893</v>
      </c>
      <c r="D97" s="4">
        <f t="shared" si="4"/>
        <v>7.48775865</v>
      </c>
      <c r="E97" s="4">
        <f t="shared" si="5"/>
        <v>0.2196938756</v>
      </c>
      <c r="F97" s="4">
        <f t="shared" si="6"/>
        <v>21.10213094</v>
      </c>
      <c r="G97" s="4">
        <f t="shared" si="7"/>
        <v>213.7439665</v>
      </c>
      <c r="H97" s="4">
        <f t="shared" si="8"/>
        <v>45.43203168</v>
      </c>
      <c r="I97" s="4">
        <f t="shared" si="9"/>
        <v>270.3692423</v>
      </c>
      <c r="J97" s="4">
        <f t="shared" si="10"/>
        <v>-51.43437465</v>
      </c>
      <c r="K97" s="2">
        <f t="shared" si="11"/>
        <v>0.06198487837</v>
      </c>
      <c r="L97" s="76">
        <f t="shared" si="1"/>
        <v>0.01235</v>
      </c>
    </row>
    <row r="98" ht="14.25" customHeight="1">
      <c r="A98" s="83">
        <f t="shared" si="12"/>
        <v>0.01235</v>
      </c>
      <c r="B98" s="4">
        <f t="shared" si="2"/>
        <v>4.698011045</v>
      </c>
      <c r="C98" s="4">
        <f t="shared" si="3"/>
        <v>4.629420084</v>
      </c>
      <c r="D98" s="4">
        <f t="shared" si="4"/>
        <v>7.477116805</v>
      </c>
      <c r="E98" s="4">
        <f t="shared" si="5"/>
        <v>0.2195473051</v>
      </c>
      <c r="F98" s="4">
        <f t="shared" si="6"/>
        <v>21.08620774</v>
      </c>
      <c r="G98" s="4">
        <f t="shared" si="7"/>
        <v>213.4215153</v>
      </c>
      <c r="H98" s="4">
        <f t="shared" si="8"/>
        <v>45.42805738</v>
      </c>
      <c r="I98" s="4">
        <f t="shared" si="9"/>
        <v>270.3692423</v>
      </c>
      <c r="J98" s="4">
        <f t="shared" si="10"/>
        <v>-51.43372735</v>
      </c>
      <c r="K98" s="2">
        <f t="shared" si="11"/>
        <v>0.06259561981</v>
      </c>
      <c r="L98" s="76">
        <f t="shared" si="1"/>
        <v>0.01248</v>
      </c>
    </row>
    <row r="99" ht="14.25" customHeight="1">
      <c r="A99" s="83">
        <f t="shared" si="12"/>
        <v>0.01248</v>
      </c>
      <c r="B99" s="4">
        <f t="shared" si="2"/>
        <v>4.69132466</v>
      </c>
      <c r="C99" s="4">
        <f t="shared" si="3"/>
        <v>4.62283132</v>
      </c>
      <c r="D99" s="4">
        <f t="shared" si="4"/>
        <v>7.466475093</v>
      </c>
      <c r="E99" s="4">
        <f t="shared" si="5"/>
        <v>0.2194008471</v>
      </c>
      <c r="F99" s="4">
        <f t="shared" si="6"/>
        <v>21.07025283</v>
      </c>
      <c r="G99" s="4">
        <f t="shared" si="7"/>
        <v>213.0986661</v>
      </c>
      <c r="H99" s="4">
        <f t="shared" si="8"/>
        <v>45.42398609</v>
      </c>
      <c r="I99" s="4">
        <f t="shared" si="9"/>
        <v>270.3692423</v>
      </c>
      <c r="J99" s="4">
        <f t="shared" si="10"/>
        <v>-51.43306427</v>
      </c>
      <c r="K99" s="2">
        <f t="shared" si="11"/>
        <v>0.06320549202</v>
      </c>
      <c r="L99" s="76">
        <f t="shared" si="1"/>
        <v>0.01261</v>
      </c>
    </row>
    <row r="100" ht="14.25" customHeight="1">
      <c r="A100" s="83">
        <f t="shared" si="12"/>
        <v>0.01261</v>
      </c>
      <c r="B100" s="4">
        <f t="shared" si="2"/>
        <v>4.684638362</v>
      </c>
      <c r="C100" s="4">
        <f t="shared" si="3"/>
        <v>4.616242642</v>
      </c>
      <c r="D100" s="4">
        <f t="shared" si="4"/>
        <v>7.455833519</v>
      </c>
      <c r="E100" s="4">
        <f t="shared" si="5"/>
        <v>0.219254502</v>
      </c>
      <c r="F100" s="4">
        <f t="shared" si="6"/>
        <v>21.05426616</v>
      </c>
      <c r="G100" s="4">
        <f t="shared" si="7"/>
        <v>212.7754192</v>
      </c>
      <c r="H100" s="4">
        <f t="shared" si="8"/>
        <v>45.41981745</v>
      </c>
      <c r="I100" s="4">
        <f t="shared" si="9"/>
        <v>270.3692423</v>
      </c>
      <c r="J100" s="4">
        <f t="shared" si="10"/>
        <v>-51.43238532</v>
      </c>
      <c r="K100" s="2">
        <f t="shared" si="11"/>
        <v>0.063814495</v>
      </c>
      <c r="L100" s="76">
        <f t="shared" si="1"/>
        <v>0.01274</v>
      </c>
    </row>
    <row r="101" ht="14.25" customHeight="1">
      <c r="A101" s="83">
        <f t="shared" si="12"/>
        <v>0.01274</v>
      </c>
      <c r="B101" s="4">
        <f t="shared" si="2"/>
        <v>4.677952152</v>
      </c>
      <c r="C101" s="4">
        <f t="shared" si="3"/>
        <v>4.60965405</v>
      </c>
      <c r="D101" s="4">
        <f t="shared" si="4"/>
        <v>7.445192085</v>
      </c>
      <c r="E101" s="4">
        <f t="shared" si="5"/>
        <v>0.2191082701</v>
      </c>
      <c r="F101" s="4">
        <f t="shared" si="6"/>
        <v>21.03824766</v>
      </c>
      <c r="G101" s="4">
        <f t="shared" si="7"/>
        <v>212.4517751</v>
      </c>
      <c r="H101" s="4">
        <f t="shared" si="8"/>
        <v>45.41555112</v>
      </c>
      <c r="I101" s="4">
        <f t="shared" si="9"/>
        <v>270.3692423</v>
      </c>
      <c r="J101" s="4">
        <f t="shared" si="10"/>
        <v>-51.43169047</v>
      </c>
      <c r="K101" s="2">
        <f t="shared" si="11"/>
        <v>0.06442262878</v>
      </c>
      <c r="L101" s="76">
        <f t="shared" si="1"/>
        <v>0.01287</v>
      </c>
    </row>
    <row r="102" ht="14.25" customHeight="1">
      <c r="A102" s="83">
        <f t="shared" si="12"/>
        <v>0.01287</v>
      </c>
      <c r="B102" s="4">
        <f t="shared" si="2"/>
        <v>4.671266032</v>
      </c>
      <c r="C102" s="4">
        <f t="shared" si="3"/>
        <v>4.603065548</v>
      </c>
      <c r="D102" s="4">
        <f t="shared" si="4"/>
        <v>7.434550795</v>
      </c>
      <c r="E102" s="4">
        <f t="shared" si="5"/>
        <v>0.2189621515</v>
      </c>
      <c r="F102" s="4">
        <f t="shared" si="6"/>
        <v>21.02219729</v>
      </c>
      <c r="G102" s="4">
        <f t="shared" si="7"/>
        <v>212.127734</v>
      </c>
      <c r="H102" s="4">
        <f t="shared" si="8"/>
        <v>45.41118671</v>
      </c>
      <c r="I102" s="4">
        <f t="shared" si="9"/>
        <v>270.3692423</v>
      </c>
      <c r="J102" s="4">
        <f t="shared" si="10"/>
        <v>-51.43097964</v>
      </c>
      <c r="K102" s="2">
        <f t="shared" si="11"/>
        <v>0.06502989337</v>
      </c>
      <c r="L102" s="76">
        <f t="shared" si="1"/>
        <v>0.013</v>
      </c>
    </row>
    <row r="103" ht="14.25" customHeight="1">
      <c r="A103" s="83">
        <f t="shared" si="12"/>
        <v>0.013</v>
      </c>
      <c r="B103" s="4">
        <f t="shared" si="2"/>
        <v>4.664580005</v>
      </c>
      <c r="C103" s="4">
        <f t="shared" si="3"/>
        <v>4.596477137</v>
      </c>
      <c r="D103" s="4">
        <f t="shared" si="4"/>
        <v>7.423909652</v>
      </c>
      <c r="E103" s="4">
        <f t="shared" si="5"/>
        <v>0.2188161465</v>
      </c>
      <c r="F103" s="4">
        <f t="shared" si="6"/>
        <v>21.006115</v>
      </c>
      <c r="G103" s="4">
        <f t="shared" si="7"/>
        <v>211.8032963</v>
      </c>
      <c r="H103" s="4">
        <f t="shared" si="8"/>
        <v>45.40672387</v>
      </c>
      <c r="I103" s="4">
        <f t="shared" si="9"/>
        <v>270.3692423</v>
      </c>
      <c r="J103" s="4">
        <f t="shared" si="10"/>
        <v>-51.43025278</v>
      </c>
      <c r="K103" s="2">
        <f t="shared" si="11"/>
        <v>0.06563628877</v>
      </c>
      <c r="L103" s="76">
        <f t="shared" si="1"/>
        <v>0.01313</v>
      </c>
    </row>
    <row r="104" ht="14.25" customHeight="1">
      <c r="A104" s="83">
        <f t="shared" si="12"/>
        <v>0.01313</v>
      </c>
      <c r="B104" s="4">
        <f t="shared" si="2"/>
        <v>4.657894072</v>
      </c>
      <c r="C104" s="4">
        <f t="shared" si="3"/>
        <v>4.589888818</v>
      </c>
      <c r="D104" s="4">
        <f t="shared" si="4"/>
        <v>7.413268659</v>
      </c>
      <c r="E104" s="4">
        <f t="shared" si="5"/>
        <v>0.2186702555</v>
      </c>
      <c r="F104" s="4">
        <f t="shared" si="6"/>
        <v>20.99000071</v>
      </c>
      <c r="G104" s="4">
        <f t="shared" si="7"/>
        <v>211.4784623</v>
      </c>
      <c r="H104" s="4">
        <f t="shared" si="8"/>
        <v>45.40216224</v>
      </c>
      <c r="I104" s="4">
        <f t="shared" si="9"/>
        <v>270.3692423</v>
      </c>
      <c r="J104" s="4">
        <f t="shared" si="10"/>
        <v>-51.42950983</v>
      </c>
      <c r="K104" s="2">
        <f t="shared" si="11"/>
        <v>0.066241815</v>
      </c>
      <c r="L104" s="76">
        <f t="shared" si="1"/>
        <v>0.01326</v>
      </c>
    </row>
    <row r="105" ht="14.25" customHeight="1">
      <c r="A105" s="83">
        <f t="shared" si="12"/>
        <v>0.01326</v>
      </c>
      <c r="B105" s="4">
        <f t="shared" si="2"/>
        <v>4.651208236</v>
      </c>
      <c r="C105" s="4">
        <f t="shared" si="3"/>
        <v>4.583300595</v>
      </c>
      <c r="D105" s="4">
        <f t="shared" si="4"/>
        <v>7.402627821</v>
      </c>
      <c r="E105" s="4">
        <f t="shared" si="5"/>
        <v>0.2185244786</v>
      </c>
      <c r="F105" s="4">
        <f t="shared" si="6"/>
        <v>20.97385439</v>
      </c>
      <c r="G105" s="4">
        <f t="shared" si="7"/>
        <v>211.1532326</v>
      </c>
      <c r="H105" s="4">
        <f t="shared" si="8"/>
        <v>45.39750145</v>
      </c>
      <c r="I105" s="4">
        <f t="shared" si="9"/>
        <v>270.3692423</v>
      </c>
      <c r="J105" s="4">
        <f t="shared" si="10"/>
        <v>-51.42875073</v>
      </c>
      <c r="K105" s="2">
        <f t="shared" si="11"/>
        <v>0.06684647207</v>
      </c>
      <c r="L105" s="76">
        <f t="shared" si="1"/>
        <v>0.01339</v>
      </c>
    </row>
    <row r="106" ht="14.25" customHeight="1">
      <c r="A106" s="83">
        <f t="shared" si="12"/>
        <v>0.01339</v>
      </c>
      <c r="B106" s="4">
        <f t="shared" si="2"/>
        <v>4.644522498</v>
      </c>
      <c r="C106" s="4">
        <f t="shared" si="3"/>
        <v>4.57671247</v>
      </c>
      <c r="D106" s="4">
        <f t="shared" si="4"/>
        <v>7.391987139</v>
      </c>
      <c r="E106" s="4">
        <f t="shared" si="5"/>
        <v>0.2183788162</v>
      </c>
      <c r="F106" s="4">
        <f t="shared" si="6"/>
        <v>20.95767597</v>
      </c>
      <c r="G106" s="4">
        <f t="shared" si="7"/>
        <v>210.8276074</v>
      </c>
      <c r="H106" s="4">
        <f t="shared" si="8"/>
        <v>45.39274113</v>
      </c>
      <c r="I106" s="4">
        <f t="shared" si="9"/>
        <v>270.3692423</v>
      </c>
      <c r="J106" s="4">
        <f t="shared" si="10"/>
        <v>-51.42797542</v>
      </c>
      <c r="K106" s="2">
        <f t="shared" si="11"/>
        <v>0.06745025999</v>
      </c>
      <c r="L106" s="76">
        <f t="shared" si="1"/>
        <v>0.01352</v>
      </c>
    </row>
    <row r="107" ht="14.25" customHeight="1">
      <c r="A107" s="83">
        <f t="shared" si="12"/>
        <v>0.01352</v>
      </c>
      <c r="B107" s="4">
        <f t="shared" si="2"/>
        <v>4.637836861</v>
      </c>
      <c r="C107" s="4">
        <f t="shared" si="3"/>
        <v>4.570124443</v>
      </c>
      <c r="D107" s="4">
        <f t="shared" si="4"/>
        <v>7.381346617</v>
      </c>
      <c r="E107" s="4">
        <f t="shared" si="5"/>
        <v>0.2182332685</v>
      </c>
      <c r="F107" s="4">
        <f t="shared" si="6"/>
        <v>20.94146541</v>
      </c>
      <c r="G107" s="4">
        <f t="shared" si="7"/>
        <v>210.5015872</v>
      </c>
      <c r="H107" s="4">
        <f t="shared" si="8"/>
        <v>45.38788092</v>
      </c>
      <c r="I107" s="4">
        <f t="shared" si="9"/>
        <v>270.3692423</v>
      </c>
      <c r="J107" s="4">
        <f t="shared" si="10"/>
        <v>-51.42718384</v>
      </c>
      <c r="K107" s="2">
        <f t="shared" si="11"/>
        <v>0.06805317878</v>
      </c>
      <c r="L107" s="76">
        <f t="shared" si="1"/>
        <v>0.01365</v>
      </c>
    </row>
    <row r="108" ht="14.25" customHeight="1">
      <c r="A108" s="83">
        <f t="shared" si="12"/>
        <v>0.01365</v>
      </c>
      <c r="B108" s="4">
        <f t="shared" si="2"/>
        <v>4.631151327</v>
      </c>
      <c r="C108" s="4">
        <f t="shared" si="3"/>
        <v>4.563536518</v>
      </c>
      <c r="D108" s="4">
        <f t="shared" si="4"/>
        <v>7.37070626</v>
      </c>
      <c r="E108" s="4">
        <f t="shared" si="5"/>
        <v>0.2180878358</v>
      </c>
      <c r="F108" s="4">
        <f t="shared" si="6"/>
        <v>20.92522264</v>
      </c>
      <c r="G108" s="4">
        <f t="shared" si="7"/>
        <v>210.1751723</v>
      </c>
      <c r="H108" s="4">
        <f t="shared" si="8"/>
        <v>45.38292046</v>
      </c>
      <c r="I108" s="4">
        <f t="shared" si="9"/>
        <v>270.3692423</v>
      </c>
      <c r="J108" s="4">
        <f t="shared" si="10"/>
        <v>-51.42637593</v>
      </c>
      <c r="K108" s="2">
        <f t="shared" si="11"/>
        <v>0.06865522846</v>
      </c>
      <c r="L108" s="76">
        <f t="shared" si="1"/>
        <v>0.01378</v>
      </c>
    </row>
    <row r="109" ht="14.25" customHeight="1">
      <c r="A109" s="83">
        <f t="shared" si="12"/>
        <v>0.01378</v>
      </c>
      <c r="B109" s="4">
        <f t="shared" si="2"/>
        <v>4.624465898</v>
      </c>
      <c r="C109" s="4">
        <f t="shared" si="3"/>
        <v>4.556948696</v>
      </c>
      <c r="D109" s="4">
        <f t="shared" si="4"/>
        <v>7.360066069</v>
      </c>
      <c r="E109" s="4">
        <f t="shared" si="5"/>
        <v>0.2179425183</v>
      </c>
      <c r="F109" s="4">
        <f t="shared" si="6"/>
        <v>20.90894761</v>
      </c>
      <c r="G109" s="4">
        <f t="shared" si="7"/>
        <v>209.8483632</v>
      </c>
      <c r="H109" s="4">
        <f t="shared" si="8"/>
        <v>45.37785937</v>
      </c>
      <c r="I109" s="4">
        <f t="shared" si="9"/>
        <v>270.3692423</v>
      </c>
      <c r="J109" s="4">
        <f t="shared" si="10"/>
        <v>-51.42555163</v>
      </c>
      <c r="K109" s="2">
        <f t="shared" si="11"/>
        <v>0.06925640902</v>
      </c>
      <c r="L109" s="76">
        <f t="shared" si="1"/>
        <v>0.01391</v>
      </c>
    </row>
    <row r="110" ht="14.25" customHeight="1">
      <c r="A110" s="83">
        <f t="shared" si="12"/>
        <v>0.01391</v>
      </c>
      <c r="B110" s="4">
        <f t="shared" si="2"/>
        <v>4.617780577</v>
      </c>
      <c r="C110" s="4">
        <f t="shared" si="3"/>
        <v>4.55036098</v>
      </c>
      <c r="D110" s="4">
        <f t="shared" si="4"/>
        <v>7.349426049</v>
      </c>
      <c r="E110" s="4">
        <f t="shared" si="5"/>
        <v>0.2177973163</v>
      </c>
      <c r="F110" s="4">
        <f t="shared" si="6"/>
        <v>20.89264026</v>
      </c>
      <c r="G110" s="4">
        <f t="shared" si="7"/>
        <v>209.5211603</v>
      </c>
      <c r="H110" s="4">
        <f t="shared" si="8"/>
        <v>45.37269729</v>
      </c>
      <c r="I110" s="4">
        <f t="shared" si="9"/>
        <v>270.3692423</v>
      </c>
      <c r="J110" s="4">
        <f t="shared" si="10"/>
        <v>-51.42471089</v>
      </c>
      <c r="K110" s="2">
        <f t="shared" si="11"/>
        <v>0.0698567205</v>
      </c>
      <c r="L110" s="76">
        <f t="shared" si="1"/>
        <v>0.01404</v>
      </c>
    </row>
    <row r="111" ht="14.25" customHeight="1">
      <c r="A111" s="83">
        <f t="shared" si="12"/>
        <v>0.01404</v>
      </c>
      <c r="B111" s="4">
        <f t="shared" si="2"/>
        <v>4.611095364</v>
      </c>
      <c r="C111" s="4">
        <f t="shared" si="3"/>
        <v>4.543773372</v>
      </c>
      <c r="D111" s="4">
        <f t="shared" si="4"/>
        <v>7.338786203</v>
      </c>
      <c r="E111" s="4">
        <f t="shared" si="5"/>
        <v>0.2176522301</v>
      </c>
      <c r="F111" s="4">
        <f t="shared" si="6"/>
        <v>20.87630055</v>
      </c>
      <c r="G111" s="4">
        <f t="shared" si="7"/>
        <v>209.1935639</v>
      </c>
      <c r="H111" s="4">
        <f t="shared" si="8"/>
        <v>45.36743385</v>
      </c>
      <c r="I111" s="4">
        <f t="shared" si="9"/>
        <v>270.3692423</v>
      </c>
      <c r="J111" s="4">
        <f t="shared" si="10"/>
        <v>-51.42385363</v>
      </c>
      <c r="K111" s="2">
        <f t="shared" si="11"/>
        <v>0.0704561629</v>
      </c>
      <c r="L111" s="76">
        <f t="shared" si="1"/>
        <v>0.01417</v>
      </c>
    </row>
    <row r="112" ht="14.25" customHeight="1">
      <c r="A112" s="83">
        <f t="shared" si="12"/>
        <v>0.01417</v>
      </c>
      <c r="B112" s="4">
        <f t="shared" si="2"/>
        <v>4.604410263</v>
      </c>
      <c r="C112" s="4">
        <f t="shared" si="3"/>
        <v>4.537185874</v>
      </c>
      <c r="D112" s="4">
        <f t="shared" si="4"/>
        <v>7.328146534</v>
      </c>
      <c r="E112" s="4">
        <f t="shared" si="5"/>
        <v>0.2175072599</v>
      </c>
      <c r="F112" s="4">
        <f t="shared" si="6"/>
        <v>20.85992842</v>
      </c>
      <c r="G112" s="4">
        <f t="shared" si="7"/>
        <v>208.8655746</v>
      </c>
      <c r="H112" s="4">
        <f t="shared" si="8"/>
        <v>45.36206868</v>
      </c>
      <c r="I112" s="4">
        <f t="shared" si="9"/>
        <v>270.3692423</v>
      </c>
      <c r="J112" s="4">
        <f t="shared" si="10"/>
        <v>-51.42297981</v>
      </c>
      <c r="K112" s="2">
        <f t="shared" si="11"/>
        <v>0.07105473623</v>
      </c>
      <c r="L112" s="76">
        <f t="shared" si="1"/>
        <v>0.0143</v>
      </c>
    </row>
    <row r="113" ht="14.25" customHeight="1">
      <c r="A113" s="83">
        <f t="shared" si="12"/>
        <v>0.0143</v>
      </c>
      <c r="B113" s="4">
        <f t="shared" si="2"/>
        <v>4.597725276</v>
      </c>
      <c r="C113" s="4">
        <f t="shared" si="3"/>
        <v>4.530598487</v>
      </c>
      <c r="D113" s="4">
        <f t="shared" si="4"/>
        <v>7.317507047</v>
      </c>
      <c r="E113" s="4">
        <f t="shared" si="5"/>
        <v>0.2173624061</v>
      </c>
      <c r="F113" s="4">
        <f t="shared" si="6"/>
        <v>20.84352381</v>
      </c>
      <c r="G113" s="4">
        <f t="shared" si="7"/>
        <v>208.5371927</v>
      </c>
      <c r="H113" s="4">
        <f t="shared" si="8"/>
        <v>45.35660141</v>
      </c>
      <c r="I113" s="4">
        <f t="shared" si="9"/>
        <v>270.3692423</v>
      </c>
      <c r="J113" s="4">
        <f t="shared" si="10"/>
        <v>-51.42208936</v>
      </c>
      <c r="K113" s="2">
        <f t="shared" si="11"/>
        <v>0.07165244052</v>
      </c>
      <c r="L113" s="76">
        <f t="shared" si="1"/>
        <v>0.01443</v>
      </c>
    </row>
    <row r="114" ht="14.25" customHeight="1">
      <c r="A114" s="83">
        <f t="shared" si="12"/>
        <v>0.01443</v>
      </c>
      <c r="B114" s="4">
        <f t="shared" si="2"/>
        <v>4.591040404</v>
      </c>
      <c r="C114" s="4">
        <f t="shared" si="3"/>
        <v>4.524011214</v>
      </c>
      <c r="D114" s="4">
        <f t="shared" si="4"/>
        <v>7.306867743</v>
      </c>
      <c r="E114" s="4">
        <f t="shared" si="5"/>
        <v>0.2172176688</v>
      </c>
      <c r="F114" s="4">
        <f t="shared" si="6"/>
        <v>20.82708667</v>
      </c>
      <c r="G114" s="4">
        <f t="shared" si="7"/>
        <v>208.2084188</v>
      </c>
      <c r="H114" s="4">
        <f t="shared" si="8"/>
        <v>45.35103167</v>
      </c>
      <c r="I114" s="4">
        <f t="shared" si="9"/>
        <v>270.3692423</v>
      </c>
      <c r="J114" s="4">
        <f t="shared" si="10"/>
        <v>-51.42118222</v>
      </c>
      <c r="K114" s="2">
        <f t="shared" si="11"/>
        <v>0.07224927577</v>
      </c>
      <c r="L114" s="76">
        <f t="shared" si="1"/>
        <v>0.01456</v>
      </c>
    </row>
    <row r="115" ht="14.25" customHeight="1">
      <c r="A115" s="83">
        <f t="shared" si="12"/>
        <v>0.01456</v>
      </c>
      <c r="B115" s="4">
        <f t="shared" si="2"/>
        <v>4.584355651</v>
      </c>
      <c r="C115" s="4">
        <f t="shared" si="3"/>
        <v>4.517424058</v>
      </c>
      <c r="D115" s="4">
        <f t="shared" si="4"/>
        <v>7.296228627</v>
      </c>
      <c r="E115" s="4">
        <f t="shared" si="5"/>
        <v>0.2170730484</v>
      </c>
      <c r="F115" s="4">
        <f t="shared" si="6"/>
        <v>20.81061694</v>
      </c>
      <c r="G115" s="4">
        <f t="shared" si="7"/>
        <v>207.8792532</v>
      </c>
      <c r="H115" s="4">
        <f t="shared" si="8"/>
        <v>45.34535909</v>
      </c>
      <c r="I115" s="4">
        <f t="shared" si="9"/>
        <v>270.3692423</v>
      </c>
      <c r="J115" s="4">
        <f t="shared" si="10"/>
        <v>-51.42025833</v>
      </c>
      <c r="K115" s="2">
        <f t="shared" si="11"/>
        <v>0.072845242</v>
      </c>
      <c r="L115" s="76">
        <f t="shared" si="1"/>
        <v>0.01469</v>
      </c>
    </row>
    <row r="116" ht="14.25" customHeight="1">
      <c r="A116" s="83">
        <f t="shared" si="12"/>
        <v>0.01469</v>
      </c>
      <c r="B116" s="4">
        <f t="shared" si="2"/>
        <v>4.577671017</v>
      </c>
      <c r="C116" s="4">
        <f t="shared" si="3"/>
        <v>4.51083702</v>
      </c>
      <c r="D116" s="4">
        <f t="shared" si="4"/>
        <v>7.285589702</v>
      </c>
      <c r="E116" s="4">
        <f t="shared" si="5"/>
        <v>0.2169285451</v>
      </c>
      <c r="F116" s="4">
        <f t="shared" si="6"/>
        <v>20.79411457</v>
      </c>
      <c r="G116" s="4">
        <f t="shared" si="7"/>
        <v>207.5496964</v>
      </c>
      <c r="H116" s="4">
        <f t="shared" si="8"/>
        <v>45.3395833</v>
      </c>
      <c r="I116" s="4">
        <f t="shared" si="9"/>
        <v>270.3692423</v>
      </c>
      <c r="J116" s="4">
        <f t="shared" si="10"/>
        <v>-51.41931763</v>
      </c>
      <c r="K116" s="2">
        <f t="shared" si="11"/>
        <v>0.07344033924</v>
      </c>
      <c r="L116" s="76">
        <f t="shared" si="1"/>
        <v>0.01482</v>
      </c>
    </row>
    <row r="117" ht="14.25" customHeight="1">
      <c r="A117" s="83">
        <f t="shared" si="12"/>
        <v>0.01482</v>
      </c>
      <c r="B117" s="4">
        <f t="shared" si="2"/>
        <v>4.570986506</v>
      </c>
      <c r="C117" s="4">
        <f t="shared" si="3"/>
        <v>4.504250103</v>
      </c>
      <c r="D117" s="4">
        <f t="shared" si="4"/>
        <v>7.274950972</v>
      </c>
      <c r="E117" s="4">
        <f t="shared" si="5"/>
        <v>0.2167841592</v>
      </c>
      <c r="F117" s="4">
        <f t="shared" si="6"/>
        <v>20.77757951</v>
      </c>
      <c r="G117" s="4">
        <f t="shared" si="7"/>
        <v>207.2197489</v>
      </c>
      <c r="H117" s="4">
        <f t="shared" si="8"/>
        <v>45.33370392</v>
      </c>
      <c r="I117" s="4">
        <f t="shared" si="9"/>
        <v>270.3692423</v>
      </c>
      <c r="J117" s="4">
        <f t="shared" si="10"/>
        <v>-51.41836006</v>
      </c>
      <c r="K117" s="2">
        <f t="shared" si="11"/>
        <v>0.07403456748</v>
      </c>
      <c r="L117" s="76">
        <f t="shared" si="1"/>
        <v>0.01495</v>
      </c>
    </row>
    <row r="118" ht="14.25" customHeight="1">
      <c r="A118" s="83">
        <f t="shared" si="12"/>
        <v>0.01495</v>
      </c>
      <c r="B118" s="4">
        <f t="shared" si="2"/>
        <v>4.564302119</v>
      </c>
      <c r="C118" s="4">
        <f t="shared" si="3"/>
        <v>4.497663308</v>
      </c>
      <c r="D118" s="4">
        <f t="shared" si="4"/>
        <v>7.26431244</v>
      </c>
      <c r="E118" s="4">
        <f t="shared" si="5"/>
        <v>0.2166398909</v>
      </c>
      <c r="F118" s="4">
        <f t="shared" si="6"/>
        <v>20.76101169</v>
      </c>
      <c r="G118" s="4">
        <f t="shared" si="7"/>
        <v>206.8894111</v>
      </c>
      <c r="H118" s="4">
        <f t="shared" si="8"/>
        <v>45.32772059</v>
      </c>
      <c r="I118" s="4">
        <f t="shared" si="9"/>
        <v>270.3692423</v>
      </c>
      <c r="J118" s="4">
        <f t="shared" si="10"/>
        <v>-51.41738556</v>
      </c>
      <c r="K118" s="2">
        <f t="shared" si="11"/>
        <v>0.07462792676</v>
      </c>
      <c r="L118" s="76">
        <f t="shared" si="1"/>
        <v>0.01508</v>
      </c>
    </row>
    <row r="119" ht="14.25" customHeight="1">
      <c r="A119" s="83">
        <f t="shared" si="12"/>
        <v>0.01508</v>
      </c>
      <c r="B119" s="4">
        <f t="shared" si="2"/>
        <v>4.557617859</v>
      </c>
      <c r="C119" s="4">
        <f t="shared" si="3"/>
        <v>4.491076638</v>
      </c>
      <c r="D119" s="4">
        <f t="shared" si="4"/>
        <v>7.25367411</v>
      </c>
      <c r="E119" s="4">
        <f t="shared" si="5"/>
        <v>0.2164957406</v>
      </c>
      <c r="F119" s="4">
        <f t="shared" si="6"/>
        <v>20.74441107</v>
      </c>
      <c r="G119" s="4">
        <f t="shared" si="7"/>
        <v>206.5586836</v>
      </c>
      <c r="H119" s="4">
        <f t="shared" si="8"/>
        <v>45.32163292</v>
      </c>
      <c r="I119" s="4">
        <f t="shared" si="9"/>
        <v>270.3692423</v>
      </c>
      <c r="J119" s="4">
        <f t="shared" si="10"/>
        <v>-51.41639406</v>
      </c>
      <c r="K119" s="2">
        <f t="shared" si="11"/>
        <v>0.07522041708</v>
      </c>
      <c r="L119" s="76">
        <f t="shared" si="1"/>
        <v>0.01521</v>
      </c>
    </row>
    <row r="120" ht="14.25" customHeight="1">
      <c r="A120" s="83">
        <f t="shared" si="12"/>
        <v>0.01521</v>
      </c>
      <c r="B120" s="4">
        <f t="shared" si="2"/>
        <v>4.550933728</v>
      </c>
      <c r="C120" s="4">
        <f t="shared" si="3"/>
        <v>4.484490095</v>
      </c>
      <c r="D120" s="4">
        <f t="shared" si="4"/>
        <v>7.243035984</v>
      </c>
      <c r="E120" s="4">
        <f t="shared" si="5"/>
        <v>0.2163517084</v>
      </c>
      <c r="F120" s="4">
        <f t="shared" si="6"/>
        <v>20.7277776</v>
      </c>
      <c r="G120" s="4">
        <f t="shared" si="7"/>
        <v>206.2275668</v>
      </c>
      <c r="H120" s="4">
        <f t="shared" si="8"/>
        <v>45.31544055</v>
      </c>
      <c r="I120" s="4">
        <f t="shared" si="9"/>
        <v>270.3692423</v>
      </c>
      <c r="J120" s="4">
        <f t="shared" si="10"/>
        <v>-51.41538552</v>
      </c>
      <c r="K120" s="2">
        <f t="shared" si="11"/>
        <v>0.07581203846</v>
      </c>
      <c r="L120" s="76">
        <f t="shared" si="1"/>
        <v>0.01534</v>
      </c>
    </row>
    <row r="121" ht="14.25" customHeight="1">
      <c r="A121" s="83">
        <f t="shared" si="12"/>
        <v>0.01534</v>
      </c>
      <c r="B121" s="4">
        <f t="shared" si="2"/>
        <v>4.544249728</v>
      </c>
      <c r="C121" s="4">
        <f t="shared" si="3"/>
        <v>4.477903682</v>
      </c>
      <c r="D121" s="4">
        <f t="shared" si="4"/>
        <v>7.232398068</v>
      </c>
      <c r="E121" s="4">
        <f t="shared" si="5"/>
        <v>0.2162077948</v>
      </c>
      <c r="F121" s="4">
        <f t="shared" si="6"/>
        <v>20.71111121</v>
      </c>
      <c r="G121" s="4">
        <f t="shared" si="7"/>
        <v>205.8960612</v>
      </c>
      <c r="H121" s="4">
        <f t="shared" si="8"/>
        <v>45.3091431</v>
      </c>
      <c r="I121" s="4">
        <f t="shared" si="9"/>
        <v>270.3692423</v>
      </c>
      <c r="J121" s="4">
        <f t="shared" si="10"/>
        <v>-51.41435985</v>
      </c>
      <c r="K121" s="2">
        <f t="shared" si="11"/>
        <v>0.07640279093</v>
      </c>
      <c r="L121" s="76">
        <f t="shared" si="1"/>
        <v>0.01547</v>
      </c>
    </row>
    <row r="122" ht="14.25" customHeight="1">
      <c r="A122" s="83">
        <f t="shared" si="12"/>
        <v>0.01547</v>
      </c>
      <c r="B122" s="4">
        <f t="shared" si="2"/>
        <v>4.537565861</v>
      </c>
      <c r="C122" s="4">
        <f t="shared" si="3"/>
        <v>4.471317399</v>
      </c>
      <c r="D122" s="4">
        <f t="shared" si="4"/>
        <v>7.221760363</v>
      </c>
      <c r="E122" s="4">
        <f t="shared" si="5"/>
        <v>0.2160639999</v>
      </c>
      <c r="F122" s="4">
        <f t="shared" si="6"/>
        <v>20.69441185</v>
      </c>
      <c r="G122" s="4">
        <f t="shared" si="7"/>
        <v>205.5641673</v>
      </c>
      <c r="H122" s="4">
        <f t="shared" si="8"/>
        <v>45.30274019</v>
      </c>
      <c r="I122" s="4">
        <f t="shared" si="9"/>
        <v>270.3692423</v>
      </c>
      <c r="J122" s="4">
        <f t="shared" si="10"/>
        <v>-51.41331702</v>
      </c>
      <c r="K122" s="2">
        <f t="shared" si="11"/>
        <v>0.07699267449</v>
      </c>
      <c r="L122" s="76">
        <f t="shared" si="1"/>
        <v>0.0156</v>
      </c>
    </row>
    <row r="123" ht="14.25" customHeight="1">
      <c r="A123" s="83">
        <f t="shared" si="12"/>
        <v>0.0156</v>
      </c>
      <c r="B123" s="4">
        <f t="shared" si="2"/>
        <v>4.53088213</v>
      </c>
      <c r="C123" s="4">
        <f t="shared" si="3"/>
        <v>4.46473125</v>
      </c>
      <c r="D123" s="4">
        <f t="shared" si="4"/>
        <v>7.211122875</v>
      </c>
      <c r="E123" s="4">
        <f t="shared" si="5"/>
        <v>0.215920324</v>
      </c>
      <c r="F123" s="4">
        <f t="shared" si="6"/>
        <v>20.67767947</v>
      </c>
      <c r="G123" s="4">
        <f t="shared" si="7"/>
        <v>205.2318856</v>
      </c>
      <c r="H123" s="4">
        <f t="shared" si="8"/>
        <v>45.29623145</v>
      </c>
      <c r="I123" s="4">
        <f t="shared" si="9"/>
        <v>270.3692423</v>
      </c>
      <c r="J123" s="4">
        <f t="shared" si="10"/>
        <v>-51.41225694</v>
      </c>
      <c r="K123" s="2">
        <f t="shared" si="11"/>
        <v>0.07758168917</v>
      </c>
      <c r="L123" s="76">
        <f t="shared" si="1"/>
        <v>0.01573</v>
      </c>
    </row>
    <row r="124" ht="14.25" customHeight="1">
      <c r="A124" s="83">
        <f t="shared" si="12"/>
        <v>0.01573</v>
      </c>
      <c r="B124" s="4">
        <f t="shared" si="2"/>
        <v>4.524198536</v>
      </c>
      <c r="C124" s="4">
        <f t="shared" si="3"/>
        <v>4.458145238</v>
      </c>
      <c r="D124" s="4">
        <f t="shared" si="4"/>
        <v>7.200485606</v>
      </c>
      <c r="E124" s="4">
        <f t="shared" si="5"/>
        <v>0.2157767674</v>
      </c>
      <c r="F124" s="4">
        <f t="shared" si="6"/>
        <v>20.66091402</v>
      </c>
      <c r="G124" s="4">
        <f t="shared" si="7"/>
        <v>204.8992167</v>
      </c>
      <c r="H124" s="4">
        <f t="shared" si="8"/>
        <v>45.2896165</v>
      </c>
      <c r="I124" s="4">
        <f t="shared" si="9"/>
        <v>270.3692423</v>
      </c>
      <c r="J124" s="4">
        <f t="shared" si="10"/>
        <v>-51.41117957</v>
      </c>
      <c r="K124" s="2">
        <f t="shared" si="11"/>
        <v>0.07816983498</v>
      </c>
      <c r="L124" s="76">
        <f t="shared" si="1"/>
        <v>0.01586</v>
      </c>
    </row>
    <row r="125" ht="14.25" customHeight="1">
      <c r="A125" s="83">
        <f t="shared" si="12"/>
        <v>0.01586</v>
      </c>
      <c r="B125" s="4">
        <f t="shared" si="2"/>
        <v>4.517515083</v>
      </c>
      <c r="C125" s="4">
        <f t="shared" si="3"/>
        <v>4.451559363</v>
      </c>
      <c r="D125" s="4">
        <f t="shared" si="4"/>
        <v>7.189848559</v>
      </c>
      <c r="E125" s="4">
        <f t="shared" si="5"/>
        <v>0.2156333303</v>
      </c>
      <c r="F125" s="4">
        <f t="shared" si="6"/>
        <v>20.64411543</v>
      </c>
      <c r="G125" s="4">
        <f t="shared" si="7"/>
        <v>204.566161</v>
      </c>
      <c r="H125" s="4">
        <f t="shared" si="8"/>
        <v>45.28289496</v>
      </c>
      <c r="I125" s="4">
        <f t="shared" si="9"/>
        <v>270.3692423</v>
      </c>
      <c r="J125" s="4">
        <f t="shared" si="10"/>
        <v>-51.41008483</v>
      </c>
      <c r="K125" s="2">
        <f t="shared" si="11"/>
        <v>0.07875711194</v>
      </c>
      <c r="L125" s="76">
        <f t="shared" si="1"/>
        <v>0.01599</v>
      </c>
    </row>
    <row r="126" ht="14.25" customHeight="1">
      <c r="A126" s="83">
        <f t="shared" si="12"/>
        <v>0.01599</v>
      </c>
      <c r="B126" s="4">
        <f t="shared" si="2"/>
        <v>4.510831772</v>
      </c>
      <c r="C126" s="4">
        <f t="shared" si="3"/>
        <v>4.444973628</v>
      </c>
      <c r="D126" s="4">
        <f t="shared" si="4"/>
        <v>7.179211739</v>
      </c>
      <c r="E126" s="4">
        <f t="shared" si="5"/>
        <v>0.2154900131</v>
      </c>
      <c r="F126" s="4">
        <f t="shared" si="6"/>
        <v>20.62728367</v>
      </c>
      <c r="G126" s="4">
        <f t="shared" si="7"/>
        <v>204.2327191</v>
      </c>
      <c r="H126" s="4">
        <f t="shared" si="8"/>
        <v>45.27606646</v>
      </c>
      <c r="I126" s="4">
        <f t="shared" si="9"/>
        <v>270.3692423</v>
      </c>
      <c r="J126" s="4">
        <f t="shared" si="10"/>
        <v>-51.40897268</v>
      </c>
      <c r="K126" s="2">
        <f t="shared" si="11"/>
        <v>0.07934352007</v>
      </c>
      <c r="L126" s="76">
        <f t="shared" si="1"/>
        <v>0.01612</v>
      </c>
    </row>
    <row r="127" ht="14.25" customHeight="1">
      <c r="A127" s="83">
        <f t="shared" si="12"/>
        <v>0.01612</v>
      </c>
      <c r="B127" s="4">
        <f t="shared" si="2"/>
        <v>4.504148605</v>
      </c>
      <c r="C127" s="4">
        <f t="shared" si="3"/>
        <v>4.438388036</v>
      </c>
      <c r="D127" s="4">
        <f t="shared" si="4"/>
        <v>7.16857515</v>
      </c>
      <c r="E127" s="4">
        <f t="shared" si="5"/>
        <v>0.215346816</v>
      </c>
      <c r="F127" s="4">
        <f t="shared" si="6"/>
        <v>20.61041866</v>
      </c>
      <c r="G127" s="4">
        <f t="shared" si="7"/>
        <v>203.8988916</v>
      </c>
      <c r="H127" s="4">
        <f t="shared" si="8"/>
        <v>45.26913062</v>
      </c>
      <c r="I127" s="4">
        <f t="shared" si="9"/>
        <v>270.3692423</v>
      </c>
      <c r="J127" s="4">
        <f t="shared" si="10"/>
        <v>-51.40784304</v>
      </c>
      <c r="K127" s="2">
        <f t="shared" si="11"/>
        <v>0.07992905939</v>
      </c>
      <c r="L127" s="76">
        <f t="shared" si="1"/>
        <v>0.01625</v>
      </c>
    </row>
    <row r="128" ht="14.25" customHeight="1">
      <c r="A128" s="83">
        <f t="shared" si="12"/>
        <v>0.01625</v>
      </c>
      <c r="B128" s="4">
        <f t="shared" si="2"/>
        <v>4.497465586</v>
      </c>
      <c r="C128" s="4">
        <f t="shared" si="3"/>
        <v>4.431802588</v>
      </c>
      <c r="D128" s="4">
        <f t="shared" si="4"/>
        <v>7.157938794</v>
      </c>
      <c r="E128" s="4">
        <f t="shared" si="5"/>
        <v>0.2152037393</v>
      </c>
      <c r="F128" s="4">
        <f t="shared" si="6"/>
        <v>20.59352036</v>
      </c>
      <c r="G128" s="4">
        <f t="shared" si="7"/>
        <v>203.5646789</v>
      </c>
      <c r="H128" s="4">
        <f t="shared" si="8"/>
        <v>45.26208706</v>
      </c>
      <c r="I128" s="4">
        <f t="shared" si="9"/>
        <v>270.3692423</v>
      </c>
      <c r="J128" s="4">
        <f t="shared" si="10"/>
        <v>-51.40669586</v>
      </c>
      <c r="K128" s="2">
        <f t="shared" si="11"/>
        <v>0.08051372991</v>
      </c>
      <c r="L128" s="76">
        <f t="shared" si="1"/>
        <v>0.01638</v>
      </c>
    </row>
    <row r="129" ht="14.25" customHeight="1">
      <c r="A129" s="83">
        <f t="shared" si="12"/>
        <v>0.01638</v>
      </c>
      <c r="B129" s="4">
        <f t="shared" si="2"/>
        <v>4.490782715</v>
      </c>
      <c r="C129" s="4">
        <f t="shared" si="3"/>
        <v>4.425217288</v>
      </c>
      <c r="D129" s="4">
        <f t="shared" si="4"/>
        <v>7.147302675</v>
      </c>
      <c r="E129" s="4">
        <f t="shared" si="5"/>
        <v>0.2150607833</v>
      </c>
      <c r="F129" s="4">
        <f t="shared" si="6"/>
        <v>20.57658872</v>
      </c>
      <c r="G129" s="4">
        <f t="shared" si="7"/>
        <v>203.2300817</v>
      </c>
      <c r="H129" s="4">
        <f t="shared" si="8"/>
        <v>45.25493539</v>
      </c>
      <c r="I129" s="4">
        <f t="shared" si="9"/>
        <v>270.3692423</v>
      </c>
      <c r="J129" s="4">
        <f t="shared" si="10"/>
        <v>-51.40553108</v>
      </c>
      <c r="K129" s="2">
        <f t="shared" si="11"/>
        <v>0.08109753167</v>
      </c>
      <c r="L129" s="76">
        <f t="shared" si="1"/>
        <v>0.01651</v>
      </c>
    </row>
    <row r="130" ht="14.25" customHeight="1">
      <c r="A130" s="83">
        <f t="shared" si="12"/>
        <v>0.01651</v>
      </c>
      <c r="B130" s="4">
        <f t="shared" si="2"/>
        <v>4.484099996</v>
      </c>
      <c r="C130" s="4">
        <f t="shared" si="3"/>
        <v>4.418632136</v>
      </c>
      <c r="D130" s="4">
        <f t="shared" si="4"/>
        <v>7.136666797</v>
      </c>
      <c r="E130" s="4">
        <f t="shared" si="5"/>
        <v>0.2149179482</v>
      </c>
      <c r="F130" s="4">
        <f t="shared" si="6"/>
        <v>20.55962368</v>
      </c>
      <c r="G130" s="4">
        <f t="shared" si="7"/>
        <v>202.8951004</v>
      </c>
      <c r="H130" s="4">
        <f t="shared" si="8"/>
        <v>45.24767525</v>
      </c>
      <c r="I130" s="4">
        <f t="shared" si="9"/>
        <v>270.3692423</v>
      </c>
      <c r="J130" s="4">
        <f t="shared" si="10"/>
        <v>-51.40434862</v>
      </c>
      <c r="K130" s="2">
        <f t="shared" si="11"/>
        <v>0.08168046467</v>
      </c>
      <c r="L130" s="76">
        <f t="shared" si="1"/>
        <v>0.01664</v>
      </c>
    </row>
    <row r="131" ht="14.25" customHeight="1">
      <c r="A131" s="83">
        <f t="shared" si="12"/>
        <v>0.01664</v>
      </c>
      <c r="B131" s="4">
        <f t="shared" si="2"/>
        <v>4.477417431</v>
      </c>
      <c r="C131" s="4">
        <f t="shared" si="3"/>
        <v>4.412047136</v>
      </c>
      <c r="D131" s="4">
        <f t="shared" si="4"/>
        <v>7.126031164</v>
      </c>
      <c r="E131" s="4">
        <f t="shared" si="5"/>
        <v>0.2147752343</v>
      </c>
      <c r="F131" s="4">
        <f t="shared" si="6"/>
        <v>20.54262518</v>
      </c>
      <c r="G131" s="4">
        <f t="shared" si="7"/>
        <v>202.5597357</v>
      </c>
      <c r="H131" s="4">
        <f t="shared" si="8"/>
        <v>45.24030624</v>
      </c>
      <c r="I131" s="4">
        <f t="shared" si="9"/>
        <v>270.3692423</v>
      </c>
      <c r="J131" s="4">
        <f t="shared" si="10"/>
        <v>-51.40314843</v>
      </c>
      <c r="K131" s="2">
        <f t="shared" si="11"/>
        <v>0.08226252893</v>
      </c>
      <c r="L131" s="76">
        <f t="shared" si="1"/>
        <v>0.01677</v>
      </c>
    </row>
    <row r="132" ht="14.25" customHeight="1">
      <c r="A132" s="83">
        <f t="shared" si="12"/>
        <v>0.01677</v>
      </c>
      <c r="B132" s="4">
        <f t="shared" si="2"/>
        <v>4.470735022</v>
      </c>
      <c r="C132" s="4">
        <f t="shared" si="3"/>
        <v>4.40546229</v>
      </c>
      <c r="D132" s="4">
        <f t="shared" si="4"/>
        <v>7.115395779</v>
      </c>
      <c r="E132" s="4">
        <f t="shared" si="5"/>
        <v>0.2146326419</v>
      </c>
      <c r="F132" s="4">
        <f t="shared" si="6"/>
        <v>20.52559318</v>
      </c>
      <c r="G132" s="4">
        <f t="shared" si="7"/>
        <v>202.2239882</v>
      </c>
      <c r="H132" s="4">
        <f t="shared" si="8"/>
        <v>45.23282799</v>
      </c>
      <c r="I132" s="4">
        <f t="shared" si="9"/>
        <v>270.3692423</v>
      </c>
      <c r="J132" s="4">
        <f t="shared" si="10"/>
        <v>-51.40193045</v>
      </c>
      <c r="K132" s="2">
        <f t="shared" si="11"/>
        <v>0.08284372448</v>
      </c>
      <c r="L132" s="76">
        <f t="shared" si="1"/>
        <v>0.0169</v>
      </c>
    </row>
    <row r="133" ht="14.25" customHeight="1">
      <c r="A133" s="83">
        <f t="shared" si="12"/>
        <v>0.0169</v>
      </c>
      <c r="B133" s="4">
        <f t="shared" si="2"/>
        <v>4.464052771</v>
      </c>
      <c r="C133" s="4">
        <f t="shared" si="3"/>
        <v>4.3988776</v>
      </c>
      <c r="D133" s="4">
        <f t="shared" si="4"/>
        <v>7.104760647</v>
      </c>
      <c r="E133" s="4">
        <f t="shared" si="5"/>
        <v>0.2144901712</v>
      </c>
      <c r="F133" s="4">
        <f t="shared" si="6"/>
        <v>20.50852762</v>
      </c>
      <c r="G133" s="4">
        <f t="shared" si="7"/>
        <v>201.8878584</v>
      </c>
      <c r="H133" s="4">
        <f t="shared" si="8"/>
        <v>45.22524011</v>
      </c>
      <c r="I133" s="4">
        <f t="shared" si="9"/>
        <v>270.3692423</v>
      </c>
      <c r="J133" s="4">
        <f t="shared" si="10"/>
        <v>-51.40069462</v>
      </c>
      <c r="K133" s="2">
        <f t="shared" si="11"/>
        <v>0.08342405134</v>
      </c>
      <c r="L133" s="76">
        <f t="shared" si="1"/>
        <v>0.01703</v>
      </c>
    </row>
    <row r="134" ht="14.25" customHeight="1">
      <c r="A134" s="83">
        <f t="shared" si="12"/>
        <v>0.01703</v>
      </c>
      <c r="B134" s="4">
        <f t="shared" si="2"/>
        <v>4.45737068</v>
      </c>
      <c r="C134" s="4">
        <f t="shared" si="3"/>
        <v>4.392293068</v>
      </c>
      <c r="D134" s="4">
        <f t="shared" si="4"/>
        <v>7.09412577</v>
      </c>
      <c r="E134" s="4">
        <f t="shared" si="5"/>
        <v>0.2143478226</v>
      </c>
      <c r="F134" s="4">
        <f t="shared" si="6"/>
        <v>20.49142844</v>
      </c>
      <c r="G134" s="4">
        <f t="shared" si="7"/>
        <v>201.551347</v>
      </c>
      <c r="H134" s="4">
        <f t="shared" si="8"/>
        <v>45.21754223</v>
      </c>
      <c r="I134" s="4">
        <f t="shared" si="9"/>
        <v>270.3692423</v>
      </c>
      <c r="J134" s="4">
        <f t="shared" si="10"/>
        <v>-51.39944087</v>
      </c>
      <c r="K134" s="2">
        <f t="shared" si="11"/>
        <v>0.08400350953</v>
      </c>
      <c r="L134" s="76">
        <f t="shared" si="1"/>
        <v>0.01716</v>
      </c>
    </row>
    <row r="135" ht="14.25" customHeight="1">
      <c r="A135" s="83">
        <f t="shared" si="12"/>
        <v>0.01716</v>
      </c>
      <c r="B135" s="4">
        <f t="shared" si="2"/>
        <v>4.450688753</v>
      </c>
      <c r="C135" s="4">
        <f t="shared" si="3"/>
        <v>4.385708697</v>
      </c>
      <c r="D135" s="4">
        <f t="shared" si="4"/>
        <v>7.083491152</v>
      </c>
      <c r="E135" s="4">
        <f t="shared" si="5"/>
        <v>0.2142055963</v>
      </c>
      <c r="F135" s="4">
        <f t="shared" si="6"/>
        <v>20.47429559</v>
      </c>
      <c r="G135" s="4">
        <f t="shared" si="7"/>
        <v>201.2144544</v>
      </c>
      <c r="H135" s="4">
        <f t="shared" si="8"/>
        <v>45.20973395</v>
      </c>
      <c r="I135" s="4">
        <f t="shared" si="9"/>
        <v>270.3692423</v>
      </c>
      <c r="J135" s="4">
        <f t="shared" si="10"/>
        <v>-51.39816914</v>
      </c>
      <c r="K135" s="2">
        <f t="shared" si="11"/>
        <v>0.08458209907</v>
      </c>
      <c r="L135" s="76">
        <f t="shared" si="1"/>
        <v>0.01729</v>
      </c>
    </row>
    <row r="136" ht="14.25" customHeight="1">
      <c r="A136" s="83">
        <f t="shared" si="12"/>
        <v>0.01729</v>
      </c>
      <c r="B136" s="4">
        <f t="shared" si="2"/>
        <v>4.444006991</v>
      </c>
      <c r="C136" s="4">
        <f t="shared" si="3"/>
        <v>4.379124489</v>
      </c>
      <c r="D136" s="4">
        <f t="shared" si="4"/>
        <v>7.072856798</v>
      </c>
      <c r="E136" s="4">
        <f t="shared" si="5"/>
        <v>0.2140634927</v>
      </c>
      <c r="F136" s="4">
        <f t="shared" si="6"/>
        <v>20.45712902</v>
      </c>
      <c r="G136" s="4">
        <f t="shared" si="7"/>
        <v>200.8771814</v>
      </c>
      <c r="H136" s="4">
        <f t="shared" si="8"/>
        <v>45.2018149</v>
      </c>
      <c r="I136" s="4">
        <f t="shared" si="9"/>
        <v>270.3692423</v>
      </c>
      <c r="J136" s="4">
        <f t="shared" si="10"/>
        <v>-51.39687937</v>
      </c>
      <c r="K136" s="2">
        <f t="shared" si="11"/>
        <v>0.08515981998</v>
      </c>
      <c r="L136" s="76">
        <f t="shared" si="1"/>
        <v>0.01742</v>
      </c>
    </row>
    <row r="137" ht="14.25" customHeight="1">
      <c r="A137" s="83">
        <f t="shared" si="12"/>
        <v>0.01742</v>
      </c>
      <c r="B137" s="4">
        <f t="shared" si="2"/>
        <v>4.437325397</v>
      </c>
      <c r="C137" s="4">
        <f t="shared" si="3"/>
        <v>4.372540446</v>
      </c>
      <c r="D137" s="4">
        <f t="shared" si="4"/>
        <v>7.06222271</v>
      </c>
      <c r="E137" s="4">
        <f t="shared" si="5"/>
        <v>0.2139215119</v>
      </c>
      <c r="F137" s="4">
        <f t="shared" si="6"/>
        <v>20.43992868</v>
      </c>
      <c r="G137" s="4">
        <f t="shared" si="7"/>
        <v>200.5395286</v>
      </c>
      <c r="H137" s="4">
        <f t="shared" si="8"/>
        <v>45.19378469</v>
      </c>
      <c r="I137" s="4">
        <f t="shared" si="9"/>
        <v>270.3692423</v>
      </c>
      <c r="J137" s="4">
        <f t="shared" si="10"/>
        <v>-51.39557149</v>
      </c>
      <c r="K137" s="2">
        <f t="shared" si="11"/>
        <v>0.08573667228</v>
      </c>
      <c r="L137" s="76">
        <f t="shared" si="1"/>
        <v>0.01755</v>
      </c>
    </row>
    <row r="138" ht="14.25" customHeight="1">
      <c r="A138" s="83">
        <f t="shared" si="12"/>
        <v>0.01755</v>
      </c>
      <c r="B138" s="4">
        <f t="shared" si="2"/>
        <v>4.430643972</v>
      </c>
      <c r="C138" s="4">
        <f t="shared" si="3"/>
        <v>4.36595657</v>
      </c>
      <c r="D138" s="4">
        <f t="shared" si="4"/>
        <v>7.051588893</v>
      </c>
      <c r="E138" s="4">
        <f t="shared" si="5"/>
        <v>0.2137796542</v>
      </c>
      <c r="F138" s="4">
        <f t="shared" si="6"/>
        <v>20.42269451</v>
      </c>
      <c r="G138" s="4">
        <f t="shared" si="7"/>
        <v>200.2014965</v>
      </c>
      <c r="H138" s="4">
        <f t="shared" si="8"/>
        <v>45.18564293</v>
      </c>
      <c r="I138" s="4">
        <f t="shared" si="9"/>
        <v>270.3692423</v>
      </c>
      <c r="J138" s="4">
        <f t="shared" si="10"/>
        <v>-51.39424545</v>
      </c>
      <c r="K138" s="2">
        <f t="shared" si="11"/>
        <v>0.086312656</v>
      </c>
      <c r="L138" s="76">
        <f t="shared" si="1"/>
        <v>0.01768</v>
      </c>
    </row>
    <row r="139" ht="14.25" customHeight="1">
      <c r="A139" s="83">
        <f t="shared" si="12"/>
        <v>0.01768</v>
      </c>
      <c r="B139" s="4">
        <f t="shared" si="2"/>
        <v>4.423962721</v>
      </c>
      <c r="C139" s="4">
        <f t="shared" si="3"/>
        <v>4.359372865</v>
      </c>
      <c r="D139" s="4">
        <f t="shared" si="4"/>
        <v>7.04095535</v>
      </c>
      <c r="E139" s="4">
        <f t="shared" si="5"/>
        <v>0.21363792</v>
      </c>
      <c r="F139" s="4">
        <f t="shared" si="6"/>
        <v>20.40542646</v>
      </c>
      <c r="G139" s="4">
        <f t="shared" si="7"/>
        <v>199.8630859</v>
      </c>
      <c r="H139" s="4">
        <f t="shared" si="8"/>
        <v>45.17738925</v>
      </c>
      <c r="I139" s="4">
        <f t="shared" si="9"/>
        <v>270.3692423</v>
      </c>
      <c r="J139" s="4">
        <f t="shared" si="10"/>
        <v>-51.39290118</v>
      </c>
      <c r="K139" s="2">
        <f t="shared" si="11"/>
        <v>0.08688777115</v>
      </c>
      <c r="L139" s="76">
        <f t="shared" si="1"/>
        <v>0.01781</v>
      </c>
    </row>
    <row r="140" ht="14.25" customHeight="1">
      <c r="A140" s="83">
        <f t="shared" si="12"/>
        <v>0.01781</v>
      </c>
      <c r="B140" s="4">
        <f t="shared" si="2"/>
        <v>4.417281643</v>
      </c>
      <c r="C140" s="4">
        <f t="shared" si="3"/>
        <v>4.352789331</v>
      </c>
      <c r="D140" s="4">
        <f t="shared" si="4"/>
        <v>7.030322086</v>
      </c>
      <c r="E140" s="4">
        <f t="shared" si="5"/>
        <v>0.2134963095</v>
      </c>
      <c r="F140" s="4">
        <f t="shared" si="6"/>
        <v>20.38812447</v>
      </c>
      <c r="G140" s="4">
        <f t="shared" si="7"/>
        <v>199.5242973</v>
      </c>
      <c r="H140" s="4">
        <f t="shared" si="8"/>
        <v>45.16902325</v>
      </c>
      <c r="I140" s="4">
        <f t="shared" si="9"/>
        <v>270.3692423</v>
      </c>
      <c r="J140" s="4">
        <f t="shared" si="10"/>
        <v>-51.39153861</v>
      </c>
      <c r="K140" s="2">
        <f t="shared" si="11"/>
        <v>0.08746201776</v>
      </c>
      <c r="L140" s="76">
        <f t="shared" si="1"/>
        <v>0.01794</v>
      </c>
    </row>
    <row r="141" ht="14.25" customHeight="1">
      <c r="A141" s="83">
        <f t="shared" si="12"/>
        <v>0.01794</v>
      </c>
      <c r="B141" s="4">
        <f t="shared" si="2"/>
        <v>4.410600743</v>
      </c>
      <c r="C141" s="4">
        <f t="shared" si="3"/>
        <v>4.346205973</v>
      </c>
      <c r="D141" s="4">
        <f t="shared" si="4"/>
        <v>7.019689103</v>
      </c>
      <c r="E141" s="4">
        <f t="shared" si="5"/>
        <v>0.213354823</v>
      </c>
      <c r="F141" s="4">
        <f t="shared" si="6"/>
        <v>20.37078849</v>
      </c>
      <c r="G141" s="4">
        <f t="shared" si="7"/>
        <v>199.1851314</v>
      </c>
      <c r="H141" s="4">
        <f t="shared" si="8"/>
        <v>45.16054456</v>
      </c>
      <c r="I141" s="4">
        <f t="shared" si="9"/>
        <v>270.3692423</v>
      </c>
      <c r="J141" s="4">
        <f t="shared" si="10"/>
        <v>-51.39015769</v>
      </c>
      <c r="K141" s="2">
        <f t="shared" si="11"/>
        <v>0.08803539586</v>
      </c>
      <c r="L141" s="76">
        <f t="shared" si="1"/>
        <v>0.01807</v>
      </c>
    </row>
    <row r="142" ht="14.25" customHeight="1">
      <c r="A142" s="83">
        <f t="shared" si="12"/>
        <v>0.01807</v>
      </c>
      <c r="B142" s="4">
        <f t="shared" si="2"/>
        <v>4.403920023</v>
      </c>
      <c r="C142" s="4">
        <f t="shared" si="3"/>
        <v>4.339622791</v>
      </c>
      <c r="D142" s="4">
        <f t="shared" si="4"/>
        <v>7.009056406</v>
      </c>
      <c r="E142" s="4">
        <f t="shared" si="5"/>
        <v>0.2132134608</v>
      </c>
      <c r="F142" s="4">
        <f t="shared" si="6"/>
        <v>20.35341847</v>
      </c>
      <c r="G142" s="4">
        <f t="shared" si="7"/>
        <v>198.8455889</v>
      </c>
      <c r="H142" s="4">
        <f t="shared" si="8"/>
        <v>45.15195277</v>
      </c>
      <c r="I142" s="4">
        <f t="shared" si="9"/>
        <v>270.3692423</v>
      </c>
      <c r="J142" s="4">
        <f t="shared" si="10"/>
        <v>-51.38875835</v>
      </c>
      <c r="K142" s="2">
        <f t="shared" si="11"/>
        <v>0.08860790546</v>
      </c>
      <c r="L142" s="76">
        <f t="shared" si="1"/>
        <v>0.0182</v>
      </c>
    </row>
    <row r="143" ht="14.25" customHeight="1">
      <c r="A143" s="83">
        <f t="shared" si="12"/>
        <v>0.0182</v>
      </c>
      <c r="B143" s="4">
        <f t="shared" si="2"/>
        <v>4.397239484</v>
      </c>
      <c r="C143" s="4">
        <f t="shared" si="3"/>
        <v>4.333039788</v>
      </c>
      <c r="D143" s="4">
        <f t="shared" si="4"/>
        <v>6.998423999</v>
      </c>
      <c r="E143" s="4">
        <f t="shared" si="5"/>
        <v>0.2130722231</v>
      </c>
      <c r="F143" s="4">
        <f t="shared" si="6"/>
        <v>20.33601436</v>
      </c>
      <c r="G143" s="4">
        <f t="shared" si="7"/>
        <v>198.5056704</v>
      </c>
      <c r="H143" s="4">
        <f t="shared" si="8"/>
        <v>45.14324751</v>
      </c>
      <c r="I143" s="4">
        <f t="shared" si="9"/>
        <v>270.3692423</v>
      </c>
      <c r="J143" s="4">
        <f t="shared" si="10"/>
        <v>-51.38734053</v>
      </c>
      <c r="K143" s="2">
        <f t="shared" si="11"/>
        <v>0.0891795466</v>
      </c>
      <c r="L143" s="76">
        <f t="shared" si="1"/>
        <v>0.01833</v>
      </c>
    </row>
    <row r="144" ht="14.25" customHeight="1">
      <c r="A144" s="83">
        <f t="shared" si="12"/>
        <v>0.01833</v>
      </c>
      <c r="B144" s="4">
        <f t="shared" si="2"/>
        <v>4.39055913</v>
      </c>
      <c r="C144" s="4">
        <f t="shared" si="3"/>
        <v>4.326456967</v>
      </c>
      <c r="D144" s="4">
        <f t="shared" si="4"/>
        <v>6.987791885</v>
      </c>
      <c r="E144" s="4">
        <f t="shared" si="5"/>
        <v>0.2129311102</v>
      </c>
      <c r="F144" s="4">
        <f t="shared" si="6"/>
        <v>20.3185761</v>
      </c>
      <c r="G144" s="4">
        <f t="shared" si="7"/>
        <v>198.1653766</v>
      </c>
      <c r="H144" s="4">
        <f t="shared" si="8"/>
        <v>45.13442839</v>
      </c>
      <c r="I144" s="4">
        <f t="shared" si="9"/>
        <v>270.3692423</v>
      </c>
      <c r="J144" s="4">
        <f t="shared" si="10"/>
        <v>-51.38590417</v>
      </c>
      <c r="K144" s="2">
        <f t="shared" si="11"/>
        <v>0.08975031928</v>
      </c>
      <c r="L144" s="76">
        <f t="shared" si="1"/>
        <v>0.01846</v>
      </c>
    </row>
    <row r="145" ht="14.25" customHeight="1">
      <c r="A145" s="83">
        <f t="shared" si="12"/>
        <v>0.01846</v>
      </c>
      <c r="B145" s="4">
        <f t="shared" si="2"/>
        <v>4.383878962</v>
      </c>
      <c r="C145" s="4">
        <f t="shared" si="3"/>
        <v>4.31987433</v>
      </c>
      <c r="D145" s="4">
        <f t="shared" si="4"/>
        <v>6.977160068</v>
      </c>
      <c r="E145" s="4">
        <f t="shared" si="5"/>
        <v>0.2127901225</v>
      </c>
      <c r="F145" s="4">
        <f t="shared" si="6"/>
        <v>20.30110364</v>
      </c>
      <c r="G145" s="4">
        <f t="shared" si="7"/>
        <v>197.8247083</v>
      </c>
      <c r="H145" s="4">
        <f t="shared" si="8"/>
        <v>45.12549501</v>
      </c>
      <c r="I145" s="4">
        <f t="shared" si="9"/>
        <v>270.3692423</v>
      </c>
      <c r="J145" s="4">
        <f t="shared" si="10"/>
        <v>-51.38444919</v>
      </c>
      <c r="K145" s="2">
        <f t="shared" si="11"/>
        <v>0.09032022355</v>
      </c>
      <c r="L145" s="76">
        <f t="shared" si="1"/>
        <v>0.01859</v>
      </c>
    </row>
    <row r="146" ht="14.25" customHeight="1">
      <c r="A146" s="83">
        <f t="shared" si="12"/>
        <v>0.01859</v>
      </c>
      <c r="B146" s="4">
        <f t="shared" si="2"/>
        <v>4.377198984</v>
      </c>
      <c r="C146" s="4">
        <f t="shared" si="3"/>
        <v>4.313291879</v>
      </c>
      <c r="D146" s="4">
        <f t="shared" si="4"/>
        <v>6.966528552</v>
      </c>
      <c r="E146" s="4">
        <f t="shared" si="5"/>
        <v>0.2126492602</v>
      </c>
      <c r="F146" s="4">
        <f t="shared" si="6"/>
        <v>20.28359692</v>
      </c>
      <c r="G146" s="4">
        <f t="shared" si="7"/>
        <v>197.483666</v>
      </c>
      <c r="H146" s="4">
        <f t="shared" si="8"/>
        <v>45.116447</v>
      </c>
      <c r="I146" s="4">
        <f t="shared" si="9"/>
        <v>270.3692423</v>
      </c>
      <c r="J146" s="4">
        <f t="shared" si="10"/>
        <v>-51.38297555</v>
      </c>
      <c r="K146" s="2">
        <f t="shared" si="11"/>
        <v>0.09088925942</v>
      </c>
      <c r="L146" s="76">
        <f t="shared" si="1"/>
        <v>0.01872</v>
      </c>
    </row>
    <row r="147" ht="14.25" customHeight="1">
      <c r="A147" s="83">
        <f t="shared" si="12"/>
        <v>0.01872</v>
      </c>
      <c r="B147" s="4">
        <f t="shared" si="2"/>
        <v>4.370519197</v>
      </c>
      <c r="C147" s="4">
        <f t="shared" si="3"/>
        <v>4.306709617</v>
      </c>
      <c r="D147" s="4">
        <f t="shared" si="4"/>
        <v>6.955897341</v>
      </c>
      <c r="E147" s="4">
        <f t="shared" si="5"/>
        <v>0.2125085235</v>
      </c>
      <c r="F147" s="4">
        <f t="shared" si="6"/>
        <v>20.2660559</v>
      </c>
      <c r="G147" s="4">
        <f t="shared" si="7"/>
        <v>197.1422505</v>
      </c>
      <c r="H147" s="4">
        <f t="shared" si="8"/>
        <v>45.10728395</v>
      </c>
      <c r="I147" s="4">
        <f t="shared" si="9"/>
        <v>270.3692423</v>
      </c>
      <c r="J147" s="4">
        <f t="shared" si="10"/>
        <v>-51.38148317</v>
      </c>
      <c r="K147" s="2">
        <f t="shared" si="11"/>
        <v>0.09145742691</v>
      </c>
      <c r="L147" s="76">
        <f t="shared" si="1"/>
        <v>0.01885</v>
      </c>
    </row>
    <row r="148" ht="14.25" customHeight="1">
      <c r="A148" s="83">
        <f t="shared" si="12"/>
        <v>0.01885</v>
      </c>
      <c r="B148" s="4">
        <f t="shared" si="2"/>
        <v>4.363839604</v>
      </c>
      <c r="C148" s="4">
        <f t="shared" si="3"/>
        <v>4.300127546</v>
      </c>
      <c r="D148" s="4">
        <f t="shared" si="4"/>
        <v>6.945266439</v>
      </c>
      <c r="E148" s="4">
        <f t="shared" si="5"/>
        <v>0.2123679128</v>
      </c>
      <c r="F148" s="4">
        <f t="shared" si="6"/>
        <v>20.24848052</v>
      </c>
      <c r="G148" s="4">
        <f t="shared" si="7"/>
        <v>196.8004624</v>
      </c>
      <c r="H148" s="4">
        <f t="shared" si="8"/>
        <v>45.09800549</v>
      </c>
      <c r="I148" s="4">
        <f t="shared" si="9"/>
        <v>270.3692423</v>
      </c>
      <c r="J148" s="4">
        <f t="shared" si="10"/>
        <v>-51.37997199</v>
      </c>
      <c r="K148" s="2">
        <f t="shared" si="11"/>
        <v>0.09202472606</v>
      </c>
      <c r="L148" s="76">
        <f t="shared" si="1"/>
        <v>0.01898</v>
      </c>
    </row>
    <row r="149" ht="14.25" customHeight="1">
      <c r="A149" s="83">
        <f t="shared" si="12"/>
        <v>0.01898</v>
      </c>
      <c r="B149" s="4">
        <f t="shared" si="2"/>
        <v>4.357160208</v>
      </c>
      <c r="C149" s="4">
        <f t="shared" si="3"/>
        <v>4.293545669</v>
      </c>
      <c r="D149" s="4">
        <f t="shared" si="4"/>
        <v>6.93463585</v>
      </c>
      <c r="E149" s="4">
        <f t="shared" si="5"/>
        <v>0.2122274284</v>
      </c>
      <c r="F149" s="4">
        <f t="shared" si="6"/>
        <v>20.23087073</v>
      </c>
      <c r="G149" s="4">
        <f t="shared" si="7"/>
        <v>196.4583026</v>
      </c>
      <c r="H149" s="4">
        <f t="shared" si="8"/>
        <v>45.08861122</v>
      </c>
      <c r="I149" s="4">
        <f t="shared" si="9"/>
        <v>270.3692423</v>
      </c>
      <c r="J149" s="4">
        <f t="shared" si="10"/>
        <v>-51.37844195</v>
      </c>
      <c r="K149" s="2">
        <f t="shared" si="11"/>
        <v>0.09259115689</v>
      </c>
      <c r="L149" s="76">
        <f t="shared" si="1"/>
        <v>0.01911</v>
      </c>
    </row>
    <row r="150" ht="14.25" customHeight="1">
      <c r="A150" s="83">
        <f t="shared" si="12"/>
        <v>0.01911</v>
      </c>
      <c r="B150" s="4">
        <f t="shared" si="2"/>
        <v>4.350481011</v>
      </c>
      <c r="C150" s="4">
        <f t="shared" si="3"/>
        <v>4.286963988</v>
      </c>
      <c r="D150" s="4">
        <f t="shared" si="4"/>
        <v>6.924005577</v>
      </c>
      <c r="E150" s="4">
        <f t="shared" si="5"/>
        <v>0.2120870705</v>
      </c>
      <c r="F150" s="4">
        <f t="shared" si="6"/>
        <v>20.21322647</v>
      </c>
      <c r="G150" s="4">
        <f t="shared" si="7"/>
        <v>196.1157718</v>
      </c>
      <c r="H150" s="4">
        <f t="shared" si="8"/>
        <v>45.07910074</v>
      </c>
      <c r="I150" s="4">
        <f t="shared" si="9"/>
        <v>270.3692423</v>
      </c>
      <c r="J150" s="4">
        <f t="shared" si="10"/>
        <v>-51.37689299</v>
      </c>
      <c r="K150" s="2">
        <f t="shared" si="11"/>
        <v>0.09315671942</v>
      </c>
      <c r="L150" s="76">
        <f t="shared" si="1"/>
        <v>0.01924</v>
      </c>
    </row>
    <row r="151" ht="14.25" customHeight="1">
      <c r="A151" s="83">
        <f t="shared" si="12"/>
        <v>0.01924</v>
      </c>
      <c r="B151" s="4">
        <f t="shared" si="2"/>
        <v>4.343802015</v>
      </c>
      <c r="C151" s="4">
        <f t="shared" si="3"/>
        <v>4.280382505</v>
      </c>
      <c r="D151" s="4">
        <f t="shared" si="4"/>
        <v>6.913375624</v>
      </c>
      <c r="E151" s="4">
        <f t="shared" si="5"/>
        <v>0.2119468394</v>
      </c>
      <c r="F151" s="4">
        <f t="shared" si="6"/>
        <v>20.1955477</v>
      </c>
      <c r="G151" s="4">
        <f t="shared" si="7"/>
        <v>195.7728706</v>
      </c>
      <c r="H151" s="4">
        <f t="shared" si="8"/>
        <v>45.06947368</v>
      </c>
      <c r="I151" s="4">
        <f t="shared" si="9"/>
        <v>270.3692423</v>
      </c>
      <c r="J151" s="4">
        <f t="shared" si="10"/>
        <v>-51.37532503</v>
      </c>
      <c r="K151" s="2">
        <f t="shared" si="11"/>
        <v>0.09372141368</v>
      </c>
      <c r="L151" s="76">
        <f t="shared" si="1"/>
        <v>0.01937</v>
      </c>
    </row>
    <row r="152" ht="14.25" customHeight="1">
      <c r="A152" s="83">
        <f t="shared" si="12"/>
        <v>0.01937</v>
      </c>
      <c r="B152" s="4">
        <f t="shared" si="2"/>
        <v>4.337123222</v>
      </c>
      <c r="C152" s="4">
        <f t="shared" si="3"/>
        <v>4.273801223</v>
      </c>
      <c r="D152" s="4">
        <f t="shared" si="4"/>
        <v>6.902745996</v>
      </c>
      <c r="E152" s="4">
        <f t="shared" si="5"/>
        <v>0.2118067354</v>
      </c>
      <c r="F152" s="4">
        <f t="shared" si="6"/>
        <v>20.17783436</v>
      </c>
      <c r="G152" s="4">
        <f t="shared" si="7"/>
        <v>195.4295998</v>
      </c>
      <c r="H152" s="4">
        <f t="shared" si="8"/>
        <v>45.05972963</v>
      </c>
      <c r="I152" s="4">
        <f t="shared" si="9"/>
        <v>270.3692423</v>
      </c>
      <c r="J152" s="4">
        <f t="shared" si="10"/>
        <v>-51.37373802</v>
      </c>
      <c r="K152" s="2">
        <f t="shared" si="11"/>
        <v>0.0942852397</v>
      </c>
      <c r="L152" s="76">
        <f t="shared" si="1"/>
        <v>0.0195</v>
      </c>
    </row>
    <row r="153" ht="14.25" customHeight="1">
      <c r="A153" s="83">
        <f t="shared" si="12"/>
        <v>0.0195</v>
      </c>
      <c r="B153" s="4">
        <f t="shared" si="2"/>
        <v>4.330444636</v>
      </c>
      <c r="C153" s="4">
        <f t="shared" si="3"/>
        <v>4.267220145</v>
      </c>
      <c r="D153" s="4">
        <f t="shared" si="4"/>
        <v>6.892116697</v>
      </c>
      <c r="E153" s="4">
        <f t="shared" si="5"/>
        <v>0.2116667588</v>
      </c>
      <c r="F153" s="4">
        <f t="shared" si="6"/>
        <v>20.1600864</v>
      </c>
      <c r="G153" s="4">
        <f t="shared" si="7"/>
        <v>195.0859601</v>
      </c>
      <c r="H153" s="4">
        <f t="shared" si="8"/>
        <v>45.04986821</v>
      </c>
      <c r="I153" s="4">
        <f t="shared" si="9"/>
        <v>270.3692423</v>
      </c>
      <c r="J153" s="4">
        <f t="shared" si="10"/>
        <v>-51.3721319</v>
      </c>
      <c r="K153" s="2">
        <f t="shared" si="11"/>
        <v>0.0948481975</v>
      </c>
      <c r="L153" s="76">
        <f t="shared" si="1"/>
        <v>0.01963</v>
      </c>
    </row>
    <row r="154" ht="14.25" customHeight="1">
      <c r="A154" s="83">
        <f t="shared" si="12"/>
        <v>0.01963</v>
      </c>
      <c r="B154" s="4">
        <f t="shared" si="2"/>
        <v>4.323766259</v>
      </c>
      <c r="C154" s="4">
        <f t="shared" si="3"/>
        <v>4.260639272</v>
      </c>
      <c r="D154" s="4">
        <f t="shared" si="4"/>
        <v>6.881487729</v>
      </c>
      <c r="E154" s="4">
        <f t="shared" si="5"/>
        <v>0.2115269098</v>
      </c>
      <c r="F154" s="4">
        <f t="shared" si="6"/>
        <v>20.14230376</v>
      </c>
      <c r="G154" s="4">
        <f t="shared" si="7"/>
        <v>194.7419524</v>
      </c>
      <c r="H154" s="4">
        <f t="shared" si="8"/>
        <v>45.03988902</v>
      </c>
      <c r="I154" s="4">
        <f t="shared" si="9"/>
        <v>270.3692423</v>
      </c>
      <c r="J154" s="4">
        <f t="shared" si="10"/>
        <v>-51.37050659</v>
      </c>
      <c r="K154" s="2">
        <f t="shared" si="11"/>
        <v>0.09541028712</v>
      </c>
      <c r="L154" s="76">
        <f t="shared" si="1"/>
        <v>0.01976</v>
      </c>
    </row>
    <row r="155" ht="14.25" customHeight="1">
      <c r="A155" s="83">
        <f t="shared" si="12"/>
        <v>0.01976</v>
      </c>
      <c r="B155" s="4">
        <f t="shared" si="2"/>
        <v>4.317088093</v>
      </c>
      <c r="C155" s="4">
        <f t="shared" si="3"/>
        <v>4.254058607</v>
      </c>
      <c r="D155" s="4">
        <f t="shared" si="4"/>
        <v>6.870859098</v>
      </c>
      <c r="E155" s="4">
        <f t="shared" si="5"/>
        <v>0.2113871888</v>
      </c>
      <c r="F155" s="4">
        <f t="shared" si="6"/>
        <v>20.1244864</v>
      </c>
      <c r="G155" s="4">
        <f t="shared" si="7"/>
        <v>194.3975774</v>
      </c>
      <c r="H155" s="4">
        <f t="shared" si="8"/>
        <v>45.02979166</v>
      </c>
      <c r="I155" s="4">
        <f t="shared" si="9"/>
        <v>270.3692423</v>
      </c>
      <c r="J155" s="4">
        <f t="shared" si="10"/>
        <v>-51.36886204</v>
      </c>
      <c r="K155" s="2">
        <f t="shared" si="11"/>
        <v>0.09597150857</v>
      </c>
      <c r="L155" s="76">
        <f t="shared" si="1"/>
        <v>0.01989</v>
      </c>
    </row>
    <row r="156" ht="14.25" customHeight="1">
      <c r="A156" s="83">
        <f t="shared" si="12"/>
        <v>0.01989</v>
      </c>
      <c r="B156" s="4">
        <f t="shared" si="2"/>
        <v>4.310410141</v>
      </c>
      <c r="C156" s="4">
        <f t="shared" si="3"/>
        <v>4.247478153</v>
      </c>
      <c r="D156" s="4">
        <f t="shared" si="4"/>
        <v>6.860230807</v>
      </c>
      <c r="E156" s="4">
        <f t="shared" si="5"/>
        <v>0.2112475961</v>
      </c>
      <c r="F156" s="4">
        <f t="shared" si="6"/>
        <v>20.10663426</v>
      </c>
      <c r="G156" s="4">
        <f t="shared" si="7"/>
        <v>194.0528359</v>
      </c>
      <c r="H156" s="4">
        <f t="shared" si="8"/>
        <v>45.01957576</v>
      </c>
      <c r="I156" s="4">
        <f t="shared" si="9"/>
        <v>270.3692423</v>
      </c>
      <c r="J156" s="4">
        <f t="shared" si="10"/>
        <v>-51.36719818</v>
      </c>
      <c r="K156" s="2">
        <f t="shared" si="11"/>
        <v>0.09653186189</v>
      </c>
      <c r="L156" s="76">
        <f t="shared" si="1"/>
        <v>0.02002</v>
      </c>
    </row>
    <row r="157" ht="14.25" customHeight="1">
      <c r="A157" s="83">
        <f t="shared" si="12"/>
        <v>0.02002</v>
      </c>
      <c r="B157" s="4">
        <f t="shared" si="2"/>
        <v>4.303732406</v>
      </c>
      <c r="C157" s="4">
        <f t="shared" si="3"/>
        <v>4.240897912</v>
      </c>
      <c r="D157" s="4">
        <f t="shared" si="4"/>
        <v>6.849602861</v>
      </c>
      <c r="E157" s="4">
        <f t="shared" si="5"/>
        <v>0.2111081318</v>
      </c>
      <c r="F157" s="4">
        <f t="shared" si="6"/>
        <v>20.0887473</v>
      </c>
      <c r="G157" s="4">
        <f t="shared" si="7"/>
        <v>193.7077286</v>
      </c>
      <c r="H157" s="4">
        <f t="shared" si="8"/>
        <v>45.0092409</v>
      </c>
      <c r="I157" s="4">
        <f t="shared" si="9"/>
        <v>270.3692423</v>
      </c>
      <c r="J157" s="4">
        <f t="shared" si="10"/>
        <v>-51.36551495</v>
      </c>
      <c r="K157" s="2">
        <f t="shared" si="11"/>
        <v>0.0970913471</v>
      </c>
      <c r="L157" s="76">
        <f t="shared" si="1"/>
        <v>0.02015</v>
      </c>
    </row>
    <row r="158" ht="14.25" customHeight="1">
      <c r="A158" s="83">
        <f t="shared" si="12"/>
        <v>0.02015</v>
      </c>
      <c r="B158" s="4">
        <f t="shared" si="2"/>
        <v>4.297054889</v>
      </c>
      <c r="C158" s="4">
        <f t="shared" si="3"/>
        <v>4.234317887</v>
      </c>
      <c r="D158" s="4">
        <f t="shared" si="4"/>
        <v>6.838975263</v>
      </c>
      <c r="E158" s="4">
        <f t="shared" si="5"/>
        <v>0.2109687964</v>
      </c>
      <c r="F158" s="4">
        <f t="shared" si="6"/>
        <v>20.07082545</v>
      </c>
      <c r="G158" s="4">
        <f t="shared" si="7"/>
        <v>193.3622564</v>
      </c>
      <c r="H158" s="4">
        <f t="shared" si="8"/>
        <v>44.9987867</v>
      </c>
      <c r="I158" s="4">
        <f t="shared" si="9"/>
        <v>270.3692423</v>
      </c>
      <c r="J158" s="4">
        <f t="shared" si="10"/>
        <v>-51.36381228</v>
      </c>
      <c r="K158" s="2">
        <f t="shared" si="11"/>
        <v>0.09764996424</v>
      </c>
      <c r="L158" s="76">
        <f t="shared" si="1"/>
        <v>0.02028</v>
      </c>
    </row>
    <row r="159" ht="14.25" customHeight="1">
      <c r="A159" s="83">
        <f t="shared" si="12"/>
        <v>0.02028</v>
      </c>
      <c r="B159" s="4">
        <f t="shared" si="2"/>
        <v>4.290377593</v>
      </c>
      <c r="C159" s="4">
        <f t="shared" si="3"/>
        <v>4.22773808</v>
      </c>
      <c r="D159" s="4">
        <f t="shared" si="4"/>
        <v>6.828348017</v>
      </c>
      <c r="E159" s="4">
        <f t="shared" si="5"/>
        <v>0.2108295901</v>
      </c>
      <c r="F159" s="4">
        <f t="shared" si="6"/>
        <v>20.05286866</v>
      </c>
      <c r="G159" s="4">
        <f t="shared" si="7"/>
        <v>193.01642</v>
      </c>
      <c r="H159" s="4">
        <f t="shared" si="8"/>
        <v>44.98821277</v>
      </c>
      <c r="I159" s="4">
        <f t="shared" si="9"/>
        <v>270.3692423</v>
      </c>
      <c r="J159" s="4">
        <f t="shared" si="10"/>
        <v>-51.36209011</v>
      </c>
      <c r="K159" s="2">
        <f t="shared" si="11"/>
        <v>0.09820771332</v>
      </c>
      <c r="L159" s="76">
        <f t="shared" si="1"/>
        <v>0.02041</v>
      </c>
    </row>
    <row r="160" ht="14.25" customHeight="1">
      <c r="A160" s="83">
        <f t="shared" si="12"/>
        <v>0.02041</v>
      </c>
      <c r="B160" s="4">
        <f t="shared" si="2"/>
        <v>4.283700521</v>
      </c>
      <c r="C160" s="4">
        <f t="shared" si="3"/>
        <v>4.221158494</v>
      </c>
      <c r="D160" s="4">
        <f t="shared" si="4"/>
        <v>6.817721127</v>
      </c>
      <c r="E160" s="4">
        <f t="shared" si="5"/>
        <v>0.2106905131</v>
      </c>
      <c r="F160" s="4">
        <f t="shared" si="6"/>
        <v>20.0348769</v>
      </c>
      <c r="G160" s="4">
        <f t="shared" si="7"/>
        <v>192.6702203</v>
      </c>
      <c r="H160" s="4">
        <f t="shared" si="8"/>
        <v>44.9775187</v>
      </c>
      <c r="I160" s="4">
        <f t="shared" si="9"/>
        <v>270.3692423</v>
      </c>
      <c r="J160" s="4">
        <f t="shared" si="10"/>
        <v>-51.36034837</v>
      </c>
      <c r="K160" s="2">
        <f t="shared" si="11"/>
        <v>0.09876459439</v>
      </c>
      <c r="L160" s="76">
        <f t="shared" si="1"/>
        <v>0.02054</v>
      </c>
    </row>
    <row r="161" ht="14.25" customHeight="1">
      <c r="A161" s="83">
        <f t="shared" si="12"/>
        <v>0.02054</v>
      </c>
      <c r="B161" s="4">
        <f t="shared" si="2"/>
        <v>4.277023676</v>
      </c>
      <c r="C161" s="4">
        <f t="shared" si="3"/>
        <v>4.21457913</v>
      </c>
      <c r="D161" s="4">
        <f t="shared" si="4"/>
        <v>6.807094597</v>
      </c>
      <c r="E161" s="4">
        <f t="shared" si="5"/>
        <v>0.2105515658</v>
      </c>
      <c r="F161" s="4">
        <f t="shared" si="6"/>
        <v>20.01685009</v>
      </c>
      <c r="G161" s="4">
        <f t="shared" si="7"/>
        <v>192.3236581</v>
      </c>
      <c r="H161" s="4">
        <f t="shared" si="8"/>
        <v>44.9667041</v>
      </c>
      <c r="I161" s="4">
        <f t="shared" si="9"/>
        <v>270.3692423</v>
      </c>
      <c r="J161" s="4">
        <f t="shared" si="10"/>
        <v>-51.35858701</v>
      </c>
      <c r="K161" s="2">
        <f t="shared" si="11"/>
        <v>0.09932060747</v>
      </c>
      <c r="L161" s="76">
        <f t="shared" si="1"/>
        <v>0.02067</v>
      </c>
    </row>
    <row r="162" ht="14.25" customHeight="1">
      <c r="A162" s="83">
        <f t="shared" si="12"/>
        <v>0.02067</v>
      </c>
      <c r="B162" s="4">
        <f t="shared" si="2"/>
        <v>4.27034706</v>
      </c>
      <c r="C162" s="4">
        <f t="shared" si="3"/>
        <v>4.207999993</v>
      </c>
      <c r="D162" s="4">
        <f t="shared" si="4"/>
        <v>6.796468433</v>
      </c>
      <c r="E162" s="4">
        <f t="shared" si="5"/>
        <v>0.2104127485</v>
      </c>
      <c r="F162" s="4">
        <f t="shared" si="6"/>
        <v>19.9987882</v>
      </c>
      <c r="G162" s="4">
        <f t="shared" si="7"/>
        <v>191.9767341</v>
      </c>
      <c r="H162" s="4">
        <f t="shared" si="8"/>
        <v>44.95576858</v>
      </c>
      <c r="I162" s="4">
        <f t="shared" si="9"/>
        <v>270.3692423</v>
      </c>
      <c r="J162" s="4">
        <f t="shared" si="10"/>
        <v>-51.35680594</v>
      </c>
      <c r="K162" s="2">
        <f t="shared" si="11"/>
        <v>0.09987575259</v>
      </c>
      <c r="L162" s="76">
        <f t="shared" si="1"/>
        <v>0.0208</v>
      </c>
    </row>
    <row r="163" ht="14.25" customHeight="1">
      <c r="A163" s="83">
        <f t="shared" si="12"/>
        <v>0.0208</v>
      </c>
      <c r="B163" s="4">
        <f t="shared" si="2"/>
        <v>4.263670675</v>
      </c>
      <c r="C163" s="4">
        <f t="shared" si="3"/>
        <v>4.201421083</v>
      </c>
      <c r="D163" s="4">
        <f t="shared" si="4"/>
        <v>6.785842636</v>
      </c>
      <c r="E163" s="4">
        <f t="shared" si="5"/>
        <v>0.2102740615</v>
      </c>
      <c r="F163" s="4">
        <f t="shared" si="6"/>
        <v>19.98069117</v>
      </c>
      <c r="G163" s="4">
        <f t="shared" si="7"/>
        <v>191.6294494</v>
      </c>
      <c r="H163" s="4">
        <f t="shared" si="8"/>
        <v>44.94471173</v>
      </c>
      <c r="I163" s="4">
        <f t="shared" si="9"/>
        <v>270.3692423</v>
      </c>
      <c r="J163" s="4">
        <f t="shared" si="10"/>
        <v>-51.35500512</v>
      </c>
      <c r="K163" s="2">
        <f t="shared" si="11"/>
        <v>0.1004300298</v>
      </c>
      <c r="L163" s="76">
        <f t="shared" si="1"/>
        <v>0.02093</v>
      </c>
    </row>
    <row r="164" ht="14.25" customHeight="1">
      <c r="A164" s="83">
        <f t="shared" si="12"/>
        <v>0.02093</v>
      </c>
      <c r="B164" s="4">
        <f t="shared" si="2"/>
        <v>4.256994524</v>
      </c>
      <c r="C164" s="4">
        <f t="shared" si="3"/>
        <v>4.194842404</v>
      </c>
      <c r="D164" s="4">
        <f t="shared" si="4"/>
        <v>6.775217212</v>
      </c>
      <c r="E164" s="4">
        <f t="shared" si="5"/>
        <v>0.2101355049</v>
      </c>
      <c r="F164" s="4">
        <f t="shared" si="6"/>
        <v>19.96255895</v>
      </c>
      <c r="G164" s="4">
        <f t="shared" si="7"/>
        <v>191.2818047</v>
      </c>
      <c r="H164" s="4">
        <f t="shared" si="8"/>
        <v>44.93353317</v>
      </c>
      <c r="I164" s="4">
        <f t="shared" si="9"/>
        <v>270.3692423</v>
      </c>
      <c r="J164" s="4">
        <f t="shared" si="10"/>
        <v>-51.35318448</v>
      </c>
      <c r="K164" s="2">
        <f t="shared" si="11"/>
        <v>0.1009834391</v>
      </c>
      <c r="L164" s="76">
        <f t="shared" si="1"/>
        <v>0.02106</v>
      </c>
    </row>
    <row r="165" ht="14.25" customHeight="1">
      <c r="A165" s="83">
        <f t="shared" si="12"/>
        <v>0.02106</v>
      </c>
      <c r="B165" s="4">
        <f t="shared" si="2"/>
        <v>4.25031861</v>
      </c>
      <c r="C165" s="4">
        <f t="shared" si="3"/>
        <v>4.188263959</v>
      </c>
      <c r="D165" s="4">
        <f t="shared" si="4"/>
        <v>6.764592165</v>
      </c>
      <c r="E165" s="4">
        <f t="shared" si="5"/>
        <v>0.2099970792</v>
      </c>
      <c r="F165" s="4">
        <f t="shared" si="6"/>
        <v>19.94439148</v>
      </c>
      <c r="G165" s="4">
        <f t="shared" si="7"/>
        <v>190.9338008</v>
      </c>
      <c r="H165" s="4">
        <f t="shared" si="8"/>
        <v>44.92223249</v>
      </c>
      <c r="I165" s="4">
        <f t="shared" si="9"/>
        <v>270.3692423</v>
      </c>
      <c r="J165" s="4">
        <f t="shared" si="10"/>
        <v>-51.35134394</v>
      </c>
      <c r="K165" s="2">
        <f t="shared" si="11"/>
        <v>0.1015359805</v>
      </c>
      <c r="L165" s="76">
        <f t="shared" si="1"/>
        <v>0.02119</v>
      </c>
    </row>
    <row r="166" ht="14.25" customHeight="1">
      <c r="A166" s="83">
        <f t="shared" si="12"/>
        <v>0.02119</v>
      </c>
      <c r="B166" s="4">
        <f t="shared" si="2"/>
        <v>4.243642936</v>
      </c>
      <c r="C166" s="4">
        <f t="shared" si="3"/>
        <v>4.181685749</v>
      </c>
      <c r="D166" s="4">
        <f t="shared" si="4"/>
        <v>6.753967499</v>
      </c>
      <c r="E166" s="4">
        <f t="shared" si="5"/>
        <v>0.2098587846</v>
      </c>
      <c r="F166" s="4">
        <f t="shared" si="6"/>
        <v>19.92618873</v>
      </c>
      <c r="G166" s="4">
        <f t="shared" si="7"/>
        <v>190.5854386</v>
      </c>
      <c r="H166" s="4">
        <f t="shared" si="8"/>
        <v>44.9108093</v>
      </c>
      <c r="I166" s="4">
        <f t="shared" si="9"/>
        <v>270.3692423</v>
      </c>
      <c r="J166" s="4">
        <f t="shared" si="10"/>
        <v>-51.34948345</v>
      </c>
      <c r="K166" s="2">
        <f t="shared" si="11"/>
        <v>0.1020876541</v>
      </c>
      <c r="L166" s="76">
        <f t="shared" si="1"/>
        <v>0.02132</v>
      </c>
    </row>
    <row r="167" ht="14.25" customHeight="1">
      <c r="A167" s="83">
        <f t="shared" si="12"/>
        <v>0.02132</v>
      </c>
      <c r="B167" s="4">
        <f t="shared" si="2"/>
        <v>4.236967503</v>
      </c>
      <c r="C167" s="4">
        <f t="shared" si="3"/>
        <v>4.175107777</v>
      </c>
      <c r="D167" s="4">
        <f t="shared" si="4"/>
        <v>6.743343218</v>
      </c>
      <c r="E167" s="4">
        <f t="shared" si="5"/>
        <v>0.2097206215</v>
      </c>
      <c r="F167" s="4">
        <f t="shared" si="6"/>
        <v>19.90795063</v>
      </c>
      <c r="G167" s="4">
        <f t="shared" si="7"/>
        <v>190.2367191</v>
      </c>
      <c r="H167" s="4">
        <f t="shared" si="8"/>
        <v>44.8992632</v>
      </c>
      <c r="I167" s="4">
        <f t="shared" si="9"/>
        <v>270.3692423</v>
      </c>
      <c r="J167" s="4">
        <f t="shared" si="10"/>
        <v>-51.34760295</v>
      </c>
      <c r="K167" s="2">
        <f t="shared" si="11"/>
        <v>0.1026384598</v>
      </c>
      <c r="L167" s="76">
        <f t="shared" si="1"/>
        <v>0.02145</v>
      </c>
    </row>
    <row r="168" ht="14.25" customHeight="1">
      <c r="A168" s="83">
        <f t="shared" si="12"/>
        <v>0.02145</v>
      </c>
      <c r="B168" s="4">
        <f t="shared" si="2"/>
        <v>4.230292314</v>
      </c>
      <c r="C168" s="4">
        <f t="shared" si="3"/>
        <v>4.168530046</v>
      </c>
      <c r="D168" s="4">
        <f t="shared" si="4"/>
        <v>6.732719325</v>
      </c>
      <c r="E168" s="4">
        <f t="shared" si="5"/>
        <v>0.20958259</v>
      </c>
      <c r="F168" s="4">
        <f t="shared" si="6"/>
        <v>19.88967713</v>
      </c>
      <c r="G168" s="4">
        <f t="shared" si="7"/>
        <v>189.887643</v>
      </c>
      <c r="H168" s="4">
        <f t="shared" si="8"/>
        <v>44.88759379</v>
      </c>
      <c r="I168" s="4">
        <f t="shared" si="9"/>
        <v>270.3692423</v>
      </c>
      <c r="J168" s="4">
        <f t="shared" si="10"/>
        <v>-51.34570236</v>
      </c>
      <c r="K168" s="2">
        <f t="shared" si="11"/>
        <v>0.1031883978</v>
      </c>
      <c r="L168" s="76">
        <f t="shared" si="1"/>
        <v>0.02158</v>
      </c>
    </row>
    <row r="169" ht="14.25" customHeight="1">
      <c r="A169" s="83">
        <f t="shared" si="12"/>
        <v>0.02158</v>
      </c>
      <c r="B169" s="4">
        <f t="shared" si="2"/>
        <v>4.223617373</v>
      </c>
      <c r="C169" s="4">
        <f t="shared" si="3"/>
        <v>4.161952559</v>
      </c>
      <c r="D169" s="4">
        <f t="shared" si="4"/>
        <v>6.722095826</v>
      </c>
      <c r="E169" s="4">
        <f t="shared" si="5"/>
        <v>0.2094446905</v>
      </c>
      <c r="F169" s="4">
        <f t="shared" si="6"/>
        <v>19.87136819</v>
      </c>
      <c r="G169" s="4">
        <f t="shared" si="7"/>
        <v>189.5382114</v>
      </c>
      <c r="H169" s="4">
        <f t="shared" si="8"/>
        <v>44.87580068</v>
      </c>
      <c r="I169" s="4">
        <f t="shared" si="9"/>
        <v>270.3692423</v>
      </c>
      <c r="J169" s="4">
        <f t="shared" si="10"/>
        <v>-51.34378162</v>
      </c>
      <c r="K169" s="2">
        <f t="shared" si="11"/>
        <v>0.1037374681</v>
      </c>
      <c r="L169" s="76">
        <f t="shared" si="1"/>
        <v>0.02171</v>
      </c>
    </row>
    <row r="170" ht="14.25" customHeight="1">
      <c r="A170" s="83">
        <f t="shared" si="12"/>
        <v>0.02171</v>
      </c>
      <c r="B170" s="4">
        <f t="shared" si="2"/>
        <v>4.216942681</v>
      </c>
      <c r="C170" s="4">
        <f t="shared" si="3"/>
        <v>4.155375318</v>
      </c>
      <c r="D170" s="4">
        <f t="shared" si="4"/>
        <v>6.711472725</v>
      </c>
      <c r="E170" s="4">
        <f t="shared" si="5"/>
        <v>0.2093069232</v>
      </c>
      <c r="F170" s="4">
        <f t="shared" si="6"/>
        <v>19.85302375</v>
      </c>
      <c r="G170" s="4">
        <f t="shared" si="7"/>
        <v>189.188425</v>
      </c>
      <c r="H170" s="4">
        <f t="shared" si="8"/>
        <v>44.86388346</v>
      </c>
      <c r="I170" s="4">
        <f t="shared" si="9"/>
        <v>270.3692423</v>
      </c>
      <c r="J170" s="4">
        <f t="shared" si="10"/>
        <v>-51.34184067</v>
      </c>
      <c r="K170" s="2">
        <f t="shared" si="11"/>
        <v>0.1042856706</v>
      </c>
      <c r="L170" s="76">
        <f t="shared" si="1"/>
        <v>0.02184</v>
      </c>
    </row>
    <row r="171" ht="14.25" customHeight="1">
      <c r="A171" s="83">
        <f t="shared" si="12"/>
        <v>0.02184</v>
      </c>
      <c r="B171" s="4">
        <f t="shared" si="2"/>
        <v>4.210268242</v>
      </c>
      <c r="C171" s="4">
        <f t="shared" si="3"/>
        <v>4.148798326</v>
      </c>
      <c r="D171" s="4">
        <f t="shared" si="4"/>
        <v>6.700850025</v>
      </c>
      <c r="E171" s="4">
        <f t="shared" si="5"/>
        <v>0.2091692886</v>
      </c>
      <c r="F171" s="4">
        <f t="shared" si="6"/>
        <v>19.83464377</v>
      </c>
      <c r="G171" s="4">
        <f t="shared" si="7"/>
        <v>188.8382848</v>
      </c>
      <c r="H171" s="4">
        <f t="shared" si="8"/>
        <v>44.85184173</v>
      </c>
      <c r="I171" s="4">
        <f t="shared" si="9"/>
        <v>270.3692423</v>
      </c>
      <c r="J171" s="4">
        <f t="shared" si="10"/>
        <v>-51.33987944</v>
      </c>
      <c r="K171" s="2">
        <f t="shared" si="11"/>
        <v>0.1048330055</v>
      </c>
      <c r="L171" s="76">
        <f t="shared" si="1"/>
        <v>0.02197</v>
      </c>
    </row>
    <row r="172" ht="14.25" customHeight="1">
      <c r="A172" s="83">
        <f t="shared" si="12"/>
        <v>0.02197</v>
      </c>
      <c r="B172" s="4">
        <f t="shared" si="2"/>
        <v>4.203594058</v>
      </c>
      <c r="C172" s="4">
        <f t="shared" si="3"/>
        <v>4.142221585</v>
      </c>
      <c r="D172" s="4">
        <f t="shared" si="4"/>
        <v>6.69022773</v>
      </c>
      <c r="E172" s="4">
        <f t="shared" si="5"/>
        <v>0.2090317868</v>
      </c>
      <c r="F172" s="4">
        <f t="shared" si="6"/>
        <v>19.81622819</v>
      </c>
      <c r="G172" s="4">
        <f t="shared" si="7"/>
        <v>188.4877918</v>
      </c>
      <c r="H172" s="4">
        <f t="shared" si="8"/>
        <v>44.83967509</v>
      </c>
      <c r="I172" s="4">
        <f t="shared" si="9"/>
        <v>270.3692423</v>
      </c>
      <c r="J172" s="4">
        <f t="shared" si="10"/>
        <v>-51.33789786</v>
      </c>
      <c r="K172" s="2">
        <f t="shared" si="11"/>
        <v>0.1053794727</v>
      </c>
      <c r="L172" s="76">
        <f t="shared" si="1"/>
        <v>0.0221</v>
      </c>
    </row>
    <row r="173" ht="14.25" customHeight="1">
      <c r="A173" s="83">
        <f t="shared" si="12"/>
        <v>0.0221</v>
      </c>
      <c r="B173" s="4">
        <f t="shared" si="2"/>
        <v>4.196920131</v>
      </c>
      <c r="C173" s="4">
        <f t="shared" si="3"/>
        <v>4.135645097</v>
      </c>
      <c r="D173" s="4">
        <f t="shared" si="4"/>
        <v>6.679605846</v>
      </c>
      <c r="E173" s="4">
        <f t="shared" si="5"/>
        <v>0.2088944181</v>
      </c>
      <c r="F173" s="4">
        <f t="shared" si="6"/>
        <v>19.79777696</v>
      </c>
      <c r="G173" s="4">
        <f t="shared" si="7"/>
        <v>188.1369468</v>
      </c>
      <c r="H173" s="4">
        <f t="shared" si="8"/>
        <v>44.82738315</v>
      </c>
      <c r="I173" s="4">
        <f t="shared" si="9"/>
        <v>270.3692423</v>
      </c>
      <c r="J173" s="4">
        <f t="shared" si="10"/>
        <v>-51.33589588</v>
      </c>
      <c r="K173" s="2">
        <f t="shared" si="11"/>
        <v>0.1059250724</v>
      </c>
      <c r="L173" s="76">
        <f t="shared" si="1"/>
        <v>0.02223</v>
      </c>
    </row>
    <row r="174" ht="14.25" customHeight="1">
      <c r="A174" s="83">
        <f t="shared" si="12"/>
        <v>0.02223</v>
      </c>
      <c r="B174" s="4">
        <f t="shared" si="2"/>
        <v>4.190246465</v>
      </c>
      <c r="C174" s="4">
        <f t="shared" si="3"/>
        <v>4.129068866</v>
      </c>
      <c r="D174" s="4">
        <f t="shared" si="4"/>
        <v>6.668984376</v>
      </c>
      <c r="E174" s="4">
        <f t="shared" si="5"/>
        <v>0.2087571829</v>
      </c>
      <c r="F174" s="4">
        <f t="shared" si="6"/>
        <v>19.77929003</v>
      </c>
      <c r="G174" s="4">
        <f t="shared" si="7"/>
        <v>187.7857508</v>
      </c>
      <c r="H174" s="4">
        <f t="shared" si="8"/>
        <v>44.81496551</v>
      </c>
      <c r="I174" s="4">
        <f t="shared" si="9"/>
        <v>270.3692423</v>
      </c>
      <c r="J174" s="4">
        <f t="shared" si="10"/>
        <v>-51.33387343</v>
      </c>
      <c r="K174" s="2">
        <f t="shared" si="11"/>
        <v>0.1064698044</v>
      </c>
      <c r="L174" s="76">
        <f t="shared" si="1"/>
        <v>0.02236</v>
      </c>
    </row>
    <row r="175" ht="14.25" customHeight="1">
      <c r="A175" s="83">
        <f t="shared" si="12"/>
        <v>0.02236</v>
      </c>
      <c r="B175" s="4">
        <f t="shared" si="2"/>
        <v>4.183573061</v>
      </c>
      <c r="C175" s="4">
        <f t="shared" si="3"/>
        <v>4.122492894</v>
      </c>
      <c r="D175" s="4">
        <f t="shared" si="4"/>
        <v>6.658363324</v>
      </c>
      <c r="E175" s="4">
        <f t="shared" si="5"/>
        <v>0.2086200814</v>
      </c>
      <c r="F175" s="4">
        <f t="shared" si="6"/>
        <v>19.76076736</v>
      </c>
      <c r="G175" s="4">
        <f t="shared" si="7"/>
        <v>187.4342047</v>
      </c>
      <c r="H175" s="4">
        <f t="shared" si="8"/>
        <v>44.80242176</v>
      </c>
      <c r="I175" s="4">
        <f t="shared" si="9"/>
        <v>270.3692423</v>
      </c>
      <c r="J175" s="4">
        <f t="shared" si="10"/>
        <v>-51.33183043</v>
      </c>
      <c r="K175" s="2">
        <f t="shared" si="11"/>
        <v>0.1070136689</v>
      </c>
      <c r="L175" s="76">
        <f t="shared" si="1"/>
        <v>0.02249</v>
      </c>
    </row>
    <row r="176" ht="14.25" customHeight="1">
      <c r="A176" s="83">
        <f t="shared" si="12"/>
        <v>0.02249</v>
      </c>
      <c r="B176" s="4">
        <f t="shared" si="2"/>
        <v>4.176899923</v>
      </c>
      <c r="C176" s="4">
        <f t="shared" si="3"/>
        <v>4.115917184</v>
      </c>
      <c r="D176" s="4">
        <f t="shared" si="4"/>
        <v>6.647742696</v>
      </c>
      <c r="E176" s="4">
        <f t="shared" si="5"/>
        <v>0.2084831139</v>
      </c>
      <c r="F176" s="4">
        <f t="shared" si="6"/>
        <v>19.74220888</v>
      </c>
      <c r="G176" s="4">
        <f t="shared" si="7"/>
        <v>187.0823096</v>
      </c>
      <c r="H176" s="4">
        <f t="shared" si="8"/>
        <v>44.7897515</v>
      </c>
      <c r="I176" s="4">
        <f t="shared" si="9"/>
        <v>270.3692423</v>
      </c>
      <c r="J176" s="4">
        <f t="shared" si="10"/>
        <v>-51.32976684</v>
      </c>
      <c r="K176" s="2">
        <f t="shared" si="11"/>
        <v>0.1075566659</v>
      </c>
      <c r="L176" s="76">
        <f t="shared" si="1"/>
        <v>0.02262</v>
      </c>
    </row>
    <row r="177" ht="14.25" customHeight="1">
      <c r="A177" s="83">
        <f t="shared" si="12"/>
        <v>0.02262</v>
      </c>
      <c r="B177" s="4">
        <f t="shared" si="2"/>
        <v>4.170227053</v>
      </c>
      <c r="C177" s="4">
        <f t="shared" si="3"/>
        <v>4.109341738</v>
      </c>
      <c r="D177" s="4">
        <f t="shared" si="4"/>
        <v>6.637122494</v>
      </c>
      <c r="E177" s="4">
        <f t="shared" si="5"/>
        <v>0.2083462808</v>
      </c>
      <c r="F177" s="4">
        <f t="shared" si="6"/>
        <v>19.72361456</v>
      </c>
      <c r="G177" s="4">
        <f t="shared" si="7"/>
        <v>186.7300663</v>
      </c>
      <c r="H177" s="4">
        <f t="shared" si="8"/>
        <v>44.77695433</v>
      </c>
      <c r="I177" s="4">
        <f t="shared" si="9"/>
        <v>270.3692423</v>
      </c>
      <c r="J177" s="4">
        <f t="shared" si="10"/>
        <v>-51.32768257</v>
      </c>
      <c r="K177" s="2">
        <f t="shared" si="11"/>
        <v>0.1080987954</v>
      </c>
      <c r="L177" s="76">
        <f t="shared" si="1"/>
        <v>0.02275</v>
      </c>
    </row>
    <row r="178" ht="14.25" customHeight="1">
      <c r="A178" s="83">
        <f t="shared" si="12"/>
        <v>0.02275</v>
      </c>
      <c r="B178" s="4">
        <f t="shared" si="2"/>
        <v>4.163554455</v>
      </c>
      <c r="C178" s="4">
        <f t="shared" si="3"/>
        <v>4.10276656</v>
      </c>
      <c r="D178" s="4">
        <f t="shared" si="4"/>
        <v>6.626502723</v>
      </c>
      <c r="E178" s="4">
        <f t="shared" si="5"/>
        <v>0.2082095823</v>
      </c>
      <c r="F178" s="4">
        <f t="shared" si="6"/>
        <v>19.70498435</v>
      </c>
      <c r="G178" s="4">
        <f t="shared" si="7"/>
        <v>186.3774759</v>
      </c>
      <c r="H178" s="4">
        <f t="shared" si="8"/>
        <v>44.76402985</v>
      </c>
      <c r="I178" s="4">
        <f t="shared" si="9"/>
        <v>270.3692423</v>
      </c>
      <c r="J178" s="4">
        <f t="shared" si="10"/>
        <v>-51.32557757</v>
      </c>
      <c r="K178" s="2">
        <f t="shared" si="11"/>
        <v>0.1086400575</v>
      </c>
      <c r="L178" s="76">
        <f t="shared" si="1"/>
        <v>0.02288</v>
      </c>
    </row>
    <row r="179" ht="14.25" customHeight="1">
      <c r="A179" s="83">
        <f t="shared" si="12"/>
        <v>0.02288</v>
      </c>
      <c r="B179" s="4">
        <f t="shared" si="2"/>
        <v>4.15688213</v>
      </c>
      <c r="C179" s="4">
        <f t="shared" si="3"/>
        <v>4.09619165</v>
      </c>
      <c r="D179" s="4">
        <f t="shared" si="4"/>
        <v>6.615883388</v>
      </c>
      <c r="E179" s="4">
        <f t="shared" si="5"/>
        <v>0.2080730187</v>
      </c>
      <c r="F179" s="4">
        <f t="shared" si="6"/>
        <v>19.68631818</v>
      </c>
      <c r="G179" s="4">
        <f t="shared" si="7"/>
        <v>186.0245393</v>
      </c>
      <c r="H179" s="4">
        <f t="shared" si="8"/>
        <v>44.75097766</v>
      </c>
      <c r="I179" s="4">
        <f t="shared" si="9"/>
        <v>270.3692423</v>
      </c>
      <c r="J179" s="4">
        <f t="shared" si="10"/>
        <v>-51.32345176</v>
      </c>
      <c r="K179" s="2">
        <f t="shared" si="11"/>
        <v>0.1091804522</v>
      </c>
      <c r="L179" s="76">
        <f t="shared" si="1"/>
        <v>0.02301</v>
      </c>
    </row>
    <row r="180" ht="14.25" customHeight="1">
      <c r="A180" s="83">
        <f t="shared" si="12"/>
        <v>0.02301</v>
      </c>
      <c r="B180" s="4">
        <f t="shared" si="2"/>
        <v>4.150210081</v>
      </c>
      <c r="C180" s="4">
        <f t="shared" si="3"/>
        <v>4.089617014</v>
      </c>
      <c r="D180" s="4">
        <f t="shared" si="4"/>
        <v>6.605264492</v>
      </c>
      <c r="E180" s="4">
        <f t="shared" si="5"/>
        <v>0.2079365902</v>
      </c>
      <c r="F180" s="4">
        <f t="shared" si="6"/>
        <v>19.66761602</v>
      </c>
      <c r="G180" s="4">
        <f t="shared" si="7"/>
        <v>185.6712576</v>
      </c>
      <c r="H180" s="4">
        <f t="shared" si="8"/>
        <v>44.73779735</v>
      </c>
      <c r="I180" s="4">
        <f t="shared" si="9"/>
        <v>270.3692423</v>
      </c>
      <c r="J180" s="4">
        <f t="shared" si="10"/>
        <v>-51.3213051</v>
      </c>
      <c r="K180" s="2">
        <f t="shared" si="11"/>
        <v>0.1097199795</v>
      </c>
      <c r="L180" s="76">
        <f t="shared" si="1"/>
        <v>0.02314</v>
      </c>
    </row>
    <row r="181" ht="14.25" customHeight="1">
      <c r="A181" s="83">
        <f t="shared" si="12"/>
        <v>0.02314</v>
      </c>
      <c r="B181" s="4">
        <f t="shared" si="2"/>
        <v>4.143538311</v>
      </c>
      <c r="C181" s="4">
        <f t="shared" si="3"/>
        <v>4.083042652</v>
      </c>
      <c r="D181" s="4">
        <f t="shared" si="4"/>
        <v>6.594646041</v>
      </c>
      <c r="E181" s="4">
        <f t="shared" si="5"/>
        <v>0.2078002973</v>
      </c>
      <c r="F181" s="4">
        <f t="shared" si="6"/>
        <v>19.64887781</v>
      </c>
      <c r="G181" s="4">
        <f t="shared" si="7"/>
        <v>185.3176317</v>
      </c>
      <c r="H181" s="4">
        <f t="shared" si="8"/>
        <v>44.72448853</v>
      </c>
      <c r="I181" s="4">
        <f t="shared" si="9"/>
        <v>270.3692423</v>
      </c>
      <c r="J181" s="4">
        <f t="shared" si="10"/>
        <v>-51.31913749</v>
      </c>
      <c r="K181" s="2">
        <f t="shared" si="11"/>
        <v>0.1102586395</v>
      </c>
      <c r="L181" s="76">
        <f t="shared" si="1"/>
        <v>0.02327</v>
      </c>
    </row>
    <row r="182" ht="14.25" customHeight="1">
      <c r="A182" s="83">
        <f t="shared" si="12"/>
        <v>0.02327</v>
      </c>
      <c r="B182" s="4">
        <f t="shared" si="2"/>
        <v>4.136866823</v>
      </c>
      <c r="C182" s="4">
        <f t="shared" si="3"/>
        <v>4.076468568</v>
      </c>
      <c r="D182" s="4">
        <f t="shared" si="4"/>
        <v>6.584028038</v>
      </c>
      <c r="E182" s="4">
        <f t="shared" si="5"/>
        <v>0.2076641402</v>
      </c>
      <c r="F182" s="4">
        <f t="shared" si="6"/>
        <v>19.63010351</v>
      </c>
      <c r="G182" s="4">
        <f t="shared" si="7"/>
        <v>184.9636627</v>
      </c>
      <c r="H182" s="4">
        <f t="shared" si="8"/>
        <v>44.71105079</v>
      </c>
      <c r="I182" s="4">
        <f t="shared" si="9"/>
        <v>270.3692423</v>
      </c>
      <c r="J182" s="4">
        <f t="shared" si="10"/>
        <v>-51.3169489</v>
      </c>
      <c r="K182" s="2">
        <f t="shared" si="11"/>
        <v>0.1107964321</v>
      </c>
      <c r="L182" s="76">
        <f t="shared" si="1"/>
        <v>0.0234</v>
      </c>
    </row>
    <row r="183" ht="14.25" customHeight="1">
      <c r="A183" s="83">
        <f t="shared" si="12"/>
        <v>0.0234</v>
      </c>
      <c r="B183" s="4">
        <f t="shared" si="2"/>
        <v>4.13019562</v>
      </c>
      <c r="C183" s="4">
        <f t="shared" si="3"/>
        <v>4.069894764</v>
      </c>
      <c r="D183" s="4">
        <f t="shared" si="4"/>
        <v>6.573410488</v>
      </c>
      <c r="E183" s="4">
        <f t="shared" si="5"/>
        <v>0.2075281192</v>
      </c>
      <c r="F183" s="4">
        <f t="shared" si="6"/>
        <v>19.61129306</v>
      </c>
      <c r="G183" s="4">
        <f t="shared" si="7"/>
        <v>184.6093515</v>
      </c>
      <c r="H183" s="4">
        <f t="shared" si="8"/>
        <v>44.69748373</v>
      </c>
      <c r="I183" s="4">
        <f t="shared" si="9"/>
        <v>270.3692423</v>
      </c>
      <c r="J183" s="4">
        <f t="shared" si="10"/>
        <v>-51.31473924</v>
      </c>
      <c r="K183" s="2">
        <f t="shared" si="11"/>
        <v>0.1113333576</v>
      </c>
      <c r="L183" s="76">
        <f t="shared" si="1"/>
        <v>0.02353</v>
      </c>
    </row>
    <row r="184" ht="14.25" customHeight="1">
      <c r="A184" s="83">
        <f t="shared" si="12"/>
        <v>0.02353</v>
      </c>
      <c r="B184" s="4">
        <f t="shared" si="2"/>
        <v>4.123524704</v>
      </c>
      <c r="C184" s="4">
        <f t="shared" si="3"/>
        <v>4.063321243</v>
      </c>
      <c r="D184" s="4">
        <f t="shared" si="4"/>
        <v>6.562793396</v>
      </c>
      <c r="E184" s="4">
        <f t="shared" si="5"/>
        <v>0.2073922345</v>
      </c>
      <c r="F184" s="4">
        <f t="shared" si="6"/>
        <v>19.59244642</v>
      </c>
      <c r="G184" s="4">
        <f t="shared" si="7"/>
        <v>184.2546993</v>
      </c>
      <c r="H184" s="4">
        <f t="shared" si="8"/>
        <v>44.68378694</v>
      </c>
      <c r="I184" s="4">
        <f t="shared" si="9"/>
        <v>270.3692423</v>
      </c>
      <c r="J184" s="4">
        <f t="shared" si="10"/>
        <v>-51.31250845</v>
      </c>
      <c r="K184" s="2">
        <f t="shared" si="11"/>
        <v>0.1118694158</v>
      </c>
      <c r="L184" s="76">
        <f t="shared" si="1"/>
        <v>0.02366</v>
      </c>
    </row>
    <row r="185" ht="14.25" customHeight="1">
      <c r="A185" s="83">
        <f t="shared" si="12"/>
        <v>0.02366</v>
      </c>
      <c r="B185" s="4">
        <f t="shared" si="2"/>
        <v>4.116854078</v>
      </c>
      <c r="C185" s="4">
        <f t="shared" si="3"/>
        <v>4.056748008</v>
      </c>
      <c r="D185" s="4">
        <f t="shared" si="4"/>
        <v>6.552176765</v>
      </c>
      <c r="E185" s="4">
        <f t="shared" si="5"/>
        <v>0.2072564865</v>
      </c>
      <c r="F185" s="4">
        <f t="shared" si="6"/>
        <v>19.57356354</v>
      </c>
      <c r="G185" s="4">
        <f t="shared" si="7"/>
        <v>183.8997071</v>
      </c>
      <c r="H185" s="4">
        <f t="shared" si="8"/>
        <v>44.66996003</v>
      </c>
      <c r="I185" s="4">
        <f t="shared" si="9"/>
        <v>270.3692423</v>
      </c>
      <c r="J185" s="4">
        <f t="shared" si="10"/>
        <v>-51.31025647</v>
      </c>
      <c r="K185" s="2">
        <f t="shared" si="11"/>
        <v>0.1124046068</v>
      </c>
      <c r="L185" s="76">
        <f t="shared" si="1"/>
        <v>0.02379</v>
      </c>
    </row>
    <row r="186" ht="14.25" customHeight="1">
      <c r="A186" s="83">
        <f t="shared" si="12"/>
        <v>0.02379</v>
      </c>
      <c r="B186" s="4">
        <f t="shared" si="2"/>
        <v>4.110183744</v>
      </c>
      <c r="C186" s="4">
        <f t="shared" si="3"/>
        <v>4.050175062</v>
      </c>
      <c r="D186" s="4">
        <f t="shared" si="4"/>
        <v>6.541560599</v>
      </c>
      <c r="E186" s="4">
        <f t="shared" si="5"/>
        <v>0.2071208755</v>
      </c>
      <c r="F186" s="4">
        <f t="shared" si="6"/>
        <v>19.55464437</v>
      </c>
      <c r="G186" s="4">
        <f t="shared" si="7"/>
        <v>183.5443759</v>
      </c>
      <c r="H186" s="4">
        <f t="shared" si="8"/>
        <v>44.65600258</v>
      </c>
      <c r="I186" s="4">
        <f t="shared" si="9"/>
        <v>270.3692423</v>
      </c>
      <c r="J186" s="4">
        <f t="shared" si="10"/>
        <v>-51.30798323</v>
      </c>
      <c r="K186" s="2">
        <f t="shared" si="11"/>
        <v>0.1129389307</v>
      </c>
      <c r="L186" s="76">
        <f t="shared" si="1"/>
        <v>0.02392</v>
      </c>
    </row>
    <row r="187" ht="14.25" customHeight="1">
      <c r="A187" s="83">
        <f t="shared" si="12"/>
        <v>0.02392</v>
      </c>
      <c r="B187" s="4">
        <f t="shared" si="2"/>
        <v>4.103513707</v>
      </c>
      <c r="C187" s="4">
        <f t="shared" si="3"/>
        <v>4.043602406</v>
      </c>
      <c r="D187" s="4">
        <f t="shared" si="4"/>
        <v>6.530944904</v>
      </c>
      <c r="E187" s="4">
        <f t="shared" si="5"/>
        <v>0.2069854017</v>
      </c>
      <c r="F187" s="4">
        <f t="shared" si="6"/>
        <v>19.53568886</v>
      </c>
      <c r="G187" s="4">
        <f t="shared" si="7"/>
        <v>183.1887068</v>
      </c>
      <c r="H187" s="4">
        <f t="shared" si="8"/>
        <v>44.64191419</v>
      </c>
      <c r="I187" s="4">
        <f t="shared" si="9"/>
        <v>270.3692423</v>
      </c>
      <c r="J187" s="4">
        <f t="shared" si="10"/>
        <v>-51.30568866</v>
      </c>
      <c r="K187" s="2">
        <f t="shared" si="11"/>
        <v>0.1134723875</v>
      </c>
      <c r="L187" s="76">
        <f t="shared" si="1"/>
        <v>0.02405</v>
      </c>
    </row>
    <row r="188" ht="14.25" customHeight="1">
      <c r="A188" s="83">
        <f t="shared" si="12"/>
        <v>0.02405</v>
      </c>
      <c r="B188" s="4">
        <f t="shared" si="2"/>
        <v>4.096843967</v>
      </c>
      <c r="C188" s="4">
        <f t="shared" si="3"/>
        <v>4.037030045</v>
      </c>
      <c r="D188" s="4">
        <f t="shared" si="4"/>
        <v>6.520329684</v>
      </c>
      <c r="E188" s="4">
        <f t="shared" si="5"/>
        <v>0.2068500656</v>
      </c>
      <c r="F188" s="4">
        <f t="shared" si="6"/>
        <v>19.51669696</v>
      </c>
      <c r="G188" s="4">
        <f t="shared" si="7"/>
        <v>182.8327009</v>
      </c>
      <c r="H188" s="4">
        <f t="shared" si="8"/>
        <v>44.62769447</v>
      </c>
      <c r="I188" s="4">
        <f t="shared" si="9"/>
        <v>270.3692423</v>
      </c>
      <c r="J188" s="4">
        <f t="shared" si="10"/>
        <v>-51.3033727</v>
      </c>
      <c r="K188" s="2">
        <f t="shared" si="11"/>
        <v>0.1140049772</v>
      </c>
      <c r="L188" s="76">
        <f t="shared" si="1"/>
        <v>0.02418</v>
      </c>
    </row>
    <row r="189" ht="14.25" customHeight="1">
      <c r="A189" s="83">
        <f t="shared" si="12"/>
        <v>0.02418</v>
      </c>
      <c r="B189" s="4">
        <f t="shared" si="2"/>
        <v>4.090174529</v>
      </c>
      <c r="C189" s="4">
        <f t="shared" si="3"/>
        <v>4.03045798</v>
      </c>
      <c r="D189" s="4">
        <f t="shared" si="4"/>
        <v>6.509714943</v>
      </c>
      <c r="E189" s="4">
        <f t="shared" si="5"/>
        <v>0.2067148672</v>
      </c>
      <c r="F189" s="4">
        <f t="shared" si="6"/>
        <v>19.49766862</v>
      </c>
      <c r="G189" s="4">
        <f t="shared" si="7"/>
        <v>182.4763592</v>
      </c>
      <c r="H189" s="4">
        <f t="shared" si="8"/>
        <v>44.613343</v>
      </c>
      <c r="I189" s="4">
        <f t="shared" si="9"/>
        <v>270.3692423</v>
      </c>
      <c r="J189" s="4">
        <f t="shared" si="10"/>
        <v>-51.30103529</v>
      </c>
      <c r="K189" s="2">
        <f t="shared" si="11"/>
        <v>0.1145366999</v>
      </c>
      <c r="L189" s="76">
        <f t="shared" si="1"/>
        <v>0.02431</v>
      </c>
    </row>
    <row r="190" ht="14.25" customHeight="1">
      <c r="A190" s="83">
        <f t="shared" si="12"/>
        <v>0.02431</v>
      </c>
      <c r="B190" s="4">
        <f t="shared" si="2"/>
        <v>4.083505394</v>
      </c>
      <c r="C190" s="4">
        <f t="shared" si="3"/>
        <v>4.023886215</v>
      </c>
      <c r="D190" s="4">
        <f t="shared" si="4"/>
        <v>6.499100686</v>
      </c>
      <c r="E190" s="4">
        <f t="shared" si="5"/>
        <v>0.2065798071</v>
      </c>
      <c r="F190" s="4">
        <f t="shared" si="6"/>
        <v>19.4786038</v>
      </c>
      <c r="G190" s="4">
        <f t="shared" si="7"/>
        <v>182.1196829</v>
      </c>
      <c r="H190" s="4">
        <f t="shared" si="8"/>
        <v>44.59885939</v>
      </c>
      <c r="I190" s="4">
        <f t="shared" si="9"/>
        <v>270.3692423</v>
      </c>
      <c r="J190" s="4">
        <f t="shared" si="10"/>
        <v>-51.29867635</v>
      </c>
      <c r="K190" s="2">
        <f t="shared" si="11"/>
        <v>0.1150675556</v>
      </c>
      <c r="L190" s="76">
        <f t="shared" si="1"/>
        <v>0.02444</v>
      </c>
    </row>
    <row r="191" ht="14.25" customHeight="1">
      <c r="A191" s="83">
        <f t="shared" si="12"/>
        <v>0.02444</v>
      </c>
      <c r="B191" s="4">
        <f t="shared" si="2"/>
        <v>4.076836566</v>
      </c>
      <c r="C191" s="4">
        <f t="shared" si="3"/>
        <v>4.017314752</v>
      </c>
      <c r="D191" s="4">
        <f t="shared" si="4"/>
        <v>6.488486917</v>
      </c>
      <c r="E191" s="4">
        <f t="shared" si="5"/>
        <v>0.2064448854</v>
      </c>
      <c r="F191" s="4">
        <f t="shared" si="6"/>
        <v>19.45950245</v>
      </c>
      <c r="G191" s="4">
        <f t="shared" si="7"/>
        <v>181.762673</v>
      </c>
      <c r="H191" s="4">
        <f t="shared" si="8"/>
        <v>44.58424322</v>
      </c>
      <c r="I191" s="4">
        <f t="shared" si="9"/>
        <v>270.3692423</v>
      </c>
      <c r="J191" s="4">
        <f t="shared" si="10"/>
        <v>-51.29629582</v>
      </c>
      <c r="K191" s="2">
        <f t="shared" si="11"/>
        <v>0.1155975443</v>
      </c>
      <c r="L191" s="76">
        <f t="shared" si="1"/>
        <v>0.02457</v>
      </c>
    </row>
    <row r="192" ht="14.25" customHeight="1">
      <c r="A192" s="83">
        <f t="shared" si="12"/>
        <v>0.02457</v>
      </c>
      <c r="B192" s="4">
        <f t="shared" si="2"/>
        <v>4.070168048</v>
      </c>
      <c r="C192" s="4">
        <f t="shared" si="3"/>
        <v>4.010743594</v>
      </c>
      <c r="D192" s="4">
        <f t="shared" si="4"/>
        <v>6.47787364</v>
      </c>
      <c r="E192" s="4">
        <f t="shared" si="5"/>
        <v>0.2063101024</v>
      </c>
      <c r="F192" s="4">
        <f t="shared" si="6"/>
        <v>19.44036451</v>
      </c>
      <c r="G192" s="4">
        <f t="shared" si="7"/>
        <v>181.4053308</v>
      </c>
      <c r="H192" s="4">
        <f t="shared" si="8"/>
        <v>44.56949409</v>
      </c>
      <c r="I192" s="4">
        <f t="shared" si="9"/>
        <v>270.3692423</v>
      </c>
      <c r="J192" s="4">
        <f t="shared" si="10"/>
        <v>-51.29389364</v>
      </c>
      <c r="K192" s="2">
        <f t="shared" si="11"/>
        <v>0.1161266662</v>
      </c>
      <c r="L192" s="76">
        <f t="shared" si="1"/>
        <v>0.0247</v>
      </c>
    </row>
    <row r="193" ht="14.25" customHeight="1">
      <c r="A193" s="83">
        <f t="shared" si="12"/>
        <v>0.0247</v>
      </c>
      <c r="B193" s="4">
        <f t="shared" si="2"/>
        <v>4.063499841</v>
      </c>
      <c r="C193" s="4">
        <f t="shared" si="3"/>
        <v>4.004172744</v>
      </c>
      <c r="D193" s="4">
        <f t="shared" si="4"/>
        <v>6.46726086</v>
      </c>
      <c r="E193" s="4">
        <f t="shared" si="5"/>
        <v>0.2061754585</v>
      </c>
      <c r="F193" s="4">
        <f t="shared" si="6"/>
        <v>19.42118995</v>
      </c>
      <c r="G193" s="4">
        <f t="shared" si="7"/>
        <v>181.0476572</v>
      </c>
      <c r="H193" s="4">
        <f t="shared" si="8"/>
        <v>44.55461161</v>
      </c>
      <c r="I193" s="4">
        <f t="shared" si="9"/>
        <v>270.3692423</v>
      </c>
      <c r="J193" s="4">
        <f t="shared" si="10"/>
        <v>-51.29146974</v>
      </c>
      <c r="K193" s="2">
        <f t="shared" si="11"/>
        <v>0.1166549212</v>
      </c>
      <c r="L193" s="76">
        <f t="shared" si="1"/>
        <v>0.02483</v>
      </c>
    </row>
    <row r="194" ht="14.25" customHeight="1">
      <c r="A194" s="83">
        <f t="shared" si="12"/>
        <v>0.02483</v>
      </c>
      <c r="B194" s="4">
        <f t="shared" si="2"/>
        <v>4.05683195</v>
      </c>
      <c r="C194" s="4">
        <f t="shared" si="3"/>
        <v>3.997602204</v>
      </c>
      <c r="D194" s="4">
        <f t="shared" si="4"/>
        <v>6.456648582</v>
      </c>
      <c r="E194" s="4">
        <f t="shared" si="5"/>
        <v>0.206040954</v>
      </c>
      <c r="F194" s="4">
        <f t="shared" si="6"/>
        <v>19.40197871</v>
      </c>
      <c r="G194" s="4">
        <f t="shared" si="7"/>
        <v>180.6896535</v>
      </c>
      <c r="H194" s="4">
        <f t="shared" si="8"/>
        <v>44.53959535</v>
      </c>
      <c r="I194" s="4">
        <f t="shared" si="9"/>
        <v>270.3692423</v>
      </c>
      <c r="J194" s="4">
        <f t="shared" si="10"/>
        <v>-51.28902405</v>
      </c>
      <c r="K194" s="2">
        <f t="shared" si="11"/>
        <v>0.1171823093</v>
      </c>
      <c r="L194" s="76">
        <f t="shared" si="1"/>
        <v>0.02496</v>
      </c>
    </row>
    <row r="195" ht="14.25" customHeight="1">
      <c r="A195" s="83">
        <f t="shared" si="12"/>
        <v>0.02496</v>
      </c>
      <c r="B195" s="4">
        <f t="shared" si="2"/>
        <v>4.050164377</v>
      </c>
      <c r="C195" s="4">
        <f t="shared" si="3"/>
        <v>3.991031977</v>
      </c>
      <c r="D195" s="4">
        <f t="shared" si="4"/>
        <v>6.44603681</v>
      </c>
      <c r="E195" s="4">
        <f t="shared" si="5"/>
        <v>0.2059065891</v>
      </c>
      <c r="F195" s="4">
        <f t="shared" si="6"/>
        <v>19.38273075</v>
      </c>
      <c r="G195" s="4">
        <f t="shared" si="7"/>
        <v>180.3313207</v>
      </c>
      <c r="H195" s="4">
        <f t="shared" si="8"/>
        <v>44.52444492</v>
      </c>
      <c r="I195" s="4">
        <f t="shared" si="9"/>
        <v>270.3692423</v>
      </c>
      <c r="J195" s="4">
        <f t="shared" si="10"/>
        <v>-51.2865565</v>
      </c>
      <c r="K195" s="2">
        <f t="shared" si="11"/>
        <v>0.1177088307</v>
      </c>
      <c r="L195" s="76">
        <f t="shared" si="1"/>
        <v>0.02509</v>
      </c>
    </row>
    <row r="196" ht="14.25" customHeight="1">
      <c r="A196" s="83">
        <f t="shared" si="12"/>
        <v>0.02509</v>
      </c>
      <c r="B196" s="4">
        <f t="shared" si="2"/>
        <v>4.043497125</v>
      </c>
      <c r="C196" s="4">
        <f t="shared" si="3"/>
        <v>3.984462067</v>
      </c>
      <c r="D196" s="4">
        <f t="shared" si="4"/>
        <v>6.435425548</v>
      </c>
      <c r="E196" s="4">
        <f t="shared" si="5"/>
        <v>0.2057723642</v>
      </c>
      <c r="F196" s="4">
        <f t="shared" si="6"/>
        <v>19.36344602</v>
      </c>
      <c r="G196" s="4">
        <f t="shared" si="7"/>
        <v>179.9726601</v>
      </c>
      <c r="H196" s="4">
        <f t="shared" si="8"/>
        <v>44.50915991</v>
      </c>
      <c r="I196" s="4">
        <f t="shared" si="9"/>
        <v>270.3692423</v>
      </c>
      <c r="J196" s="4">
        <f t="shared" si="10"/>
        <v>-51.28406704</v>
      </c>
      <c r="K196" s="2">
        <f t="shared" si="11"/>
        <v>0.1182344853</v>
      </c>
      <c r="L196" s="76">
        <f t="shared" si="1"/>
        <v>0.02522</v>
      </c>
    </row>
    <row r="197" ht="14.25" customHeight="1">
      <c r="A197" s="83">
        <f t="shared" si="12"/>
        <v>0.02522</v>
      </c>
      <c r="B197" s="4">
        <f t="shared" si="2"/>
        <v>4.036830196</v>
      </c>
      <c r="C197" s="4">
        <f t="shared" si="3"/>
        <v>3.977892475</v>
      </c>
      <c r="D197" s="4">
        <f t="shared" si="4"/>
        <v>6.424814801</v>
      </c>
      <c r="E197" s="4">
        <f t="shared" si="5"/>
        <v>0.2056382795</v>
      </c>
      <c r="F197" s="4">
        <f t="shared" si="6"/>
        <v>19.34412448</v>
      </c>
      <c r="G197" s="4">
        <f t="shared" si="7"/>
        <v>179.6136728</v>
      </c>
      <c r="H197" s="4">
        <f t="shared" si="8"/>
        <v>44.49373992</v>
      </c>
      <c r="I197" s="4">
        <f t="shared" si="9"/>
        <v>270.3692423</v>
      </c>
      <c r="J197" s="4">
        <f t="shared" si="10"/>
        <v>-51.2815556</v>
      </c>
      <c r="K197" s="2">
        <f t="shared" si="11"/>
        <v>0.1187592732</v>
      </c>
      <c r="L197" s="76">
        <f t="shared" si="1"/>
        <v>0.02535</v>
      </c>
    </row>
    <row r="198" ht="14.25" customHeight="1">
      <c r="A198" s="83">
        <f t="shared" si="12"/>
        <v>0.02535</v>
      </c>
      <c r="B198" s="4">
        <f t="shared" si="2"/>
        <v>4.030163594</v>
      </c>
      <c r="C198" s="4">
        <f t="shared" si="3"/>
        <v>3.971323206</v>
      </c>
      <c r="D198" s="4">
        <f t="shared" si="4"/>
        <v>6.414204574</v>
      </c>
      <c r="E198" s="4">
        <f t="shared" si="5"/>
        <v>0.2055043353</v>
      </c>
      <c r="F198" s="4">
        <f t="shared" si="6"/>
        <v>19.32476606</v>
      </c>
      <c r="G198" s="4">
        <f t="shared" si="7"/>
        <v>179.2543601</v>
      </c>
      <c r="H198" s="4">
        <f t="shared" si="8"/>
        <v>44.47818454</v>
      </c>
      <c r="I198" s="4">
        <f t="shared" si="9"/>
        <v>270.3692423</v>
      </c>
      <c r="J198" s="4">
        <f t="shared" si="10"/>
        <v>-51.2790221</v>
      </c>
      <c r="K198" s="2">
        <f t="shared" si="11"/>
        <v>0.1192831945</v>
      </c>
      <c r="L198" s="76">
        <f t="shared" si="1"/>
        <v>0.02548</v>
      </c>
    </row>
    <row r="199" ht="14.25" customHeight="1">
      <c r="A199" s="83">
        <f t="shared" si="12"/>
        <v>0.02548</v>
      </c>
      <c r="B199" s="4">
        <f t="shared" si="2"/>
        <v>4.023497321</v>
      </c>
      <c r="C199" s="4">
        <f t="shared" si="3"/>
        <v>3.96475426</v>
      </c>
      <c r="D199" s="4">
        <f t="shared" si="4"/>
        <v>6.403594872</v>
      </c>
      <c r="E199" s="4">
        <f t="shared" si="5"/>
        <v>0.205370532</v>
      </c>
      <c r="F199" s="4">
        <f t="shared" si="6"/>
        <v>19.30537074</v>
      </c>
      <c r="G199" s="4">
        <f t="shared" si="7"/>
        <v>178.8947229</v>
      </c>
      <c r="H199" s="4">
        <f t="shared" si="8"/>
        <v>44.46249336</v>
      </c>
      <c r="I199" s="4">
        <f t="shared" si="9"/>
        <v>270.3692423</v>
      </c>
      <c r="J199" s="4">
        <f t="shared" si="10"/>
        <v>-51.27646649</v>
      </c>
      <c r="K199" s="2">
        <f t="shared" si="11"/>
        <v>0.1198062492</v>
      </c>
      <c r="L199" s="76">
        <f t="shared" si="1"/>
        <v>0.02561</v>
      </c>
    </row>
    <row r="200" ht="14.25" customHeight="1">
      <c r="A200" s="83">
        <f t="shared" si="12"/>
        <v>0.02561</v>
      </c>
      <c r="B200" s="4">
        <f t="shared" si="2"/>
        <v>4.01683138</v>
      </c>
      <c r="C200" s="4">
        <f t="shared" si="3"/>
        <v>3.958185642</v>
      </c>
      <c r="D200" s="4">
        <f t="shared" si="4"/>
        <v>6.392985698</v>
      </c>
      <c r="E200" s="4">
        <f t="shared" si="5"/>
        <v>0.2052368699</v>
      </c>
      <c r="F200" s="4">
        <f t="shared" si="6"/>
        <v>19.28593846</v>
      </c>
      <c r="G200" s="4">
        <f t="shared" si="7"/>
        <v>178.5347627</v>
      </c>
      <c r="H200" s="4">
        <f t="shared" si="8"/>
        <v>44.44666598</v>
      </c>
      <c r="I200" s="4">
        <f t="shared" si="9"/>
        <v>270.3692423</v>
      </c>
      <c r="J200" s="4">
        <f t="shared" si="10"/>
        <v>-51.27388869</v>
      </c>
      <c r="K200" s="2">
        <f t="shared" si="11"/>
        <v>0.1203284372</v>
      </c>
      <c r="L200" s="76">
        <f t="shared" si="1"/>
        <v>0.02574</v>
      </c>
    </row>
    <row r="201" ht="14.25" customHeight="1">
      <c r="A201" s="83">
        <f t="shared" si="12"/>
        <v>0.02574</v>
      </c>
      <c r="B201" s="4">
        <f t="shared" si="2"/>
        <v>4.010165775</v>
      </c>
      <c r="C201" s="4">
        <f t="shared" si="3"/>
        <v>3.951617355</v>
      </c>
      <c r="D201" s="4">
        <f t="shared" si="4"/>
        <v>6.382377057</v>
      </c>
      <c r="E201" s="4">
        <f t="shared" si="5"/>
        <v>0.2051033492</v>
      </c>
      <c r="F201" s="4">
        <f t="shared" si="6"/>
        <v>19.26646917</v>
      </c>
      <c r="G201" s="4">
        <f t="shared" si="7"/>
        <v>178.1744805</v>
      </c>
      <c r="H201" s="4">
        <f t="shared" si="8"/>
        <v>44.430702</v>
      </c>
      <c r="I201" s="4">
        <f t="shared" si="9"/>
        <v>270.3692423</v>
      </c>
      <c r="J201" s="4">
        <f t="shared" si="10"/>
        <v>-51.27128865</v>
      </c>
      <c r="K201" s="2">
        <f t="shared" si="11"/>
        <v>0.1208497588</v>
      </c>
      <c r="L201" s="76">
        <f t="shared" si="1"/>
        <v>0.02587</v>
      </c>
    </row>
    <row r="202" ht="14.25" customHeight="1">
      <c r="A202" s="83">
        <f t="shared" si="12"/>
        <v>0.02587</v>
      </c>
      <c r="B202" s="4">
        <f t="shared" si="2"/>
        <v>4.003500507</v>
      </c>
      <c r="C202" s="4">
        <f t="shared" si="3"/>
        <v>3.9450494</v>
      </c>
      <c r="D202" s="4">
        <f t="shared" si="4"/>
        <v>6.371768954</v>
      </c>
      <c r="E202" s="4">
        <f t="shared" si="5"/>
        <v>0.2049699702</v>
      </c>
      <c r="F202" s="4">
        <f t="shared" si="6"/>
        <v>19.24696284</v>
      </c>
      <c r="G202" s="4">
        <f t="shared" si="7"/>
        <v>177.8138776</v>
      </c>
      <c r="H202" s="4">
        <f t="shared" si="8"/>
        <v>44.414601</v>
      </c>
      <c r="I202" s="4">
        <f t="shared" si="9"/>
        <v>270.3692423</v>
      </c>
      <c r="J202" s="4">
        <f t="shared" si="10"/>
        <v>-51.26866629</v>
      </c>
      <c r="K202" s="2">
        <f t="shared" si="11"/>
        <v>0.1213702139</v>
      </c>
      <c r="L202" s="76">
        <f t="shared" si="1"/>
        <v>0.026</v>
      </c>
    </row>
    <row r="203" ht="14.25" customHeight="1">
      <c r="A203" s="83">
        <f t="shared" si="12"/>
        <v>0.026</v>
      </c>
      <c r="B203" s="4">
        <f t="shared" si="2"/>
        <v>3.996835581</v>
      </c>
      <c r="C203" s="4">
        <f t="shared" si="3"/>
        <v>3.938481781</v>
      </c>
      <c r="D203" s="4">
        <f t="shared" si="4"/>
        <v>6.361161394</v>
      </c>
      <c r="E203" s="4">
        <f t="shared" si="5"/>
        <v>0.2048367334</v>
      </c>
      <c r="F203" s="4">
        <f t="shared" si="6"/>
        <v>19.2274194</v>
      </c>
      <c r="G203" s="4">
        <f t="shared" si="7"/>
        <v>177.4529553</v>
      </c>
      <c r="H203" s="4">
        <f t="shared" si="8"/>
        <v>44.39836258</v>
      </c>
      <c r="I203" s="4">
        <f t="shared" si="9"/>
        <v>270.3692423</v>
      </c>
      <c r="J203" s="4">
        <f t="shared" si="10"/>
        <v>-51.26602155</v>
      </c>
      <c r="K203" s="2">
        <f t="shared" si="11"/>
        <v>0.1218898025</v>
      </c>
      <c r="L203" s="76">
        <f t="shared" si="1"/>
        <v>0.02613</v>
      </c>
    </row>
    <row r="204" ht="14.25" customHeight="1">
      <c r="A204" s="83">
        <f t="shared" si="12"/>
        <v>0.02613</v>
      </c>
      <c r="B204" s="4">
        <f t="shared" si="2"/>
        <v>3.990170998</v>
      </c>
      <c r="C204" s="4">
        <f t="shared" si="3"/>
        <v>3.931914501</v>
      </c>
      <c r="D204" s="4">
        <f t="shared" si="4"/>
        <v>6.350554381</v>
      </c>
      <c r="E204" s="4">
        <f t="shared" si="5"/>
        <v>0.2047036388</v>
      </c>
      <c r="F204" s="4">
        <f t="shared" si="6"/>
        <v>19.20783883</v>
      </c>
      <c r="G204" s="4">
        <f t="shared" si="7"/>
        <v>177.0917147</v>
      </c>
      <c r="H204" s="4">
        <f t="shared" si="8"/>
        <v>44.38198634</v>
      </c>
      <c r="I204" s="4">
        <f t="shared" si="9"/>
        <v>270.3692423</v>
      </c>
      <c r="J204" s="4">
        <f t="shared" si="10"/>
        <v>-51.26335436</v>
      </c>
      <c r="K204" s="2">
        <f t="shared" si="11"/>
        <v>0.1224085247</v>
      </c>
      <c r="L204" s="76">
        <f t="shared" si="1"/>
        <v>0.02626</v>
      </c>
    </row>
    <row r="205" ht="14.25" customHeight="1">
      <c r="A205" s="83">
        <f t="shared" si="12"/>
        <v>0.02626</v>
      </c>
      <c r="B205" s="4">
        <f t="shared" si="2"/>
        <v>3.983506762</v>
      </c>
      <c r="C205" s="4">
        <f t="shared" si="3"/>
        <v>3.925347563</v>
      </c>
      <c r="D205" s="4">
        <f t="shared" si="4"/>
        <v>6.33994792</v>
      </c>
      <c r="E205" s="4">
        <f t="shared" si="5"/>
        <v>0.2045706869</v>
      </c>
      <c r="F205" s="4">
        <f t="shared" si="6"/>
        <v>19.18822106</v>
      </c>
      <c r="G205" s="4">
        <f t="shared" si="7"/>
        <v>176.7301572</v>
      </c>
      <c r="H205" s="4">
        <f t="shared" si="8"/>
        <v>44.36547187</v>
      </c>
      <c r="I205" s="4">
        <f t="shared" si="9"/>
        <v>270.3692423</v>
      </c>
      <c r="J205" s="4">
        <f t="shared" si="10"/>
        <v>-51.26066465</v>
      </c>
      <c r="K205" s="2">
        <f t="shared" si="11"/>
        <v>0.1229263806</v>
      </c>
      <c r="L205" s="76">
        <f t="shared" si="1"/>
        <v>0.02639</v>
      </c>
    </row>
    <row r="206" ht="14.25" customHeight="1">
      <c r="A206" s="83">
        <f t="shared" si="12"/>
        <v>0.02639</v>
      </c>
      <c r="B206" s="4">
        <f t="shared" si="2"/>
        <v>3.976842876</v>
      </c>
      <c r="C206" s="4">
        <f t="shared" si="3"/>
        <v>3.91878097</v>
      </c>
      <c r="D206" s="4">
        <f t="shared" si="4"/>
        <v>6.329342015</v>
      </c>
      <c r="E206" s="4">
        <f t="shared" si="5"/>
        <v>0.204437878</v>
      </c>
      <c r="F206" s="4">
        <f t="shared" si="6"/>
        <v>19.16856606</v>
      </c>
      <c r="G206" s="4">
        <f t="shared" si="7"/>
        <v>176.3682839</v>
      </c>
      <c r="H206" s="4">
        <f t="shared" si="8"/>
        <v>44.34881876</v>
      </c>
      <c r="I206" s="4">
        <f t="shared" si="9"/>
        <v>270.3692423</v>
      </c>
      <c r="J206" s="4">
        <f t="shared" si="10"/>
        <v>-51.25795237</v>
      </c>
      <c r="K206" s="2">
        <f t="shared" si="11"/>
        <v>0.1234433702</v>
      </c>
      <c r="L206" s="76">
        <f t="shared" si="1"/>
        <v>0.02652</v>
      </c>
    </row>
    <row r="207" ht="14.25" customHeight="1">
      <c r="A207" s="83">
        <f t="shared" si="12"/>
        <v>0.02652</v>
      </c>
      <c r="B207" s="4">
        <f t="shared" si="2"/>
        <v>3.970179342</v>
      </c>
      <c r="C207" s="4">
        <f t="shared" si="3"/>
        <v>3.912214723</v>
      </c>
      <c r="D207" s="4">
        <f t="shared" si="4"/>
        <v>6.318736672</v>
      </c>
      <c r="E207" s="4">
        <f t="shared" si="5"/>
        <v>0.2043052123</v>
      </c>
      <c r="F207" s="4">
        <f t="shared" si="6"/>
        <v>19.14887378</v>
      </c>
      <c r="G207" s="4">
        <f t="shared" si="7"/>
        <v>176.0060962</v>
      </c>
      <c r="H207" s="4">
        <f t="shared" si="8"/>
        <v>44.3320266</v>
      </c>
      <c r="I207" s="4">
        <f t="shared" si="9"/>
        <v>270.3692423</v>
      </c>
      <c r="J207" s="4">
        <f t="shared" si="10"/>
        <v>-51.25521744</v>
      </c>
      <c r="K207" s="2">
        <f t="shared" si="11"/>
        <v>0.1239594935</v>
      </c>
      <c r="L207" s="76">
        <f t="shared" si="1"/>
        <v>0.02665</v>
      </c>
    </row>
    <row r="208" ht="14.25" customHeight="1">
      <c r="A208" s="83">
        <f t="shared" si="12"/>
        <v>0.02665</v>
      </c>
      <c r="B208" s="4">
        <f t="shared" si="2"/>
        <v>3.963516163</v>
      </c>
      <c r="C208" s="4">
        <f t="shared" si="3"/>
        <v>3.905648827</v>
      </c>
      <c r="D208" s="4">
        <f t="shared" si="4"/>
        <v>6.308131894</v>
      </c>
      <c r="E208" s="4">
        <f t="shared" si="5"/>
        <v>0.2041726902</v>
      </c>
      <c r="F208" s="4">
        <f t="shared" si="6"/>
        <v>19.12914417</v>
      </c>
      <c r="G208" s="4">
        <f t="shared" si="7"/>
        <v>175.6435953</v>
      </c>
      <c r="H208" s="4">
        <f t="shared" si="8"/>
        <v>44.31509499</v>
      </c>
      <c r="I208" s="4">
        <f t="shared" si="9"/>
        <v>270.3692423</v>
      </c>
      <c r="J208" s="4">
        <f t="shared" si="10"/>
        <v>-51.2524598</v>
      </c>
      <c r="K208" s="2">
        <f t="shared" si="11"/>
        <v>0.1244747506</v>
      </c>
      <c r="L208" s="76">
        <f t="shared" si="1"/>
        <v>0.02678</v>
      </c>
    </row>
    <row r="209" ht="14.25" customHeight="1">
      <c r="A209" s="83">
        <f t="shared" si="12"/>
        <v>0.02678</v>
      </c>
      <c r="B209" s="4">
        <f t="shared" si="2"/>
        <v>3.956853344</v>
      </c>
      <c r="C209" s="4">
        <f t="shared" si="3"/>
        <v>3.899083285</v>
      </c>
      <c r="D209" s="4">
        <f t="shared" si="4"/>
        <v>6.297527687</v>
      </c>
      <c r="E209" s="4">
        <f t="shared" si="5"/>
        <v>0.204040312</v>
      </c>
      <c r="F209" s="4">
        <f t="shared" si="6"/>
        <v>19.1093772</v>
      </c>
      <c r="G209" s="4">
        <f t="shared" si="7"/>
        <v>175.2807825</v>
      </c>
      <c r="H209" s="4">
        <f t="shared" si="8"/>
        <v>44.29802353</v>
      </c>
      <c r="I209" s="4">
        <f t="shared" si="9"/>
        <v>270.3692423</v>
      </c>
      <c r="J209" s="4">
        <f t="shared" si="10"/>
        <v>-51.24967938</v>
      </c>
      <c r="K209" s="2">
        <f t="shared" si="11"/>
        <v>0.1249891415</v>
      </c>
      <c r="L209" s="76">
        <f t="shared" si="1"/>
        <v>0.02691</v>
      </c>
    </row>
    <row r="210" ht="14.25" customHeight="1">
      <c r="A210" s="83">
        <f t="shared" si="12"/>
        <v>0.02691</v>
      </c>
      <c r="B210" s="4">
        <f t="shared" si="2"/>
        <v>3.950190885</v>
      </c>
      <c r="C210" s="4">
        <f t="shared" si="3"/>
        <v>3.892518098</v>
      </c>
      <c r="D210" s="4">
        <f t="shared" si="4"/>
        <v>6.286924056</v>
      </c>
      <c r="E210" s="4">
        <f t="shared" si="5"/>
        <v>0.2039080779</v>
      </c>
      <c r="F210" s="4">
        <f t="shared" si="6"/>
        <v>19.08957281</v>
      </c>
      <c r="G210" s="4">
        <f t="shared" si="7"/>
        <v>174.9176592</v>
      </c>
      <c r="H210" s="4">
        <f t="shared" si="8"/>
        <v>44.2808118</v>
      </c>
      <c r="I210" s="4">
        <f t="shared" si="9"/>
        <v>270.3692423</v>
      </c>
      <c r="J210" s="4">
        <f t="shared" si="10"/>
        <v>-51.24687612</v>
      </c>
      <c r="K210" s="2">
        <f t="shared" si="11"/>
        <v>0.1255026663</v>
      </c>
      <c r="L210" s="76">
        <f t="shared" si="1"/>
        <v>0.02704</v>
      </c>
    </row>
    <row r="211" ht="14.25" customHeight="1">
      <c r="A211" s="83">
        <f t="shared" si="12"/>
        <v>0.02704</v>
      </c>
      <c r="B211" s="4">
        <f t="shared" si="2"/>
        <v>3.943528791</v>
      </c>
      <c r="C211" s="4">
        <f t="shared" si="3"/>
        <v>3.885953271</v>
      </c>
      <c r="D211" s="4">
        <f t="shared" si="4"/>
        <v>6.276321004</v>
      </c>
      <c r="E211" s="4">
        <f t="shared" si="5"/>
        <v>0.2037759883</v>
      </c>
      <c r="F211" s="4">
        <f t="shared" si="6"/>
        <v>19.06973095</v>
      </c>
      <c r="G211" s="4">
        <f t="shared" si="7"/>
        <v>174.5542266</v>
      </c>
      <c r="H211" s="4">
        <f t="shared" si="8"/>
        <v>44.2634594</v>
      </c>
      <c r="I211" s="4">
        <f t="shared" si="9"/>
        <v>270.3692423</v>
      </c>
      <c r="J211" s="4">
        <f t="shared" si="10"/>
        <v>-51.24404994</v>
      </c>
      <c r="K211" s="2">
        <f t="shared" si="11"/>
        <v>0.1260153251</v>
      </c>
      <c r="L211" s="76">
        <f t="shared" si="1"/>
        <v>0.02717</v>
      </c>
    </row>
    <row r="212" ht="14.25" customHeight="1">
      <c r="A212" s="83">
        <f t="shared" si="12"/>
        <v>0.02717</v>
      </c>
      <c r="B212" s="4">
        <f t="shared" si="2"/>
        <v>3.936867065</v>
      </c>
      <c r="C212" s="4">
        <f t="shared" si="3"/>
        <v>3.879388806</v>
      </c>
      <c r="D212" s="4">
        <f t="shared" si="4"/>
        <v>6.265718537</v>
      </c>
      <c r="E212" s="4">
        <f t="shared" si="5"/>
        <v>0.2036440434</v>
      </c>
      <c r="F212" s="4">
        <f t="shared" si="6"/>
        <v>19.0498516</v>
      </c>
      <c r="G212" s="4">
        <f t="shared" si="7"/>
        <v>174.190486</v>
      </c>
      <c r="H212" s="4">
        <f t="shared" si="8"/>
        <v>44.24596593</v>
      </c>
      <c r="I212" s="4">
        <f t="shared" si="9"/>
        <v>270.3692423</v>
      </c>
      <c r="J212" s="4">
        <f t="shared" si="10"/>
        <v>-51.24120079</v>
      </c>
      <c r="K212" s="2">
        <f t="shared" si="11"/>
        <v>0.1265271178</v>
      </c>
      <c r="L212" s="76">
        <f t="shared" si="1"/>
        <v>0.0273</v>
      </c>
    </row>
    <row r="213" ht="14.25" customHeight="1">
      <c r="A213" s="83">
        <f t="shared" si="12"/>
        <v>0.0273</v>
      </c>
      <c r="B213" s="4">
        <f t="shared" si="2"/>
        <v>3.930205709</v>
      </c>
      <c r="C213" s="4">
        <f t="shared" si="3"/>
        <v>3.872824706</v>
      </c>
      <c r="D213" s="4">
        <f t="shared" si="4"/>
        <v>6.255116659</v>
      </c>
      <c r="E213" s="4">
        <f t="shared" si="5"/>
        <v>0.2035122437</v>
      </c>
      <c r="F213" s="4">
        <f t="shared" si="6"/>
        <v>19.02993469</v>
      </c>
      <c r="G213" s="4">
        <f t="shared" si="7"/>
        <v>173.8264389</v>
      </c>
      <c r="H213" s="4">
        <f t="shared" si="8"/>
        <v>44.22833097</v>
      </c>
      <c r="I213" s="4">
        <f t="shared" si="9"/>
        <v>270.3692423</v>
      </c>
      <c r="J213" s="4">
        <f t="shared" si="10"/>
        <v>-51.23832859</v>
      </c>
      <c r="K213" s="2">
        <f t="shared" si="11"/>
        <v>0.1270380445</v>
      </c>
      <c r="L213" s="76">
        <f t="shared" si="1"/>
        <v>0.02743</v>
      </c>
    </row>
    <row r="214" ht="14.25" customHeight="1">
      <c r="A214" s="83">
        <f t="shared" si="12"/>
        <v>0.02743</v>
      </c>
      <c r="B214" s="4">
        <f t="shared" si="2"/>
        <v>3.923544726</v>
      </c>
      <c r="C214" s="4">
        <f t="shared" si="3"/>
        <v>3.866260973</v>
      </c>
      <c r="D214" s="4">
        <f t="shared" si="4"/>
        <v>6.244515376</v>
      </c>
      <c r="E214" s="4">
        <f t="shared" si="5"/>
        <v>0.2033805893</v>
      </c>
      <c r="F214" s="4">
        <f t="shared" si="6"/>
        <v>19.00998019</v>
      </c>
      <c r="G214" s="4">
        <f t="shared" si="7"/>
        <v>173.4620865</v>
      </c>
      <c r="H214" s="4">
        <f t="shared" si="8"/>
        <v>44.21055412</v>
      </c>
      <c r="I214" s="4">
        <f t="shared" si="9"/>
        <v>270.3692423</v>
      </c>
      <c r="J214" s="4">
        <f t="shared" si="10"/>
        <v>-51.23543329</v>
      </c>
      <c r="K214" s="2">
        <f t="shared" si="11"/>
        <v>0.1275481053</v>
      </c>
      <c r="L214" s="76">
        <f t="shared" si="1"/>
        <v>0.02756</v>
      </c>
    </row>
    <row r="215" ht="14.25" customHeight="1">
      <c r="A215" s="83">
        <f t="shared" si="12"/>
        <v>0.02756</v>
      </c>
      <c r="B215" s="4">
        <f t="shared" si="2"/>
        <v>3.91688412</v>
      </c>
      <c r="C215" s="4">
        <f t="shared" si="3"/>
        <v>3.859697612</v>
      </c>
      <c r="D215" s="4">
        <f t="shared" si="4"/>
        <v>6.233914692</v>
      </c>
      <c r="E215" s="4">
        <f t="shared" si="5"/>
        <v>0.2032490806</v>
      </c>
      <c r="F215" s="4">
        <f t="shared" si="6"/>
        <v>18.98998805</v>
      </c>
      <c r="G215" s="4">
        <f t="shared" si="7"/>
        <v>173.0974302</v>
      </c>
      <c r="H215" s="4">
        <f t="shared" si="8"/>
        <v>44.19263498</v>
      </c>
      <c r="I215" s="4">
        <f t="shared" si="9"/>
        <v>270.3692423</v>
      </c>
      <c r="J215" s="4">
        <f t="shared" si="10"/>
        <v>-51.23251481</v>
      </c>
      <c r="K215" s="2">
        <f t="shared" si="11"/>
        <v>0.1280573003</v>
      </c>
      <c r="L215" s="76">
        <f t="shared" si="1"/>
        <v>0.02769</v>
      </c>
    </row>
    <row r="216" ht="14.25" customHeight="1">
      <c r="A216" s="83">
        <f t="shared" si="12"/>
        <v>0.02769</v>
      </c>
      <c r="B216" s="4">
        <f t="shared" si="2"/>
        <v>3.910223893</v>
      </c>
      <c r="C216" s="4">
        <f t="shared" si="3"/>
        <v>3.853134624</v>
      </c>
      <c r="D216" s="4">
        <f t="shared" si="4"/>
        <v>6.223314611</v>
      </c>
      <c r="E216" s="4">
        <f t="shared" si="5"/>
        <v>0.2031177179</v>
      </c>
      <c r="F216" s="4">
        <f t="shared" si="6"/>
        <v>18.96995823</v>
      </c>
      <c r="G216" s="4">
        <f t="shared" si="7"/>
        <v>172.7324713</v>
      </c>
      <c r="H216" s="4">
        <f t="shared" si="8"/>
        <v>44.17457314</v>
      </c>
      <c r="I216" s="4">
        <f t="shared" si="9"/>
        <v>270.3692423</v>
      </c>
      <c r="J216" s="4">
        <f t="shared" si="10"/>
        <v>-51.22957309</v>
      </c>
      <c r="K216" s="2">
        <f t="shared" si="11"/>
        <v>0.1285656294</v>
      </c>
      <c r="L216" s="76">
        <f t="shared" si="1"/>
        <v>0.02782</v>
      </c>
    </row>
    <row r="217" ht="14.25" customHeight="1">
      <c r="A217" s="83">
        <f t="shared" si="12"/>
        <v>0.02782</v>
      </c>
      <c r="B217" s="4">
        <f t="shared" si="2"/>
        <v>3.903564048</v>
      </c>
      <c r="C217" s="4">
        <f t="shared" si="3"/>
        <v>3.846572013</v>
      </c>
      <c r="D217" s="4">
        <f t="shared" si="4"/>
        <v>6.21271514</v>
      </c>
      <c r="E217" s="4">
        <f t="shared" si="5"/>
        <v>0.2029865015</v>
      </c>
      <c r="F217" s="4">
        <f t="shared" si="6"/>
        <v>18.94989069</v>
      </c>
      <c r="G217" s="4">
        <f t="shared" si="7"/>
        <v>172.3672114</v>
      </c>
      <c r="H217" s="4">
        <f t="shared" si="8"/>
        <v>44.15636819</v>
      </c>
      <c r="I217" s="4">
        <f t="shared" si="9"/>
        <v>270.3692423</v>
      </c>
      <c r="J217" s="4">
        <f t="shared" si="10"/>
        <v>-51.22660806</v>
      </c>
      <c r="K217" s="2">
        <f t="shared" si="11"/>
        <v>0.1290730927</v>
      </c>
      <c r="L217" s="76">
        <f t="shared" si="1"/>
        <v>0.02795</v>
      </c>
    </row>
    <row r="218" ht="14.25" customHeight="1">
      <c r="A218" s="83">
        <f t="shared" si="12"/>
        <v>0.02795</v>
      </c>
      <c r="B218" s="4">
        <f t="shared" si="2"/>
        <v>3.896904589</v>
      </c>
      <c r="C218" s="4">
        <f t="shared" si="3"/>
        <v>3.840009782</v>
      </c>
      <c r="D218" s="4">
        <f t="shared" si="4"/>
        <v>6.202116281</v>
      </c>
      <c r="E218" s="4">
        <f t="shared" si="5"/>
        <v>0.2028554316</v>
      </c>
      <c r="F218" s="4">
        <f t="shared" si="6"/>
        <v>18.92978537</v>
      </c>
      <c r="G218" s="4">
        <f t="shared" si="7"/>
        <v>172.0016516</v>
      </c>
      <c r="H218" s="4">
        <f t="shared" si="8"/>
        <v>44.13801972</v>
      </c>
      <c r="I218" s="4">
        <f t="shared" si="9"/>
        <v>270.3692423</v>
      </c>
      <c r="J218" s="4">
        <f t="shared" si="10"/>
        <v>-51.22361965</v>
      </c>
      <c r="K218" s="2">
        <f t="shared" si="11"/>
        <v>0.1295796903</v>
      </c>
      <c r="L218" s="76">
        <f t="shared" si="1"/>
        <v>0.02808</v>
      </c>
    </row>
    <row r="219" ht="14.25" customHeight="1">
      <c r="A219" s="83">
        <f t="shared" si="12"/>
        <v>0.02808</v>
      </c>
      <c r="B219" s="4">
        <f t="shared" si="2"/>
        <v>3.890245519</v>
      </c>
      <c r="C219" s="4">
        <f t="shared" si="3"/>
        <v>3.833447934</v>
      </c>
      <c r="D219" s="4">
        <f t="shared" si="4"/>
        <v>6.191518042</v>
      </c>
      <c r="E219" s="4">
        <f t="shared" si="5"/>
        <v>0.2027245087</v>
      </c>
      <c r="F219" s="4">
        <f t="shared" si="6"/>
        <v>18.90964224</v>
      </c>
      <c r="G219" s="4">
        <f t="shared" si="7"/>
        <v>171.6357935</v>
      </c>
      <c r="H219" s="4">
        <f t="shared" si="8"/>
        <v>44.11952733</v>
      </c>
      <c r="I219" s="4">
        <f t="shared" si="9"/>
        <v>270.3692423</v>
      </c>
      <c r="J219" s="4">
        <f t="shared" si="10"/>
        <v>-51.22060781</v>
      </c>
      <c r="K219" s="2">
        <f t="shared" si="11"/>
        <v>0.1300854222</v>
      </c>
      <c r="L219" s="76">
        <f t="shared" si="1"/>
        <v>0.02821</v>
      </c>
    </row>
    <row r="220" ht="14.25" customHeight="1">
      <c r="A220" s="83">
        <f t="shared" si="12"/>
        <v>0.02821</v>
      </c>
      <c r="B220" s="4">
        <f t="shared" si="2"/>
        <v>3.88358684</v>
      </c>
      <c r="C220" s="4">
        <f t="shared" si="3"/>
        <v>3.826886472</v>
      </c>
      <c r="D220" s="4">
        <f t="shared" si="4"/>
        <v>6.180920425</v>
      </c>
      <c r="E220" s="4">
        <f t="shared" si="5"/>
        <v>0.202593733</v>
      </c>
      <c r="F220" s="4">
        <f t="shared" si="6"/>
        <v>18.88946126</v>
      </c>
      <c r="G220" s="4">
        <f t="shared" si="7"/>
        <v>171.2696384</v>
      </c>
      <c r="H220" s="4">
        <f t="shared" si="8"/>
        <v>44.10089062</v>
      </c>
      <c r="I220" s="4">
        <f t="shared" si="9"/>
        <v>270.3692423</v>
      </c>
      <c r="J220" s="4">
        <f t="shared" si="10"/>
        <v>-51.21757246</v>
      </c>
      <c r="K220" s="2">
        <f t="shared" si="11"/>
        <v>0.1305902885</v>
      </c>
      <c r="L220" s="76">
        <f t="shared" si="1"/>
        <v>0.02834</v>
      </c>
    </row>
    <row r="221" ht="14.25" customHeight="1">
      <c r="A221" s="83">
        <f t="shared" si="12"/>
        <v>0.02834</v>
      </c>
      <c r="B221" s="4">
        <f t="shared" si="2"/>
        <v>3.876928555</v>
      </c>
      <c r="C221" s="4">
        <f t="shared" si="3"/>
        <v>3.820325398</v>
      </c>
      <c r="D221" s="4">
        <f t="shared" si="4"/>
        <v>6.170323436</v>
      </c>
      <c r="E221" s="4">
        <f t="shared" si="5"/>
        <v>0.2024631048</v>
      </c>
      <c r="F221" s="4">
        <f t="shared" si="6"/>
        <v>18.86924238</v>
      </c>
      <c r="G221" s="4">
        <f t="shared" si="7"/>
        <v>170.9031878</v>
      </c>
      <c r="H221" s="4">
        <f t="shared" si="8"/>
        <v>44.08210918</v>
      </c>
      <c r="I221" s="4">
        <f t="shared" si="9"/>
        <v>270.3692423</v>
      </c>
      <c r="J221" s="4">
        <f t="shared" si="10"/>
        <v>-51.21451353</v>
      </c>
      <c r="K221" s="2">
        <f t="shared" si="11"/>
        <v>0.1310942892</v>
      </c>
      <c r="L221" s="76">
        <f t="shared" si="1"/>
        <v>0.02847</v>
      </c>
    </row>
    <row r="222" ht="14.25" customHeight="1">
      <c r="A222" s="83">
        <f t="shared" si="12"/>
        <v>0.02847</v>
      </c>
      <c r="B222" s="4">
        <f t="shared" si="2"/>
        <v>3.870270669</v>
      </c>
      <c r="C222" s="4">
        <f t="shared" si="3"/>
        <v>3.813764717</v>
      </c>
      <c r="D222" s="4">
        <f t="shared" si="4"/>
        <v>6.15972708</v>
      </c>
      <c r="E222" s="4">
        <f t="shared" si="5"/>
        <v>0.2023326245</v>
      </c>
      <c r="F222" s="4">
        <f t="shared" si="6"/>
        <v>18.84898556</v>
      </c>
      <c r="G222" s="4">
        <f t="shared" si="7"/>
        <v>170.5364432</v>
      </c>
      <c r="H222" s="4">
        <f t="shared" si="8"/>
        <v>44.06318259</v>
      </c>
      <c r="I222" s="4">
        <f t="shared" si="9"/>
        <v>270.3692423</v>
      </c>
      <c r="J222" s="4">
        <f t="shared" si="10"/>
        <v>-51.21143097</v>
      </c>
      <c r="K222" s="2">
        <f t="shared" si="11"/>
        <v>0.1315974244</v>
      </c>
      <c r="L222" s="76">
        <f t="shared" si="1"/>
        <v>0.0286</v>
      </c>
    </row>
    <row r="223" ht="14.25" customHeight="1">
      <c r="A223" s="83">
        <f t="shared" si="12"/>
        <v>0.0286</v>
      </c>
      <c r="B223" s="4">
        <f t="shared" si="2"/>
        <v>3.863613183</v>
      </c>
      <c r="C223" s="4">
        <f t="shared" si="3"/>
        <v>3.80720443</v>
      </c>
      <c r="D223" s="4">
        <f t="shared" si="4"/>
        <v>6.149131362</v>
      </c>
      <c r="E223" s="4">
        <f t="shared" si="5"/>
        <v>0.2022022922</v>
      </c>
      <c r="F223" s="4">
        <f t="shared" si="6"/>
        <v>18.82869075</v>
      </c>
      <c r="G223" s="4">
        <f t="shared" si="7"/>
        <v>170.1694058</v>
      </c>
      <c r="H223" s="4">
        <f t="shared" si="8"/>
        <v>44.04411047</v>
      </c>
      <c r="I223" s="4">
        <f t="shared" si="9"/>
        <v>270.3692423</v>
      </c>
      <c r="J223" s="4">
        <f t="shared" si="10"/>
        <v>-51.20832471</v>
      </c>
      <c r="K223" s="2">
        <f t="shared" si="11"/>
        <v>0.1320996941</v>
      </c>
      <c r="L223" s="76">
        <f t="shared" si="1"/>
        <v>0.02873</v>
      </c>
    </row>
    <row r="224" ht="14.25" customHeight="1">
      <c r="A224" s="83">
        <f t="shared" si="12"/>
        <v>0.02873</v>
      </c>
      <c r="B224" s="4">
        <f t="shared" si="2"/>
        <v>3.8569561</v>
      </c>
      <c r="C224" s="4">
        <f t="shared" si="3"/>
        <v>3.800644541</v>
      </c>
      <c r="D224" s="4">
        <f t="shared" si="4"/>
        <v>6.138536287</v>
      </c>
      <c r="E224" s="4">
        <f t="shared" si="5"/>
        <v>0.2020721084</v>
      </c>
      <c r="F224" s="4">
        <f t="shared" si="6"/>
        <v>18.80835792</v>
      </c>
      <c r="G224" s="4">
        <f t="shared" si="7"/>
        <v>169.8020773</v>
      </c>
      <c r="H224" s="4">
        <f t="shared" si="8"/>
        <v>44.02489239</v>
      </c>
      <c r="I224" s="4">
        <f t="shared" si="9"/>
        <v>270.3692423</v>
      </c>
      <c r="J224" s="4">
        <f t="shared" si="10"/>
        <v>-51.20519467</v>
      </c>
      <c r="K224" s="2">
        <f t="shared" si="11"/>
        <v>0.1326010984</v>
      </c>
      <c r="L224" s="76">
        <f t="shared" si="1"/>
        <v>0.02886</v>
      </c>
    </row>
    <row r="225" ht="14.25" customHeight="1">
      <c r="A225" s="83">
        <f t="shared" si="12"/>
        <v>0.02886</v>
      </c>
      <c r="B225" s="4">
        <f t="shared" si="2"/>
        <v>3.850299425</v>
      </c>
      <c r="C225" s="4">
        <f t="shared" si="3"/>
        <v>3.794085053</v>
      </c>
      <c r="D225" s="4">
        <f t="shared" si="4"/>
        <v>6.127941859</v>
      </c>
      <c r="E225" s="4">
        <f t="shared" si="5"/>
        <v>0.2019420734</v>
      </c>
      <c r="F225" s="4">
        <f t="shared" si="6"/>
        <v>18.78798702</v>
      </c>
      <c r="G225" s="4">
        <f t="shared" si="7"/>
        <v>169.434459</v>
      </c>
      <c r="H225" s="4">
        <f t="shared" si="8"/>
        <v>44.00552796</v>
      </c>
      <c r="I225" s="4">
        <f t="shared" si="9"/>
        <v>270.3692423</v>
      </c>
      <c r="J225" s="4">
        <f t="shared" si="10"/>
        <v>-51.20204079</v>
      </c>
      <c r="K225" s="2">
        <f t="shared" si="11"/>
        <v>0.1331016374</v>
      </c>
      <c r="L225" s="76">
        <f t="shared" si="1"/>
        <v>0.02899</v>
      </c>
    </row>
    <row r="226" ht="14.25" customHeight="1">
      <c r="A226" s="83">
        <f t="shared" si="12"/>
        <v>0.02899</v>
      </c>
      <c r="B226" s="4">
        <f t="shared" si="2"/>
        <v>3.84364316</v>
      </c>
      <c r="C226" s="4">
        <f t="shared" si="3"/>
        <v>3.78752597</v>
      </c>
      <c r="D226" s="4">
        <f t="shared" si="4"/>
        <v>6.117348084</v>
      </c>
      <c r="E226" s="4">
        <f t="shared" si="5"/>
        <v>0.2018121874</v>
      </c>
      <c r="F226" s="4">
        <f t="shared" si="6"/>
        <v>18.76757801</v>
      </c>
      <c r="G226" s="4">
        <f t="shared" si="7"/>
        <v>169.0665525</v>
      </c>
      <c r="H226" s="4">
        <f t="shared" si="8"/>
        <v>43.98601677</v>
      </c>
      <c r="I226" s="4">
        <f t="shared" si="9"/>
        <v>270.3692423</v>
      </c>
      <c r="J226" s="4">
        <f t="shared" si="10"/>
        <v>-51.19886302</v>
      </c>
      <c r="K226" s="2">
        <f t="shared" si="11"/>
        <v>0.133601311</v>
      </c>
      <c r="L226" s="76">
        <f t="shared" si="1"/>
        <v>0.02912</v>
      </c>
    </row>
    <row r="227" ht="14.25" customHeight="1">
      <c r="A227" s="83">
        <f t="shared" si="12"/>
        <v>0.02912</v>
      </c>
      <c r="B227" s="4">
        <f t="shared" si="2"/>
        <v>3.836987308</v>
      </c>
      <c r="C227" s="4">
        <f t="shared" si="3"/>
        <v>3.780967293</v>
      </c>
      <c r="D227" s="4">
        <f t="shared" si="4"/>
        <v>6.106754966</v>
      </c>
      <c r="E227" s="4">
        <f t="shared" si="5"/>
        <v>0.2016824507</v>
      </c>
      <c r="F227" s="4">
        <f t="shared" si="6"/>
        <v>18.74713085</v>
      </c>
      <c r="G227" s="4">
        <f t="shared" si="7"/>
        <v>168.6983592</v>
      </c>
      <c r="H227" s="4">
        <f t="shared" si="8"/>
        <v>43.96635842</v>
      </c>
      <c r="I227" s="4">
        <f t="shared" si="9"/>
        <v>270.3692423</v>
      </c>
      <c r="J227" s="4">
        <f t="shared" si="10"/>
        <v>-51.19566127</v>
      </c>
      <c r="K227" s="2">
        <f t="shared" si="11"/>
        <v>0.1341001193</v>
      </c>
      <c r="L227" s="76">
        <f t="shared" si="1"/>
        <v>0.02925</v>
      </c>
    </row>
    <row r="228" ht="14.25" customHeight="1">
      <c r="A228" s="83">
        <f t="shared" si="12"/>
        <v>0.02925</v>
      </c>
      <c r="B228" s="4">
        <f t="shared" si="2"/>
        <v>3.830331872</v>
      </c>
      <c r="C228" s="4">
        <f t="shared" si="3"/>
        <v>3.774409026</v>
      </c>
      <c r="D228" s="4">
        <f t="shared" si="4"/>
        <v>6.09616251</v>
      </c>
      <c r="E228" s="4">
        <f t="shared" si="5"/>
        <v>0.2015528637</v>
      </c>
      <c r="F228" s="4">
        <f t="shared" si="6"/>
        <v>18.72664549</v>
      </c>
      <c r="G228" s="4">
        <f t="shared" si="7"/>
        <v>168.3298807</v>
      </c>
      <c r="H228" s="4">
        <f t="shared" si="8"/>
        <v>43.9465525</v>
      </c>
      <c r="I228" s="4">
        <f t="shared" si="9"/>
        <v>270.3692423</v>
      </c>
      <c r="J228" s="4">
        <f t="shared" si="10"/>
        <v>-51.19243549</v>
      </c>
      <c r="K228" s="2">
        <f t="shared" si="11"/>
        <v>0.1345980625</v>
      </c>
      <c r="L228" s="76">
        <f t="shared" si="1"/>
        <v>0.02938</v>
      </c>
    </row>
    <row r="229" ht="14.25" customHeight="1">
      <c r="A229" s="83">
        <f t="shared" si="12"/>
        <v>0.02938</v>
      </c>
      <c r="B229" s="4">
        <f t="shared" si="2"/>
        <v>3.823676855</v>
      </c>
      <c r="C229" s="4">
        <f t="shared" si="3"/>
        <v>3.767851173</v>
      </c>
      <c r="D229" s="4">
        <f t="shared" si="4"/>
        <v>6.085570723</v>
      </c>
      <c r="E229" s="4">
        <f t="shared" si="5"/>
        <v>0.2014234267</v>
      </c>
      <c r="F229" s="4">
        <f t="shared" si="6"/>
        <v>18.7061219</v>
      </c>
      <c r="G229" s="4">
        <f t="shared" si="7"/>
        <v>167.9611184</v>
      </c>
      <c r="H229" s="4">
        <f t="shared" si="8"/>
        <v>43.9265986</v>
      </c>
      <c r="I229" s="4">
        <f t="shared" si="9"/>
        <v>270.3692423</v>
      </c>
      <c r="J229" s="4">
        <f t="shared" si="10"/>
        <v>-51.18918561</v>
      </c>
      <c r="K229" s="2">
        <f t="shared" si="11"/>
        <v>0.1350951404</v>
      </c>
      <c r="L229" s="76">
        <f t="shared" si="1"/>
        <v>0.02951</v>
      </c>
    </row>
    <row r="230" ht="14.25" customHeight="1">
      <c r="A230" s="83">
        <f t="shared" si="12"/>
        <v>0.02951</v>
      </c>
      <c r="B230" s="4">
        <f t="shared" si="2"/>
        <v>3.817022261</v>
      </c>
      <c r="C230" s="4">
        <f t="shared" si="3"/>
        <v>3.761293736</v>
      </c>
      <c r="D230" s="4">
        <f t="shared" si="4"/>
        <v>6.074979607</v>
      </c>
      <c r="E230" s="4">
        <f t="shared" si="5"/>
        <v>0.2012941399</v>
      </c>
      <c r="F230" s="4">
        <f t="shared" si="6"/>
        <v>18.68556004</v>
      </c>
      <c r="G230" s="4">
        <f t="shared" si="7"/>
        <v>167.5920739</v>
      </c>
      <c r="H230" s="4">
        <f t="shared" si="8"/>
        <v>43.90649632</v>
      </c>
      <c r="I230" s="4">
        <f t="shared" si="9"/>
        <v>270.3692423</v>
      </c>
      <c r="J230" s="4">
        <f t="shared" si="10"/>
        <v>-51.18591157</v>
      </c>
      <c r="K230" s="2">
        <f t="shared" si="11"/>
        <v>0.1355913533</v>
      </c>
      <c r="L230" s="76">
        <f t="shared" si="1"/>
        <v>0.02964</v>
      </c>
    </row>
    <row r="231" ht="14.25" customHeight="1">
      <c r="A231" s="83">
        <f t="shared" si="12"/>
        <v>0.02964</v>
      </c>
      <c r="B231" s="4">
        <f t="shared" si="2"/>
        <v>3.810368092</v>
      </c>
      <c r="C231" s="4">
        <f t="shared" si="3"/>
        <v>3.754736718</v>
      </c>
      <c r="D231" s="4">
        <f t="shared" si="4"/>
        <v>6.064389169</v>
      </c>
      <c r="E231" s="4">
        <f t="shared" si="5"/>
        <v>0.2011650037</v>
      </c>
      <c r="F231" s="4">
        <f t="shared" si="6"/>
        <v>18.66495985</v>
      </c>
      <c r="G231" s="4">
        <f t="shared" si="7"/>
        <v>167.2227486</v>
      </c>
      <c r="H231" s="4">
        <f t="shared" si="8"/>
        <v>43.88624526</v>
      </c>
      <c r="I231" s="4">
        <f t="shared" si="9"/>
        <v>270.3692423</v>
      </c>
      <c r="J231" s="4">
        <f t="shared" si="10"/>
        <v>-51.18261329</v>
      </c>
      <c r="K231" s="2">
        <f t="shared" si="11"/>
        <v>0.1360867012</v>
      </c>
      <c r="L231" s="76">
        <f t="shared" si="1"/>
        <v>0.02977</v>
      </c>
    </row>
    <row r="232" ht="14.25" customHeight="1">
      <c r="A232" s="83">
        <f t="shared" si="12"/>
        <v>0.02977</v>
      </c>
      <c r="B232" s="4">
        <f t="shared" si="2"/>
        <v>3.803714353</v>
      </c>
      <c r="C232" s="4">
        <f t="shared" si="3"/>
        <v>3.748180123</v>
      </c>
      <c r="D232" s="4">
        <f t="shared" si="4"/>
        <v>6.053799413</v>
      </c>
      <c r="E232" s="4">
        <f t="shared" si="5"/>
        <v>0.2010360184</v>
      </c>
      <c r="F232" s="4">
        <f t="shared" si="6"/>
        <v>18.64432131</v>
      </c>
      <c r="G232" s="4">
        <f t="shared" si="7"/>
        <v>166.8531443</v>
      </c>
      <c r="H232" s="4">
        <f t="shared" si="8"/>
        <v>43.86584501</v>
      </c>
      <c r="I232" s="4">
        <f t="shared" si="9"/>
        <v>270.3692423</v>
      </c>
      <c r="J232" s="4">
        <f t="shared" si="10"/>
        <v>-51.17929071</v>
      </c>
      <c r="K232" s="2">
        <f t="shared" si="11"/>
        <v>0.1365811841</v>
      </c>
      <c r="L232" s="76">
        <f t="shared" si="1"/>
        <v>0.0299</v>
      </c>
    </row>
    <row r="233" ht="14.25" customHeight="1">
      <c r="A233" s="83">
        <f t="shared" si="12"/>
        <v>0.0299</v>
      </c>
      <c r="B233" s="4">
        <f t="shared" si="2"/>
        <v>3.797061045</v>
      </c>
      <c r="C233" s="4">
        <f t="shared" si="3"/>
        <v>3.741623954</v>
      </c>
      <c r="D233" s="4">
        <f t="shared" si="4"/>
        <v>6.043210345</v>
      </c>
      <c r="E233" s="4">
        <f t="shared" si="5"/>
        <v>0.2009071843</v>
      </c>
      <c r="F233" s="4">
        <f t="shared" si="6"/>
        <v>18.62364438</v>
      </c>
      <c r="G233" s="4">
        <f t="shared" si="7"/>
        <v>166.4832623</v>
      </c>
      <c r="H233" s="4">
        <f t="shared" si="8"/>
        <v>43.84529518</v>
      </c>
      <c r="I233" s="4">
        <f t="shared" si="9"/>
        <v>270.3692423</v>
      </c>
      <c r="J233" s="4">
        <f t="shared" si="10"/>
        <v>-51.17594377</v>
      </c>
      <c r="K233" s="2">
        <f t="shared" si="11"/>
        <v>0.137074802</v>
      </c>
      <c r="L233" s="76">
        <f t="shared" si="1"/>
        <v>0.03003</v>
      </c>
    </row>
    <row r="234" ht="14.25" customHeight="1">
      <c r="A234" s="83">
        <f t="shared" si="12"/>
        <v>0.03003</v>
      </c>
      <c r="B234" s="4">
        <f t="shared" si="2"/>
        <v>3.790408172</v>
      </c>
      <c r="C234" s="4">
        <f t="shared" si="3"/>
        <v>3.735068213</v>
      </c>
      <c r="D234" s="4">
        <f t="shared" si="4"/>
        <v>6.032621969</v>
      </c>
      <c r="E234" s="4">
        <f t="shared" si="5"/>
        <v>0.2007785018</v>
      </c>
      <c r="F234" s="4">
        <f t="shared" si="6"/>
        <v>18.602929</v>
      </c>
      <c r="G234" s="4">
        <f t="shared" si="7"/>
        <v>166.1131043</v>
      </c>
      <c r="H234" s="4">
        <f t="shared" si="8"/>
        <v>43.82459534</v>
      </c>
      <c r="I234" s="4">
        <f t="shared" si="9"/>
        <v>270.3692423</v>
      </c>
      <c r="J234" s="4">
        <f t="shared" si="10"/>
        <v>-51.1725724</v>
      </c>
      <c r="K234" s="2">
        <f t="shared" si="11"/>
        <v>0.1375675551</v>
      </c>
      <c r="L234" s="76">
        <f t="shared" si="1"/>
        <v>0.03016</v>
      </c>
    </row>
    <row r="235" ht="14.25" customHeight="1">
      <c r="A235" s="83">
        <f t="shared" si="12"/>
        <v>0.03016</v>
      </c>
      <c r="B235" s="4">
        <f t="shared" si="2"/>
        <v>3.783755738</v>
      </c>
      <c r="C235" s="4">
        <f t="shared" si="3"/>
        <v>3.728512904</v>
      </c>
      <c r="D235" s="4">
        <f t="shared" si="4"/>
        <v>6.022034291</v>
      </c>
      <c r="E235" s="4">
        <f t="shared" si="5"/>
        <v>0.200649971</v>
      </c>
      <c r="F235" s="4">
        <f t="shared" si="6"/>
        <v>18.58217514</v>
      </c>
      <c r="G235" s="4">
        <f t="shared" si="7"/>
        <v>165.7426719</v>
      </c>
      <c r="H235" s="4">
        <f t="shared" si="8"/>
        <v>43.80374511</v>
      </c>
      <c r="I235" s="4">
        <f t="shared" si="9"/>
        <v>270.3692423</v>
      </c>
      <c r="J235" s="4">
        <f t="shared" si="10"/>
        <v>-51.16917654</v>
      </c>
      <c r="K235" s="2">
        <f t="shared" si="11"/>
        <v>0.1380594433</v>
      </c>
      <c r="L235" s="76">
        <f t="shared" si="1"/>
        <v>0.03029</v>
      </c>
    </row>
    <row r="236" ht="14.25" customHeight="1">
      <c r="A236" s="83">
        <f t="shared" si="12"/>
        <v>0.03029</v>
      </c>
      <c r="B236" s="4">
        <f t="shared" si="2"/>
        <v>3.777103745</v>
      </c>
      <c r="C236" s="4">
        <f t="shared" si="3"/>
        <v>3.72195803</v>
      </c>
      <c r="D236" s="4">
        <f t="shared" si="4"/>
        <v>6.011447315</v>
      </c>
      <c r="E236" s="4">
        <f t="shared" si="5"/>
        <v>0.2005215924</v>
      </c>
      <c r="F236" s="4">
        <f t="shared" si="6"/>
        <v>18.56138277</v>
      </c>
      <c r="G236" s="4">
        <f t="shared" si="7"/>
        <v>165.3719666</v>
      </c>
      <c r="H236" s="4">
        <f t="shared" si="8"/>
        <v>43.78274408</v>
      </c>
      <c r="I236" s="4">
        <f t="shared" si="9"/>
        <v>270.3692423</v>
      </c>
      <c r="J236" s="4">
        <f t="shared" si="10"/>
        <v>-51.16575611</v>
      </c>
      <c r="K236" s="2">
        <f t="shared" si="11"/>
        <v>0.1385504668</v>
      </c>
      <c r="L236" s="76">
        <f t="shared" si="1"/>
        <v>0.03042</v>
      </c>
    </row>
    <row r="237" ht="14.25" customHeight="1">
      <c r="A237" s="83">
        <f t="shared" si="12"/>
        <v>0.03042</v>
      </c>
      <c r="B237" s="4">
        <f t="shared" si="2"/>
        <v>3.770452196</v>
      </c>
      <c r="C237" s="4">
        <f t="shared" si="3"/>
        <v>3.715403594</v>
      </c>
      <c r="D237" s="4">
        <f t="shared" si="4"/>
        <v>6.000861048</v>
      </c>
      <c r="E237" s="4">
        <f t="shared" si="5"/>
        <v>0.2003933662</v>
      </c>
      <c r="F237" s="4">
        <f t="shared" si="6"/>
        <v>18.54055184</v>
      </c>
      <c r="G237" s="4">
        <f t="shared" si="7"/>
        <v>165.0009901</v>
      </c>
      <c r="H237" s="4">
        <f t="shared" si="8"/>
        <v>43.76159184</v>
      </c>
      <c r="I237" s="4">
        <f t="shared" si="9"/>
        <v>270.3692423</v>
      </c>
      <c r="J237" s="4">
        <f t="shared" si="10"/>
        <v>-51.16231106</v>
      </c>
      <c r="K237" s="2">
        <f t="shared" si="11"/>
        <v>0.1390406256</v>
      </c>
      <c r="L237" s="76">
        <f t="shared" si="1"/>
        <v>0.03055</v>
      </c>
    </row>
    <row r="238" ht="14.25" customHeight="1">
      <c r="A238" s="83">
        <f t="shared" si="12"/>
        <v>0.03055</v>
      </c>
      <c r="B238" s="4">
        <f t="shared" si="2"/>
        <v>3.763801096</v>
      </c>
      <c r="C238" s="4">
        <f t="shared" si="3"/>
        <v>3.7088496</v>
      </c>
      <c r="D238" s="4">
        <f t="shared" si="4"/>
        <v>5.990275492</v>
      </c>
      <c r="E238" s="4">
        <f t="shared" si="5"/>
        <v>0.2002652927</v>
      </c>
      <c r="F238" s="4">
        <f t="shared" si="6"/>
        <v>18.51968232</v>
      </c>
      <c r="G238" s="4">
        <f t="shared" si="7"/>
        <v>164.6297439</v>
      </c>
      <c r="H238" s="4">
        <f t="shared" si="8"/>
        <v>43.740288</v>
      </c>
      <c r="I238" s="4">
        <f t="shared" si="9"/>
        <v>270.3692423</v>
      </c>
      <c r="J238" s="4">
        <f t="shared" si="10"/>
        <v>-51.15884131</v>
      </c>
      <c r="K238" s="2">
        <f t="shared" si="11"/>
        <v>0.1395299197</v>
      </c>
      <c r="L238" s="76">
        <f t="shared" si="1"/>
        <v>0.03068</v>
      </c>
    </row>
    <row r="239" ht="14.25" customHeight="1">
      <c r="A239" s="83">
        <f t="shared" si="12"/>
        <v>0.03068</v>
      </c>
      <c r="B239" s="4">
        <f t="shared" si="2"/>
        <v>3.757150447</v>
      </c>
      <c r="C239" s="4">
        <f t="shared" si="3"/>
        <v>3.70229605</v>
      </c>
      <c r="D239" s="4">
        <f t="shared" si="4"/>
        <v>5.979690655</v>
      </c>
      <c r="E239" s="4">
        <f t="shared" si="5"/>
        <v>0.2001373723</v>
      </c>
      <c r="F239" s="4">
        <f t="shared" si="6"/>
        <v>18.49877416</v>
      </c>
      <c r="G239" s="4">
        <f t="shared" si="7"/>
        <v>164.2582297</v>
      </c>
      <c r="H239" s="4">
        <f t="shared" si="8"/>
        <v>43.71883215</v>
      </c>
      <c r="I239" s="4">
        <f t="shared" si="9"/>
        <v>270.3692423</v>
      </c>
      <c r="J239" s="4">
        <f t="shared" si="10"/>
        <v>-51.15534681</v>
      </c>
      <c r="K239" s="2">
        <f t="shared" si="11"/>
        <v>0.1400183493</v>
      </c>
      <c r="L239" s="76">
        <f t="shared" si="1"/>
        <v>0.03081</v>
      </c>
    </row>
    <row r="240" ht="14.25" customHeight="1">
      <c r="A240" s="83">
        <f t="shared" si="12"/>
        <v>0.03081</v>
      </c>
      <c r="B240" s="4">
        <f t="shared" si="2"/>
        <v>3.750500252</v>
      </c>
      <c r="C240" s="4">
        <f t="shared" si="3"/>
        <v>3.695742948</v>
      </c>
      <c r="D240" s="4">
        <f t="shared" si="4"/>
        <v>5.969106541</v>
      </c>
      <c r="E240" s="4">
        <f t="shared" si="5"/>
        <v>0.2000096052</v>
      </c>
      <c r="F240" s="4">
        <f t="shared" si="6"/>
        <v>18.47782732</v>
      </c>
      <c r="G240" s="4">
        <f t="shared" si="7"/>
        <v>163.8864492</v>
      </c>
      <c r="H240" s="4">
        <f t="shared" si="8"/>
        <v>43.69722389</v>
      </c>
      <c r="I240" s="4">
        <f t="shared" si="9"/>
        <v>270.3692423</v>
      </c>
      <c r="J240" s="4">
        <f t="shared" si="10"/>
        <v>-51.15182748</v>
      </c>
      <c r="K240" s="2">
        <f t="shared" si="11"/>
        <v>0.1405059143</v>
      </c>
      <c r="L240" s="76">
        <f t="shared" si="1"/>
        <v>0.03094</v>
      </c>
    </row>
    <row r="241" ht="14.25" customHeight="1">
      <c r="A241" s="83">
        <f t="shared" si="12"/>
        <v>0.03094</v>
      </c>
      <c r="B241" s="4">
        <f t="shared" si="2"/>
        <v>3.743850514</v>
      </c>
      <c r="C241" s="4">
        <f t="shared" si="3"/>
        <v>3.689190296</v>
      </c>
      <c r="D241" s="4">
        <f t="shared" si="4"/>
        <v>5.958523155</v>
      </c>
      <c r="E241" s="4">
        <f t="shared" si="5"/>
        <v>0.1998819919</v>
      </c>
      <c r="F241" s="4">
        <f t="shared" si="6"/>
        <v>18.45684177</v>
      </c>
      <c r="G241" s="4">
        <f t="shared" si="7"/>
        <v>163.5144039</v>
      </c>
      <c r="H241" s="4">
        <f t="shared" si="8"/>
        <v>43.67546281</v>
      </c>
      <c r="I241" s="4">
        <f t="shared" si="9"/>
        <v>270.3692423</v>
      </c>
      <c r="J241" s="4">
        <f t="shared" si="10"/>
        <v>-51.14828327</v>
      </c>
      <c r="K241" s="2">
        <f t="shared" si="11"/>
        <v>0.1409926149</v>
      </c>
      <c r="L241" s="76">
        <f t="shared" si="1"/>
        <v>0.03107</v>
      </c>
    </row>
    <row r="242" ht="14.25" customHeight="1">
      <c r="A242" s="83">
        <f t="shared" si="12"/>
        <v>0.03107</v>
      </c>
      <c r="B242" s="4">
        <f t="shared" si="2"/>
        <v>3.737201237</v>
      </c>
      <c r="C242" s="4">
        <f t="shared" si="3"/>
        <v>3.682638099</v>
      </c>
      <c r="D242" s="4">
        <f t="shared" si="4"/>
        <v>5.947940502</v>
      </c>
      <c r="E242" s="4">
        <f t="shared" si="5"/>
        <v>0.1997545325</v>
      </c>
      <c r="F242" s="4">
        <f t="shared" si="6"/>
        <v>18.43581747</v>
      </c>
      <c r="G242" s="4">
        <f t="shared" si="7"/>
        <v>163.1420956</v>
      </c>
      <c r="H242" s="4">
        <f t="shared" si="8"/>
        <v>43.65354853</v>
      </c>
      <c r="I242" s="4">
        <f t="shared" si="9"/>
        <v>270.3692423</v>
      </c>
      <c r="J242" s="4">
        <f t="shared" si="10"/>
        <v>-51.1447141</v>
      </c>
      <c r="K242" s="2">
        <f t="shared" si="11"/>
        <v>0.141478451</v>
      </c>
      <c r="L242" s="76">
        <f t="shared" si="1"/>
        <v>0.0312</v>
      </c>
    </row>
    <row r="243" ht="14.25" customHeight="1">
      <c r="A243" s="83">
        <f t="shared" si="12"/>
        <v>0.0312</v>
      </c>
      <c r="B243" s="4">
        <f t="shared" si="2"/>
        <v>3.730552424</v>
      </c>
      <c r="C243" s="4">
        <f t="shared" si="3"/>
        <v>3.676086359</v>
      </c>
      <c r="D243" s="4">
        <f t="shared" si="4"/>
        <v>5.937358588</v>
      </c>
      <c r="E243" s="4">
        <f t="shared" si="5"/>
        <v>0.1996272274</v>
      </c>
      <c r="F243" s="4">
        <f t="shared" si="6"/>
        <v>18.41475438</v>
      </c>
      <c r="G243" s="4">
        <f t="shared" si="7"/>
        <v>162.7695258</v>
      </c>
      <c r="H243" s="4">
        <f t="shared" si="8"/>
        <v>43.63148062</v>
      </c>
      <c r="I243" s="4">
        <f t="shared" si="9"/>
        <v>270.3692423</v>
      </c>
      <c r="J243" s="4">
        <f t="shared" si="10"/>
        <v>-51.14111992</v>
      </c>
      <c r="K243" s="2">
        <f t="shared" si="11"/>
        <v>0.1419634228</v>
      </c>
      <c r="L243" s="76">
        <f t="shared" si="1"/>
        <v>0.03133</v>
      </c>
    </row>
    <row r="244" ht="14.25" customHeight="1">
      <c r="A244" s="83">
        <f t="shared" si="12"/>
        <v>0.03133</v>
      </c>
      <c r="B244" s="4">
        <f t="shared" si="2"/>
        <v>3.723904079</v>
      </c>
      <c r="C244" s="4">
        <f t="shared" si="3"/>
        <v>3.669535079</v>
      </c>
      <c r="D244" s="4">
        <f t="shared" si="4"/>
        <v>5.926777417</v>
      </c>
      <c r="E244" s="4">
        <f t="shared" si="5"/>
        <v>0.1995000769</v>
      </c>
      <c r="F244" s="4">
        <f t="shared" si="6"/>
        <v>18.39365246</v>
      </c>
      <c r="G244" s="4">
        <f t="shared" si="7"/>
        <v>162.3966964</v>
      </c>
      <c r="H244" s="4">
        <f t="shared" si="8"/>
        <v>43.60925871</v>
      </c>
      <c r="I244" s="4">
        <f t="shared" si="9"/>
        <v>270.3692423</v>
      </c>
      <c r="J244" s="4">
        <f t="shared" si="10"/>
        <v>-51.13750065</v>
      </c>
      <c r="K244" s="2">
        <f t="shared" si="11"/>
        <v>0.1424475304</v>
      </c>
      <c r="L244" s="76">
        <f t="shared" si="1"/>
        <v>0.03146</v>
      </c>
    </row>
    <row r="245" ht="14.25" customHeight="1">
      <c r="A245" s="83">
        <f t="shared" si="12"/>
        <v>0.03146</v>
      </c>
      <c r="B245" s="4">
        <f t="shared" si="2"/>
        <v>3.717256204</v>
      </c>
      <c r="C245" s="4">
        <f t="shared" si="3"/>
        <v>3.662984263</v>
      </c>
      <c r="D245" s="4">
        <f t="shared" si="4"/>
        <v>5.916196996</v>
      </c>
      <c r="E245" s="4">
        <f t="shared" si="5"/>
        <v>0.1993730813</v>
      </c>
      <c r="F245" s="4">
        <f t="shared" si="6"/>
        <v>18.37251167</v>
      </c>
      <c r="G245" s="4">
        <f t="shared" si="7"/>
        <v>162.0236089</v>
      </c>
      <c r="H245" s="4">
        <f t="shared" si="8"/>
        <v>43.58688238</v>
      </c>
      <c r="I245" s="4">
        <f t="shared" si="9"/>
        <v>270.3692423</v>
      </c>
      <c r="J245" s="4">
        <f t="shared" si="10"/>
        <v>-51.13385622</v>
      </c>
      <c r="K245" s="2">
        <f t="shared" si="11"/>
        <v>0.1429307737</v>
      </c>
      <c r="L245" s="76">
        <f t="shared" si="1"/>
        <v>0.03159</v>
      </c>
    </row>
    <row r="246" ht="14.25" customHeight="1">
      <c r="A246" s="83">
        <f t="shared" si="12"/>
        <v>0.03159</v>
      </c>
      <c r="B246" s="4">
        <f t="shared" si="2"/>
        <v>3.710608802</v>
      </c>
      <c r="C246" s="4">
        <f t="shared" si="3"/>
        <v>3.656433914</v>
      </c>
      <c r="D246" s="4">
        <f t="shared" si="4"/>
        <v>5.905617328</v>
      </c>
      <c r="E246" s="4">
        <f t="shared" si="5"/>
        <v>0.1992462409</v>
      </c>
      <c r="F246" s="4">
        <f t="shared" si="6"/>
        <v>18.35133199</v>
      </c>
      <c r="G246" s="4">
        <f t="shared" si="7"/>
        <v>161.6502651</v>
      </c>
      <c r="H246" s="4">
        <f t="shared" si="8"/>
        <v>43.56435123</v>
      </c>
      <c r="I246" s="4">
        <f t="shared" si="9"/>
        <v>270.3692423</v>
      </c>
      <c r="J246" s="4">
        <f t="shared" si="10"/>
        <v>-51.13018659</v>
      </c>
      <c r="K246" s="2">
        <f t="shared" si="11"/>
        <v>0.1434131528</v>
      </c>
      <c r="L246" s="76">
        <f t="shared" si="1"/>
        <v>0.03172</v>
      </c>
    </row>
    <row r="247" ht="14.25" customHeight="1">
      <c r="A247" s="83">
        <f t="shared" si="12"/>
        <v>0.03172</v>
      </c>
      <c r="B247" s="4">
        <f t="shared" si="2"/>
        <v>3.703961878</v>
      </c>
      <c r="C247" s="4">
        <f t="shared" si="3"/>
        <v>3.649884035</v>
      </c>
      <c r="D247" s="4">
        <f t="shared" si="4"/>
        <v>5.895038419</v>
      </c>
      <c r="E247" s="4">
        <f t="shared" si="5"/>
        <v>0.199119556</v>
      </c>
      <c r="F247" s="4">
        <f t="shared" si="6"/>
        <v>18.33011336</v>
      </c>
      <c r="G247" s="4">
        <f t="shared" si="7"/>
        <v>161.2766668</v>
      </c>
      <c r="H247" s="4">
        <f t="shared" si="8"/>
        <v>43.54166487</v>
      </c>
      <c r="I247" s="4">
        <f t="shared" si="9"/>
        <v>270.3692423</v>
      </c>
      <c r="J247" s="4">
        <f t="shared" si="10"/>
        <v>-51.12649168</v>
      </c>
      <c r="K247" s="2">
        <f t="shared" si="11"/>
        <v>0.1438946679</v>
      </c>
      <c r="L247" s="76">
        <f t="shared" si="1"/>
        <v>0.03185</v>
      </c>
    </row>
    <row r="248" ht="14.25" customHeight="1">
      <c r="A248" s="83">
        <f t="shared" si="12"/>
        <v>0.03185</v>
      </c>
      <c r="B248" s="4">
        <f t="shared" si="2"/>
        <v>3.697315434</v>
      </c>
      <c r="C248" s="4">
        <f t="shared" si="3"/>
        <v>3.643334629</v>
      </c>
      <c r="D248" s="4">
        <f t="shared" si="4"/>
        <v>5.884460275</v>
      </c>
      <c r="E248" s="4">
        <f t="shared" si="5"/>
        <v>0.198993027</v>
      </c>
      <c r="F248" s="4">
        <f t="shared" si="6"/>
        <v>18.30885576</v>
      </c>
      <c r="G248" s="4">
        <f t="shared" si="7"/>
        <v>160.9028156</v>
      </c>
      <c r="H248" s="4">
        <f t="shared" si="8"/>
        <v>43.5188229</v>
      </c>
      <c r="I248" s="4">
        <f t="shared" si="9"/>
        <v>270.3692423</v>
      </c>
      <c r="J248" s="4">
        <f t="shared" si="10"/>
        <v>-51.12277142</v>
      </c>
      <c r="K248" s="2">
        <f t="shared" si="11"/>
        <v>0.1443753189</v>
      </c>
      <c r="L248" s="76">
        <f t="shared" si="1"/>
        <v>0.03198</v>
      </c>
    </row>
    <row r="249" ht="14.25" customHeight="1">
      <c r="A249" s="83">
        <f t="shared" si="12"/>
        <v>0.03198</v>
      </c>
      <c r="B249" s="4">
        <f t="shared" si="2"/>
        <v>3.690669474</v>
      </c>
      <c r="C249" s="4">
        <f t="shared" si="3"/>
        <v>3.6367857</v>
      </c>
      <c r="D249" s="4">
        <f t="shared" si="4"/>
        <v>5.873882901</v>
      </c>
      <c r="E249" s="4">
        <f t="shared" si="5"/>
        <v>0.1988666542</v>
      </c>
      <c r="F249" s="4">
        <f t="shared" si="6"/>
        <v>18.28755914</v>
      </c>
      <c r="G249" s="4">
        <f t="shared" si="7"/>
        <v>160.5287133</v>
      </c>
      <c r="H249" s="4">
        <f t="shared" si="8"/>
        <v>43.49582491</v>
      </c>
      <c r="I249" s="4">
        <f t="shared" si="9"/>
        <v>270.3692423</v>
      </c>
      <c r="J249" s="4">
        <f t="shared" si="10"/>
        <v>-51.11902575</v>
      </c>
      <c r="K249" s="2">
        <f t="shared" si="11"/>
        <v>0.1448551059</v>
      </c>
      <c r="L249" s="76">
        <f t="shared" si="1"/>
        <v>0.03211</v>
      </c>
    </row>
    <row r="250" ht="14.25" customHeight="1">
      <c r="A250" s="83">
        <f t="shared" si="12"/>
        <v>0.03211</v>
      </c>
      <c r="B250" s="4">
        <f t="shared" si="2"/>
        <v>3.684024001</v>
      </c>
      <c r="C250" s="4">
        <f t="shared" si="3"/>
        <v>3.63023725</v>
      </c>
      <c r="D250" s="4">
        <f t="shared" si="4"/>
        <v>5.863306302</v>
      </c>
      <c r="E250" s="4">
        <f t="shared" si="5"/>
        <v>0.1987404378</v>
      </c>
      <c r="F250" s="4">
        <f t="shared" si="6"/>
        <v>18.26622347</v>
      </c>
      <c r="G250" s="4">
        <f t="shared" si="7"/>
        <v>160.1543616</v>
      </c>
      <c r="H250" s="4">
        <f t="shared" si="8"/>
        <v>43.47267052</v>
      </c>
      <c r="I250" s="4">
        <f t="shared" si="9"/>
        <v>270.3692423</v>
      </c>
      <c r="J250" s="4">
        <f t="shared" si="10"/>
        <v>-51.1152546</v>
      </c>
      <c r="K250" s="2">
        <f t="shared" si="11"/>
        <v>0.145334029</v>
      </c>
      <c r="L250" s="76">
        <f t="shared" si="1"/>
        <v>0.03224</v>
      </c>
    </row>
    <row r="251" ht="14.25" customHeight="1">
      <c r="A251" s="83">
        <f t="shared" si="12"/>
        <v>0.03224</v>
      </c>
      <c r="B251" s="4">
        <f t="shared" si="2"/>
        <v>3.677379017</v>
      </c>
      <c r="C251" s="4">
        <f t="shared" si="3"/>
        <v>3.623689284</v>
      </c>
      <c r="D251" s="4">
        <f t="shared" si="4"/>
        <v>5.852730483</v>
      </c>
      <c r="E251" s="4">
        <f t="shared" si="5"/>
        <v>0.1986143782</v>
      </c>
      <c r="F251" s="4">
        <f t="shared" si="6"/>
        <v>18.24484872</v>
      </c>
      <c r="G251" s="4">
        <f t="shared" si="7"/>
        <v>159.7797623</v>
      </c>
      <c r="H251" s="4">
        <f t="shared" si="8"/>
        <v>43.44935932</v>
      </c>
      <c r="I251" s="4">
        <f t="shared" si="9"/>
        <v>270.3692423</v>
      </c>
      <c r="J251" s="4">
        <f t="shared" si="10"/>
        <v>-51.11145792</v>
      </c>
      <c r="K251" s="2">
        <f t="shared" si="11"/>
        <v>0.1458120883</v>
      </c>
      <c r="L251" s="76">
        <f t="shared" si="1"/>
        <v>0.03237</v>
      </c>
    </row>
    <row r="252" ht="14.25" customHeight="1">
      <c r="A252" s="83">
        <f t="shared" si="12"/>
        <v>0.03237</v>
      </c>
      <c r="B252" s="4">
        <f t="shared" si="2"/>
        <v>3.670734528</v>
      </c>
      <c r="C252" s="4">
        <f t="shared" si="3"/>
        <v>3.617141804</v>
      </c>
      <c r="D252" s="4">
        <f t="shared" si="4"/>
        <v>5.842155449</v>
      </c>
      <c r="E252" s="4">
        <f t="shared" si="5"/>
        <v>0.1984884757</v>
      </c>
      <c r="F252" s="4">
        <f t="shared" si="6"/>
        <v>18.22343484</v>
      </c>
      <c r="G252" s="4">
        <f t="shared" si="7"/>
        <v>159.4049172</v>
      </c>
      <c r="H252" s="4">
        <f t="shared" si="8"/>
        <v>43.42589092</v>
      </c>
      <c r="I252" s="4">
        <f t="shared" si="9"/>
        <v>270.3692423</v>
      </c>
      <c r="J252" s="4">
        <f t="shared" si="10"/>
        <v>-51.10763564</v>
      </c>
      <c r="K252" s="2">
        <f t="shared" si="11"/>
        <v>0.1462892838</v>
      </c>
      <c r="L252" s="76">
        <f t="shared" si="1"/>
        <v>0.0325</v>
      </c>
    </row>
    <row r="253" ht="14.25" customHeight="1">
      <c r="A253" s="83">
        <f t="shared" si="12"/>
        <v>0.0325</v>
      </c>
      <c r="B253" s="4">
        <f t="shared" si="2"/>
        <v>3.664090535</v>
      </c>
      <c r="C253" s="4">
        <f t="shared" si="3"/>
        <v>3.610594813</v>
      </c>
      <c r="D253" s="4">
        <f t="shared" si="4"/>
        <v>5.831581206</v>
      </c>
      <c r="E253" s="4">
        <f t="shared" si="5"/>
        <v>0.1983627306</v>
      </c>
      <c r="F253" s="4">
        <f t="shared" si="6"/>
        <v>18.20198181</v>
      </c>
      <c r="G253" s="4">
        <f t="shared" si="7"/>
        <v>159.0298281</v>
      </c>
      <c r="H253" s="4">
        <f t="shared" si="8"/>
        <v>43.40226491</v>
      </c>
      <c r="I253" s="4">
        <f t="shared" si="9"/>
        <v>270.3692423</v>
      </c>
      <c r="J253" s="4">
        <f t="shared" si="10"/>
        <v>-51.10378768</v>
      </c>
      <c r="K253" s="2">
        <f t="shared" si="11"/>
        <v>0.1467656156</v>
      </c>
      <c r="L253" s="76">
        <f t="shared" si="1"/>
        <v>0.03263</v>
      </c>
    </row>
    <row r="254" ht="14.25" customHeight="1">
      <c r="A254" s="83">
        <f t="shared" si="12"/>
        <v>0.03263</v>
      </c>
      <c r="B254" s="4">
        <f t="shared" si="2"/>
        <v>3.657447043</v>
      </c>
      <c r="C254" s="4">
        <f t="shared" si="3"/>
        <v>3.604048316</v>
      </c>
      <c r="D254" s="4">
        <f t="shared" si="4"/>
        <v>5.82100776</v>
      </c>
      <c r="E254" s="4">
        <f t="shared" si="5"/>
        <v>0.1982371432</v>
      </c>
      <c r="F254" s="4">
        <f t="shared" si="6"/>
        <v>18.18048958</v>
      </c>
      <c r="G254" s="4">
        <f t="shared" si="7"/>
        <v>158.6544967</v>
      </c>
      <c r="H254" s="4">
        <f t="shared" si="8"/>
        <v>43.37848091</v>
      </c>
      <c r="I254" s="4">
        <f t="shared" si="9"/>
        <v>270.3692423</v>
      </c>
      <c r="J254" s="4">
        <f t="shared" si="10"/>
        <v>-51.099914</v>
      </c>
      <c r="K254" s="2">
        <f t="shared" si="11"/>
        <v>0.1472410837</v>
      </c>
      <c r="L254" s="76">
        <f t="shared" si="1"/>
        <v>0.03276</v>
      </c>
    </row>
    <row r="255" ht="14.25" customHeight="1">
      <c r="A255" s="83">
        <f t="shared" si="12"/>
        <v>0.03276</v>
      </c>
      <c r="B255" s="4">
        <f t="shared" si="2"/>
        <v>3.650804054</v>
      </c>
      <c r="C255" s="4">
        <f t="shared" si="3"/>
        <v>3.597502315</v>
      </c>
      <c r="D255" s="4">
        <f t="shared" si="4"/>
        <v>5.810435115</v>
      </c>
      <c r="E255" s="4">
        <f t="shared" si="5"/>
        <v>0.1981117138</v>
      </c>
      <c r="F255" s="4">
        <f t="shared" si="6"/>
        <v>18.15895813</v>
      </c>
      <c r="G255" s="4">
        <f t="shared" si="7"/>
        <v>158.278925</v>
      </c>
      <c r="H255" s="4">
        <f t="shared" si="8"/>
        <v>43.35453851</v>
      </c>
      <c r="I255" s="4">
        <f t="shared" si="9"/>
        <v>270.3692423</v>
      </c>
      <c r="J255" s="4">
        <f t="shared" si="10"/>
        <v>-51.09601451</v>
      </c>
      <c r="K255" s="2">
        <f t="shared" si="11"/>
        <v>0.1477156882</v>
      </c>
      <c r="L255" s="76">
        <f t="shared" si="1"/>
        <v>0.03289</v>
      </c>
    </row>
    <row r="256" ht="14.25" customHeight="1">
      <c r="A256" s="83">
        <f t="shared" si="12"/>
        <v>0.03289</v>
      </c>
      <c r="B256" s="4">
        <f t="shared" si="2"/>
        <v>3.644161572</v>
      </c>
      <c r="C256" s="4">
        <f t="shared" si="3"/>
        <v>3.590956813</v>
      </c>
      <c r="D256" s="4">
        <f t="shared" si="4"/>
        <v>5.799863276</v>
      </c>
      <c r="E256" s="4">
        <f t="shared" si="5"/>
        <v>0.1979864427</v>
      </c>
      <c r="F256" s="4">
        <f t="shared" si="6"/>
        <v>18.13738741</v>
      </c>
      <c r="G256" s="4">
        <f t="shared" si="7"/>
        <v>157.9031146</v>
      </c>
      <c r="H256" s="4">
        <f t="shared" si="8"/>
        <v>43.33043733</v>
      </c>
      <c r="I256" s="4">
        <f t="shared" si="9"/>
        <v>270.3692423</v>
      </c>
      <c r="J256" s="4">
        <f t="shared" si="10"/>
        <v>-51.09208916</v>
      </c>
      <c r="K256" s="2">
        <f t="shared" si="11"/>
        <v>0.1481894292</v>
      </c>
      <c r="L256" s="76">
        <f t="shared" si="1"/>
        <v>0.03302</v>
      </c>
    </row>
    <row r="257" ht="14.25" customHeight="1">
      <c r="A257" s="83">
        <f t="shared" si="12"/>
        <v>0.03302</v>
      </c>
      <c r="B257" s="4">
        <f t="shared" si="2"/>
        <v>3.637519601</v>
      </c>
      <c r="C257" s="4">
        <f t="shared" si="3"/>
        <v>3.584411814</v>
      </c>
      <c r="D257" s="4">
        <f t="shared" si="4"/>
        <v>5.78929225</v>
      </c>
      <c r="E257" s="4">
        <f t="shared" si="5"/>
        <v>0.1978613303</v>
      </c>
      <c r="F257" s="4">
        <f t="shared" si="6"/>
        <v>18.1157774</v>
      </c>
      <c r="G257" s="4">
        <f t="shared" si="7"/>
        <v>157.5270675</v>
      </c>
      <c r="H257" s="4">
        <f t="shared" si="8"/>
        <v>43.30617696</v>
      </c>
      <c r="I257" s="4">
        <f t="shared" si="9"/>
        <v>270.3692423</v>
      </c>
      <c r="J257" s="4">
        <f t="shared" si="10"/>
        <v>-51.08813789</v>
      </c>
      <c r="K257" s="2">
        <f t="shared" si="11"/>
        <v>0.1486623068</v>
      </c>
      <c r="L257" s="76">
        <f t="shared" si="1"/>
        <v>0.03315</v>
      </c>
    </row>
    <row r="258" ht="14.25" customHeight="1">
      <c r="A258" s="83">
        <f t="shared" si="12"/>
        <v>0.03315</v>
      </c>
      <c r="B258" s="4">
        <f t="shared" si="2"/>
        <v>3.630878143</v>
      </c>
      <c r="C258" s="4">
        <f t="shared" si="3"/>
        <v>3.577867322</v>
      </c>
      <c r="D258" s="4">
        <f t="shared" si="4"/>
        <v>5.778722042</v>
      </c>
      <c r="E258" s="4">
        <f t="shared" si="5"/>
        <v>0.1977363768</v>
      </c>
      <c r="F258" s="4">
        <f t="shared" si="6"/>
        <v>18.09412805</v>
      </c>
      <c r="G258" s="4">
        <f t="shared" si="7"/>
        <v>157.1507855</v>
      </c>
      <c r="H258" s="4">
        <f t="shared" si="8"/>
        <v>43.28175701</v>
      </c>
      <c r="I258" s="4">
        <f t="shared" si="9"/>
        <v>270.3692423</v>
      </c>
      <c r="J258" s="4">
        <f t="shared" si="10"/>
        <v>-51.08416063</v>
      </c>
      <c r="K258" s="2">
        <f t="shared" si="11"/>
        <v>0.1491343209</v>
      </c>
      <c r="L258" s="76">
        <f t="shared" si="1"/>
        <v>0.03328</v>
      </c>
    </row>
    <row r="259" ht="14.25" customHeight="1">
      <c r="A259" s="83">
        <f t="shared" si="12"/>
        <v>0.03328</v>
      </c>
      <c r="B259" s="4">
        <f t="shared" si="2"/>
        <v>3.624237202</v>
      </c>
      <c r="C259" s="4">
        <f t="shared" si="3"/>
        <v>3.571323339</v>
      </c>
      <c r="D259" s="4">
        <f t="shared" si="4"/>
        <v>5.768152656</v>
      </c>
      <c r="E259" s="4">
        <f t="shared" si="5"/>
        <v>0.1976115826</v>
      </c>
      <c r="F259" s="4">
        <f t="shared" si="6"/>
        <v>18.07243934</v>
      </c>
      <c r="G259" s="4">
        <f t="shared" si="7"/>
        <v>156.7742705</v>
      </c>
      <c r="H259" s="4">
        <f t="shared" si="8"/>
        <v>43.2571771</v>
      </c>
      <c r="I259" s="4">
        <f t="shared" si="9"/>
        <v>270.3692423</v>
      </c>
      <c r="J259" s="4">
        <f t="shared" si="10"/>
        <v>-51.08015731</v>
      </c>
      <c r="K259" s="2">
        <f t="shared" si="11"/>
        <v>0.1496054718</v>
      </c>
      <c r="L259" s="76">
        <f t="shared" si="1"/>
        <v>0.03341</v>
      </c>
    </row>
    <row r="260" ht="14.25" customHeight="1">
      <c r="A260" s="83">
        <f t="shared" si="12"/>
        <v>0.03341</v>
      </c>
      <c r="B260" s="4">
        <f t="shared" si="2"/>
        <v>3.617596781</v>
      </c>
      <c r="C260" s="4">
        <f t="shared" si="3"/>
        <v>3.564779868</v>
      </c>
      <c r="D260" s="4">
        <f t="shared" si="4"/>
        <v>5.757584099</v>
      </c>
      <c r="E260" s="4">
        <f t="shared" si="5"/>
        <v>0.197486948</v>
      </c>
      <c r="F260" s="4">
        <f t="shared" si="6"/>
        <v>18.05071122</v>
      </c>
      <c r="G260" s="4">
        <f t="shared" si="7"/>
        <v>156.3975243</v>
      </c>
      <c r="H260" s="4">
        <f t="shared" si="8"/>
        <v>43.23243682</v>
      </c>
      <c r="I260" s="4">
        <f t="shared" si="9"/>
        <v>270.3692423</v>
      </c>
      <c r="J260" s="4">
        <f t="shared" si="10"/>
        <v>-51.07612788</v>
      </c>
      <c r="K260" s="2">
        <f t="shared" si="11"/>
        <v>0.1500757593</v>
      </c>
      <c r="L260" s="76">
        <f t="shared" si="1"/>
        <v>0.03354</v>
      </c>
    </row>
    <row r="261" ht="14.25" customHeight="1">
      <c r="A261" s="83">
        <f t="shared" si="12"/>
        <v>0.03354</v>
      </c>
      <c r="B261" s="4">
        <f t="shared" si="2"/>
        <v>3.610956885</v>
      </c>
      <c r="C261" s="4">
        <f t="shared" si="3"/>
        <v>3.558236914</v>
      </c>
      <c r="D261" s="4">
        <f t="shared" si="4"/>
        <v>5.747016375</v>
      </c>
      <c r="E261" s="4">
        <f t="shared" si="5"/>
        <v>0.1973624733</v>
      </c>
      <c r="F261" s="4">
        <f t="shared" si="6"/>
        <v>18.02894368</v>
      </c>
      <c r="G261" s="4">
        <f t="shared" si="7"/>
        <v>156.0205488</v>
      </c>
      <c r="H261" s="4">
        <f t="shared" si="8"/>
        <v>43.20753579</v>
      </c>
      <c r="I261" s="4">
        <f t="shared" si="9"/>
        <v>270.3692423</v>
      </c>
      <c r="J261" s="4">
        <f t="shared" si="10"/>
        <v>-51.07207226</v>
      </c>
      <c r="K261" s="2">
        <f t="shared" si="11"/>
        <v>0.1505451837</v>
      </c>
      <c r="L261" s="76">
        <f t="shared" si="1"/>
        <v>0.03367</v>
      </c>
    </row>
    <row r="262" ht="14.25" customHeight="1">
      <c r="A262" s="83">
        <f t="shared" si="12"/>
        <v>0.03367</v>
      </c>
      <c r="B262" s="4">
        <f t="shared" si="2"/>
        <v>3.604317515</v>
      </c>
      <c r="C262" s="4">
        <f t="shared" si="3"/>
        <v>3.55169448</v>
      </c>
      <c r="D262" s="4">
        <f t="shared" si="4"/>
        <v>5.73644949</v>
      </c>
      <c r="E262" s="4">
        <f t="shared" si="5"/>
        <v>0.1972381587</v>
      </c>
      <c r="F262" s="4">
        <f t="shared" si="6"/>
        <v>18.00713666</v>
      </c>
      <c r="G262" s="4">
        <f t="shared" si="7"/>
        <v>155.643346</v>
      </c>
      <c r="H262" s="4">
        <f t="shared" si="8"/>
        <v>43.18247361</v>
      </c>
      <c r="I262" s="4">
        <f t="shared" si="9"/>
        <v>270.3692423</v>
      </c>
      <c r="J262" s="4">
        <f t="shared" si="10"/>
        <v>-51.0679904</v>
      </c>
      <c r="K262" s="2">
        <f t="shared" si="11"/>
        <v>0.151013745</v>
      </c>
      <c r="L262" s="76">
        <f t="shared" si="1"/>
        <v>0.0338</v>
      </c>
    </row>
    <row r="263" ht="14.25" customHeight="1">
      <c r="A263" s="83">
        <f t="shared" si="12"/>
        <v>0.0338</v>
      </c>
      <c r="B263" s="4">
        <f t="shared" si="2"/>
        <v>3.597678677</v>
      </c>
      <c r="C263" s="4">
        <f t="shared" si="3"/>
        <v>3.545152568</v>
      </c>
      <c r="D263" s="4">
        <f t="shared" si="4"/>
        <v>5.72588345</v>
      </c>
      <c r="E263" s="4">
        <f t="shared" si="5"/>
        <v>0.1971140047</v>
      </c>
      <c r="F263" s="4">
        <f t="shared" si="6"/>
        <v>17.98529015</v>
      </c>
      <c r="G263" s="4">
        <f t="shared" si="7"/>
        <v>155.2659177</v>
      </c>
      <c r="H263" s="4">
        <f t="shared" si="8"/>
        <v>43.15724989</v>
      </c>
      <c r="I263" s="4">
        <f t="shared" si="9"/>
        <v>270.3692423</v>
      </c>
      <c r="J263" s="4">
        <f t="shared" si="10"/>
        <v>-51.06388222</v>
      </c>
      <c r="K263" s="2">
        <f t="shared" si="11"/>
        <v>0.1514814432</v>
      </c>
      <c r="L263" s="76">
        <f t="shared" si="1"/>
        <v>0.03393</v>
      </c>
    </row>
    <row r="264" ht="14.25" customHeight="1">
      <c r="A264" s="83">
        <f t="shared" si="12"/>
        <v>0.03393</v>
      </c>
      <c r="B264" s="4">
        <f t="shared" si="2"/>
        <v>3.591040372</v>
      </c>
      <c r="C264" s="4">
        <f t="shared" si="3"/>
        <v>3.538611182</v>
      </c>
      <c r="D264" s="4">
        <f t="shared" si="4"/>
        <v>5.71531826</v>
      </c>
      <c r="E264" s="4">
        <f t="shared" si="5"/>
        <v>0.1969900116</v>
      </c>
      <c r="F264" s="4">
        <f t="shared" si="6"/>
        <v>17.96340411</v>
      </c>
      <c r="G264" s="4">
        <f t="shared" si="7"/>
        <v>154.8882658</v>
      </c>
      <c r="H264" s="4">
        <f t="shared" si="8"/>
        <v>43.13186424</v>
      </c>
      <c r="I264" s="4">
        <f t="shared" si="9"/>
        <v>270.3692423</v>
      </c>
      <c r="J264" s="4">
        <f t="shared" si="10"/>
        <v>-51.05974768</v>
      </c>
      <c r="K264" s="2">
        <f t="shared" si="11"/>
        <v>0.1519482785</v>
      </c>
      <c r="L264" s="76">
        <f t="shared" si="1"/>
        <v>0.03406</v>
      </c>
    </row>
    <row r="265" ht="14.25" customHeight="1">
      <c r="A265" s="83">
        <f t="shared" si="12"/>
        <v>0.03406</v>
      </c>
      <c r="B265" s="4">
        <f t="shared" si="2"/>
        <v>3.584402605</v>
      </c>
      <c r="C265" s="4">
        <f t="shared" si="3"/>
        <v>3.532070327</v>
      </c>
      <c r="D265" s="4">
        <f t="shared" si="4"/>
        <v>5.704753926</v>
      </c>
      <c r="E265" s="4">
        <f t="shared" si="5"/>
        <v>0.1968661795</v>
      </c>
      <c r="F265" s="4">
        <f t="shared" si="6"/>
        <v>17.9414785</v>
      </c>
      <c r="G265" s="4">
        <f t="shared" si="7"/>
        <v>154.5103923</v>
      </c>
      <c r="H265" s="4">
        <f t="shared" si="8"/>
        <v>43.10631627</v>
      </c>
      <c r="I265" s="4">
        <f t="shared" si="9"/>
        <v>270.3692423</v>
      </c>
      <c r="J265" s="4">
        <f t="shared" si="10"/>
        <v>-51.05558669</v>
      </c>
      <c r="K265" s="2">
        <f t="shared" si="11"/>
        <v>0.1524142508</v>
      </c>
      <c r="L265" s="76">
        <f t="shared" si="1"/>
        <v>0.03419</v>
      </c>
    </row>
    <row r="266" ht="14.25" customHeight="1">
      <c r="A266" s="83">
        <f t="shared" si="12"/>
        <v>0.03419</v>
      </c>
      <c r="B266" s="4">
        <f t="shared" si="2"/>
        <v>3.577765378</v>
      </c>
      <c r="C266" s="4">
        <f t="shared" si="3"/>
        <v>3.525530004</v>
      </c>
      <c r="D266" s="4">
        <f t="shared" si="4"/>
        <v>5.694190452</v>
      </c>
      <c r="E266" s="4">
        <f t="shared" si="5"/>
        <v>0.1967425089</v>
      </c>
      <c r="F266" s="4">
        <f t="shared" si="6"/>
        <v>17.91951329</v>
      </c>
      <c r="G266" s="4">
        <f t="shared" si="7"/>
        <v>154.1322992</v>
      </c>
      <c r="H266" s="4">
        <f t="shared" si="8"/>
        <v>43.08060559</v>
      </c>
      <c r="I266" s="4">
        <f t="shared" si="9"/>
        <v>270.3692423</v>
      </c>
      <c r="J266" s="4">
        <f t="shared" si="10"/>
        <v>-51.05139921</v>
      </c>
      <c r="K266" s="2">
        <f t="shared" si="11"/>
        <v>0.1528793603</v>
      </c>
      <c r="L266" s="76">
        <f t="shared" si="1"/>
        <v>0.03432</v>
      </c>
    </row>
    <row r="267" ht="14.25" customHeight="1">
      <c r="A267" s="83">
        <f t="shared" si="12"/>
        <v>0.03432</v>
      </c>
      <c r="B267" s="4">
        <f t="shared" si="2"/>
        <v>3.571128697</v>
      </c>
      <c r="C267" s="4">
        <f t="shared" si="3"/>
        <v>3.518990218</v>
      </c>
      <c r="D267" s="4">
        <f t="shared" si="4"/>
        <v>5.683627845</v>
      </c>
      <c r="E267" s="4">
        <f t="shared" si="5"/>
        <v>0.1966190001</v>
      </c>
      <c r="F267" s="4">
        <f t="shared" si="6"/>
        <v>17.89750846</v>
      </c>
      <c r="G267" s="4">
        <f t="shared" si="7"/>
        <v>153.7539883</v>
      </c>
      <c r="H267" s="4">
        <f t="shared" si="8"/>
        <v>43.05473181</v>
      </c>
      <c r="I267" s="4">
        <f t="shared" si="9"/>
        <v>270.3692423</v>
      </c>
      <c r="J267" s="4">
        <f t="shared" si="10"/>
        <v>-51.04718516</v>
      </c>
      <c r="K267" s="2">
        <f t="shared" si="11"/>
        <v>0.1533436071</v>
      </c>
      <c r="L267" s="76">
        <f t="shared" si="1"/>
        <v>0.03445</v>
      </c>
    </row>
    <row r="268" ht="14.25" customHeight="1">
      <c r="A268" s="83">
        <f t="shared" si="12"/>
        <v>0.03445</v>
      </c>
      <c r="B268" s="4">
        <f t="shared" si="2"/>
        <v>3.564492562</v>
      </c>
      <c r="C268" s="4">
        <f t="shared" si="3"/>
        <v>3.512450971</v>
      </c>
      <c r="D268" s="4">
        <f t="shared" si="4"/>
        <v>5.673066109</v>
      </c>
      <c r="E268" s="4">
        <f t="shared" si="5"/>
        <v>0.1964956534</v>
      </c>
      <c r="F268" s="4">
        <f t="shared" si="6"/>
        <v>17.87546396</v>
      </c>
      <c r="G268" s="4">
        <f t="shared" si="7"/>
        <v>153.3754617</v>
      </c>
      <c r="H268" s="4">
        <f t="shared" si="8"/>
        <v>43.02869455</v>
      </c>
      <c r="I268" s="4">
        <f t="shared" si="9"/>
        <v>270.3692423</v>
      </c>
      <c r="J268" s="4">
        <f t="shared" si="10"/>
        <v>-51.04294449</v>
      </c>
      <c r="K268" s="2">
        <f t="shared" si="11"/>
        <v>0.1538069911</v>
      </c>
      <c r="L268" s="76">
        <f t="shared" si="1"/>
        <v>0.03458</v>
      </c>
    </row>
    <row r="269" ht="14.25" customHeight="1">
      <c r="A269" s="83">
        <f t="shared" si="12"/>
        <v>0.03458</v>
      </c>
      <c r="B269" s="4">
        <f t="shared" si="2"/>
        <v>3.55785698</v>
      </c>
      <c r="C269" s="4">
        <f t="shared" si="3"/>
        <v>3.505912268</v>
      </c>
      <c r="D269" s="4">
        <f t="shared" si="4"/>
        <v>5.662505251</v>
      </c>
      <c r="E269" s="4">
        <f t="shared" si="5"/>
        <v>0.196372469</v>
      </c>
      <c r="F269" s="4">
        <f t="shared" si="6"/>
        <v>17.85337978</v>
      </c>
      <c r="G269" s="4">
        <f t="shared" si="7"/>
        <v>152.9967214</v>
      </c>
      <c r="H269" s="4">
        <f t="shared" si="8"/>
        <v>43.00249342</v>
      </c>
      <c r="I269" s="4">
        <f t="shared" si="9"/>
        <v>270.3692423</v>
      </c>
      <c r="J269" s="4">
        <f t="shared" si="10"/>
        <v>-51.03867713</v>
      </c>
      <c r="K269" s="2">
        <f t="shared" si="11"/>
        <v>0.1542695125</v>
      </c>
      <c r="L269" s="76">
        <f t="shared" si="1"/>
        <v>0.03471</v>
      </c>
    </row>
    <row r="270" ht="14.25" customHeight="1">
      <c r="A270" s="83">
        <f t="shared" si="12"/>
        <v>0.03471</v>
      </c>
      <c r="B270" s="4">
        <f t="shared" si="2"/>
        <v>3.551221952</v>
      </c>
      <c r="C270" s="4">
        <f t="shared" si="3"/>
        <v>3.499374111</v>
      </c>
      <c r="D270" s="4">
        <f t="shared" si="4"/>
        <v>5.651945276</v>
      </c>
      <c r="E270" s="4">
        <f t="shared" si="5"/>
        <v>0.1962494474</v>
      </c>
      <c r="F270" s="4">
        <f t="shared" si="6"/>
        <v>17.83125587</v>
      </c>
      <c r="G270" s="4">
        <f t="shared" si="7"/>
        <v>152.6177692</v>
      </c>
      <c r="H270" s="4">
        <f t="shared" si="8"/>
        <v>42.97612803</v>
      </c>
      <c r="I270" s="4">
        <f t="shared" si="9"/>
        <v>270.3692423</v>
      </c>
      <c r="J270" s="4">
        <f t="shared" si="10"/>
        <v>-51.03438301</v>
      </c>
      <c r="K270" s="2">
        <f t="shared" si="11"/>
        <v>0.1547311713</v>
      </c>
      <c r="L270" s="76">
        <f t="shared" si="1"/>
        <v>0.03484</v>
      </c>
    </row>
    <row r="271" ht="14.25" customHeight="1">
      <c r="A271" s="83">
        <f t="shared" si="12"/>
        <v>0.03484</v>
      </c>
      <c r="B271" s="4">
        <f t="shared" si="2"/>
        <v>3.544587482</v>
      </c>
      <c r="C271" s="4">
        <f t="shared" si="3"/>
        <v>3.492836505</v>
      </c>
      <c r="D271" s="4">
        <f t="shared" si="4"/>
        <v>5.64138619</v>
      </c>
      <c r="E271" s="4">
        <f t="shared" si="5"/>
        <v>0.1961265888</v>
      </c>
      <c r="F271" s="4">
        <f t="shared" si="6"/>
        <v>17.80909221</v>
      </c>
      <c r="G271" s="4">
        <f t="shared" si="7"/>
        <v>152.2386074</v>
      </c>
      <c r="H271" s="4">
        <f t="shared" si="8"/>
        <v>42.94959799</v>
      </c>
      <c r="I271" s="4">
        <f t="shared" si="9"/>
        <v>270.3692423</v>
      </c>
      <c r="J271" s="4">
        <f t="shared" si="10"/>
        <v>-51.03006208</v>
      </c>
      <c r="K271" s="2">
        <f t="shared" si="11"/>
        <v>0.1551919677</v>
      </c>
      <c r="L271" s="76">
        <f t="shared" si="1"/>
        <v>0.03497</v>
      </c>
    </row>
    <row r="272" ht="14.25" customHeight="1">
      <c r="A272" s="83">
        <f t="shared" si="12"/>
        <v>0.03497</v>
      </c>
      <c r="B272" s="4">
        <f t="shared" si="2"/>
        <v>3.537953574</v>
      </c>
      <c r="C272" s="4">
        <f t="shared" si="3"/>
        <v>3.486299452</v>
      </c>
      <c r="D272" s="4">
        <f t="shared" si="4"/>
        <v>5.630827997</v>
      </c>
      <c r="E272" s="4">
        <f t="shared" si="5"/>
        <v>0.1960038935</v>
      </c>
      <c r="F272" s="4">
        <f t="shared" si="6"/>
        <v>17.78688877</v>
      </c>
      <c r="G272" s="4">
        <f t="shared" si="7"/>
        <v>151.8592378</v>
      </c>
      <c r="H272" s="4">
        <f t="shared" si="8"/>
        <v>42.92290292</v>
      </c>
      <c r="I272" s="4">
        <f t="shared" si="9"/>
        <v>270.3692423</v>
      </c>
      <c r="J272" s="4">
        <f t="shared" si="10"/>
        <v>-51.02571427</v>
      </c>
      <c r="K272" s="2">
        <f t="shared" si="11"/>
        <v>0.1556519017</v>
      </c>
      <c r="L272" s="76">
        <f t="shared" si="1"/>
        <v>0.0351</v>
      </c>
    </row>
    <row r="273" ht="14.25" customHeight="1">
      <c r="A273" s="83">
        <f t="shared" si="12"/>
        <v>0.0351</v>
      </c>
      <c r="B273" s="4">
        <f t="shared" si="2"/>
        <v>3.531320231</v>
      </c>
      <c r="C273" s="4">
        <f t="shared" si="3"/>
        <v>3.479762956</v>
      </c>
      <c r="D273" s="4">
        <f t="shared" si="4"/>
        <v>5.620270704</v>
      </c>
      <c r="E273" s="4">
        <f t="shared" si="5"/>
        <v>0.1958813618</v>
      </c>
      <c r="F273" s="4">
        <f t="shared" si="6"/>
        <v>17.76464551</v>
      </c>
      <c r="G273" s="4">
        <f t="shared" si="7"/>
        <v>151.4796625</v>
      </c>
      <c r="H273" s="4">
        <f t="shared" si="8"/>
        <v>42.89604244</v>
      </c>
      <c r="I273" s="4">
        <f t="shared" si="9"/>
        <v>270.3692423</v>
      </c>
      <c r="J273" s="4">
        <f t="shared" si="10"/>
        <v>-51.02133952</v>
      </c>
      <c r="K273" s="2">
        <f t="shared" si="11"/>
        <v>0.1561109733</v>
      </c>
      <c r="L273" s="76">
        <f t="shared" si="1"/>
        <v>0.03523</v>
      </c>
    </row>
    <row r="274" ht="14.25" customHeight="1">
      <c r="A274" s="83">
        <f t="shared" si="12"/>
        <v>0.03523</v>
      </c>
      <c r="B274" s="4">
        <f t="shared" si="2"/>
        <v>3.524687457</v>
      </c>
      <c r="C274" s="4">
        <f t="shared" si="3"/>
        <v>3.47322702</v>
      </c>
      <c r="D274" s="4">
        <f t="shared" si="4"/>
        <v>5.609714316</v>
      </c>
      <c r="E274" s="4">
        <f t="shared" si="5"/>
        <v>0.1957589941</v>
      </c>
      <c r="F274" s="4">
        <f t="shared" si="6"/>
        <v>17.74236241</v>
      </c>
      <c r="G274" s="4">
        <f t="shared" si="7"/>
        <v>151.0998835</v>
      </c>
      <c r="H274" s="4">
        <f t="shared" si="8"/>
        <v>42.86901616</v>
      </c>
      <c r="I274" s="4">
        <f t="shared" si="9"/>
        <v>270.3692423</v>
      </c>
      <c r="J274" s="4">
        <f t="shared" si="10"/>
        <v>-51.01693776</v>
      </c>
      <c r="K274" s="2">
        <f t="shared" si="11"/>
        <v>0.1565691827</v>
      </c>
      <c r="L274" s="76">
        <f t="shared" si="1"/>
        <v>0.03536</v>
      </c>
    </row>
    <row r="275" ht="14.25" customHeight="1">
      <c r="A275" s="83">
        <f t="shared" si="12"/>
        <v>0.03536</v>
      </c>
      <c r="B275" s="4">
        <f t="shared" si="2"/>
        <v>3.518055255</v>
      </c>
      <c r="C275" s="4">
        <f t="shared" si="3"/>
        <v>3.466691648</v>
      </c>
      <c r="D275" s="4">
        <f t="shared" si="4"/>
        <v>5.599158839</v>
      </c>
      <c r="E275" s="4">
        <f t="shared" si="5"/>
        <v>0.1956367907</v>
      </c>
      <c r="F275" s="4">
        <f t="shared" si="6"/>
        <v>17.72003944</v>
      </c>
      <c r="G275" s="4">
        <f t="shared" si="7"/>
        <v>150.719903</v>
      </c>
      <c r="H275" s="4">
        <f t="shared" si="8"/>
        <v>42.8418237</v>
      </c>
      <c r="I275" s="4">
        <f t="shared" si="9"/>
        <v>270.3692423</v>
      </c>
      <c r="J275" s="4">
        <f t="shared" si="10"/>
        <v>-51.01250894</v>
      </c>
      <c r="K275" s="2">
        <f t="shared" si="11"/>
        <v>0.1570265299</v>
      </c>
      <c r="L275" s="76">
        <f t="shared" si="1"/>
        <v>0.03549</v>
      </c>
    </row>
    <row r="276" ht="14.25" customHeight="1">
      <c r="A276" s="83">
        <f t="shared" si="12"/>
        <v>0.03549</v>
      </c>
      <c r="B276" s="4">
        <f t="shared" si="2"/>
        <v>3.511423629</v>
      </c>
      <c r="C276" s="4">
        <f t="shared" si="3"/>
        <v>3.460156844</v>
      </c>
      <c r="D276" s="4">
        <f t="shared" si="4"/>
        <v>5.588604278</v>
      </c>
      <c r="E276" s="4">
        <f t="shared" si="5"/>
        <v>0.1955147519</v>
      </c>
      <c r="F276" s="4">
        <f t="shared" si="6"/>
        <v>17.69767657</v>
      </c>
      <c r="G276" s="4">
        <f t="shared" si="7"/>
        <v>150.3397229</v>
      </c>
      <c r="H276" s="4">
        <f t="shared" si="8"/>
        <v>42.81446467</v>
      </c>
      <c r="I276" s="4">
        <f t="shared" si="9"/>
        <v>270.3692423</v>
      </c>
      <c r="J276" s="4">
        <f t="shared" si="10"/>
        <v>-51.00805299</v>
      </c>
      <c r="K276" s="2">
        <f t="shared" si="11"/>
        <v>0.1574830149</v>
      </c>
      <c r="L276" s="76">
        <f t="shared" si="1"/>
        <v>0.03562</v>
      </c>
    </row>
    <row r="277" ht="14.25" customHeight="1">
      <c r="A277" s="83">
        <f t="shared" si="12"/>
        <v>0.03562</v>
      </c>
      <c r="B277" s="4">
        <f t="shared" si="2"/>
        <v>3.504792582</v>
      </c>
      <c r="C277" s="4">
        <f t="shared" si="3"/>
        <v>3.45362261</v>
      </c>
      <c r="D277" s="4">
        <f t="shared" si="4"/>
        <v>5.578050639</v>
      </c>
      <c r="E277" s="4">
        <f t="shared" si="5"/>
        <v>0.1953928779</v>
      </c>
      <c r="F277" s="4">
        <f t="shared" si="6"/>
        <v>17.67527377</v>
      </c>
      <c r="G277" s="4">
        <f t="shared" si="7"/>
        <v>149.9593454</v>
      </c>
      <c r="H277" s="4">
        <f t="shared" si="8"/>
        <v>42.7869387</v>
      </c>
      <c r="I277" s="4">
        <f t="shared" si="9"/>
        <v>270.3692423</v>
      </c>
      <c r="J277" s="4">
        <f t="shared" si="10"/>
        <v>-51.00356985</v>
      </c>
      <c r="K277" s="2">
        <f t="shared" si="11"/>
        <v>0.157938638</v>
      </c>
      <c r="L277" s="76">
        <f t="shared" si="1"/>
        <v>0.03575</v>
      </c>
    </row>
    <row r="278" ht="14.25" customHeight="1">
      <c r="A278" s="83">
        <f t="shared" si="12"/>
        <v>0.03575</v>
      </c>
      <c r="B278" s="4">
        <f t="shared" si="2"/>
        <v>3.498162118</v>
      </c>
      <c r="C278" s="4">
        <f t="shared" si="3"/>
        <v>3.447088951</v>
      </c>
      <c r="D278" s="4">
        <f t="shared" si="4"/>
        <v>5.567497928</v>
      </c>
      <c r="E278" s="4">
        <f t="shared" si="5"/>
        <v>0.1952711692</v>
      </c>
      <c r="F278" s="4">
        <f t="shared" si="6"/>
        <v>17.65283101</v>
      </c>
      <c r="G278" s="4">
        <f t="shared" si="7"/>
        <v>149.5787725</v>
      </c>
      <c r="H278" s="4">
        <f t="shared" si="8"/>
        <v>42.75924541</v>
      </c>
      <c r="I278" s="4">
        <f t="shared" si="9"/>
        <v>270.3692423</v>
      </c>
      <c r="J278" s="4">
        <f t="shared" si="10"/>
        <v>-50.99905946</v>
      </c>
      <c r="K278" s="2">
        <f t="shared" si="11"/>
        <v>0.158393399</v>
      </c>
      <c r="L278" s="76">
        <f t="shared" si="1"/>
        <v>0.03588</v>
      </c>
    </row>
    <row r="279" ht="14.25" customHeight="1">
      <c r="A279" s="83">
        <f t="shared" si="12"/>
        <v>0.03588</v>
      </c>
      <c r="B279" s="4">
        <f t="shared" si="2"/>
        <v>3.49153224</v>
      </c>
      <c r="C279" s="4">
        <f t="shared" si="3"/>
        <v>3.440555869</v>
      </c>
      <c r="D279" s="4">
        <f t="shared" si="4"/>
        <v>5.55694615</v>
      </c>
      <c r="E279" s="4">
        <f t="shared" si="5"/>
        <v>0.195149626</v>
      </c>
      <c r="F279" s="4">
        <f t="shared" si="6"/>
        <v>17.63034826</v>
      </c>
      <c r="G279" s="4">
        <f t="shared" si="7"/>
        <v>149.1980063</v>
      </c>
      <c r="H279" s="4">
        <f t="shared" si="8"/>
        <v>42.73138441</v>
      </c>
      <c r="I279" s="4">
        <f t="shared" si="9"/>
        <v>270.3692423</v>
      </c>
      <c r="J279" s="4">
        <f t="shared" si="10"/>
        <v>-50.99452176</v>
      </c>
      <c r="K279" s="2">
        <f t="shared" si="11"/>
        <v>0.1588472982</v>
      </c>
      <c r="L279" s="76">
        <f t="shared" si="1"/>
        <v>0.03601</v>
      </c>
    </row>
    <row r="280" ht="14.25" customHeight="1">
      <c r="A280" s="83">
        <f t="shared" si="12"/>
        <v>0.03601</v>
      </c>
      <c r="B280" s="4">
        <f t="shared" si="2"/>
        <v>3.484902952</v>
      </c>
      <c r="C280" s="4">
        <f t="shared" si="3"/>
        <v>3.434023369</v>
      </c>
      <c r="D280" s="4">
        <f t="shared" si="4"/>
        <v>5.54639531</v>
      </c>
      <c r="E280" s="4">
        <f t="shared" si="5"/>
        <v>0.1950282486</v>
      </c>
      <c r="F280" s="4">
        <f t="shared" si="6"/>
        <v>17.6078255</v>
      </c>
      <c r="G280" s="4">
        <f t="shared" si="7"/>
        <v>148.8170491</v>
      </c>
      <c r="H280" s="4">
        <f t="shared" si="8"/>
        <v>42.70335533</v>
      </c>
      <c r="I280" s="4">
        <f t="shared" si="9"/>
        <v>270.3692423</v>
      </c>
      <c r="J280" s="4">
        <f t="shared" si="10"/>
        <v>-50.98995667</v>
      </c>
      <c r="K280" s="2">
        <f t="shared" si="11"/>
        <v>0.1593003356</v>
      </c>
      <c r="L280" s="76">
        <f t="shared" si="1"/>
        <v>0.03614</v>
      </c>
    </row>
    <row r="281" ht="14.25" customHeight="1">
      <c r="A281" s="83">
        <f t="shared" si="12"/>
        <v>0.03614</v>
      </c>
      <c r="B281" s="4">
        <f t="shared" si="2"/>
        <v>3.478274258</v>
      </c>
      <c r="C281" s="4">
        <f t="shared" si="3"/>
        <v>3.427491454</v>
      </c>
      <c r="D281" s="4">
        <f t="shared" si="4"/>
        <v>5.535845416</v>
      </c>
      <c r="E281" s="4">
        <f t="shared" si="5"/>
        <v>0.1949070374</v>
      </c>
      <c r="F281" s="4">
        <f t="shared" si="6"/>
        <v>17.5852627</v>
      </c>
      <c r="G281" s="4">
        <f t="shared" si="7"/>
        <v>148.4359028</v>
      </c>
      <c r="H281" s="4">
        <f t="shared" si="8"/>
        <v>42.67515779</v>
      </c>
      <c r="I281" s="4">
        <f t="shared" si="9"/>
        <v>270.3692423</v>
      </c>
      <c r="J281" s="4">
        <f t="shared" si="10"/>
        <v>-50.98536416</v>
      </c>
      <c r="K281" s="2">
        <f t="shared" si="11"/>
        <v>0.1597525113</v>
      </c>
      <c r="L281" s="76">
        <f t="shared" si="1"/>
        <v>0.03627</v>
      </c>
    </row>
    <row r="282" ht="14.25" customHeight="1">
      <c r="A282" s="83">
        <f t="shared" si="12"/>
        <v>0.03627</v>
      </c>
      <c r="B282" s="4">
        <f t="shared" si="2"/>
        <v>3.47164616</v>
      </c>
      <c r="C282" s="4">
        <f t="shared" si="3"/>
        <v>3.420960127</v>
      </c>
      <c r="D282" s="4">
        <f t="shared" si="4"/>
        <v>5.525296471</v>
      </c>
      <c r="E282" s="4">
        <f t="shared" si="5"/>
        <v>0.1947859926</v>
      </c>
      <c r="F282" s="4">
        <f t="shared" si="6"/>
        <v>17.56265982</v>
      </c>
      <c r="G282" s="4">
        <f t="shared" si="7"/>
        <v>148.0545696</v>
      </c>
      <c r="H282" s="4">
        <f t="shared" si="8"/>
        <v>42.64679141</v>
      </c>
      <c r="I282" s="4">
        <f t="shared" si="9"/>
        <v>270.3692423</v>
      </c>
      <c r="J282" s="4">
        <f t="shared" si="10"/>
        <v>-50.98074414</v>
      </c>
      <c r="K282" s="2">
        <f t="shared" si="11"/>
        <v>0.1602038253</v>
      </c>
      <c r="L282" s="76">
        <f t="shared" si="1"/>
        <v>0.0364</v>
      </c>
    </row>
    <row r="283" ht="14.25" customHeight="1">
      <c r="A283" s="83">
        <f t="shared" si="12"/>
        <v>0.0364</v>
      </c>
      <c r="B283" s="4">
        <f t="shared" si="2"/>
        <v>3.465018664</v>
      </c>
      <c r="C283" s="4">
        <f t="shared" si="3"/>
        <v>3.414429391</v>
      </c>
      <c r="D283" s="4">
        <f t="shared" si="4"/>
        <v>5.514748482</v>
      </c>
      <c r="E283" s="4">
        <f t="shared" si="5"/>
        <v>0.1946651146</v>
      </c>
      <c r="F283" s="4">
        <f t="shared" si="6"/>
        <v>17.54001685</v>
      </c>
      <c r="G283" s="4">
        <f t="shared" si="7"/>
        <v>147.6730518</v>
      </c>
      <c r="H283" s="4">
        <f t="shared" si="8"/>
        <v>42.61825581</v>
      </c>
      <c r="I283" s="4">
        <f t="shared" si="9"/>
        <v>270.3692423</v>
      </c>
      <c r="J283" s="4">
        <f t="shared" si="10"/>
        <v>-50.97609656</v>
      </c>
      <c r="K283" s="2">
        <f t="shared" si="11"/>
        <v>0.1606542777</v>
      </c>
      <c r="L283" s="76">
        <f t="shared" si="1"/>
        <v>0.03653</v>
      </c>
    </row>
    <row r="284" ht="14.25" customHeight="1">
      <c r="A284" s="83">
        <f t="shared" si="12"/>
        <v>0.03653</v>
      </c>
      <c r="B284" s="4">
        <f t="shared" si="2"/>
        <v>3.458391771</v>
      </c>
      <c r="C284" s="4">
        <f t="shared" si="3"/>
        <v>3.407899251</v>
      </c>
      <c r="D284" s="4">
        <f t="shared" si="4"/>
        <v>5.504201455</v>
      </c>
      <c r="E284" s="4">
        <f t="shared" si="5"/>
        <v>0.1945444037</v>
      </c>
      <c r="F284" s="4">
        <f t="shared" si="6"/>
        <v>17.51733376</v>
      </c>
      <c r="G284" s="4">
        <f t="shared" si="7"/>
        <v>147.2913514</v>
      </c>
      <c r="H284" s="4">
        <f t="shared" si="8"/>
        <v>42.58955063</v>
      </c>
      <c r="I284" s="4">
        <f t="shared" si="9"/>
        <v>270.3692423</v>
      </c>
      <c r="J284" s="4">
        <f t="shared" si="10"/>
        <v>-50.97142137</v>
      </c>
      <c r="K284" s="2">
        <f t="shared" si="11"/>
        <v>0.1611038686</v>
      </c>
      <c r="L284" s="76">
        <f t="shared" si="1"/>
        <v>0.03666</v>
      </c>
    </row>
    <row r="285" ht="14.25" customHeight="1">
      <c r="A285" s="83">
        <f t="shared" si="12"/>
        <v>0.03666</v>
      </c>
      <c r="B285" s="4">
        <f t="shared" si="2"/>
        <v>3.451765486</v>
      </c>
      <c r="C285" s="4">
        <f t="shared" si="3"/>
        <v>3.40136971</v>
      </c>
      <c r="D285" s="4">
        <f t="shared" si="4"/>
        <v>5.493655396</v>
      </c>
      <c r="E285" s="4">
        <f t="shared" si="5"/>
        <v>0.1944238602</v>
      </c>
      <c r="F285" s="4">
        <f t="shared" si="6"/>
        <v>17.49461052</v>
      </c>
      <c r="G285" s="4">
        <f t="shared" si="7"/>
        <v>146.9094707</v>
      </c>
      <c r="H285" s="4">
        <f t="shared" si="8"/>
        <v>42.56067548</v>
      </c>
      <c r="I285" s="4">
        <f t="shared" si="9"/>
        <v>270.3692423</v>
      </c>
      <c r="J285" s="4">
        <f t="shared" si="10"/>
        <v>-50.96671849</v>
      </c>
      <c r="K285" s="2">
        <f t="shared" si="11"/>
        <v>0.1615525981</v>
      </c>
      <c r="L285" s="76">
        <f t="shared" si="1"/>
        <v>0.03679</v>
      </c>
    </row>
    <row r="286" ht="14.25" customHeight="1">
      <c r="A286" s="83">
        <f t="shared" si="12"/>
        <v>0.03679</v>
      </c>
      <c r="B286" s="4">
        <f t="shared" si="2"/>
        <v>3.445139813</v>
      </c>
      <c r="C286" s="4">
        <f t="shared" si="3"/>
        <v>3.394840772</v>
      </c>
      <c r="D286" s="4">
        <f t="shared" si="4"/>
        <v>5.483110309</v>
      </c>
      <c r="E286" s="4">
        <f t="shared" si="5"/>
        <v>0.1943034844</v>
      </c>
      <c r="F286" s="4">
        <f t="shared" si="6"/>
        <v>17.47184711</v>
      </c>
      <c r="G286" s="4">
        <f t="shared" si="7"/>
        <v>146.5274118</v>
      </c>
      <c r="H286" s="4">
        <f t="shared" si="8"/>
        <v>42.53163</v>
      </c>
      <c r="I286" s="4">
        <f t="shared" si="9"/>
        <v>270.3692423</v>
      </c>
      <c r="J286" s="4">
        <f t="shared" si="10"/>
        <v>-50.96198787</v>
      </c>
      <c r="K286" s="2">
        <f t="shared" si="11"/>
        <v>0.1620004663</v>
      </c>
      <c r="L286" s="76">
        <f t="shared" si="1"/>
        <v>0.03692</v>
      </c>
    </row>
    <row r="287" ht="14.25" customHeight="1">
      <c r="A287" s="83">
        <f t="shared" si="12"/>
        <v>0.03692</v>
      </c>
      <c r="B287" s="4">
        <f t="shared" si="2"/>
        <v>3.438514755</v>
      </c>
      <c r="C287" s="4">
        <f t="shared" si="3"/>
        <v>3.388312439</v>
      </c>
      <c r="D287" s="4">
        <f t="shared" si="4"/>
        <v>5.472566201</v>
      </c>
      <c r="E287" s="4">
        <f t="shared" si="5"/>
        <v>0.1941832766</v>
      </c>
      <c r="F287" s="4">
        <f t="shared" si="6"/>
        <v>17.44904349</v>
      </c>
      <c r="G287" s="4">
        <f t="shared" si="7"/>
        <v>146.145177</v>
      </c>
      <c r="H287" s="4">
        <f t="shared" si="8"/>
        <v>42.50241381</v>
      </c>
      <c r="I287" s="4">
        <f t="shared" si="9"/>
        <v>270.3692423</v>
      </c>
      <c r="J287" s="4">
        <f t="shared" si="10"/>
        <v>-50.95722944</v>
      </c>
      <c r="K287" s="2">
        <f t="shared" si="11"/>
        <v>0.1624474732</v>
      </c>
      <c r="L287" s="76">
        <f t="shared" si="1"/>
        <v>0.03705</v>
      </c>
    </row>
    <row r="288" ht="14.25" customHeight="1">
      <c r="A288" s="83">
        <f t="shared" si="12"/>
        <v>0.03705</v>
      </c>
      <c r="B288" s="4">
        <f t="shared" si="2"/>
        <v>3.431890315</v>
      </c>
      <c r="C288" s="4">
        <f t="shared" si="3"/>
        <v>3.381784716</v>
      </c>
      <c r="D288" s="4">
        <f t="shared" si="4"/>
        <v>5.462023077</v>
      </c>
      <c r="E288" s="4">
        <f t="shared" si="5"/>
        <v>0.1940632372</v>
      </c>
      <c r="F288" s="4">
        <f t="shared" si="6"/>
        <v>17.42619965</v>
      </c>
      <c r="G288" s="4">
        <f t="shared" si="7"/>
        <v>145.7627684</v>
      </c>
      <c r="H288" s="4">
        <f t="shared" si="8"/>
        <v>42.47302654</v>
      </c>
      <c r="I288" s="4">
        <f t="shared" si="9"/>
        <v>270.3692423</v>
      </c>
      <c r="J288" s="4">
        <f t="shared" si="10"/>
        <v>-50.95244315</v>
      </c>
      <c r="K288" s="2">
        <f t="shared" si="11"/>
        <v>0.162893619</v>
      </c>
      <c r="L288" s="76">
        <f t="shared" si="1"/>
        <v>0.03718</v>
      </c>
    </row>
    <row r="289" ht="14.25" customHeight="1">
      <c r="A289" s="83">
        <f t="shared" si="12"/>
        <v>0.03718</v>
      </c>
      <c r="B289" s="4">
        <f t="shared" si="2"/>
        <v>3.425266497</v>
      </c>
      <c r="C289" s="4">
        <f t="shared" si="3"/>
        <v>3.375257606</v>
      </c>
      <c r="D289" s="4">
        <f t="shared" si="4"/>
        <v>5.451480944</v>
      </c>
      <c r="E289" s="4">
        <f t="shared" si="5"/>
        <v>0.1939433665</v>
      </c>
      <c r="F289" s="4">
        <f t="shared" si="6"/>
        <v>17.40331556</v>
      </c>
      <c r="G289" s="4">
        <f t="shared" si="7"/>
        <v>145.3801883</v>
      </c>
      <c r="H289" s="4">
        <f t="shared" si="8"/>
        <v>42.44346781</v>
      </c>
      <c r="I289" s="4">
        <f t="shared" si="9"/>
        <v>270.3692423</v>
      </c>
      <c r="J289" s="4">
        <f t="shared" si="10"/>
        <v>-50.94762894</v>
      </c>
      <c r="K289" s="2">
        <f t="shared" si="11"/>
        <v>0.1633389036</v>
      </c>
      <c r="L289" s="76">
        <f t="shared" si="1"/>
        <v>0.03731</v>
      </c>
    </row>
    <row r="290" ht="14.25" customHeight="1">
      <c r="A290" s="83">
        <f t="shared" si="12"/>
        <v>0.03731</v>
      </c>
      <c r="B290" s="4">
        <f t="shared" si="2"/>
        <v>3.418643305</v>
      </c>
      <c r="C290" s="4">
        <f t="shared" si="3"/>
        <v>3.368731113</v>
      </c>
      <c r="D290" s="4">
        <f t="shared" si="4"/>
        <v>5.440939807</v>
      </c>
      <c r="E290" s="4">
        <f t="shared" si="5"/>
        <v>0.1938236647</v>
      </c>
      <c r="F290" s="4">
        <f t="shared" si="6"/>
        <v>17.38039119</v>
      </c>
      <c r="G290" s="4">
        <f t="shared" si="7"/>
        <v>144.997439</v>
      </c>
      <c r="H290" s="4">
        <f t="shared" si="8"/>
        <v>42.41373727</v>
      </c>
      <c r="I290" s="4">
        <f t="shared" si="9"/>
        <v>270.3692423</v>
      </c>
      <c r="J290" s="4">
        <f t="shared" si="10"/>
        <v>-50.94278675</v>
      </c>
      <c r="K290" s="2">
        <f t="shared" si="11"/>
        <v>0.1637833273</v>
      </c>
      <c r="L290" s="76">
        <f t="shared" si="1"/>
        <v>0.03744</v>
      </c>
    </row>
    <row r="291" ht="14.25" customHeight="1">
      <c r="A291" s="83">
        <f t="shared" si="12"/>
        <v>0.03744</v>
      </c>
      <c r="B291" s="4">
        <f t="shared" si="2"/>
        <v>3.412020743</v>
      </c>
      <c r="C291" s="4">
        <f t="shared" si="3"/>
        <v>3.36220524</v>
      </c>
      <c r="D291" s="4">
        <f t="shared" si="4"/>
        <v>5.430399672</v>
      </c>
      <c r="E291" s="4">
        <f t="shared" si="5"/>
        <v>0.1937041321</v>
      </c>
      <c r="F291" s="4">
        <f t="shared" si="6"/>
        <v>17.35742652</v>
      </c>
      <c r="G291" s="4">
        <f t="shared" si="7"/>
        <v>144.6145226</v>
      </c>
      <c r="H291" s="4">
        <f t="shared" si="8"/>
        <v>42.38383453</v>
      </c>
      <c r="I291" s="4">
        <f t="shared" si="9"/>
        <v>270.3692423</v>
      </c>
      <c r="J291" s="4">
        <f t="shared" si="10"/>
        <v>-50.9379165</v>
      </c>
      <c r="K291" s="2">
        <f t="shared" si="11"/>
        <v>0.16422689</v>
      </c>
      <c r="L291" s="76">
        <f t="shared" si="1"/>
        <v>0.03757</v>
      </c>
    </row>
    <row r="292" ht="14.25" customHeight="1">
      <c r="A292" s="83">
        <f t="shared" si="12"/>
        <v>0.03757</v>
      </c>
      <c r="B292" s="4">
        <f t="shared" si="2"/>
        <v>3.405398814</v>
      </c>
      <c r="C292" s="4">
        <f t="shared" si="3"/>
        <v>3.355679991</v>
      </c>
      <c r="D292" s="4">
        <f t="shared" si="4"/>
        <v>5.419860544</v>
      </c>
      <c r="E292" s="4">
        <f t="shared" si="5"/>
        <v>0.1935847692</v>
      </c>
      <c r="F292" s="4">
        <f t="shared" si="6"/>
        <v>17.33442153</v>
      </c>
      <c r="G292" s="4">
        <f t="shared" si="7"/>
        <v>144.2314415</v>
      </c>
      <c r="H292" s="4">
        <f t="shared" si="8"/>
        <v>42.35375925</v>
      </c>
      <c r="I292" s="4">
        <f t="shared" si="9"/>
        <v>270.3692423</v>
      </c>
      <c r="J292" s="4">
        <f t="shared" si="10"/>
        <v>-50.93301816</v>
      </c>
      <c r="K292" s="2">
        <f t="shared" si="11"/>
        <v>0.1646695918</v>
      </c>
      <c r="L292" s="76">
        <f t="shared" si="1"/>
        <v>0.0377</v>
      </c>
    </row>
    <row r="293" ht="14.25" customHeight="1">
      <c r="A293" s="83">
        <f t="shared" si="12"/>
        <v>0.0377</v>
      </c>
      <c r="B293" s="4">
        <f t="shared" si="2"/>
        <v>3.398777522</v>
      </c>
      <c r="C293" s="4">
        <f t="shared" si="3"/>
        <v>3.34915537</v>
      </c>
      <c r="D293" s="4">
        <f t="shared" si="4"/>
        <v>5.40932243</v>
      </c>
      <c r="E293" s="4">
        <f t="shared" si="5"/>
        <v>0.1934655762</v>
      </c>
      <c r="F293" s="4">
        <f t="shared" si="6"/>
        <v>17.31137619</v>
      </c>
      <c r="G293" s="4">
        <f t="shared" si="7"/>
        <v>143.8481979</v>
      </c>
      <c r="H293" s="4">
        <f t="shared" si="8"/>
        <v>42.32351103</v>
      </c>
      <c r="I293" s="4">
        <f t="shared" si="9"/>
        <v>270.3692423</v>
      </c>
      <c r="J293" s="4">
        <f t="shared" si="10"/>
        <v>-50.92809165</v>
      </c>
      <c r="K293" s="2">
        <f t="shared" si="11"/>
        <v>0.1651114329</v>
      </c>
      <c r="L293" s="76">
        <f t="shared" si="1"/>
        <v>0.03783</v>
      </c>
    </row>
    <row r="294" ht="14.25" customHeight="1">
      <c r="A294" s="83">
        <f t="shared" si="12"/>
        <v>0.03783</v>
      </c>
      <c r="B294" s="4">
        <f t="shared" si="2"/>
        <v>3.39215687</v>
      </c>
      <c r="C294" s="4">
        <f t="shared" si="3"/>
        <v>3.342631379</v>
      </c>
      <c r="D294" s="4">
        <f t="shared" si="4"/>
        <v>5.398785336</v>
      </c>
      <c r="E294" s="4">
        <f t="shared" si="5"/>
        <v>0.1933465534</v>
      </c>
      <c r="F294" s="4">
        <f t="shared" si="6"/>
        <v>17.28829049</v>
      </c>
      <c r="G294" s="4">
        <f t="shared" si="7"/>
        <v>143.4647942</v>
      </c>
      <c r="H294" s="4">
        <f t="shared" si="8"/>
        <v>42.29308953</v>
      </c>
      <c r="I294" s="4">
        <f t="shared" si="9"/>
        <v>270.3692423</v>
      </c>
      <c r="J294" s="4">
        <f t="shared" si="10"/>
        <v>-50.92313692</v>
      </c>
      <c r="K294" s="2">
        <f t="shared" si="11"/>
        <v>0.1655524133</v>
      </c>
      <c r="L294" s="76">
        <f t="shared" si="1"/>
        <v>0.03796</v>
      </c>
    </row>
    <row r="295" ht="14.25" customHeight="1">
      <c r="A295" s="83">
        <f t="shared" si="12"/>
        <v>0.03796</v>
      </c>
      <c r="B295" s="4">
        <f t="shared" si="2"/>
        <v>3.385536862</v>
      </c>
      <c r="C295" s="4">
        <f t="shared" si="3"/>
        <v>3.336108024</v>
      </c>
      <c r="D295" s="4">
        <f t="shared" si="4"/>
        <v>5.388249266</v>
      </c>
      <c r="E295" s="4">
        <f t="shared" si="5"/>
        <v>0.1932277011</v>
      </c>
      <c r="F295" s="4">
        <f t="shared" si="6"/>
        <v>17.26516439</v>
      </c>
      <c r="G295" s="4">
        <f t="shared" si="7"/>
        <v>143.0812326</v>
      </c>
      <c r="H295" s="4">
        <f t="shared" si="8"/>
        <v>42.26249438</v>
      </c>
      <c r="I295" s="4">
        <f t="shared" si="9"/>
        <v>270.3692423</v>
      </c>
      <c r="J295" s="4">
        <f t="shared" si="10"/>
        <v>-50.9181539</v>
      </c>
      <c r="K295" s="2">
        <f t="shared" si="11"/>
        <v>0.1659925331</v>
      </c>
      <c r="L295" s="76">
        <f t="shared" si="1"/>
        <v>0.03809</v>
      </c>
    </row>
    <row r="296" ht="14.25" customHeight="1">
      <c r="A296" s="83">
        <f t="shared" si="12"/>
        <v>0.03809</v>
      </c>
      <c r="B296" s="4">
        <f t="shared" si="2"/>
        <v>3.378917502</v>
      </c>
      <c r="C296" s="4">
        <f t="shared" si="3"/>
        <v>3.329585306</v>
      </c>
      <c r="D296" s="4">
        <f t="shared" si="4"/>
        <v>5.377714227</v>
      </c>
      <c r="E296" s="4">
        <f t="shared" si="5"/>
        <v>0.1931090197</v>
      </c>
      <c r="F296" s="4">
        <f t="shared" si="6"/>
        <v>17.24199787</v>
      </c>
      <c r="G296" s="4">
        <f t="shared" si="7"/>
        <v>142.6975155</v>
      </c>
      <c r="H296" s="4">
        <f t="shared" si="8"/>
        <v>42.23172522</v>
      </c>
      <c r="I296" s="4">
        <f t="shared" si="9"/>
        <v>270.3692423</v>
      </c>
      <c r="J296" s="4">
        <f t="shared" si="10"/>
        <v>-50.91314255</v>
      </c>
      <c r="K296" s="2">
        <f t="shared" si="11"/>
        <v>0.1664317923</v>
      </c>
      <c r="L296" s="76">
        <f t="shared" si="1"/>
        <v>0.03822</v>
      </c>
    </row>
    <row r="297" ht="14.25" customHeight="1">
      <c r="A297" s="83">
        <f t="shared" si="12"/>
        <v>0.03822</v>
      </c>
      <c r="B297" s="4">
        <f t="shared" si="2"/>
        <v>3.372298793</v>
      </c>
      <c r="C297" s="4">
        <f t="shared" si="3"/>
        <v>3.323063231</v>
      </c>
      <c r="D297" s="4">
        <f t="shared" si="4"/>
        <v>5.367180225</v>
      </c>
      <c r="E297" s="4">
        <f t="shared" si="5"/>
        <v>0.1929905094</v>
      </c>
      <c r="F297" s="4">
        <f t="shared" si="6"/>
        <v>17.21879092</v>
      </c>
      <c r="G297" s="4">
        <f t="shared" si="7"/>
        <v>142.3136451</v>
      </c>
      <c r="H297" s="4">
        <f t="shared" si="8"/>
        <v>42.20078167</v>
      </c>
      <c r="I297" s="4">
        <f t="shared" si="9"/>
        <v>270.3692423</v>
      </c>
      <c r="J297" s="4">
        <f t="shared" si="10"/>
        <v>-50.90810279</v>
      </c>
      <c r="K297" s="2">
        <f t="shared" si="11"/>
        <v>0.1668701912</v>
      </c>
      <c r="L297" s="76">
        <f t="shared" si="1"/>
        <v>0.03835</v>
      </c>
    </row>
    <row r="298" ht="14.25" customHeight="1">
      <c r="A298" s="83">
        <f t="shared" si="12"/>
        <v>0.03835</v>
      </c>
      <c r="B298" s="4">
        <f t="shared" si="2"/>
        <v>3.36568074</v>
      </c>
      <c r="C298" s="4">
        <f t="shared" si="3"/>
        <v>3.316541801</v>
      </c>
      <c r="D298" s="4">
        <f t="shared" si="4"/>
        <v>5.356647266</v>
      </c>
      <c r="E298" s="4">
        <f t="shared" si="5"/>
        <v>0.1928721706</v>
      </c>
      <c r="F298" s="4">
        <f t="shared" si="6"/>
        <v>17.19554351</v>
      </c>
      <c r="G298" s="4">
        <f t="shared" si="7"/>
        <v>141.9296239</v>
      </c>
      <c r="H298" s="4">
        <f t="shared" si="8"/>
        <v>42.16966339</v>
      </c>
      <c r="I298" s="4">
        <f t="shared" si="9"/>
        <v>270.3692423</v>
      </c>
      <c r="J298" s="4">
        <f t="shared" si="10"/>
        <v>-50.90303457</v>
      </c>
      <c r="K298" s="2">
        <f t="shared" si="11"/>
        <v>0.1673077297</v>
      </c>
      <c r="L298" s="76">
        <f t="shared" si="1"/>
        <v>0.03848</v>
      </c>
    </row>
    <row r="299" ht="14.25" customHeight="1">
      <c r="A299" s="83">
        <f t="shared" si="12"/>
        <v>0.03848</v>
      </c>
      <c r="B299" s="4">
        <f t="shared" si="2"/>
        <v>3.359063345</v>
      </c>
      <c r="C299" s="4">
        <f t="shared" si="3"/>
        <v>3.310021021</v>
      </c>
      <c r="D299" s="4">
        <f t="shared" si="4"/>
        <v>5.346115356</v>
      </c>
      <c r="E299" s="4">
        <f t="shared" si="5"/>
        <v>0.1927540036</v>
      </c>
      <c r="F299" s="4">
        <f t="shared" si="6"/>
        <v>17.17225561</v>
      </c>
      <c r="G299" s="4">
        <f t="shared" si="7"/>
        <v>141.5454541</v>
      </c>
      <c r="H299" s="4">
        <f t="shared" si="8"/>
        <v>42.13837001</v>
      </c>
      <c r="I299" s="4">
        <f t="shared" si="9"/>
        <v>270.3692423</v>
      </c>
      <c r="J299" s="4">
        <f t="shared" si="10"/>
        <v>-50.89793784</v>
      </c>
      <c r="K299" s="2">
        <f t="shared" si="11"/>
        <v>0.1677444079</v>
      </c>
      <c r="L299" s="76">
        <f t="shared" si="1"/>
        <v>0.03861</v>
      </c>
    </row>
    <row r="300" ht="14.25" customHeight="1">
      <c r="A300" s="83">
        <f t="shared" si="12"/>
        <v>0.03861</v>
      </c>
      <c r="B300" s="4">
        <f t="shared" si="2"/>
        <v>3.352446614</v>
      </c>
      <c r="C300" s="4">
        <f t="shared" si="3"/>
        <v>3.303500893</v>
      </c>
      <c r="D300" s="4">
        <f t="shared" si="4"/>
        <v>5.3355845</v>
      </c>
      <c r="E300" s="4">
        <f t="shared" si="5"/>
        <v>0.1926360087</v>
      </c>
      <c r="F300" s="4">
        <f t="shared" si="6"/>
        <v>17.14892722</v>
      </c>
      <c r="G300" s="4">
        <f t="shared" si="7"/>
        <v>141.1611383</v>
      </c>
      <c r="H300" s="4">
        <f t="shared" si="8"/>
        <v>42.10690118</v>
      </c>
      <c r="I300" s="4">
        <f t="shared" si="9"/>
        <v>270.3692423</v>
      </c>
      <c r="J300" s="4">
        <f t="shared" si="10"/>
        <v>-50.89281252</v>
      </c>
      <c r="K300" s="2">
        <f t="shared" si="11"/>
        <v>0.168180226</v>
      </c>
      <c r="L300" s="76">
        <f t="shared" si="1"/>
        <v>0.03874</v>
      </c>
    </row>
    <row r="301" ht="14.25" customHeight="1">
      <c r="A301" s="83">
        <f t="shared" si="12"/>
        <v>0.03874</v>
      </c>
      <c r="B301" s="4">
        <f t="shared" si="2"/>
        <v>3.345830548</v>
      </c>
      <c r="C301" s="4">
        <f t="shared" si="3"/>
        <v>3.296981422</v>
      </c>
      <c r="D301" s="4">
        <f t="shared" si="4"/>
        <v>5.325054705</v>
      </c>
      <c r="E301" s="4">
        <f t="shared" si="5"/>
        <v>0.1925181862</v>
      </c>
      <c r="F301" s="4">
        <f t="shared" si="6"/>
        <v>17.1255583</v>
      </c>
      <c r="G301" s="4">
        <f t="shared" si="7"/>
        <v>140.7766786</v>
      </c>
      <c r="H301" s="4">
        <f t="shared" si="8"/>
        <v>42.07525653</v>
      </c>
      <c r="I301" s="4">
        <f t="shared" si="9"/>
        <v>270.3692423</v>
      </c>
      <c r="J301" s="4">
        <f t="shared" si="10"/>
        <v>-50.88765858</v>
      </c>
      <c r="K301" s="2">
        <f t="shared" si="11"/>
        <v>0.1686151839</v>
      </c>
      <c r="L301" s="76">
        <f t="shared" si="1"/>
        <v>0.03887</v>
      </c>
    </row>
    <row r="302" ht="14.25" customHeight="1">
      <c r="A302" s="83">
        <f t="shared" si="12"/>
        <v>0.03887</v>
      </c>
      <c r="B302" s="4">
        <f t="shared" si="2"/>
        <v>3.339215152</v>
      </c>
      <c r="C302" s="4">
        <f t="shared" si="3"/>
        <v>3.290462611</v>
      </c>
      <c r="D302" s="4">
        <f t="shared" si="4"/>
        <v>5.314525975</v>
      </c>
      <c r="E302" s="4">
        <f t="shared" si="5"/>
        <v>0.1924005364</v>
      </c>
      <c r="F302" s="4">
        <f t="shared" si="6"/>
        <v>17.10214884</v>
      </c>
      <c r="G302" s="4">
        <f t="shared" si="7"/>
        <v>140.3920776</v>
      </c>
      <c r="H302" s="4">
        <f t="shared" si="8"/>
        <v>42.04343571</v>
      </c>
      <c r="I302" s="4">
        <f t="shared" si="9"/>
        <v>270.3692423</v>
      </c>
      <c r="J302" s="4">
        <f t="shared" si="10"/>
        <v>-50.88247594</v>
      </c>
      <c r="K302" s="2">
        <f t="shared" si="11"/>
        <v>0.1690492819</v>
      </c>
      <c r="L302" s="76">
        <f t="shared" si="1"/>
        <v>0.039</v>
      </c>
    </row>
    <row r="303" ht="14.25" customHeight="1">
      <c r="A303" s="83">
        <f t="shared" si="12"/>
        <v>0.039</v>
      </c>
      <c r="B303" s="4">
        <f t="shared" si="2"/>
        <v>3.33260043</v>
      </c>
      <c r="C303" s="4">
        <f t="shared" si="3"/>
        <v>3.283944464</v>
      </c>
      <c r="D303" s="4">
        <f t="shared" si="4"/>
        <v>5.303998319</v>
      </c>
      <c r="E303" s="4">
        <f t="shared" si="5"/>
        <v>0.1922830597</v>
      </c>
      <c r="F303" s="4">
        <f t="shared" si="6"/>
        <v>17.07869882</v>
      </c>
      <c r="G303" s="4">
        <f t="shared" si="7"/>
        <v>140.0073376</v>
      </c>
      <c r="H303" s="4">
        <f t="shared" si="8"/>
        <v>42.01143837</v>
      </c>
      <c r="I303" s="4">
        <f t="shared" si="9"/>
        <v>270.3692423</v>
      </c>
      <c r="J303" s="4">
        <f t="shared" si="10"/>
        <v>-50.87726455</v>
      </c>
      <c r="K303" s="2">
        <f t="shared" si="11"/>
        <v>0.16948252</v>
      </c>
      <c r="L303" s="76">
        <f t="shared" si="1"/>
        <v>0.03913</v>
      </c>
    </row>
    <row r="304" ht="14.25" customHeight="1">
      <c r="A304" s="83">
        <f t="shared" si="12"/>
        <v>0.03913</v>
      </c>
      <c r="B304" s="4">
        <f t="shared" si="2"/>
        <v>3.325986386</v>
      </c>
      <c r="C304" s="4">
        <f t="shared" si="3"/>
        <v>3.277426985</v>
      </c>
      <c r="D304" s="4">
        <f t="shared" si="4"/>
        <v>5.29347174</v>
      </c>
      <c r="E304" s="4">
        <f t="shared" si="5"/>
        <v>0.1921657563</v>
      </c>
      <c r="F304" s="4">
        <f t="shared" si="6"/>
        <v>17.05520821</v>
      </c>
      <c r="G304" s="4">
        <f t="shared" si="7"/>
        <v>139.622461</v>
      </c>
      <c r="H304" s="4">
        <f t="shared" si="8"/>
        <v>41.97926414</v>
      </c>
      <c r="I304" s="4">
        <f t="shared" si="9"/>
        <v>270.3692423</v>
      </c>
      <c r="J304" s="4">
        <f t="shared" si="10"/>
        <v>-50.87202435</v>
      </c>
      <c r="K304" s="2">
        <f t="shared" si="11"/>
        <v>0.1699148982</v>
      </c>
      <c r="L304" s="76">
        <f t="shared" si="1"/>
        <v>0.03926</v>
      </c>
    </row>
    <row r="305" ht="14.25" customHeight="1">
      <c r="A305" s="83">
        <f t="shared" si="12"/>
        <v>0.03926</v>
      </c>
      <c r="B305" s="4">
        <f t="shared" si="2"/>
        <v>3.319373023</v>
      </c>
      <c r="C305" s="4">
        <f t="shared" si="3"/>
        <v>3.270910177</v>
      </c>
      <c r="D305" s="4">
        <f t="shared" si="4"/>
        <v>5.282946246</v>
      </c>
      <c r="E305" s="4">
        <f t="shared" si="5"/>
        <v>0.1920486265</v>
      </c>
      <c r="F305" s="4">
        <f t="shared" si="6"/>
        <v>17.03167701</v>
      </c>
      <c r="G305" s="4">
        <f t="shared" si="7"/>
        <v>139.2374504</v>
      </c>
      <c r="H305" s="4">
        <f t="shared" si="8"/>
        <v>41.94691269</v>
      </c>
      <c r="I305" s="4">
        <f t="shared" si="9"/>
        <v>270.3692423</v>
      </c>
      <c r="J305" s="4">
        <f t="shared" si="10"/>
        <v>-50.86675529</v>
      </c>
      <c r="K305" s="2">
        <f t="shared" si="11"/>
        <v>0.1703464167</v>
      </c>
      <c r="L305" s="76">
        <f t="shared" si="1"/>
        <v>0.03939</v>
      </c>
    </row>
    <row r="306" ht="14.25" customHeight="1">
      <c r="A306" s="83">
        <f t="shared" si="12"/>
        <v>0.03939</v>
      </c>
      <c r="B306" s="4">
        <f t="shared" si="2"/>
        <v>3.312760345</v>
      </c>
      <c r="C306" s="4">
        <f t="shared" si="3"/>
        <v>3.264394044</v>
      </c>
      <c r="D306" s="4">
        <f t="shared" si="4"/>
        <v>5.272421841</v>
      </c>
      <c r="E306" s="4">
        <f t="shared" si="5"/>
        <v>0.1919316708</v>
      </c>
      <c r="F306" s="4">
        <f t="shared" si="6"/>
        <v>17.00810518</v>
      </c>
      <c r="G306" s="4">
        <f t="shared" si="7"/>
        <v>138.852308</v>
      </c>
      <c r="H306" s="4">
        <f t="shared" si="8"/>
        <v>41.91438365</v>
      </c>
      <c r="I306" s="4">
        <f t="shared" si="9"/>
        <v>270.3692423</v>
      </c>
      <c r="J306" s="4">
        <f t="shared" si="10"/>
        <v>-50.86145731</v>
      </c>
      <c r="K306" s="2">
        <f t="shared" si="11"/>
        <v>0.1707770755</v>
      </c>
      <c r="L306" s="76">
        <f t="shared" si="1"/>
        <v>0.03952</v>
      </c>
    </row>
    <row r="307" ht="14.25" customHeight="1">
      <c r="A307" s="83">
        <f t="shared" si="12"/>
        <v>0.03952</v>
      </c>
      <c r="B307" s="4">
        <f t="shared" si="2"/>
        <v>3.306148355</v>
      </c>
      <c r="C307" s="4">
        <f t="shared" si="3"/>
        <v>3.257878589</v>
      </c>
      <c r="D307" s="4">
        <f t="shared" si="4"/>
        <v>5.261898533</v>
      </c>
      <c r="E307" s="4">
        <f t="shared" si="5"/>
        <v>0.1918148893</v>
      </c>
      <c r="F307" s="4">
        <f t="shared" si="6"/>
        <v>16.98449271</v>
      </c>
      <c r="G307" s="4">
        <f t="shared" si="7"/>
        <v>138.4670365</v>
      </c>
      <c r="H307" s="4">
        <f t="shared" si="8"/>
        <v>41.88167669</v>
      </c>
      <c r="I307" s="4">
        <f t="shared" si="9"/>
        <v>270.3692423</v>
      </c>
      <c r="J307" s="4">
        <f t="shared" si="10"/>
        <v>-50.85613034</v>
      </c>
      <c r="K307" s="2">
        <f t="shared" si="11"/>
        <v>0.1712068748</v>
      </c>
      <c r="L307" s="76">
        <f t="shared" si="1"/>
        <v>0.03965</v>
      </c>
    </row>
    <row r="308" ht="14.25" customHeight="1">
      <c r="A308" s="83">
        <f t="shared" si="12"/>
        <v>0.03965</v>
      </c>
      <c r="B308" s="4">
        <f t="shared" si="2"/>
        <v>3.299537058</v>
      </c>
      <c r="C308" s="4">
        <f t="shared" si="3"/>
        <v>3.251363817</v>
      </c>
      <c r="D308" s="4">
        <f t="shared" si="4"/>
        <v>5.251376327</v>
      </c>
      <c r="E308" s="4">
        <f t="shared" si="5"/>
        <v>0.1916982824</v>
      </c>
      <c r="F308" s="4">
        <f t="shared" si="6"/>
        <v>16.96083959</v>
      </c>
      <c r="G308" s="4">
        <f t="shared" si="7"/>
        <v>138.0816382</v>
      </c>
      <c r="H308" s="4">
        <f t="shared" si="8"/>
        <v>41.84879144</v>
      </c>
      <c r="I308" s="4">
        <f t="shared" si="9"/>
        <v>270.3692423</v>
      </c>
      <c r="J308" s="4">
        <f t="shared" si="10"/>
        <v>-50.85077434</v>
      </c>
      <c r="K308" s="2">
        <f t="shared" si="11"/>
        <v>0.1716358146</v>
      </c>
      <c r="L308" s="76">
        <f t="shared" si="1"/>
        <v>0.03978</v>
      </c>
    </row>
    <row r="309" ht="14.25" customHeight="1">
      <c r="A309" s="83">
        <f t="shared" si="12"/>
        <v>0.03978</v>
      </c>
      <c r="B309" s="4">
        <f t="shared" si="2"/>
        <v>3.292926458</v>
      </c>
      <c r="C309" s="4">
        <f t="shared" si="3"/>
        <v>3.244849731</v>
      </c>
      <c r="D309" s="4">
        <f t="shared" si="4"/>
        <v>5.24085523</v>
      </c>
      <c r="E309" s="4">
        <f t="shared" si="5"/>
        <v>0.1915818504</v>
      </c>
      <c r="F309" s="4">
        <f t="shared" si="6"/>
        <v>16.93714579</v>
      </c>
      <c r="G309" s="4">
        <f t="shared" si="7"/>
        <v>137.6961156</v>
      </c>
      <c r="H309" s="4">
        <f t="shared" si="8"/>
        <v>41.81572756</v>
      </c>
      <c r="I309" s="4">
        <f t="shared" si="9"/>
        <v>270.3692423</v>
      </c>
      <c r="J309" s="4">
        <f t="shared" si="10"/>
        <v>-50.84538924</v>
      </c>
      <c r="K309" s="2">
        <f t="shared" si="11"/>
        <v>0.1720638951</v>
      </c>
      <c r="L309" s="76">
        <f t="shared" si="1"/>
        <v>0.03991</v>
      </c>
    </row>
    <row r="310" ht="14.25" customHeight="1">
      <c r="A310" s="83">
        <f t="shared" si="12"/>
        <v>0.03991</v>
      </c>
      <c r="B310" s="4">
        <f t="shared" si="2"/>
        <v>3.286316557</v>
      </c>
      <c r="C310" s="4">
        <f t="shared" si="3"/>
        <v>3.238336335</v>
      </c>
      <c r="D310" s="4">
        <f t="shared" si="4"/>
        <v>5.230335246</v>
      </c>
      <c r="E310" s="4">
        <f t="shared" si="5"/>
        <v>0.1914655936</v>
      </c>
      <c r="F310" s="4">
        <f t="shared" si="6"/>
        <v>16.9134113</v>
      </c>
      <c r="G310" s="4">
        <f t="shared" si="7"/>
        <v>137.3104713</v>
      </c>
      <c r="H310" s="4">
        <f t="shared" si="8"/>
        <v>41.78248471</v>
      </c>
      <c r="I310" s="4">
        <f t="shared" si="9"/>
        <v>270.3692423</v>
      </c>
      <c r="J310" s="4">
        <f t="shared" si="10"/>
        <v>-50.839975</v>
      </c>
      <c r="K310" s="2">
        <f t="shared" si="11"/>
        <v>0.1724911162</v>
      </c>
      <c r="L310" s="76">
        <f t="shared" si="1"/>
        <v>0.04004</v>
      </c>
    </row>
    <row r="311" ht="14.25" customHeight="1">
      <c r="A311" s="83">
        <f t="shared" si="12"/>
        <v>0.04004</v>
      </c>
      <c r="B311" s="4">
        <f t="shared" si="2"/>
        <v>3.27970736</v>
      </c>
      <c r="C311" s="4">
        <f t="shared" si="3"/>
        <v>3.231823633</v>
      </c>
      <c r="D311" s="4">
        <f t="shared" si="4"/>
        <v>5.219816383</v>
      </c>
      <c r="E311" s="4">
        <f t="shared" si="5"/>
        <v>0.1913495124</v>
      </c>
      <c r="F311" s="4">
        <f t="shared" si="6"/>
        <v>16.8896361</v>
      </c>
      <c r="G311" s="4">
        <f t="shared" si="7"/>
        <v>136.9247077</v>
      </c>
      <c r="H311" s="4">
        <f t="shared" si="8"/>
        <v>41.74906253</v>
      </c>
      <c r="I311" s="4">
        <f t="shared" si="9"/>
        <v>270.3692423</v>
      </c>
      <c r="J311" s="4">
        <f t="shared" si="10"/>
        <v>-50.83453155</v>
      </c>
      <c r="K311" s="2">
        <f t="shared" si="11"/>
        <v>0.1729174782</v>
      </c>
      <c r="L311" s="76">
        <f t="shared" si="1"/>
        <v>0.04017</v>
      </c>
    </row>
    <row r="312" ht="14.25" customHeight="1">
      <c r="A312" s="83">
        <f t="shared" si="12"/>
        <v>0.04017</v>
      </c>
      <c r="B312" s="4">
        <f t="shared" si="2"/>
        <v>3.273098871</v>
      </c>
      <c r="C312" s="4">
        <f t="shared" si="3"/>
        <v>3.225311628</v>
      </c>
      <c r="D312" s="4">
        <f t="shared" si="4"/>
        <v>5.209298646</v>
      </c>
      <c r="E312" s="4">
        <f t="shared" si="5"/>
        <v>0.191233607</v>
      </c>
      <c r="F312" s="4">
        <f t="shared" si="6"/>
        <v>16.86582018</v>
      </c>
      <c r="G312" s="4">
        <f t="shared" si="7"/>
        <v>136.5388273</v>
      </c>
      <c r="H312" s="4">
        <f t="shared" si="8"/>
        <v>41.7154607</v>
      </c>
      <c r="I312" s="4">
        <f t="shared" si="9"/>
        <v>270.3692423</v>
      </c>
      <c r="J312" s="4">
        <f t="shared" si="10"/>
        <v>-50.82905884</v>
      </c>
      <c r="K312" s="2">
        <f t="shared" si="11"/>
        <v>0.173342981</v>
      </c>
      <c r="L312" s="76">
        <f t="shared" si="1"/>
        <v>0.0403</v>
      </c>
    </row>
    <row r="313" ht="14.25" customHeight="1">
      <c r="A313" s="83">
        <f t="shared" si="12"/>
        <v>0.0403</v>
      </c>
      <c r="B313" s="4">
        <f t="shared" si="2"/>
        <v>3.266491094</v>
      </c>
      <c r="C313" s="4">
        <f t="shared" si="3"/>
        <v>3.218800324</v>
      </c>
      <c r="D313" s="4">
        <f t="shared" si="4"/>
        <v>5.198782041</v>
      </c>
      <c r="E313" s="4">
        <f t="shared" si="5"/>
        <v>0.1911178778</v>
      </c>
      <c r="F313" s="4">
        <f t="shared" si="6"/>
        <v>16.84196351</v>
      </c>
      <c r="G313" s="4">
        <f t="shared" si="7"/>
        <v>136.1528328</v>
      </c>
      <c r="H313" s="4">
        <f t="shared" si="8"/>
        <v>41.68167886</v>
      </c>
      <c r="I313" s="4">
        <f t="shared" si="9"/>
        <v>270.3692423</v>
      </c>
      <c r="J313" s="4">
        <f t="shared" si="10"/>
        <v>-50.82355681</v>
      </c>
      <c r="K313" s="2">
        <f t="shared" si="11"/>
        <v>0.1737676249</v>
      </c>
      <c r="L313" s="76">
        <f t="shared" si="1"/>
        <v>0.04043</v>
      </c>
    </row>
    <row r="314" ht="14.25" customHeight="1">
      <c r="A314" s="83">
        <f t="shared" si="12"/>
        <v>0.04043</v>
      </c>
      <c r="B314" s="4">
        <f t="shared" si="2"/>
        <v>3.259884031</v>
      </c>
      <c r="C314" s="4">
        <f t="shared" si="3"/>
        <v>3.212289724</v>
      </c>
      <c r="D314" s="4">
        <f t="shared" si="4"/>
        <v>5.188266575</v>
      </c>
      <c r="E314" s="4">
        <f t="shared" si="5"/>
        <v>0.191002325</v>
      </c>
      <c r="F314" s="4">
        <f t="shared" si="6"/>
        <v>16.81806609</v>
      </c>
      <c r="G314" s="4">
        <f t="shared" si="7"/>
        <v>135.7667265</v>
      </c>
      <c r="H314" s="4">
        <f t="shared" si="8"/>
        <v>41.64771667</v>
      </c>
      <c r="I314" s="4">
        <f t="shared" si="9"/>
        <v>270.3692423</v>
      </c>
      <c r="J314" s="4">
        <f t="shared" si="10"/>
        <v>-50.8180254</v>
      </c>
      <c r="K314" s="2">
        <f t="shared" si="11"/>
        <v>0.1741914098</v>
      </c>
      <c r="L314" s="76">
        <f t="shared" si="1"/>
        <v>0.04056</v>
      </c>
    </row>
    <row r="315" ht="14.25" customHeight="1">
      <c r="A315" s="83">
        <f t="shared" si="12"/>
        <v>0.04056</v>
      </c>
      <c r="B315" s="4">
        <f t="shared" si="2"/>
        <v>3.253277688</v>
      </c>
      <c r="C315" s="4">
        <f t="shared" si="3"/>
        <v>3.205779834</v>
      </c>
      <c r="D315" s="4">
        <f t="shared" si="4"/>
        <v>5.177752253</v>
      </c>
      <c r="E315" s="4">
        <f t="shared" si="5"/>
        <v>0.190886949</v>
      </c>
      <c r="F315" s="4">
        <f t="shared" si="6"/>
        <v>16.79412789</v>
      </c>
      <c r="G315" s="4">
        <f t="shared" si="7"/>
        <v>135.3805112</v>
      </c>
      <c r="H315" s="4">
        <f t="shared" si="8"/>
        <v>41.6135738</v>
      </c>
      <c r="I315" s="4">
        <f t="shared" si="9"/>
        <v>270.3692423</v>
      </c>
      <c r="J315" s="4">
        <f t="shared" si="10"/>
        <v>-50.81246457</v>
      </c>
      <c r="K315" s="2">
        <f t="shared" si="11"/>
        <v>0.1746143359</v>
      </c>
      <c r="L315" s="76">
        <f t="shared" si="1"/>
        <v>0.04069</v>
      </c>
    </row>
    <row r="316" ht="14.25" customHeight="1">
      <c r="A316" s="83">
        <f t="shared" si="12"/>
        <v>0.04069</v>
      </c>
      <c r="B316" s="4">
        <f t="shared" si="2"/>
        <v>3.246672067</v>
      </c>
      <c r="C316" s="4">
        <f t="shared" si="3"/>
        <v>3.199270655</v>
      </c>
      <c r="D316" s="4">
        <f t="shared" si="4"/>
        <v>5.167239081</v>
      </c>
      <c r="E316" s="4">
        <f t="shared" si="5"/>
        <v>0.1907717501</v>
      </c>
      <c r="F316" s="4">
        <f t="shared" si="6"/>
        <v>16.7701489</v>
      </c>
      <c r="G316" s="4">
        <f t="shared" si="7"/>
        <v>134.9941893</v>
      </c>
      <c r="H316" s="4">
        <f t="shared" si="8"/>
        <v>41.5792499</v>
      </c>
      <c r="I316" s="4">
        <f t="shared" si="9"/>
        <v>270.3692423</v>
      </c>
      <c r="J316" s="4">
        <f t="shared" si="10"/>
        <v>-50.80687426</v>
      </c>
      <c r="K316" s="2">
        <f t="shared" si="11"/>
        <v>0.1750364033</v>
      </c>
      <c r="L316" s="76">
        <f t="shared" si="1"/>
        <v>0.04082</v>
      </c>
    </row>
    <row r="317" ht="14.25" customHeight="1">
      <c r="A317" s="83">
        <f t="shared" si="12"/>
        <v>0.04082</v>
      </c>
      <c r="B317" s="4">
        <f t="shared" si="2"/>
        <v>3.240067174</v>
      </c>
      <c r="C317" s="4">
        <f t="shared" si="3"/>
        <v>3.192762193</v>
      </c>
      <c r="D317" s="4">
        <f t="shared" si="4"/>
        <v>5.156727067</v>
      </c>
      <c r="E317" s="4">
        <f t="shared" si="5"/>
        <v>0.1906567285</v>
      </c>
      <c r="F317" s="4">
        <f t="shared" si="6"/>
        <v>16.74612912</v>
      </c>
      <c r="G317" s="4">
        <f t="shared" si="7"/>
        <v>134.6077634</v>
      </c>
      <c r="H317" s="4">
        <f t="shared" si="8"/>
        <v>41.54474465</v>
      </c>
      <c r="I317" s="4">
        <f t="shared" si="9"/>
        <v>270.3692423</v>
      </c>
      <c r="J317" s="4">
        <f t="shared" si="10"/>
        <v>-50.80125441</v>
      </c>
      <c r="K317" s="2">
        <f t="shared" si="11"/>
        <v>0.175457612</v>
      </c>
      <c r="L317" s="76">
        <f t="shared" si="1"/>
        <v>0.04095</v>
      </c>
    </row>
    <row r="318" ht="14.25" customHeight="1">
      <c r="A318" s="83">
        <f t="shared" si="12"/>
        <v>0.04095</v>
      </c>
      <c r="B318" s="4">
        <f t="shared" si="2"/>
        <v>3.233463011</v>
      </c>
      <c r="C318" s="4">
        <f t="shared" si="3"/>
        <v>3.186254451</v>
      </c>
      <c r="D318" s="4">
        <f t="shared" si="4"/>
        <v>5.146216215</v>
      </c>
      <c r="E318" s="4">
        <f t="shared" si="5"/>
        <v>0.1905418847</v>
      </c>
      <c r="F318" s="4">
        <f t="shared" si="6"/>
        <v>16.72206851</v>
      </c>
      <c r="G318" s="4">
        <f t="shared" si="7"/>
        <v>134.2212362</v>
      </c>
      <c r="H318" s="4">
        <f t="shared" si="8"/>
        <v>41.5100577</v>
      </c>
      <c r="I318" s="4">
        <f t="shared" si="9"/>
        <v>270.3692423</v>
      </c>
      <c r="J318" s="4">
        <f t="shared" si="10"/>
        <v>-50.79560497</v>
      </c>
      <c r="K318" s="2">
        <f t="shared" si="11"/>
        <v>0.1758779622</v>
      </c>
      <c r="L318" s="76">
        <f t="shared" si="1"/>
        <v>0.04108</v>
      </c>
    </row>
    <row r="319" ht="14.25" customHeight="1">
      <c r="A319" s="83">
        <f t="shared" si="12"/>
        <v>0.04108</v>
      </c>
      <c r="B319" s="4">
        <f t="shared" si="2"/>
        <v>3.226859582</v>
      </c>
      <c r="C319" s="4">
        <f t="shared" si="3"/>
        <v>3.179747432</v>
      </c>
      <c r="D319" s="4">
        <f t="shared" si="4"/>
        <v>5.135706532</v>
      </c>
      <c r="E319" s="4">
        <f t="shared" si="5"/>
        <v>0.1904272189</v>
      </c>
      <c r="F319" s="4">
        <f t="shared" si="6"/>
        <v>16.69796708</v>
      </c>
      <c r="G319" s="4">
        <f t="shared" si="7"/>
        <v>133.8346102</v>
      </c>
      <c r="H319" s="4">
        <f t="shared" si="8"/>
        <v>41.47518873</v>
      </c>
      <c r="I319" s="4">
        <f t="shared" si="9"/>
        <v>270.3692423</v>
      </c>
      <c r="J319" s="4">
        <f t="shared" si="10"/>
        <v>-50.78992588</v>
      </c>
      <c r="K319" s="2">
        <f t="shared" si="11"/>
        <v>0.1762974539</v>
      </c>
      <c r="L319" s="76">
        <f t="shared" si="1"/>
        <v>0.04121</v>
      </c>
    </row>
    <row r="320" ht="14.25" customHeight="1">
      <c r="A320" s="83">
        <f t="shared" si="12"/>
        <v>0.04121</v>
      </c>
      <c r="B320" s="4">
        <f t="shared" si="2"/>
        <v>3.220256892</v>
      </c>
      <c r="C320" s="4">
        <f t="shared" si="3"/>
        <v>3.173241141</v>
      </c>
      <c r="D320" s="4">
        <f t="shared" si="4"/>
        <v>5.125198023</v>
      </c>
      <c r="E320" s="4">
        <f t="shared" si="5"/>
        <v>0.1903127315</v>
      </c>
      <c r="F320" s="4">
        <f t="shared" si="6"/>
        <v>16.6738248</v>
      </c>
      <c r="G320" s="4">
        <f t="shared" si="7"/>
        <v>133.447888</v>
      </c>
      <c r="H320" s="4">
        <f t="shared" si="8"/>
        <v>41.44013739</v>
      </c>
      <c r="I320" s="4">
        <f t="shared" si="9"/>
        <v>270.3692423</v>
      </c>
      <c r="J320" s="4">
        <f t="shared" si="10"/>
        <v>-50.78421708</v>
      </c>
      <c r="K320" s="2">
        <f t="shared" si="11"/>
        <v>0.1767160873</v>
      </c>
      <c r="L320" s="76">
        <f t="shared" si="1"/>
        <v>0.04134</v>
      </c>
    </row>
    <row r="321" ht="14.25" customHeight="1">
      <c r="A321" s="83">
        <f t="shared" si="12"/>
        <v>0.04134</v>
      </c>
      <c r="B321" s="4">
        <f t="shared" si="2"/>
        <v>3.213654944</v>
      </c>
      <c r="C321" s="4">
        <f t="shared" si="3"/>
        <v>3.166735581</v>
      </c>
      <c r="D321" s="4">
        <f t="shared" si="4"/>
        <v>5.114690697</v>
      </c>
      <c r="E321" s="4">
        <f t="shared" si="5"/>
        <v>0.1901984226</v>
      </c>
      <c r="F321" s="4">
        <f t="shared" si="6"/>
        <v>16.64964166</v>
      </c>
      <c r="G321" s="4">
        <f t="shared" si="7"/>
        <v>133.0610724</v>
      </c>
      <c r="H321" s="4">
        <f t="shared" si="8"/>
        <v>41.40490336</v>
      </c>
      <c r="I321" s="4">
        <f t="shared" si="9"/>
        <v>270.3692423</v>
      </c>
      <c r="J321" s="4">
        <f t="shared" si="10"/>
        <v>-50.77847854</v>
      </c>
      <c r="K321" s="2">
        <f t="shared" si="11"/>
        <v>0.1771338625</v>
      </c>
      <c r="L321" s="76">
        <f t="shared" si="1"/>
        <v>0.04147</v>
      </c>
    </row>
    <row r="322" ht="14.25" customHeight="1">
      <c r="A322" s="83">
        <f t="shared" si="12"/>
        <v>0.04147</v>
      </c>
      <c r="B322" s="4">
        <f t="shared" si="2"/>
        <v>3.207053741</v>
      </c>
      <c r="C322" s="4">
        <f t="shared" si="3"/>
        <v>3.160230757</v>
      </c>
      <c r="D322" s="4">
        <f t="shared" si="4"/>
        <v>5.104184557</v>
      </c>
      <c r="E322" s="4">
        <f t="shared" si="5"/>
        <v>0.1900842927</v>
      </c>
      <c r="F322" s="4">
        <f t="shared" si="6"/>
        <v>16.62541766</v>
      </c>
      <c r="G322" s="4">
        <f t="shared" si="7"/>
        <v>132.6741659</v>
      </c>
      <c r="H322" s="4">
        <f t="shared" si="8"/>
        <v>41.36948632</v>
      </c>
      <c r="I322" s="4">
        <f t="shared" si="9"/>
        <v>270.3692423</v>
      </c>
      <c r="J322" s="4">
        <f t="shared" si="10"/>
        <v>-50.77271018</v>
      </c>
      <c r="K322" s="2">
        <f t="shared" si="11"/>
        <v>0.1775507795</v>
      </c>
      <c r="L322" s="76">
        <f t="shared" si="1"/>
        <v>0.0416</v>
      </c>
    </row>
    <row r="323" ht="14.25" customHeight="1">
      <c r="A323" s="83">
        <f t="shared" si="12"/>
        <v>0.0416</v>
      </c>
      <c r="B323" s="4">
        <f t="shared" si="2"/>
        <v>3.200453289</v>
      </c>
      <c r="C323" s="4">
        <f t="shared" si="3"/>
        <v>3.153726671</v>
      </c>
      <c r="D323" s="4">
        <f t="shared" si="4"/>
        <v>5.093679611</v>
      </c>
      <c r="E323" s="4">
        <f t="shared" si="5"/>
        <v>0.1899703421</v>
      </c>
      <c r="F323" s="4">
        <f t="shared" si="6"/>
        <v>16.60115277</v>
      </c>
      <c r="G323" s="4">
        <f t="shared" si="7"/>
        <v>132.2871712</v>
      </c>
      <c r="H323" s="4">
        <f t="shared" si="8"/>
        <v>41.33388592</v>
      </c>
      <c r="I323" s="4">
        <f t="shared" si="9"/>
        <v>270.3692423</v>
      </c>
      <c r="J323" s="4">
        <f t="shared" si="10"/>
        <v>-50.76691197</v>
      </c>
      <c r="K323" s="2">
        <f t="shared" si="11"/>
        <v>0.1779668384</v>
      </c>
      <c r="L323" s="76">
        <f t="shared" si="1"/>
        <v>0.04173</v>
      </c>
    </row>
    <row r="324" ht="14.25" customHeight="1">
      <c r="A324" s="83">
        <f t="shared" si="12"/>
        <v>0.04173</v>
      </c>
      <c r="B324" s="4">
        <f t="shared" si="2"/>
        <v>3.19385359</v>
      </c>
      <c r="C324" s="4">
        <f t="shared" si="3"/>
        <v>3.147223328</v>
      </c>
      <c r="D324" s="4">
        <f t="shared" si="4"/>
        <v>5.083175864</v>
      </c>
      <c r="E324" s="4">
        <f t="shared" si="5"/>
        <v>0.1898565711</v>
      </c>
      <c r="F324" s="4">
        <f t="shared" si="6"/>
        <v>16.57684699</v>
      </c>
      <c r="G324" s="4">
        <f t="shared" si="7"/>
        <v>131.9000909</v>
      </c>
      <c r="H324" s="4">
        <f t="shared" si="8"/>
        <v>41.29810186</v>
      </c>
      <c r="I324" s="4">
        <f t="shared" si="9"/>
        <v>270.3692423</v>
      </c>
      <c r="J324" s="4">
        <f t="shared" si="10"/>
        <v>-50.76108384</v>
      </c>
      <c r="K324" s="2">
        <f t="shared" si="11"/>
        <v>0.1783820394</v>
      </c>
      <c r="L324" s="76">
        <f t="shared" si="1"/>
        <v>0.04186</v>
      </c>
    </row>
    <row r="325" ht="14.25" customHeight="1">
      <c r="A325" s="83">
        <f t="shared" si="12"/>
        <v>0.04186</v>
      </c>
      <c r="B325" s="4">
        <f t="shared" si="2"/>
        <v>3.18725465</v>
      </c>
      <c r="C325" s="4">
        <f t="shared" si="3"/>
        <v>3.140720732</v>
      </c>
      <c r="D325" s="4">
        <f t="shared" si="4"/>
        <v>5.072673324</v>
      </c>
      <c r="E325" s="4">
        <f t="shared" si="5"/>
        <v>0.1897429799</v>
      </c>
      <c r="F325" s="4">
        <f t="shared" si="6"/>
        <v>16.5525003</v>
      </c>
      <c r="G325" s="4">
        <f t="shared" si="7"/>
        <v>131.5129278</v>
      </c>
      <c r="H325" s="4">
        <f t="shared" si="8"/>
        <v>41.2621338</v>
      </c>
      <c r="I325" s="4">
        <f t="shared" si="9"/>
        <v>270.3692423</v>
      </c>
      <c r="J325" s="4">
        <f t="shared" si="10"/>
        <v>-50.75522574</v>
      </c>
      <c r="K325" s="2">
        <f t="shared" si="11"/>
        <v>0.1787963825</v>
      </c>
      <c r="L325" s="76">
        <f t="shared" si="1"/>
        <v>0.04199</v>
      </c>
    </row>
    <row r="326" ht="14.25" customHeight="1">
      <c r="A326" s="83">
        <f t="shared" si="12"/>
        <v>0.04199</v>
      </c>
      <c r="B326" s="4">
        <f t="shared" si="2"/>
        <v>3.18065647</v>
      </c>
      <c r="C326" s="4">
        <f t="shared" si="3"/>
        <v>3.134218886</v>
      </c>
      <c r="D326" s="4">
        <f t="shared" si="4"/>
        <v>5.062171995</v>
      </c>
      <c r="E326" s="4">
        <f t="shared" si="5"/>
        <v>0.1896295689</v>
      </c>
      <c r="F326" s="4">
        <f t="shared" si="6"/>
        <v>16.5281127</v>
      </c>
      <c r="G326" s="4">
        <f t="shared" si="7"/>
        <v>131.1256845</v>
      </c>
      <c r="H326" s="4">
        <f t="shared" si="8"/>
        <v>41.22598141</v>
      </c>
      <c r="I326" s="4">
        <f t="shared" si="9"/>
        <v>270.3692423</v>
      </c>
      <c r="J326" s="4">
        <f t="shared" si="10"/>
        <v>-50.74933762</v>
      </c>
      <c r="K326" s="2">
        <f t="shared" si="11"/>
        <v>0.1792098678</v>
      </c>
      <c r="L326" s="76">
        <f t="shared" si="1"/>
        <v>0.04212</v>
      </c>
    </row>
    <row r="327" ht="14.25" customHeight="1">
      <c r="A327" s="83">
        <f t="shared" si="12"/>
        <v>0.04212</v>
      </c>
      <c r="B327" s="4">
        <f t="shared" si="2"/>
        <v>3.174059056</v>
      </c>
      <c r="C327" s="4">
        <f t="shared" si="3"/>
        <v>3.127717794</v>
      </c>
      <c r="D327" s="4">
        <f t="shared" si="4"/>
        <v>5.051671885</v>
      </c>
      <c r="E327" s="4">
        <f t="shared" si="5"/>
        <v>0.1895163384</v>
      </c>
      <c r="F327" s="4">
        <f t="shared" si="6"/>
        <v>16.50368417</v>
      </c>
      <c r="G327" s="4">
        <f t="shared" si="7"/>
        <v>130.7383638</v>
      </c>
      <c r="H327" s="4">
        <f t="shared" si="8"/>
        <v>41.18964439</v>
      </c>
      <c r="I327" s="4">
        <f t="shared" si="9"/>
        <v>270.3692423</v>
      </c>
      <c r="J327" s="4">
        <f t="shared" si="10"/>
        <v>-50.74341943</v>
      </c>
      <c r="K327" s="2">
        <f t="shared" si="11"/>
        <v>0.1796224955</v>
      </c>
      <c r="L327" s="76">
        <f t="shared" si="1"/>
        <v>0.04225</v>
      </c>
    </row>
    <row r="328" ht="14.25" customHeight="1">
      <c r="A328" s="83">
        <f t="shared" si="12"/>
        <v>0.04225</v>
      </c>
      <c r="B328" s="4">
        <f t="shared" si="2"/>
        <v>3.167462412</v>
      </c>
      <c r="C328" s="4">
        <f t="shared" si="3"/>
        <v>3.121217461</v>
      </c>
      <c r="D328" s="4">
        <f t="shared" si="4"/>
        <v>5.041172999</v>
      </c>
      <c r="E328" s="4">
        <f t="shared" si="5"/>
        <v>0.1894032887</v>
      </c>
      <c r="F328" s="4">
        <f t="shared" si="6"/>
        <v>16.47921471</v>
      </c>
      <c r="G328" s="4">
        <f t="shared" si="7"/>
        <v>130.3509683</v>
      </c>
      <c r="H328" s="4">
        <f t="shared" si="8"/>
        <v>41.1531224</v>
      </c>
      <c r="I328" s="4">
        <f t="shared" si="9"/>
        <v>270.3692423</v>
      </c>
      <c r="J328" s="4">
        <f t="shared" si="10"/>
        <v>-50.73747112</v>
      </c>
      <c r="K328" s="2">
        <f t="shared" si="11"/>
        <v>0.1800342656</v>
      </c>
      <c r="L328" s="76">
        <f t="shared" si="1"/>
        <v>0.04238</v>
      </c>
    </row>
    <row r="329" ht="14.25" customHeight="1">
      <c r="A329" s="83">
        <f t="shared" si="12"/>
        <v>0.04238</v>
      </c>
      <c r="B329" s="4">
        <f t="shared" si="2"/>
        <v>3.160866541</v>
      </c>
      <c r="C329" s="4">
        <f t="shared" si="3"/>
        <v>3.114717889</v>
      </c>
      <c r="D329" s="4">
        <f t="shared" si="4"/>
        <v>5.030675344</v>
      </c>
      <c r="E329" s="4">
        <f t="shared" si="5"/>
        <v>0.1892904201</v>
      </c>
      <c r="F329" s="4">
        <f t="shared" si="6"/>
        <v>16.4547043</v>
      </c>
      <c r="G329" s="4">
        <f t="shared" si="7"/>
        <v>129.9635009</v>
      </c>
      <c r="H329" s="4">
        <f t="shared" si="8"/>
        <v>41.11641514</v>
      </c>
      <c r="I329" s="4">
        <f t="shared" si="9"/>
        <v>270.3692423</v>
      </c>
      <c r="J329" s="4">
        <f t="shared" si="10"/>
        <v>-50.73149262</v>
      </c>
      <c r="K329" s="2">
        <f t="shared" si="11"/>
        <v>0.1804451783</v>
      </c>
      <c r="L329" s="76">
        <f t="shared" si="1"/>
        <v>0.04251</v>
      </c>
    </row>
    <row r="330" ht="14.25" customHeight="1">
      <c r="A330" s="83">
        <f t="shared" si="12"/>
        <v>0.04251</v>
      </c>
      <c r="B330" s="4">
        <f t="shared" si="2"/>
        <v>3.154271446</v>
      </c>
      <c r="C330" s="4">
        <f t="shared" si="3"/>
        <v>3.108219083</v>
      </c>
      <c r="D330" s="4">
        <f t="shared" si="4"/>
        <v>5.020178926</v>
      </c>
      <c r="E330" s="4">
        <f t="shared" si="5"/>
        <v>0.1891777329</v>
      </c>
      <c r="F330" s="4">
        <f t="shared" si="6"/>
        <v>16.43015293</v>
      </c>
      <c r="G330" s="4">
        <f t="shared" si="7"/>
        <v>129.5759642</v>
      </c>
      <c r="H330" s="4">
        <f t="shared" si="8"/>
        <v>41.07952228</v>
      </c>
      <c r="I330" s="4">
        <f t="shared" si="9"/>
        <v>270.3692423</v>
      </c>
      <c r="J330" s="4">
        <f t="shared" si="10"/>
        <v>-50.72548391</v>
      </c>
      <c r="K330" s="2">
        <f t="shared" si="11"/>
        <v>0.1808552335</v>
      </c>
      <c r="L330" s="76">
        <f t="shared" si="1"/>
        <v>0.04264</v>
      </c>
    </row>
    <row r="331" ht="14.25" customHeight="1">
      <c r="A331" s="83">
        <f t="shared" si="12"/>
        <v>0.04264</v>
      </c>
      <c r="B331" s="4">
        <f t="shared" si="2"/>
        <v>3.147677134</v>
      </c>
      <c r="C331" s="4">
        <f t="shared" si="3"/>
        <v>3.101721047</v>
      </c>
      <c r="D331" s="4">
        <f t="shared" si="4"/>
        <v>5.009683751</v>
      </c>
      <c r="E331" s="4">
        <f t="shared" si="5"/>
        <v>0.1890652275</v>
      </c>
      <c r="F331" s="4">
        <f t="shared" si="6"/>
        <v>16.4055606</v>
      </c>
      <c r="G331" s="4">
        <f t="shared" si="7"/>
        <v>129.188361</v>
      </c>
      <c r="H331" s="4">
        <f t="shared" si="8"/>
        <v>41.04244351</v>
      </c>
      <c r="I331" s="4">
        <f t="shared" si="9"/>
        <v>270.3692423</v>
      </c>
      <c r="J331" s="4">
        <f t="shared" si="10"/>
        <v>-50.71944491</v>
      </c>
      <c r="K331" s="2">
        <f t="shared" si="11"/>
        <v>0.1812644316</v>
      </c>
      <c r="L331" s="76">
        <f t="shared" si="1"/>
        <v>0.04277</v>
      </c>
    </row>
    <row r="332" ht="14.25" customHeight="1">
      <c r="A332" s="83">
        <f t="shared" si="12"/>
        <v>0.04277</v>
      </c>
      <c r="B332" s="4">
        <f t="shared" si="2"/>
        <v>3.141083606</v>
      </c>
      <c r="C332" s="4">
        <f t="shared" si="3"/>
        <v>3.095223785</v>
      </c>
      <c r="D332" s="4">
        <f t="shared" si="4"/>
        <v>4.999189825</v>
      </c>
      <c r="E332" s="4">
        <f t="shared" si="5"/>
        <v>0.1889529041</v>
      </c>
      <c r="F332" s="4">
        <f t="shared" si="6"/>
        <v>16.3809273</v>
      </c>
      <c r="G332" s="4">
        <f t="shared" si="7"/>
        <v>128.800694</v>
      </c>
      <c r="H332" s="4">
        <f t="shared" si="8"/>
        <v>41.00517852</v>
      </c>
      <c r="I332" s="4">
        <f t="shared" si="9"/>
        <v>270.3692423</v>
      </c>
      <c r="J332" s="4">
        <f t="shared" si="10"/>
        <v>-50.71337558</v>
      </c>
      <c r="K332" s="2">
        <f t="shared" si="11"/>
        <v>0.1816727724</v>
      </c>
      <c r="L332" s="76">
        <f t="shared" si="1"/>
        <v>0.0429</v>
      </c>
    </row>
    <row r="333" ht="14.25" customHeight="1">
      <c r="A333" s="83">
        <f t="shared" si="12"/>
        <v>0.0429</v>
      </c>
      <c r="B333" s="4">
        <f t="shared" si="2"/>
        <v>3.134490867</v>
      </c>
      <c r="C333" s="4">
        <f t="shared" si="3"/>
        <v>3.0887273</v>
      </c>
      <c r="D333" s="4">
        <f t="shared" si="4"/>
        <v>4.988697155</v>
      </c>
      <c r="E333" s="4">
        <f t="shared" si="5"/>
        <v>0.188840763</v>
      </c>
      <c r="F333" s="4">
        <f t="shared" si="6"/>
        <v>16.35625302</v>
      </c>
      <c r="G333" s="4">
        <f t="shared" si="7"/>
        <v>128.4129661</v>
      </c>
      <c r="H333" s="4">
        <f t="shared" si="8"/>
        <v>40.967727</v>
      </c>
      <c r="I333" s="4">
        <f t="shared" si="9"/>
        <v>270.3692423</v>
      </c>
      <c r="J333" s="4">
        <f t="shared" si="10"/>
        <v>-50.70727587</v>
      </c>
      <c r="K333" s="2">
        <f t="shared" si="11"/>
        <v>0.1820802562</v>
      </c>
      <c r="L333" s="76">
        <f t="shared" si="1"/>
        <v>0.04303</v>
      </c>
    </row>
    <row r="334" ht="14.25" customHeight="1">
      <c r="A334" s="83">
        <f t="shared" si="12"/>
        <v>0.04303</v>
      </c>
      <c r="B334" s="4">
        <f t="shared" si="2"/>
        <v>3.127898921</v>
      </c>
      <c r="C334" s="4">
        <f t="shared" si="3"/>
        <v>3.082231597</v>
      </c>
      <c r="D334" s="4">
        <f t="shared" si="4"/>
        <v>4.978205748</v>
      </c>
      <c r="E334" s="4">
        <f t="shared" si="5"/>
        <v>0.1887288046</v>
      </c>
      <c r="F334" s="4">
        <f t="shared" si="6"/>
        <v>16.33153775</v>
      </c>
      <c r="G334" s="4">
        <f t="shared" si="7"/>
        <v>128.0251801</v>
      </c>
      <c r="H334" s="4">
        <f t="shared" si="8"/>
        <v>40.93008863</v>
      </c>
      <c r="I334" s="4">
        <f t="shared" si="9"/>
        <v>270.3692423</v>
      </c>
      <c r="J334" s="4">
        <f t="shared" si="10"/>
        <v>-50.70114573</v>
      </c>
      <c r="K334" s="2">
        <f t="shared" si="11"/>
        <v>0.1824868831</v>
      </c>
      <c r="L334" s="76">
        <f t="shared" si="1"/>
        <v>0.04316</v>
      </c>
    </row>
    <row r="335" ht="14.25" customHeight="1">
      <c r="A335" s="83">
        <f t="shared" si="12"/>
        <v>0.04316</v>
      </c>
      <c r="B335" s="4">
        <f t="shared" si="2"/>
        <v>3.121307772</v>
      </c>
      <c r="C335" s="4">
        <f t="shared" si="3"/>
        <v>3.075736679</v>
      </c>
      <c r="D335" s="4">
        <f t="shared" si="4"/>
        <v>4.967715608</v>
      </c>
      <c r="E335" s="4">
        <f t="shared" si="5"/>
        <v>0.1886170292</v>
      </c>
      <c r="F335" s="4">
        <f t="shared" si="6"/>
        <v>16.30678148</v>
      </c>
      <c r="G335" s="4">
        <f t="shared" si="7"/>
        <v>127.6373387</v>
      </c>
      <c r="H335" s="4">
        <f t="shared" si="8"/>
        <v>40.89226312</v>
      </c>
      <c r="I335" s="4">
        <f t="shared" si="9"/>
        <v>270.3692423</v>
      </c>
      <c r="J335" s="4">
        <f t="shared" si="10"/>
        <v>-50.69498511</v>
      </c>
      <c r="K335" s="2">
        <f t="shared" si="11"/>
        <v>0.1828926531</v>
      </c>
      <c r="L335" s="76">
        <f t="shared" si="1"/>
        <v>0.04329</v>
      </c>
    </row>
    <row r="336" ht="14.25" customHeight="1">
      <c r="A336" s="83">
        <f t="shared" si="12"/>
        <v>0.04329</v>
      </c>
      <c r="B336" s="4">
        <f t="shared" si="2"/>
        <v>3.114717424</v>
      </c>
      <c r="C336" s="4">
        <f t="shared" si="3"/>
        <v>3.06924255</v>
      </c>
      <c r="D336" s="4">
        <f t="shared" si="4"/>
        <v>4.957226744</v>
      </c>
      <c r="E336" s="4">
        <f t="shared" si="5"/>
        <v>0.188505437</v>
      </c>
      <c r="F336" s="4">
        <f t="shared" si="6"/>
        <v>16.28198421</v>
      </c>
      <c r="G336" s="4">
        <f t="shared" si="7"/>
        <v>127.2494448</v>
      </c>
      <c r="H336" s="4">
        <f t="shared" si="8"/>
        <v>40.85425014</v>
      </c>
      <c r="I336" s="4">
        <f t="shared" si="9"/>
        <v>270.3692423</v>
      </c>
      <c r="J336" s="4">
        <f t="shared" si="10"/>
        <v>-50.68879396</v>
      </c>
      <c r="K336" s="2">
        <f t="shared" si="11"/>
        <v>0.1832975664</v>
      </c>
      <c r="L336" s="76">
        <f t="shared" si="1"/>
        <v>0.04342</v>
      </c>
    </row>
    <row r="337" ht="14.25" customHeight="1">
      <c r="A337" s="83">
        <f t="shared" si="12"/>
        <v>0.04342</v>
      </c>
      <c r="B337" s="4">
        <f t="shared" si="2"/>
        <v>3.108127881</v>
      </c>
      <c r="C337" s="4">
        <f t="shared" si="3"/>
        <v>3.062749214</v>
      </c>
      <c r="D337" s="4">
        <f t="shared" si="4"/>
        <v>4.94673916</v>
      </c>
      <c r="E337" s="4">
        <f t="shared" si="5"/>
        <v>0.1883940284</v>
      </c>
      <c r="F337" s="4">
        <f t="shared" si="6"/>
        <v>16.25714594</v>
      </c>
      <c r="G337" s="4">
        <f t="shared" si="7"/>
        <v>126.8615012</v>
      </c>
      <c r="H337" s="4">
        <f t="shared" si="8"/>
        <v>40.81604941</v>
      </c>
      <c r="I337" s="4">
        <f t="shared" si="9"/>
        <v>270.3692423</v>
      </c>
      <c r="J337" s="4">
        <f t="shared" si="10"/>
        <v>-50.68257223</v>
      </c>
      <c r="K337" s="2">
        <f t="shared" si="11"/>
        <v>0.183701623</v>
      </c>
      <c r="L337" s="76">
        <f t="shared" si="1"/>
        <v>0.04355</v>
      </c>
    </row>
    <row r="338" ht="14.25" customHeight="1">
      <c r="A338" s="83">
        <f t="shared" si="12"/>
        <v>0.04355</v>
      </c>
      <c r="B338" s="4">
        <f t="shared" si="2"/>
        <v>3.101539146</v>
      </c>
      <c r="C338" s="4">
        <f t="shared" si="3"/>
        <v>3.056256675</v>
      </c>
      <c r="D338" s="4">
        <f t="shared" si="4"/>
        <v>4.936252863</v>
      </c>
      <c r="E338" s="4">
        <f t="shared" si="5"/>
        <v>0.1882828037</v>
      </c>
      <c r="F338" s="4">
        <f t="shared" si="6"/>
        <v>16.23226665</v>
      </c>
      <c r="G338" s="4">
        <f t="shared" si="7"/>
        <v>126.4735107</v>
      </c>
      <c r="H338" s="4">
        <f t="shared" si="8"/>
        <v>40.77766061</v>
      </c>
      <c r="I338" s="4">
        <f t="shared" si="9"/>
        <v>270.3692423</v>
      </c>
      <c r="J338" s="4">
        <f t="shared" si="10"/>
        <v>-50.67631987</v>
      </c>
      <c r="K338" s="2">
        <f t="shared" si="11"/>
        <v>0.1841048231</v>
      </c>
      <c r="L338" s="76">
        <f t="shared" si="1"/>
        <v>0.04368</v>
      </c>
    </row>
    <row r="339" ht="14.25" customHeight="1">
      <c r="A339" s="83">
        <f t="shared" si="12"/>
        <v>0.04368</v>
      </c>
      <c r="B339" s="4">
        <f t="shared" si="2"/>
        <v>3.094951225</v>
      </c>
      <c r="C339" s="4">
        <f t="shared" si="3"/>
        <v>3.049764937</v>
      </c>
      <c r="D339" s="4">
        <f t="shared" si="4"/>
        <v>4.925767861</v>
      </c>
      <c r="E339" s="4">
        <f t="shared" si="5"/>
        <v>0.1881717631</v>
      </c>
      <c r="F339" s="4">
        <f t="shared" si="6"/>
        <v>16.20734634</v>
      </c>
      <c r="G339" s="4">
        <f t="shared" si="7"/>
        <v>126.0854762</v>
      </c>
      <c r="H339" s="4">
        <f t="shared" si="8"/>
        <v>40.73908345</v>
      </c>
      <c r="I339" s="4">
        <f t="shared" si="9"/>
        <v>270.3692423</v>
      </c>
      <c r="J339" s="4">
        <f t="shared" si="10"/>
        <v>-50.67003683</v>
      </c>
      <c r="K339" s="2">
        <f t="shared" si="11"/>
        <v>0.1845071668</v>
      </c>
      <c r="L339" s="76">
        <f t="shared" si="1"/>
        <v>0.04381</v>
      </c>
    </row>
    <row r="340" ht="14.25" customHeight="1">
      <c r="A340" s="83">
        <f t="shared" si="12"/>
        <v>0.04381</v>
      </c>
      <c r="B340" s="4">
        <f t="shared" si="2"/>
        <v>3.08836412</v>
      </c>
      <c r="C340" s="4">
        <f t="shared" si="3"/>
        <v>3.043274004</v>
      </c>
      <c r="D340" s="4">
        <f t="shared" si="4"/>
        <v>4.915284158</v>
      </c>
      <c r="E340" s="4">
        <f t="shared" si="5"/>
        <v>0.1880609071</v>
      </c>
      <c r="F340" s="4">
        <f t="shared" si="6"/>
        <v>16.18238501</v>
      </c>
      <c r="G340" s="4">
        <f t="shared" si="7"/>
        <v>125.6974006</v>
      </c>
      <c r="H340" s="4">
        <f t="shared" si="8"/>
        <v>40.70031763</v>
      </c>
      <c r="I340" s="4">
        <f t="shared" si="9"/>
        <v>270.3692423</v>
      </c>
      <c r="J340" s="4">
        <f t="shared" si="10"/>
        <v>-50.66372306</v>
      </c>
      <c r="K340" s="2">
        <f t="shared" si="11"/>
        <v>0.1849086541</v>
      </c>
      <c r="L340" s="76">
        <f t="shared" si="1"/>
        <v>0.04394</v>
      </c>
    </row>
    <row r="341" ht="14.25" customHeight="1">
      <c r="A341" s="83">
        <f t="shared" si="12"/>
        <v>0.04394</v>
      </c>
      <c r="B341" s="4">
        <f t="shared" si="2"/>
        <v>3.081777836</v>
      </c>
      <c r="C341" s="4">
        <f t="shared" si="3"/>
        <v>3.03678388</v>
      </c>
      <c r="D341" s="4">
        <f t="shared" si="4"/>
        <v>4.904801761</v>
      </c>
      <c r="E341" s="4">
        <f t="shared" si="5"/>
        <v>0.1879502358</v>
      </c>
      <c r="F341" s="4">
        <f t="shared" si="6"/>
        <v>16.15738265</v>
      </c>
      <c r="G341" s="4">
        <f t="shared" si="7"/>
        <v>125.3092868</v>
      </c>
      <c r="H341" s="4">
        <f t="shared" si="8"/>
        <v>40.66136285</v>
      </c>
      <c r="I341" s="4">
        <f t="shared" si="9"/>
        <v>270.3692423</v>
      </c>
      <c r="J341" s="4">
        <f t="shared" si="10"/>
        <v>-50.65737852</v>
      </c>
      <c r="K341" s="2">
        <f t="shared" si="11"/>
        <v>0.1853092852</v>
      </c>
      <c r="L341" s="76">
        <f t="shared" si="1"/>
        <v>0.04407</v>
      </c>
    </row>
    <row r="342" ht="14.25" customHeight="1">
      <c r="A342" s="83">
        <f t="shared" si="12"/>
        <v>0.04407</v>
      </c>
      <c r="B342" s="4">
        <f t="shared" si="2"/>
        <v>3.075192377</v>
      </c>
      <c r="C342" s="4">
        <f t="shared" si="3"/>
        <v>3.030294568</v>
      </c>
      <c r="D342" s="4">
        <f t="shared" si="4"/>
        <v>4.894320677</v>
      </c>
      <c r="E342" s="4">
        <f t="shared" si="5"/>
        <v>0.1878397497</v>
      </c>
      <c r="F342" s="4">
        <f t="shared" si="6"/>
        <v>16.13233926</v>
      </c>
      <c r="G342" s="4">
        <f t="shared" si="7"/>
        <v>124.9211376</v>
      </c>
      <c r="H342" s="4">
        <f t="shared" si="8"/>
        <v>40.62221881</v>
      </c>
      <c r="I342" s="4">
        <f t="shared" si="9"/>
        <v>270.3692423</v>
      </c>
      <c r="J342" s="4">
        <f t="shared" si="10"/>
        <v>-50.65100315</v>
      </c>
      <c r="K342" s="2">
        <f t="shared" si="11"/>
        <v>0.1857090602</v>
      </c>
      <c r="L342" s="76">
        <f t="shared" si="1"/>
        <v>0.0442</v>
      </c>
    </row>
    <row r="343" ht="14.25" customHeight="1">
      <c r="A343" s="83">
        <f t="shared" si="12"/>
        <v>0.0442</v>
      </c>
      <c r="B343" s="4">
        <f t="shared" si="2"/>
        <v>3.068607746</v>
      </c>
      <c r="C343" s="4">
        <f t="shared" si="3"/>
        <v>3.023806073</v>
      </c>
      <c r="D343" s="4">
        <f t="shared" si="4"/>
        <v>4.883840913</v>
      </c>
      <c r="E343" s="4">
        <f t="shared" si="5"/>
        <v>0.1877294489</v>
      </c>
      <c r="F343" s="4">
        <f t="shared" si="6"/>
        <v>16.10725483</v>
      </c>
      <c r="G343" s="4">
        <f t="shared" si="7"/>
        <v>124.532956</v>
      </c>
      <c r="H343" s="4">
        <f t="shared" si="8"/>
        <v>40.58288523</v>
      </c>
      <c r="I343" s="4">
        <f t="shared" si="9"/>
        <v>270.3692423</v>
      </c>
      <c r="J343" s="4">
        <f t="shared" si="10"/>
        <v>-50.64459691</v>
      </c>
      <c r="K343" s="2">
        <f t="shared" si="11"/>
        <v>0.1861079792</v>
      </c>
      <c r="L343" s="76">
        <f t="shared" si="1"/>
        <v>0.04433</v>
      </c>
    </row>
    <row r="344" ht="14.25" customHeight="1">
      <c r="A344" s="83">
        <f t="shared" si="12"/>
        <v>0.04433</v>
      </c>
      <c r="B344" s="4">
        <f t="shared" si="2"/>
        <v>3.062023949</v>
      </c>
      <c r="C344" s="4">
        <f t="shared" si="3"/>
        <v>3.017318399</v>
      </c>
      <c r="D344" s="4">
        <f t="shared" si="4"/>
        <v>4.873362473</v>
      </c>
      <c r="E344" s="4">
        <f t="shared" si="5"/>
        <v>0.1876193339</v>
      </c>
      <c r="F344" s="4">
        <f t="shared" si="6"/>
        <v>16.08212937</v>
      </c>
      <c r="G344" s="4">
        <f t="shared" si="7"/>
        <v>124.1447448</v>
      </c>
      <c r="H344" s="4">
        <f t="shared" si="8"/>
        <v>40.5433618</v>
      </c>
      <c r="I344" s="4">
        <f t="shared" si="9"/>
        <v>270.3692423</v>
      </c>
      <c r="J344" s="4">
        <f t="shared" si="10"/>
        <v>-50.63815975</v>
      </c>
      <c r="K344" s="2">
        <f t="shared" si="11"/>
        <v>0.1865060423</v>
      </c>
      <c r="L344" s="76">
        <f t="shared" si="1"/>
        <v>0.04446</v>
      </c>
    </row>
    <row r="345" ht="14.25" customHeight="1">
      <c r="A345" s="83">
        <f t="shared" si="12"/>
        <v>0.04446</v>
      </c>
      <c r="B345" s="4">
        <f t="shared" si="2"/>
        <v>3.055440988</v>
      </c>
      <c r="C345" s="4">
        <f t="shared" si="3"/>
        <v>3.01083155</v>
      </c>
      <c r="D345" s="4">
        <f t="shared" si="4"/>
        <v>4.862885366</v>
      </c>
      <c r="E345" s="4">
        <f t="shared" si="5"/>
        <v>0.1875094048</v>
      </c>
      <c r="F345" s="4">
        <f t="shared" si="6"/>
        <v>16.05696286</v>
      </c>
      <c r="G345" s="4">
        <f t="shared" si="7"/>
        <v>123.756507</v>
      </c>
      <c r="H345" s="4">
        <f t="shared" si="8"/>
        <v>40.50364825</v>
      </c>
      <c r="I345" s="4">
        <f t="shared" si="9"/>
        <v>270.3692423</v>
      </c>
      <c r="J345" s="4">
        <f t="shared" si="10"/>
        <v>-50.63169163</v>
      </c>
      <c r="K345" s="2">
        <f t="shared" si="11"/>
        <v>0.1869032497</v>
      </c>
      <c r="L345" s="76">
        <f t="shared" si="1"/>
        <v>0.04459</v>
      </c>
    </row>
    <row r="346" ht="14.25" customHeight="1">
      <c r="A346" s="83">
        <f t="shared" si="12"/>
        <v>0.04459</v>
      </c>
      <c r="B346" s="4">
        <f t="shared" si="2"/>
        <v>3.048858868</v>
      </c>
      <c r="C346" s="4">
        <f t="shared" si="3"/>
        <v>3.004345529</v>
      </c>
      <c r="D346" s="4">
        <f t="shared" si="4"/>
        <v>4.852409597</v>
      </c>
      <c r="E346" s="4">
        <f t="shared" si="5"/>
        <v>0.1873996621</v>
      </c>
      <c r="F346" s="4">
        <f t="shared" si="6"/>
        <v>16.03175531</v>
      </c>
      <c r="G346" s="4">
        <f t="shared" si="7"/>
        <v>123.3682456</v>
      </c>
      <c r="H346" s="4">
        <f t="shared" si="8"/>
        <v>40.46374429</v>
      </c>
      <c r="I346" s="4">
        <f t="shared" si="9"/>
        <v>270.3692423</v>
      </c>
      <c r="J346" s="4">
        <f t="shared" si="10"/>
        <v>-50.62519249</v>
      </c>
      <c r="K346" s="2">
        <f t="shared" si="11"/>
        <v>0.1872996013</v>
      </c>
      <c r="L346" s="76">
        <f t="shared" si="1"/>
        <v>0.04472</v>
      </c>
    </row>
    <row r="347" ht="14.25" customHeight="1">
      <c r="A347" s="83">
        <f t="shared" si="12"/>
        <v>0.04472</v>
      </c>
      <c r="B347" s="4">
        <f t="shared" si="2"/>
        <v>3.042277593</v>
      </c>
      <c r="C347" s="4">
        <f t="shared" si="3"/>
        <v>2.99786034</v>
      </c>
      <c r="D347" s="4">
        <f t="shared" si="4"/>
        <v>4.841935172</v>
      </c>
      <c r="E347" s="4">
        <f t="shared" si="5"/>
        <v>0.1872901061</v>
      </c>
      <c r="F347" s="4">
        <f t="shared" si="6"/>
        <v>16.00650672</v>
      </c>
      <c r="G347" s="4">
        <f t="shared" si="7"/>
        <v>122.9799635</v>
      </c>
      <c r="H347" s="4">
        <f t="shared" si="8"/>
        <v>40.42364962</v>
      </c>
      <c r="I347" s="4">
        <f t="shared" si="9"/>
        <v>270.3692423</v>
      </c>
      <c r="J347" s="4">
        <f t="shared" si="10"/>
        <v>-50.6186623</v>
      </c>
      <c r="K347" s="2">
        <f t="shared" si="11"/>
        <v>0.1876950974</v>
      </c>
      <c r="L347" s="76">
        <f t="shared" si="1"/>
        <v>0.04485</v>
      </c>
    </row>
    <row r="348" ht="14.25" customHeight="1">
      <c r="A348" s="83">
        <f t="shared" si="12"/>
        <v>0.04485</v>
      </c>
      <c r="B348" s="4">
        <f t="shared" si="2"/>
        <v>3.035697167</v>
      </c>
      <c r="C348" s="4">
        <f t="shared" si="3"/>
        <v>2.991375988</v>
      </c>
      <c r="D348" s="4">
        <f t="shared" si="4"/>
        <v>4.831462099</v>
      </c>
      <c r="E348" s="4">
        <f t="shared" si="5"/>
        <v>0.1871807369</v>
      </c>
      <c r="F348" s="4">
        <f t="shared" si="6"/>
        <v>15.98121707</v>
      </c>
      <c r="G348" s="4">
        <f t="shared" si="7"/>
        <v>122.5916636</v>
      </c>
      <c r="H348" s="4">
        <f t="shared" si="8"/>
        <v>40.38336397</v>
      </c>
      <c r="I348" s="4">
        <f t="shared" si="9"/>
        <v>270.3692423</v>
      </c>
      <c r="J348" s="4">
        <f t="shared" si="10"/>
        <v>-50.612101</v>
      </c>
      <c r="K348" s="2">
        <f t="shared" si="11"/>
        <v>0.188089738</v>
      </c>
      <c r="L348" s="76">
        <f t="shared" si="1"/>
        <v>0.04498</v>
      </c>
    </row>
    <row r="349" ht="14.25" customHeight="1">
      <c r="A349" s="83">
        <f t="shared" si="12"/>
        <v>0.04498</v>
      </c>
      <c r="B349" s="4">
        <f t="shared" si="2"/>
        <v>3.029117594</v>
      </c>
      <c r="C349" s="4">
        <f t="shared" si="3"/>
        <v>2.984892477</v>
      </c>
      <c r="D349" s="4">
        <f t="shared" si="4"/>
        <v>4.820990383</v>
      </c>
      <c r="E349" s="4">
        <f t="shared" si="5"/>
        <v>0.187071555</v>
      </c>
      <c r="F349" s="4">
        <f t="shared" si="6"/>
        <v>15.95588639</v>
      </c>
      <c r="G349" s="4">
        <f t="shared" si="7"/>
        <v>122.203349</v>
      </c>
      <c r="H349" s="4">
        <f t="shared" si="8"/>
        <v>40.34288705</v>
      </c>
      <c r="I349" s="4">
        <f t="shared" si="9"/>
        <v>270.3692423</v>
      </c>
      <c r="J349" s="4">
        <f t="shared" si="10"/>
        <v>-50.60550854</v>
      </c>
      <c r="K349" s="2">
        <f t="shared" si="11"/>
        <v>0.1884835233</v>
      </c>
      <c r="L349" s="76">
        <f t="shared" si="1"/>
        <v>0.04511</v>
      </c>
    </row>
    <row r="350" ht="14.25" customHeight="1">
      <c r="A350" s="83">
        <f t="shared" si="12"/>
        <v>0.04511</v>
      </c>
      <c r="B350" s="4">
        <f t="shared" si="2"/>
        <v>3.022538878</v>
      </c>
      <c r="C350" s="4">
        <f t="shared" si="3"/>
        <v>2.97840981</v>
      </c>
      <c r="D350" s="4">
        <f t="shared" si="4"/>
        <v>4.810520031</v>
      </c>
      <c r="E350" s="4">
        <f t="shared" si="5"/>
        <v>0.1869625606</v>
      </c>
      <c r="F350" s="4">
        <f t="shared" si="6"/>
        <v>15.93051465</v>
      </c>
      <c r="G350" s="4">
        <f t="shared" si="7"/>
        <v>121.8150226</v>
      </c>
      <c r="H350" s="4">
        <f t="shared" si="8"/>
        <v>40.30221859</v>
      </c>
      <c r="I350" s="4">
        <f t="shared" si="9"/>
        <v>270.3692423</v>
      </c>
      <c r="J350" s="4">
        <f t="shared" si="10"/>
        <v>-50.59888489</v>
      </c>
      <c r="K350" s="2">
        <f t="shared" si="11"/>
        <v>0.1888764534</v>
      </c>
      <c r="L350" s="76">
        <f t="shared" si="1"/>
        <v>0.04524</v>
      </c>
    </row>
    <row r="351" ht="14.25" customHeight="1">
      <c r="A351" s="83">
        <f t="shared" si="12"/>
        <v>0.04524</v>
      </c>
      <c r="B351" s="4">
        <f t="shared" si="2"/>
        <v>3.015961023</v>
      </c>
      <c r="C351" s="4">
        <f t="shared" si="3"/>
        <v>2.971927992</v>
      </c>
      <c r="D351" s="4">
        <f t="shared" si="4"/>
        <v>4.800051049</v>
      </c>
      <c r="E351" s="4">
        <f t="shared" si="5"/>
        <v>0.186853754</v>
      </c>
      <c r="F351" s="4">
        <f t="shared" si="6"/>
        <v>15.90510187</v>
      </c>
      <c r="G351" s="4">
        <f t="shared" si="7"/>
        <v>121.4266874</v>
      </c>
      <c r="H351" s="4">
        <f t="shared" si="8"/>
        <v>40.26135831</v>
      </c>
      <c r="I351" s="4">
        <f t="shared" si="9"/>
        <v>270.3692423</v>
      </c>
      <c r="J351" s="4">
        <f t="shared" si="10"/>
        <v>-50.59223</v>
      </c>
      <c r="K351" s="2">
        <f t="shared" si="11"/>
        <v>0.1892685283</v>
      </c>
      <c r="L351" s="76">
        <f t="shared" si="1"/>
        <v>0.04537</v>
      </c>
    </row>
    <row r="352" ht="14.25" customHeight="1">
      <c r="A352" s="83">
        <f t="shared" si="12"/>
        <v>0.04537</v>
      </c>
      <c r="B352" s="4">
        <f t="shared" si="2"/>
        <v>3.009384033</v>
      </c>
      <c r="C352" s="4">
        <f t="shared" si="3"/>
        <v>2.965447026</v>
      </c>
      <c r="D352" s="4">
        <f t="shared" si="4"/>
        <v>4.789583445</v>
      </c>
      <c r="E352" s="4">
        <f t="shared" si="5"/>
        <v>0.1867451356</v>
      </c>
      <c r="F352" s="4">
        <f t="shared" si="6"/>
        <v>15.87964804</v>
      </c>
      <c r="G352" s="4">
        <f t="shared" si="7"/>
        <v>121.0383465</v>
      </c>
      <c r="H352" s="4">
        <f t="shared" si="8"/>
        <v>40.22030593</v>
      </c>
      <c r="I352" s="4">
        <f t="shared" si="9"/>
        <v>270.3692423</v>
      </c>
      <c r="J352" s="4">
        <f t="shared" si="10"/>
        <v>-50.58554382</v>
      </c>
      <c r="K352" s="2">
        <f t="shared" si="11"/>
        <v>0.1896597482</v>
      </c>
      <c r="L352" s="76">
        <f t="shared" si="1"/>
        <v>0.0455</v>
      </c>
    </row>
    <row r="353" ht="14.25" customHeight="1">
      <c r="A353" s="83">
        <f t="shared" si="12"/>
        <v>0.0455</v>
      </c>
      <c r="B353" s="4">
        <f t="shared" si="2"/>
        <v>3.002807912</v>
      </c>
      <c r="C353" s="4">
        <f t="shared" si="3"/>
        <v>2.958966917</v>
      </c>
      <c r="D353" s="4">
        <f t="shared" si="4"/>
        <v>4.779117224</v>
      </c>
      <c r="E353" s="4">
        <f t="shared" si="5"/>
        <v>0.1866367056</v>
      </c>
      <c r="F353" s="4">
        <f t="shared" si="6"/>
        <v>15.85415316</v>
      </c>
      <c r="G353" s="4">
        <f t="shared" si="7"/>
        <v>120.6500028</v>
      </c>
      <c r="H353" s="4">
        <f t="shared" si="8"/>
        <v>40.17906117</v>
      </c>
      <c r="I353" s="4">
        <f t="shared" si="9"/>
        <v>270.3692423</v>
      </c>
      <c r="J353" s="4">
        <f t="shared" si="10"/>
        <v>-50.57882632</v>
      </c>
      <c r="K353" s="2">
        <f t="shared" si="11"/>
        <v>0.1900501133</v>
      </c>
      <c r="L353" s="76">
        <f t="shared" si="1"/>
        <v>0.04563</v>
      </c>
    </row>
    <row r="354" ht="14.25" customHeight="1">
      <c r="A354" s="83">
        <f t="shared" si="12"/>
        <v>0.04563</v>
      </c>
      <c r="B354" s="4">
        <f t="shared" si="2"/>
        <v>2.996232665</v>
      </c>
      <c r="C354" s="4">
        <f t="shared" si="3"/>
        <v>2.952487668</v>
      </c>
      <c r="D354" s="4">
        <f t="shared" si="4"/>
        <v>4.768652392</v>
      </c>
      <c r="E354" s="4">
        <f t="shared" si="5"/>
        <v>0.1865284644</v>
      </c>
      <c r="F354" s="4">
        <f t="shared" si="6"/>
        <v>15.82861724</v>
      </c>
      <c r="G354" s="4">
        <f t="shared" si="7"/>
        <v>120.2616594</v>
      </c>
      <c r="H354" s="4">
        <f t="shared" si="8"/>
        <v>40.13762378</v>
      </c>
      <c r="I354" s="4">
        <f t="shared" si="9"/>
        <v>270.3692423</v>
      </c>
      <c r="J354" s="4">
        <f t="shared" si="10"/>
        <v>-50.57207743</v>
      </c>
      <c r="K354" s="2">
        <f t="shared" si="11"/>
        <v>0.1904396235</v>
      </c>
      <c r="L354" s="76">
        <f t="shared" si="1"/>
        <v>0.04576</v>
      </c>
    </row>
    <row r="355" ht="14.25" customHeight="1">
      <c r="A355" s="83">
        <f t="shared" si="12"/>
        <v>0.04576</v>
      </c>
      <c r="B355" s="4">
        <f t="shared" si="2"/>
        <v>2.989658295</v>
      </c>
      <c r="C355" s="4">
        <f t="shared" si="3"/>
        <v>2.946009284</v>
      </c>
      <c r="D355" s="4">
        <f t="shared" si="4"/>
        <v>4.758188958</v>
      </c>
      <c r="E355" s="4">
        <f t="shared" si="5"/>
        <v>0.1864204122</v>
      </c>
      <c r="F355" s="4">
        <f t="shared" si="6"/>
        <v>15.80304028</v>
      </c>
      <c r="G355" s="4">
        <f t="shared" si="7"/>
        <v>119.8733195</v>
      </c>
      <c r="H355" s="4">
        <f t="shared" si="8"/>
        <v>40.09599347</v>
      </c>
      <c r="I355" s="4">
        <f t="shared" si="9"/>
        <v>270.3692423</v>
      </c>
      <c r="J355" s="4">
        <f t="shared" si="10"/>
        <v>-50.56529713</v>
      </c>
      <c r="K355" s="2">
        <f t="shared" si="11"/>
        <v>0.1908282791</v>
      </c>
      <c r="L355" s="76">
        <f t="shared" si="1"/>
        <v>0.04589</v>
      </c>
    </row>
    <row r="356" ht="14.25" customHeight="1">
      <c r="A356" s="83">
        <f t="shared" si="12"/>
        <v>0.04589</v>
      </c>
      <c r="B356" s="4">
        <f t="shared" si="2"/>
        <v>2.983084806</v>
      </c>
      <c r="C356" s="4">
        <f t="shared" si="3"/>
        <v>2.939531768</v>
      </c>
      <c r="D356" s="4">
        <f t="shared" si="4"/>
        <v>4.747726925</v>
      </c>
      <c r="E356" s="4">
        <f t="shared" si="5"/>
        <v>0.1863125493</v>
      </c>
      <c r="F356" s="4">
        <f t="shared" si="6"/>
        <v>15.77742229</v>
      </c>
      <c r="G356" s="4">
        <f t="shared" si="7"/>
        <v>119.4849859</v>
      </c>
      <c r="H356" s="4">
        <f t="shared" si="8"/>
        <v>40.05416999</v>
      </c>
      <c r="I356" s="4">
        <f t="shared" si="9"/>
        <v>270.3692423</v>
      </c>
      <c r="J356" s="4">
        <f t="shared" si="10"/>
        <v>-50.55848536</v>
      </c>
      <c r="K356" s="2">
        <f t="shared" si="11"/>
        <v>0.1912160801</v>
      </c>
      <c r="L356" s="76">
        <f t="shared" si="1"/>
        <v>0.04602</v>
      </c>
    </row>
    <row r="357" ht="14.25" customHeight="1">
      <c r="A357" s="83">
        <f t="shared" si="12"/>
        <v>0.04602</v>
      </c>
      <c r="B357" s="4">
        <f t="shared" si="2"/>
        <v>2.976512203</v>
      </c>
      <c r="C357" s="4">
        <f t="shared" si="3"/>
        <v>2.933055125</v>
      </c>
      <c r="D357" s="4">
        <f t="shared" si="4"/>
        <v>4.737266303</v>
      </c>
      <c r="E357" s="4">
        <f t="shared" si="5"/>
        <v>0.1862048761</v>
      </c>
      <c r="F357" s="4">
        <f t="shared" si="6"/>
        <v>15.75176325</v>
      </c>
      <c r="G357" s="4">
        <f t="shared" si="7"/>
        <v>119.0966618</v>
      </c>
      <c r="H357" s="4">
        <f t="shared" si="8"/>
        <v>40.01215306</v>
      </c>
      <c r="I357" s="4">
        <f t="shared" si="9"/>
        <v>270.3692423</v>
      </c>
      <c r="J357" s="4">
        <f t="shared" si="10"/>
        <v>-50.55164208</v>
      </c>
      <c r="K357" s="2">
        <f t="shared" si="11"/>
        <v>0.1916030267</v>
      </c>
      <c r="L357" s="76">
        <f t="shared" si="1"/>
        <v>0.04615</v>
      </c>
    </row>
    <row r="358" ht="14.25" customHeight="1">
      <c r="A358" s="83">
        <f t="shared" si="12"/>
        <v>0.04615</v>
      </c>
      <c r="B358" s="4">
        <f t="shared" si="2"/>
        <v>2.969940489</v>
      </c>
      <c r="C358" s="4">
        <f t="shared" si="3"/>
        <v>2.926579358</v>
      </c>
      <c r="D358" s="4">
        <f t="shared" si="4"/>
        <v>4.726807096</v>
      </c>
      <c r="E358" s="4">
        <f t="shared" si="5"/>
        <v>0.1860973929</v>
      </c>
      <c r="F358" s="4">
        <f t="shared" si="6"/>
        <v>15.72606318</v>
      </c>
      <c r="G358" s="4">
        <f t="shared" si="7"/>
        <v>118.7083504</v>
      </c>
      <c r="H358" s="4">
        <f t="shared" si="8"/>
        <v>39.96994242</v>
      </c>
      <c r="I358" s="4">
        <f t="shared" si="9"/>
        <v>270.3692423</v>
      </c>
      <c r="J358" s="4">
        <f t="shared" si="10"/>
        <v>-50.54476726</v>
      </c>
      <c r="K358" s="2">
        <f t="shared" si="11"/>
        <v>0.191989119</v>
      </c>
      <c r="L358" s="76">
        <f t="shared" si="1"/>
        <v>0.04628</v>
      </c>
    </row>
    <row r="359" ht="14.25" customHeight="1">
      <c r="A359" s="83">
        <f t="shared" si="12"/>
        <v>0.04628</v>
      </c>
      <c r="B359" s="4">
        <f t="shared" si="2"/>
        <v>2.96336967</v>
      </c>
      <c r="C359" s="4">
        <f t="shared" si="3"/>
        <v>2.920104473</v>
      </c>
      <c r="D359" s="4">
        <f t="shared" si="4"/>
        <v>4.716349311</v>
      </c>
      <c r="E359" s="4">
        <f t="shared" si="5"/>
        <v>0.1859900998</v>
      </c>
      <c r="F359" s="4">
        <f t="shared" si="6"/>
        <v>15.70032209</v>
      </c>
      <c r="G359" s="4">
        <f t="shared" si="7"/>
        <v>118.3200546</v>
      </c>
      <c r="H359" s="4">
        <f t="shared" si="8"/>
        <v>39.92753782</v>
      </c>
      <c r="I359" s="4">
        <f t="shared" si="9"/>
        <v>270.3692423</v>
      </c>
      <c r="J359" s="4">
        <f t="shared" si="10"/>
        <v>-50.53786085</v>
      </c>
      <c r="K359" s="2">
        <f t="shared" si="11"/>
        <v>0.192374357</v>
      </c>
      <c r="L359" s="76">
        <f t="shared" si="1"/>
        <v>0.04641</v>
      </c>
    </row>
    <row r="360" ht="14.25" customHeight="1">
      <c r="A360" s="83">
        <f t="shared" si="12"/>
        <v>0.04641</v>
      </c>
      <c r="B360" s="4">
        <f t="shared" si="2"/>
        <v>2.956799748</v>
      </c>
      <c r="C360" s="4">
        <f t="shared" si="3"/>
        <v>2.913630472</v>
      </c>
      <c r="D360" s="4">
        <f t="shared" si="4"/>
        <v>4.705892956</v>
      </c>
      <c r="E360" s="4">
        <f t="shared" si="5"/>
        <v>0.1858829973</v>
      </c>
      <c r="F360" s="4">
        <f t="shared" si="6"/>
        <v>15.67453997</v>
      </c>
      <c r="G360" s="4">
        <f t="shared" si="7"/>
        <v>117.9317776</v>
      </c>
      <c r="H360" s="4">
        <f t="shared" si="8"/>
        <v>39.88493899</v>
      </c>
      <c r="I360" s="4">
        <f t="shared" si="9"/>
        <v>270.3692423</v>
      </c>
      <c r="J360" s="4">
        <f t="shared" si="10"/>
        <v>-50.5309228</v>
      </c>
      <c r="K360" s="2">
        <f t="shared" si="11"/>
        <v>0.192758741</v>
      </c>
      <c r="L360" s="76">
        <f t="shared" si="1"/>
        <v>0.04654</v>
      </c>
    </row>
    <row r="361" ht="14.25" customHeight="1">
      <c r="A361" s="83">
        <f t="shared" si="12"/>
        <v>0.04654</v>
      </c>
      <c r="B361" s="4">
        <f t="shared" si="2"/>
        <v>2.950230728</v>
      </c>
      <c r="C361" s="4">
        <f t="shared" si="3"/>
        <v>2.907157359</v>
      </c>
      <c r="D361" s="4">
        <f t="shared" si="4"/>
        <v>4.695438036</v>
      </c>
      <c r="E361" s="4">
        <f t="shared" si="5"/>
        <v>0.1857760857</v>
      </c>
      <c r="F361" s="4">
        <f t="shared" si="6"/>
        <v>15.64871683</v>
      </c>
      <c r="G361" s="4">
        <f t="shared" si="7"/>
        <v>117.5435225</v>
      </c>
      <c r="H361" s="4">
        <f t="shared" si="8"/>
        <v>39.84214569</v>
      </c>
      <c r="I361" s="4">
        <f t="shared" si="9"/>
        <v>270.3692423</v>
      </c>
      <c r="J361" s="4">
        <f t="shared" si="10"/>
        <v>-50.52395308</v>
      </c>
      <c r="K361" s="2">
        <f t="shared" si="11"/>
        <v>0.193142271</v>
      </c>
      <c r="L361" s="76">
        <f t="shared" si="1"/>
        <v>0.04667</v>
      </c>
    </row>
    <row r="362" ht="14.25" customHeight="1">
      <c r="A362" s="83">
        <f t="shared" si="12"/>
        <v>0.04667</v>
      </c>
      <c r="B362" s="4">
        <f t="shared" si="2"/>
        <v>2.943662614</v>
      </c>
      <c r="C362" s="4">
        <f t="shared" si="3"/>
        <v>2.90068514</v>
      </c>
      <c r="D362" s="4">
        <f t="shared" si="4"/>
        <v>4.684984558</v>
      </c>
      <c r="E362" s="4">
        <f t="shared" si="5"/>
        <v>0.1856693652</v>
      </c>
      <c r="F362" s="4">
        <f t="shared" si="6"/>
        <v>15.62285268</v>
      </c>
      <c r="G362" s="4">
        <f t="shared" si="7"/>
        <v>117.1552924</v>
      </c>
      <c r="H362" s="4">
        <f t="shared" si="8"/>
        <v>39.79915764</v>
      </c>
      <c r="I362" s="4">
        <f t="shared" si="9"/>
        <v>270.3692423</v>
      </c>
      <c r="J362" s="4">
        <f t="shared" si="10"/>
        <v>-50.51695164</v>
      </c>
      <c r="K362" s="2">
        <f t="shared" si="11"/>
        <v>0.1935249471</v>
      </c>
      <c r="L362" s="76">
        <f t="shared" si="1"/>
        <v>0.0468</v>
      </c>
    </row>
    <row r="363" ht="14.25" customHeight="1">
      <c r="A363" s="83">
        <f t="shared" si="12"/>
        <v>0.0468</v>
      </c>
      <c r="B363" s="4">
        <f t="shared" si="2"/>
        <v>2.93709541</v>
      </c>
      <c r="C363" s="4">
        <f t="shared" si="3"/>
        <v>2.894213817</v>
      </c>
      <c r="D363" s="4">
        <f t="shared" si="4"/>
        <v>4.674532529</v>
      </c>
      <c r="E363" s="4">
        <f t="shared" si="5"/>
        <v>0.1855628361</v>
      </c>
      <c r="F363" s="4">
        <f t="shared" si="6"/>
        <v>15.59694752</v>
      </c>
      <c r="G363" s="4">
        <f t="shared" si="7"/>
        <v>116.7670906</v>
      </c>
      <c r="H363" s="4">
        <f t="shared" si="8"/>
        <v>39.75597461</v>
      </c>
      <c r="I363" s="4">
        <f t="shared" si="9"/>
        <v>270.3692423</v>
      </c>
      <c r="J363" s="4">
        <f t="shared" si="10"/>
        <v>-50.50991845</v>
      </c>
      <c r="K363" s="2">
        <f t="shared" si="11"/>
        <v>0.1939067695</v>
      </c>
      <c r="L363" s="76">
        <f t="shared" si="1"/>
        <v>0.04693</v>
      </c>
    </row>
    <row r="364" ht="14.25" customHeight="1">
      <c r="A364" s="83">
        <f t="shared" si="12"/>
        <v>0.04693</v>
      </c>
      <c r="B364" s="4">
        <f t="shared" si="2"/>
        <v>2.930529121</v>
      </c>
      <c r="C364" s="4">
        <f t="shared" si="3"/>
        <v>2.887743396</v>
      </c>
      <c r="D364" s="4">
        <f t="shared" si="4"/>
        <v>4.664081955</v>
      </c>
      <c r="E364" s="4">
        <f t="shared" si="5"/>
        <v>0.1854564988</v>
      </c>
      <c r="F364" s="4">
        <f t="shared" si="6"/>
        <v>15.57100136</v>
      </c>
      <c r="G364" s="4">
        <f t="shared" si="7"/>
        <v>116.3789201</v>
      </c>
      <c r="H364" s="4">
        <f t="shared" si="8"/>
        <v>39.71259634</v>
      </c>
      <c r="I364" s="4">
        <f t="shared" si="9"/>
        <v>270.3692423</v>
      </c>
      <c r="J364" s="4">
        <f t="shared" si="10"/>
        <v>-50.50285345</v>
      </c>
      <c r="K364" s="2">
        <f t="shared" si="11"/>
        <v>0.1942877383</v>
      </c>
      <c r="L364" s="76">
        <f t="shared" si="1"/>
        <v>0.04706</v>
      </c>
    </row>
    <row r="365" ht="14.25" customHeight="1">
      <c r="A365" s="83">
        <f t="shared" si="12"/>
        <v>0.04706</v>
      </c>
      <c r="B365" s="4">
        <f t="shared" si="2"/>
        <v>2.92396375</v>
      </c>
      <c r="C365" s="4">
        <f t="shared" si="3"/>
        <v>2.881273879</v>
      </c>
      <c r="D365" s="4">
        <f t="shared" si="4"/>
        <v>4.653632842</v>
      </c>
      <c r="E365" s="4">
        <f t="shared" si="5"/>
        <v>0.1853503535</v>
      </c>
      <c r="F365" s="4">
        <f t="shared" si="6"/>
        <v>15.54501421</v>
      </c>
      <c r="G365" s="4">
        <f t="shared" si="7"/>
        <v>115.9907841</v>
      </c>
      <c r="H365" s="4">
        <f t="shared" si="8"/>
        <v>39.66902259</v>
      </c>
      <c r="I365" s="4">
        <f t="shared" si="9"/>
        <v>270.3692423</v>
      </c>
      <c r="J365" s="4">
        <f t="shared" si="10"/>
        <v>-50.49575662</v>
      </c>
      <c r="K365" s="2">
        <f t="shared" si="11"/>
        <v>0.1946678536</v>
      </c>
      <c r="L365" s="76">
        <f t="shared" si="1"/>
        <v>0.04719</v>
      </c>
    </row>
    <row r="366" ht="14.25" customHeight="1">
      <c r="A366" s="83">
        <f t="shared" si="12"/>
        <v>0.04719</v>
      </c>
      <c r="B366" s="4">
        <f t="shared" si="2"/>
        <v>2.917399302</v>
      </c>
      <c r="C366" s="4">
        <f t="shared" si="3"/>
        <v>2.874805272</v>
      </c>
      <c r="D366" s="4">
        <f t="shared" si="4"/>
        <v>4.643185198</v>
      </c>
      <c r="E366" s="4">
        <f t="shared" si="5"/>
        <v>0.1852444005</v>
      </c>
      <c r="F366" s="4">
        <f t="shared" si="6"/>
        <v>15.51898607</v>
      </c>
      <c r="G366" s="4">
        <f t="shared" si="7"/>
        <v>115.6026858</v>
      </c>
      <c r="H366" s="4">
        <f t="shared" si="8"/>
        <v>39.62525311</v>
      </c>
      <c r="I366" s="4">
        <f t="shared" si="9"/>
        <v>270.3692423</v>
      </c>
      <c r="J366" s="4">
        <f t="shared" si="10"/>
        <v>-50.48862791</v>
      </c>
      <c r="K366" s="2">
        <f t="shared" si="11"/>
        <v>0.1950471155</v>
      </c>
      <c r="L366" s="76">
        <f t="shared" si="1"/>
        <v>0.04732</v>
      </c>
    </row>
    <row r="367" ht="14.25" customHeight="1">
      <c r="A367" s="83">
        <f t="shared" si="12"/>
        <v>0.04732</v>
      </c>
      <c r="B367" s="4">
        <f t="shared" si="2"/>
        <v>2.91083578</v>
      </c>
      <c r="C367" s="4">
        <f t="shared" si="3"/>
        <v>2.868337578</v>
      </c>
      <c r="D367" s="4">
        <f t="shared" si="4"/>
        <v>4.632739029</v>
      </c>
      <c r="E367" s="4">
        <f t="shared" si="5"/>
        <v>0.1851386402</v>
      </c>
      <c r="F367" s="4">
        <f t="shared" si="6"/>
        <v>15.49291695</v>
      </c>
      <c r="G367" s="4">
        <f t="shared" si="7"/>
        <v>115.2146283</v>
      </c>
      <c r="H367" s="4">
        <f t="shared" si="8"/>
        <v>39.58128766</v>
      </c>
      <c r="I367" s="4">
        <f t="shared" si="9"/>
        <v>270.3692423</v>
      </c>
      <c r="J367" s="4">
        <f t="shared" si="10"/>
        <v>-50.48146728</v>
      </c>
      <c r="K367" s="2">
        <f t="shared" si="11"/>
        <v>0.1954255242</v>
      </c>
      <c r="L367" s="76">
        <f t="shared" si="1"/>
        <v>0.04745</v>
      </c>
    </row>
    <row r="368" ht="14.25" customHeight="1">
      <c r="A368" s="83">
        <f t="shared" si="12"/>
        <v>0.04745</v>
      </c>
      <c r="B368" s="4">
        <f t="shared" si="2"/>
        <v>2.904273189</v>
      </c>
      <c r="C368" s="4">
        <f t="shared" si="3"/>
        <v>2.861870801</v>
      </c>
      <c r="D368" s="4">
        <f t="shared" si="4"/>
        <v>4.622294341</v>
      </c>
      <c r="E368" s="4">
        <f t="shared" si="5"/>
        <v>0.1850330728</v>
      </c>
      <c r="F368" s="4">
        <f t="shared" si="6"/>
        <v>15.46680687</v>
      </c>
      <c r="G368" s="4">
        <f t="shared" si="7"/>
        <v>114.826615</v>
      </c>
      <c r="H368" s="4">
        <f t="shared" si="8"/>
        <v>39.537126</v>
      </c>
      <c r="I368" s="4">
        <f t="shared" si="9"/>
        <v>270.3692423</v>
      </c>
      <c r="J368" s="4">
        <f t="shared" si="10"/>
        <v>-50.4742747</v>
      </c>
      <c r="K368" s="2">
        <f t="shared" si="11"/>
        <v>0.1958030797</v>
      </c>
      <c r="L368" s="76">
        <f t="shared" si="1"/>
        <v>0.04758</v>
      </c>
    </row>
    <row r="369" ht="14.25" customHeight="1">
      <c r="A369" s="83">
        <f t="shared" si="12"/>
        <v>0.04758</v>
      </c>
      <c r="B369" s="4">
        <f t="shared" si="2"/>
        <v>2.897711533</v>
      </c>
      <c r="C369" s="4">
        <f t="shared" si="3"/>
        <v>2.855404945</v>
      </c>
      <c r="D369" s="4">
        <f t="shared" si="4"/>
        <v>4.611851142</v>
      </c>
      <c r="E369" s="4">
        <f t="shared" si="5"/>
        <v>0.1849276986</v>
      </c>
      <c r="F369" s="4">
        <f t="shared" si="6"/>
        <v>15.44065582</v>
      </c>
      <c r="G369" s="4">
        <f t="shared" si="7"/>
        <v>114.438649</v>
      </c>
      <c r="H369" s="4">
        <f t="shared" si="8"/>
        <v>39.49276789</v>
      </c>
      <c r="I369" s="4">
        <f t="shared" si="9"/>
        <v>270.3692423</v>
      </c>
      <c r="J369" s="4">
        <f t="shared" si="10"/>
        <v>-50.46705012</v>
      </c>
      <c r="K369" s="2">
        <f t="shared" si="11"/>
        <v>0.1961797822</v>
      </c>
      <c r="L369" s="76">
        <f t="shared" si="1"/>
        <v>0.04771</v>
      </c>
    </row>
    <row r="370" ht="14.25" customHeight="1">
      <c r="A370" s="83">
        <f t="shared" si="12"/>
        <v>0.04771</v>
      </c>
      <c r="B370" s="4">
        <f t="shared" si="2"/>
        <v>2.891150817</v>
      </c>
      <c r="C370" s="4">
        <f t="shared" si="3"/>
        <v>2.848940015</v>
      </c>
      <c r="D370" s="4">
        <f t="shared" si="4"/>
        <v>4.601409437</v>
      </c>
      <c r="E370" s="4">
        <f t="shared" si="5"/>
        <v>0.1848225179</v>
      </c>
      <c r="F370" s="4">
        <f t="shared" si="6"/>
        <v>15.41446382</v>
      </c>
      <c r="G370" s="4">
        <f t="shared" si="7"/>
        <v>114.0507335</v>
      </c>
      <c r="H370" s="4">
        <f t="shared" si="8"/>
        <v>39.4482131</v>
      </c>
      <c r="I370" s="4">
        <f t="shared" si="9"/>
        <v>270.3692423</v>
      </c>
      <c r="J370" s="4">
        <f t="shared" si="10"/>
        <v>-50.4597935</v>
      </c>
      <c r="K370" s="2">
        <f t="shared" si="11"/>
        <v>0.1965556318</v>
      </c>
      <c r="L370" s="76">
        <f t="shared" si="1"/>
        <v>0.04784</v>
      </c>
    </row>
    <row r="371" ht="14.25" customHeight="1">
      <c r="A371" s="83">
        <f t="shared" si="12"/>
        <v>0.04784</v>
      </c>
      <c r="B371" s="4">
        <f t="shared" si="2"/>
        <v>2.884591044</v>
      </c>
      <c r="C371" s="4">
        <f t="shared" si="3"/>
        <v>2.842476015</v>
      </c>
      <c r="D371" s="4">
        <f t="shared" si="4"/>
        <v>4.590969234</v>
      </c>
      <c r="E371" s="4">
        <f t="shared" si="5"/>
        <v>0.184717531</v>
      </c>
      <c r="F371" s="4">
        <f t="shared" si="6"/>
        <v>15.38823088</v>
      </c>
      <c r="G371" s="4">
        <f t="shared" si="7"/>
        <v>113.6628718</v>
      </c>
      <c r="H371" s="4">
        <f t="shared" si="8"/>
        <v>39.40346138</v>
      </c>
      <c r="I371" s="4">
        <f t="shared" si="9"/>
        <v>270.3692423</v>
      </c>
      <c r="J371" s="4">
        <f t="shared" si="10"/>
        <v>-50.45250482</v>
      </c>
      <c r="K371" s="2">
        <f t="shared" si="11"/>
        <v>0.1969306286</v>
      </c>
      <c r="L371" s="76">
        <f t="shared" si="1"/>
        <v>0.04797</v>
      </c>
    </row>
    <row r="372" ht="14.25" customHeight="1">
      <c r="A372" s="83">
        <f t="shared" si="12"/>
        <v>0.04797</v>
      </c>
      <c r="B372" s="4">
        <f t="shared" si="2"/>
        <v>2.878032218</v>
      </c>
      <c r="C372" s="4">
        <f t="shared" si="3"/>
        <v>2.836012948</v>
      </c>
      <c r="D372" s="4">
        <f t="shared" si="4"/>
        <v>4.580530539</v>
      </c>
      <c r="E372" s="4">
        <f t="shared" si="5"/>
        <v>0.1846127382</v>
      </c>
      <c r="F372" s="4">
        <f t="shared" si="6"/>
        <v>15.36195701</v>
      </c>
      <c r="G372" s="4">
        <f t="shared" si="7"/>
        <v>113.2750671</v>
      </c>
      <c r="H372" s="4">
        <f t="shared" si="8"/>
        <v>39.35851252</v>
      </c>
      <c r="I372" s="4">
        <f t="shared" si="9"/>
        <v>270.3692423</v>
      </c>
      <c r="J372" s="4">
        <f t="shared" si="10"/>
        <v>-50.44518402</v>
      </c>
      <c r="K372" s="2">
        <f t="shared" si="11"/>
        <v>0.1973047728</v>
      </c>
      <c r="L372" s="76">
        <f t="shared" si="1"/>
        <v>0.0481</v>
      </c>
    </row>
    <row r="373" ht="14.25" customHeight="1">
      <c r="A373" s="83">
        <f t="shared" si="12"/>
        <v>0.0481</v>
      </c>
      <c r="B373" s="4">
        <f t="shared" si="2"/>
        <v>2.871474344</v>
      </c>
      <c r="C373" s="4">
        <f t="shared" si="3"/>
        <v>2.829550819</v>
      </c>
      <c r="D373" s="4">
        <f t="shared" si="4"/>
        <v>4.570093358</v>
      </c>
      <c r="E373" s="4">
        <f t="shared" si="5"/>
        <v>0.1845081398</v>
      </c>
      <c r="F373" s="4">
        <f t="shared" si="6"/>
        <v>15.33564222</v>
      </c>
      <c r="G373" s="4">
        <f t="shared" si="7"/>
        <v>112.8873227</v>
      </c>
      <c r="H373" s="4">
        <f t="shared" si="8"/>
        <v>39.31336628</v>
      </c>
      <c r="I373" s="4">
        <f t="shared" si="9"/>
        <v>270.3692423</v>
      </c>
      <c r="J373" s="4">
        <f t="shared" si="10"/>
        <v>-50.43783108</v>
      </c>
      <c r="K373" s="2">
        <f t="shared" si="11"/>
        <v>0.1976780645</v>
      </c>
      <c r="L373" s="76">
        <f t="shared" si="1"/>
        <v>0.04823</v>
      </c>
    </row>
    <row r="374" ht="14.25" customHeight="1">
      <c r="A374" s="83">
        <f t="shared" si="12"/>
        <v>0.04823</v>
      </c>
      <c r="B374" s="4">
        <f t="shared" si="2"/>
        <v>2.864917426</v>
      </c>
      <c r="C374" s="4">
        <f t="shared" si="3"/>
        <v>2.823089632</v>
      </c>
      <c r="D374" s="4">
        <f t="shared" si="4"/>
        <v>4.559657699</v>
      </c>
      <c r="E374" s="4">
        <f t="shared" si="5"/>
        <v>0.1844037361</v>
      </c>
      <c r="F374" s="4">
        <f t="shared" si="6"/>
        <v>15.30928652</v>
      </c>
      <c r="G374" s="4">
        <f t="shared" si="7"/>
        <v>112.4996418</v>
      </c>
      <c r="H374" s="4">
        <f t="shared" si="8"/>
        <v>39.26802244</v>
      </c>
      <c r="I374" s="4">
        <f t="shared" si="9"/>
        <v>270.3692423</v>
      </c>
      <c r="J374" s="4">
        <f t="shared" si="10"/>
        <v>-50.43044595</v>
      </c>
      <c r="K374" s="2">
        <f t="shared" si="11"/>
        <v>0.1980505037</v>
      </c>
      <c r="L374" s="76">
        <f t="shared" si="1"/>
        <v>0.04836</v>
      </c>
    </row>
    <row r="375" ht="14.25" customHeight="1">
      <c r="A375" s="83">
        <f t="shared" si="12"/>
        <v>0.04836</v>
      </c>
      <c r="B375" s="4">
        <f t="shared" si="2"/>
        <v>2.858361468</v>
      </c>
      <c r="C375" s="4">
        <f t="shared" si="3"/>
        <v>2.816629391</v>
      </c>
      <c r="D375" s="4">
        <f t="shared" si="4"/>
        <v>4.549223568</v>
      </c>
      <c r="E375" s="4">
        <f t="shared" si="5"/>
        <v>0.1842995274</v>
      </c>
      <c r="F375" s="4">
        <f t="shared" si="6"/>
        <v>15.28288992</v>
      </c>
      <c r="G375" s="4">
        <f t="shared" si="7"/>
        <v>112.1120277</v>
      </c>
      <c r="H375" s="4">
        <f t="shared" si="8"/>
        <v>39.22248077</v>
      </c>
      <c r="I375" s="4">
        <f t="shared" si="9"/>
        <v>270.3692423</v>
      </c>
      <c r="J375" s="4">
        <f t="shared" si="10"/>
        <v>-50.42302861</v>
      </c>
      <c r="K375" s="2">
        <f t="shared" si="11"/>
        <v>0.1984220907</v>
      </c>
      <c r="L375" s="76">
        <f t="shared" si="1"/>
        <v>0.04849</v>
      </c>
    </row>
    <row r="376" ht="14.25" customHeight="1">
      <c r="A376" s="83">
        <f t="shared" si="12"/>
        <v>0.04849</v>
      </c>
      <c r="B376" s="4">
        <f t="shared" si="2"/>
        <v>2.851806475</v>
      </c>
      <c r="C376" s="4">
        <f t="shared" si="3"/>
        <v>2.8101701</v>
      </c>
      <c r="D376" s="4">
        <f t="shared" si="4"/>
        <v>4.538790972</v>
      </c>
      <c r="E376" s="4">
        <f t="shared" si="5"/>
        <v>0.184195514</v>
      </c>
      <c r="F376" s="4">
        <f t="shared" si="6"/>
        <v>15.25645245</v>
      </c>
      <c r="G376" s="4">
        <f t="shared" si="7"/>
        <v>111.7244838</v>
      </c>
      <c r="H376" s="4">
        <f t="shared" si="8"/>
        <v>39.17674106</v>
      </c>
      <c r="I376" s="4">
        <f t="shared" si="9"/>
        <v>270.3692423</v>
      </c>
      <c r="J376" s="4">
        <f t="shared" si="10"/>
        <v>-50.41557901</v>
      </c>
      <c r="K376" s="2">
        <f t="shared" si="11"/>
        <v>0.1987928256</v>
      </c>
      <c r="L376" s="76">
        <f t="shared" si="1"/>
        <v>0.04862</v>
      </c>
    </row>
    <row r="377" ht="14.25" customHeight="1">
      <c r="A377" s="83">
        <f t="shared" si="12"/>
        <v>0.04862</v>
      </c>
      <c r="B377" s="4">
        <f t="shared" si="2"/>
        <v>2.845252449</v>
      </c>
      <c r="C377" s="4">
        <f t="shared" si="3"/>
        <v>2.803711763</v>
      </c>
      <c r="D377" s="4">
        <f t="shared" si="4"/>
        <v>4.528359916</v>
      </c>
      <c r="E377" s="4">
        <f t="shared" si="5"/>
        <v>0.1840916961</v>
      </c>
      <c r="F377" s="4">
        <f t="shared" si="6"/>
        <v>15.2299741</v>
      </c>
      <c r="G377" s="4">
        <f t="shared" si="7"/>
        <v>111.3370133</v>
      </c>
      <c r="H377" s="4">
        <f t="shared" si="8"/>
        <v>39.13080308</v>
      </c>
      <c r="I377" s="4">
        <f t="shared" si="9"/>
        <v>270.3692423</v>
      </c>
      <c r="J377" s="4">
        <f t="shared" si="10"/>
        <v>-50.40809711</v>
      </c>
      <c r="K377" s="2">
        <f t="shared" si="11"/>
        <v>0.1991627084</v>
      </c>
      <c r="L377" s="76">
        <f t="shared" si="1"/>
        <v>0.04875</v>
      </c>
    </row>
    <row r="378" ht="14.25" customHeight="1">
      <c r="A378" s="83">
        <f t="shared" si="12"/>
        <v>0.04875</v>
      </c>
      <c r="B378" s="4">
        <f t="shared" si="2"/>
        <v>2.838699397</v>
      </c>
      <c r="C378" s="4">
        <f t="shared" si="3"/>
        <v>2.797254385</v>
      </c>
      <c r="D378" s="4">
        <f t="shared" si="4"/>
        <v>4.517930409</v>
      </c>
      <c r="E378" s="4">
        <f t="shared" si="5"/>
        <v>0.1839880741</v>
      </c>
      <c r="F378" s="4">
        <f t="shared" si="6"/>
        <v>15.20345489</v>
      </c>
      <c r="G378" s="4">
        <f t="shared" si="7"/>
        <v>110.9496195</v>
      </c>
      <c r="H378" s="4">
        <f t="shared" si="8"/>
        <v>39.08466662</v>
      </c>
      <c r="I378" s="4">
        <f t="shared" si="9"/>
        <v>270.3692423</v>
      </c>
      <c r="J378" s="4">
        <f t="shared" si="10"/>
        <v>-50.40058289</v>
      </c>
      <c r="K378" s="2">
        <f t="shared" si="11"/>
        <v>0.1995317393</v>
      </c>
      <c r="L378" s="76">
        <f t="shared" si="1"/>
        <v>0.04888</v>
      </c>
    </row>
    <row r="379" ht="14.25" customHeight="1">
      <c r="A379" s="83">
        <f t="shared" si="12"/>
        <v>0.04888</v>
      </c>
      <c r="B379" s="4">
        <f t="shared" si="2"/>
        <v>2.832147321</v>
      </c>
      <c r="C379" s="4">
        <f t="shared" si="3"/>
        <v>2.79079797</v>
      </c>
      <c r="D379" s="4">
        <f t="shared" si="4"/>
        <v>4.507502457</v>
      </c>
      <c r="E379" s="4">
        <f t="shared" si="5"/>
        <v>0.1838846482</v>
      </c>
      <c r="F379" s="4">
        <f t="shared" si="6"/>
        <v>15.17689485</v>
      </c>
      <c r="G379" s="4">
        <f t="shared" si="7"/>
        <v>110.5623059</v>
      </c>
      <c r="H379" s="4">
        <f t="shared" si="8"/>
        <v>39.03833146</v>
      </c>
      <c r="I379" s="4">
        <f t="shared" si="9"/>
        <v>270.3692423</v>
      </c>
      <c r="J379" s="4">
        <f t="shared" si="10"/>
        <v>-50.39303631</v>
      </c>
      <c r="K379" s="2">
        <f t="shared" si="11"/>
        <v>0.1998999185</v>
      </c>
      <c r="L379" s="76">
        <f t="shared" si="1"/>
        <v>0.04901</v>
      </c>
    </row>
    <row r="380" ht="14.25" customHeight="1">
      <c r="A380" s="83">
        <f t="shared" si="12"/>
        <v>0.04901</v>
      </c>
      <c r="B380" s="4">
        <f t="shared" si="2"/>
        <v>2.825596226</v>
      </c>
      <c r="C380" s="4">
        <f t="shared" si="3"/>
        <v>2.784342521</v>
      </c>
      <c r="D380" s="4">
        <f t="shared" si="4"/>
        <v>4.497076066</v>
      </c>
      <c r="E380" s="4">
        <f t="shared" si="5"/>
        <v>0.1837814188</v>
      </c>
      <c r="F380" s="4">
        <f t="shared" si="6"/>
        <v>15.15029397</v>
      </c>
      <c r="G380" s="4">
        <f t="shared" si="7"/>
        <v>110.1750756</v>
      </c>
      <c r="H380" s="4">
        <f t="shared" si="8"/>
        <v>38.9917974</v>
      </c>
      <c r="I380" s="4">
        <f t="shared" si="9"/>
        <v>270.3692423</v>
      </c>
      <c r="J380" s="4">
        <f t="shared" si="10"/>
        <v>-50.38545734</v>
      </c>
      <c r="K380" s="2">
        <f t="shared" si="11"/>
        <v>0.200267246</v>
      </c>
      <c r="L380" s="76">
        <f t="shared" si="1"/>
        <v>0.04914</v>
      </c>
    </row>
    <row r="381" ht="14.25" customHeight="1">
      <c r="A381" s="83">
        <f t="shared" si="12"/>
        <v>0.04914</v>
      </c>
      <c r="B381" s="4">
        <f t="shared" si="2"/>
        <v>2.819046117</v>
      </c>
      <c r="C381" s="4">
        <f t="shared" si="3"/>
        <v>2.777888043</v>
      </c>
      <c r="D381" s="4">
        <f t="shared" si="4"/>
        <v>4.486651243</v>
      </c>
      <c r="E381" s="4">
        <f t="shared" si="5"/>
        <v>0.1836783861</v>
      </c>
      <c r="F381" s="4">
        <f t="shared" si="6"/>
        <v>15.12365229</v>
      </c>
      <c r="G381" s="4">
        <f t="shared" si="7"/>
        <v>109.7879321</v>
      </c>
      <c r="H381" s="4">
        <f t="shared" si="8"/>
        <v>38.94506422</v>
      </c>
      <c r="I381" s="4">
        <f t="shared" si="9"/>
        <v>270.3692423</v>
      </c>
      <c r="J381" s="4">
        <f t="shared" si="10"/>
        <v>-50.37784593</v>
      </c>
      <c r="K381" s="2">
        <f t="shared" si="11"/>
        <v>0.200633722</v>
      </c>
      <c r="L381" s="76">
        <f t="shared" si="1"/>
        <v>0.04927</v>
      </c>
    </row>
    <row r="382" ht="14.25" customHeight="1">
      <c r="A382" s="83">
        <f t="shared" si="12"/>
        <v>0.04927</v>
      </c>
      <c r="B382" s="4">
        <f t="shared" si="2"/>
        <v>2.812496997</v>
      </c>
      <c r="C382" s="4">
        <f t="shared" si="3"/>
        <v>2.771434541</v>
      </c>
      <c r="D382" s="4">
        <f t="shared" si="4"/>
        <v>4.476227995</v>
      </c>
      <c r="E382" s="4">
        <f t="shared" si="5"/>
        <v>0.1835755504</v>
      </c>
      <c r="F382" s="4">
        <f t="shared" si="6"/>
        <v>15.0969698</v>
      </c>
      <c r="G382" s="4">
        <f t="shared" si="7"/>
        <v>109.4008787</v>
      </c>
      <c r="H382" s="4">
        <f t="shared" si="8"/>
        <v>38.89813172</v>
      </c>
      <c r="I382" s="4">
        <f t="shared" si="9"/>
        <v>270.3692423</v>
      </c>
      <c r="J382" s="4">
        <f t="shared" si="10"/>
        <v>-50.37020206</v>
      </c>
      <c r="K382" s="2">
        <f t="shared" si="11"/>
        <v>0.2009993466</v>
      </c>
      <c r="L382" s="76">
        <f t="shared" si="1"/>
        <v>0.0494</v>
      </c>
    </row>
    <row r="383" ht="14.25" customHeight="1">
      <c r="A383" s="83">
        <f t="shared" si="12"/>
        <v>0.0494</v>
      </c>
      <c r="B383" s="4">
        <f t="shared" si="2"/>
        <v>2.80594887</v>
      </c>
      <c r="C383" s="4">
        <f t="shared" si="3"/>
        <v>2.764982017</v>
      </c>
      <c r="D383" s="4">
        <f t="shared" si="4"/>
        <v>4.465806328</v>
      </c>
      <c r="E383" s="4">
        <f t="shared" si="5"/>
        <v>0.183472912</v>
      </c>
      <c r="F383" s="4">
        <f t="shared" si="6"/>
        <v>15.07024654</v>
      </c>
      <c r="G383" s="4">
        <f t="shared" si="7"/>
        <v>109.0139187</v>
      </c>
      <c r="H383" s="4">
        <f t="shared" si="8"/>
        <v>38.8509997</v>
      </c>
      <c r="I383" s="4">
        <f t="shared" si="9"/>
        <v>270.3692423</v>
      </c>
      <c r="J383" s="4">
        <f t="shared" si="10"/>
        <v>-50.3625257</v>
      </c>
      <c r="K383" s="2">
        <f t="shared" si="11"/>
        <v>0.2013641199</v>
      </c>
      <c r="L383" s="76">
        <f t="shared" si="1"/>
        <v>0.04953</v>
      </c>
    </row>
    <row r="384" ht="14.25" customHeight="1">
      <c r="A384" s="83">
        <f t="shared" si="12"/>
        <v>0.04953</v>
      </c>
      <c r="B384" s="4">
        <f t="shared" si="2"/>
        <v>2.799401742</v>
      </c>
      <c r="C384" s="4">
        <f t="shared" si="3"/>
        <v>2.758530477</v>
      </c>
      <c r="D384" s="4">
        <f t="shared" si="4"/>
        <v>4.45538625</v>
      </c>
      <c r="E384" s="4">
        <f t="shared" si="5"/>
        <v>0.1833704712</v>
      </c>
      <c r="F384" s="4">
        <f t="shared" si="6"/>
        <v>15.04348251</v>
      </c>
      <c r="G384" s="4">
        <f t="shared" si="7"/>
        <v>108.6270557</v>
      </c>
      <c r="H384" s="4">
        <f t="shared" si="8"/>
        <v>38.80366796</v>
      </c>
      <c r="I384" s="4">
        <f t="shared" si="9"/>
        <v>270.3692423</v>
      </c>
      <c r="J384" s="4">
        <f t="shared" si="10"/>
        <v>-50.3548168</v>
      </c>
      <c r="K384" s="2">
        <f t="shared" si="11"/>
        <v>0.2017280422</v>
      </c>
      <c r="L384" s="76">
        <f t="shared" si="1"/>
        <v>0.04966</v>
      </c>
    </row>
    <row r="385" ht="14.25" customHeight="1">
      <c r="A385" s="83">
        <f t="shared" si="12"/>
        <v>0.04966</v>
      </c>
      <c r="B385" s="4">
        <f t="shared" si="2"/>
        <v>2.792855616</v>
      </c>
      <c r="C385" s="4">
        <f t="shared" si="3"/>
        <v>2.752079924</v>
      </c>
      <c r="D385" s="4">
        <f t="shared" si="4"/>
        <v>4.444967766</v>
      </c>
      <c r="E385" s="4">
        <f t="shared" si="5"/>
        <v>0.1832682283</v>
      </c>
      <c r="F385" s="4">
        <f t="shared" si="6"/>
        <v>15.01667774</v>
      </c>
      <c r="G385" s="4">
        <f t="shared" si="7"/>
        <v>108.2402929</v>
      </c>
      <c r="H385" s="4">
        <f t="shared" si="8"/>
        <v>38.7561363</v>
      </c>
      <c r="I385" s="4">
        <f t="shared" si="9"/>
        <v>270.3692423</v>
      </c>
      <c r="J385" s="4">
        <f t="shared" si="10"/>
        <v>-50.34707535</v>
      </c>
      <c r="K385" s="2">
        <f t="shared" si="11"/>
        <v>0.2020911134</v>
      </c>
      <c r="L385" s="76">
        <f t="shared" si="1"/>
        <v>0.04979</v>
      </c>
    </row>
    <row r="386" ht="14.25" customHeight="1">
      <c r="A386" s="83">
        <f t="shared" si="12"/>
        <v>0.04979</v>
      </c>
      <c r="B386" s="4">
        <f t="shared" si="2"/>
        <v>2.786310496</v>
      </c>
      <c r="C386" s="4">
        <f t="shared" si="3"/>
        <v>2.745630363</v>
      </c>
      <c r="D386" s="4">
        <f t="shared" si="4"/>
        <v>4.434550884</v>
      </c>
      <c r="E386" s="4">
        <f t="shared" si="5"/>
        <v>0.1831661836</v>
      </c>
      <c r="F386" s="4">
        <f t="shared" si="6"/>
        <v>14.98983223</v>
      </c>
      <c r="G386" s="4">
        <f t="shared" si="7"/>
        <v>107.8536338</v>
      </c>
      <c r="H386" s="4">
        <f t="shared" si="8"/>
        <v>38.70840452</v>
      </c>
      <c r="I386" s="4">
        <f t="shared" si="9"/>
        <v>270.3692423</v>
      </c>
      <c r="J386" s="4">
        <f t="shared" si="10"/>
        <v>-50.3393013</v>
      </c>
      <c r="K386" s="2">
        <f t="shared" si="11"/>
        <v>0.2024533337</v>
      </c>
      <c r="L386" s="76">
        <f t="shared" si="1"/>
        <v>0.04992</v>
      </c>
    </row>
    <row r="387" ht="14.25" customHeight="1">
      <c r="A387" s="83">
        <f t="shared" si="12"/>
        <v>0.04992</v>
      </c>
      <c r="B387" s="4">
        <f t="shared" si="2"/>
        <v>2.779766387</v>
      </c>
      <c r="C387" s="4">
        <f t="shared" si="3"/>
        <v>2.739181798</v>
      </c>
      <c r="D387" s="4">
        <f t="shared" si="4"/>
        <v>4.424135611</v>
      </c>
      <c r="E387" s="4">
        <f t="shared" si="5"/>
        <v>0.1830643373</v>
      </c>
      <c r="F387" s="4">
        <f t="shared" si="6"/>
        <v>14.96294602</v>
      </c>
      <c r="G387" s="4">
        <f t="shared" si="7"/>
        <v>107.4670818</v>
      </c>
      <c r="H387" s="4">
        <f t="shared" si="8"/>
        <v>38.66047243</v>
      </c>
      <c r="I387" s="4">
        <f t="shared" si="9"/>
        <v>270.3692423</v>
      </c>
      <c r="J387" s="4">
        <f t="shared" si="10"/>
        <v>-50.33149463</v>
      </c>
      <c r="K387" s="2">
        <f t="shared" si="11"/>
        <v>0.2028147034</v>
      </c>
      <c r="L387" s="76">
        <f t="shared" si="1"/>
        <v>0.05005</v>
      </c>
    </row>
    <row r="388" ht="14.25" customHeight="1">
      <c r="A388" s="83">
        <f t="shared" si="12"/>
        <v>0.05005</v>
      </c>
      <c r="B388" s="4">
        <f t="shared" si="2"/>
        <v>2.773223293</v>
      </c>
      <c r="C388" s="4">
        <f t="shared" si="3"/>
        <v>2.732734233</v>
      </c>
      <c r="D388" s="4">
        <f t="shared" si="4"/>
        <v>4.413721953</v>
      </c>
      <c r="E388" s="4">
        <f t="shared" si="5"/>
        <v>0.1829626898</v>
      </c>
      <c r="F388" s="4">
        <f t="shared" si="6"/>
        <v>14.93601912</v>
      </c>
      <c r="G388" s="4">
        <f t="shared" si="7"/>
        <v>107.0806402</v>
      </c>
      <c r="H388" s="4">
        <f t="shared" si="8"/>
        <v>38.61233984</v>
      </c>
      <c r="I388" s="4">
        <f t="shared" si="9"/>
        <v>270.3692423</v>
      </c>
      <c r="J388" s="4">
        <f t="shared" si="10"/>
        <v>-50.3236553</v>
      </c>
      <c r="K388" s="2">
        <f t="shared" si="11"/>
        <v>0.2031752224</v>
      </c>
      <c r="L388" s="76">
        <f t="shared" si="1"/>
        <v>0.05018</v>
      </c>
    </row>
    <row r="389" ht="14.25" customHeight="1">
      <c r="A389" s="83">
        <f t="shared" si="12"/>
        <v>0.05018</v>
      </c>
      <c r="B389" s="4">
        <f t="shared" si="2"/>
        <v>2.766681217</v>
      </c>
      <c r="C389" s="4">
        <f t="shared" si="3"/>
        <v>2.726287672</v>
      </c>
      <c r="D389" s="4">
        <f t="shared" si="4"/>
        <v>4.403309917</v>
      </c>
      <c r="E389" s="4">
        <f t="shared" si="5"/>
        <v>0.1828612413</v>
      </c>
      <c r="F389" s="4">
        <f t="shared" si="6"/>
        <v>14.90905155</v>
      </c>
      <c r="G389" s="4">
        <f t="shared" si="7"/>
        <v>106.6943126</v>
      </c>
      <c r="H389" s="4">
        <f t="shared" si="8"/>
        <v>38.56400656</v>
      </c>
      <c r="I389" s="4">
        <f t="shared" si="9"/>
        <v>270.3692423</v>
      </c>
      <c r="J389" s="4">
        <f t="shared" si="10"/>
        <v>-50.31578329</v>
      </c>
      <c r="K389" s="2">
        <f t="shared" si="11"/>
        <v>0.203534891</v>
      </c>
      <c r="L389" s="76">
        <f t="shared" si="1"/>
        <v>0.05031</v>
      </c>
    </row>
    <row r="390" ht="14.25" customHeight="1">
      <c r="A390" s="83">
        <f t="shared" si="12"/>
        <v>0.05031</v>
      </c>
      <c r="B390" s="4">
        <f t="shared" si="2"/>
        <v>2.760140166</v>
      </c>
      <c r="C390" s="4">
        <f t="shared" si="3"/>
        <v>2.719842119</v>
      </c>
      <c r="D390" s="4">
        <f t="shared" si="4"/>
        <v>4.39289951</v>
      </c>
      <c r="E390" s="4">
        <f t="shared" si="5"/>
        <v>0.1827599921</v>
      </c>
      <c r="F390" s="4">
        <f t="shared" si="6"/>
        <v>14.88204332</v>
      </c>
      <c r="G390" s="4">
        <f t="shared" si="7"/>
        <v>106.3081024</v>
      </c>
      <c r="H390" s="4">
        <f t="shared" si="8"/>
        <v>38.51547242</v>
      </c>
      <c r="I390" s="4">
        <f t="shared" si="9"/>
        <v>270.3692423</v>
      </c>
      <c r="J390" s="4">
        <f t="shared" si="10"/>
        <v>-50.30787856</v>
      </c>
      <c r="K390" s="2">
        <f t="shared" si="11"/>
        <v>0.2038937092</v>
      </c>
      <c r="L390" s="76">
        <f t="shared" si="1"/>
        <v>0.05044</v>
      </c>
    </row>
    <row r="391" ht="14.25" customHeight="1">
      <c r="A391" s="83">
        <f t="shared" si="12"/>
        <v>0.05044</v>
      </c>
      <c r="B391" s="4">
        <f t="shared" si="2"/>
        <v>2.753600141</v>
      </c>
      <c r="C391" s="4">
        <f t="shared" si="3"/>
        <v>2.713397579</v>
      </c>
      <c r="D391" s="4">
        <f t="shared" si="4"/>
        <v>4.382490738</v>
      </c>
      <c r="E391" s="4">
        <f t="shared" si="5"/>
        <v>0.1826589425</v>
      </c>
      <c r="F391" s="4">
        <f t="shared" si="6"/>
        <v>14.85499446</v>
      </c>
      <c r="G391" s="4">
        <f t="shared" si="7"/>
        <v>105.9220131</v>
      </c>
      <c r="H391" s="4">
        <f t="shared" si="8"/>
        <v>38.46673722</v>
      </c>
      <c r="I391" s="4">
        <f t="shared" si="9"/>
        <v>270.3692423</v>
      </c>
      <c r="J391" s="4">
        <f t="shared" si="10"/>
        <v>-50.29994108</v>
      </c>
      <c r="K391" s="2">
        <f t="shared" si="11"/>
        <v>0.2042516772</v>
      </c>
      <c r="L391" s="76">
        <f t="shared" si="1"/>
        <v>0.05057</v>
      </c>
    </row>
    <row r="392" ht="14.25" customHeight="1">
      <c r="A392" s="83">
        <f t="shared" si="12"/>
        <v>0.05057</v>
      </c>
      <c r="B392" s="4">
        <f t="shared" si="2"/>
        <v>2.747061149</v>
      </c>
      <c r="C392" s="4">
        <f t="shared" si="3"/>
        <v>2.706954056</v>
      </c>
      <c r="D392" s="4">
        <f t="shared" si="4"/>
        <v>4.372083608</v>
      </c>
      <c r="E392" s="4">
        <f t="shared" si="5"/>
        <v>0.1825580928</v>
      </c>
      <c r="F392" s="4">
        <f t="shared" si="6"/>
        <v>14.827905</v>
      </c>
      <c r="G392" s="4">
        <f t="shared" si="7"/>
        <v>105.536048</v>
      </c>
      <c r="H392" s="4">
        <f t="shared" si="8"/>
        <v>38.41780079</v>
      </c>
      <c r="I392" s="4">
        <f t="shared" si="9"/>
        <v>270.3692423</v>
      </c>
      <c r="J392" s="4">
        <f t="shared" si="10"/>
        <v>-50.29197083</v>
      </c>
      <c r="K392" s="2">
        <f t="shared" si="11"/>
        <v>0.2046087952</v>
      </c>
      <c r="L392" s="76">
        <f t="shared" si="1"/>
        <v>0.0507</v>
      </c>
    </row>
    <row r="393" ht="14.25" customHeight="1">
      <c r="A393" s="83">
        <f t="shared" si="12"/>
        <v>0.0507</v>
      </c>
      <c r="B393" s="4">
        <f t="shared" si="2"/>
        <v>2.740523193</v>
      </c>
      <c r="C393" s="4">
        <f t="shared" si="3"/>
        <v>2.700511554</v>
      </c>
      <c r="D393" s="4">
        <f t="shared" si="4"/>
        <v>4.361678128</v>
      </c>
      <c r="E393" s="4">
        <f t="shared" si="5"/>
        <v>0.1824574432</v>
      </c>
      <c r="F393" s="4">
        <f t="shared" si="6"/>
        <v>14.80077495</v>
      </c>
      <c r="G393" s="4">
        <f t="shared" si="7"/>
        <v>105.1502107</v>
      </c>
      <c r="H393" s="4">
        <f t="shared" si="8"/>
        <v>38.36866296</v>
      </c>
      <c r="I393" s="4">
        <f t="shared" si="9"/>
        <v>270.3692423</v>
      </c>
      <c r="J393" s="4">
        <f t="shared" si="10"/>
        <v>-50.28396778</v>
      </c>
      <c r="K393" s="2">
        <f t="shared" si="11"/>
        <v>0.2049650632</v>
      </c>
      <c r="L393" s="76">
        <f t="shared" si="1"/>
        <v>0.05083</v>
      </c>
    </row>
    <row r="394" ht="14.25" customHeight="1">
      <c r="A394" s="83">
        <f t="shared" si="12"/>
        <v>0.05083</v>
      </c>
      <c r="B394" s="4">
        <f t="shared" si="2"/>
        <v>2.733986277</v>
      </c>
      <c r="C394" s="4">
        <f t="shared" si="3"/>
        <v>2.694070077</v>
      </c>
      <c r="D394" s="4">
        <f t="shared" si="4"/>
        <v>4.351274303</v>
      </c>
      <c r="E394" s="4">
        <f t="shared" si="5"/>
        <v>0.1823569941</v>
      </c>
      <c r="F394" s="4">
        <f t="shared" si="6"/>
        <v>14.77360433</v>
      </c>
      <c r="G394" s="4">
        <f t="shared" si="7"/>
        <v>104.7645047</v>
      </c>
      <c r="H394" s="4">
        <f t="shared" si="8"/>
        <v>38.31932354</v>
      </c>
      <c r="I394" s="4">
        <f t="shared" si="9"/>
        <v>270.3692423</v>
      </c>
      <c r="J394" s="4">
        <f t="shared" si="10"/>
        <v>-50.2759319</v>
      </c>
      <c r="K394" s="2">
        <f t="shared" si="11"/>
        <v>0.2053204814</v>
      </c>
      <c r="L394" s="76">
        <f t="shared" si="1"/>
        <v>0.05096</v>
      </c>
    </row>
    <row r="395" ht="14.25" customHeight="1">
      <c r="A395" s="83">
        <f t="shared" si="12"/>
        <v>0.05096</v>
      </c>
      <c r="B395" s="4">
        <f t="shared" si="2"/>
        <v>2.727450406</v>
      </c>
      <c r="C395" s="4">
        <f t="shared" si="3"/>
        <v>2.68762963</v>
      </c>
      <c r="D395" s="4">
        <f t="shared" si="4"/>
        <v>4.340872141</v>
      </c>
      <c r="E395" s="4">
        <f t="shared" si="5"/>
        <v>0.1822567458</v>
      </c>
      <c r="F395" s="4">
        <f t="shared" si="6"/>
        <v>14.74639317</v>
      </c>
      <c r="G395" s="4">
        <f t="shared" si="7"/>
        <v>104.3789335</v>
      </c>
      <c r="H395" s="4">
        <f t="shared" si="8"/>
        <v>38.26978237</v>
      </c>
      <c r="I395" s="4">
        <f t="shared" si="9"/>
        <v>270.3692423</v>
      </c>
      <c r="J395" s="4">
        <f t="shared" si="10"/>
        <v>-50.26786316</v>
      </c>
      <c r="K395" s="2">
        <f t="shared" si="11"/>
        <v>0.2056750499</v>
      </c>
      <c r="L395" s="76">
        <f t="shared" si="1"/>
        <v>0.05109</v>
      </c>
    </row>
    <row r="396" ht="14.25" customHeight="1">
      <c r="A396" s="83">
        <f t="shared" si="12"/>
        <v>0.05109</v>
      </c>
      <c r="B396" s="4">
        <f t="shared" si="2"/>
        <v>2.720915584</v>
      </c>
      <c r="C396" s="4">
        <f t="shared" si="3"/>
        <v>2.681190216</v>
      </c>
      <c r="D396" s="4">
        <f t="shared" si="4"/>
        <v>4.330471649</v>
      </c>
      <c r="E396" s="4">
        <f t="shared" si="5"/>
        <v>0.1821566984</v>
      </c>
      <c r="F396" s="4">
        <f t="shared" si="6"/>
        <v>14.71914148</v>
      </c>
      <c r="G396" s="4">
        <f t="shared" si="7"/>
        <v>103.9935005</v>
      </c>
      <c r="H396" s="4">
        <f t="shared" si="8"/>
        <v>38.22003929</v>
      </c>
      <c r="I396" s="4">
        <f t="shared" si="9"/>
        <v>270.3692423</v>
      </c>
      <c r="J396" s="4">
        <f t="shared" si="10"/>
        <v>-50.25976153</v>
      </c>
      <c r="K396" s="2">
        <f t="shared" si="11"/>
        <v>0.206028769</v>
      </c>
      <c r="L396" s="76">
        <f t="shared" si="1"/>
        <v>0.05122</v>
      </c>
    </row>
    <row r="397" ht="14.25" customHeight="1">
      <c r="A397" s="83">
        <f t="shared" si="12"/>
        <v>0.05122</v>
      </c>
      <c r="B397" s="4">
        <f t="shared" si="2"/>
        <v>2.714381815</v>
      </c>
      <c r="C397" s="4">
        <f t="shared" si="3"/>
        <v>2.67475184</v>
      </c>
      <c r="D397" s="4">
        <f t="shared" si="4"/>
        <v>4.320072832</v>
      </c>
      <c r="E397" s="4">
        <f t="shared" si="5"/>
        <v>0.1820568523</v>
      </c>
      <c r="F397" s="4">
        <f t="shared" si="6"/>
        <v>14.69184931</v>
      </c>
      <c r="G397" s="4">
        <f t="shared" si="7"/>
        <v>103.6082093</v>
      </c>
      <c r="H397" s="4">
        <f t="shared" si="8"/>
        <v>38.17009412</v>
      </c>
      <c r="I397" s="4">
        <f t="shared" si="9"/>
        <v>270.3692423</v>
      </c>
      <c r="J397" s="4">
        <f t="shared" si="10"/>
        <v>-50.25162699</v>
      </c>
      <c r="K397" s="2">
        <f t="shared" si="11"/>
        <v>0.2063816386</v>
      </c>
      <c r="L397" s="76">
        <f t="shared" si="1"/>
        <v>0.05135</v>
      </c>
    </row>
    <row r="398" ht="14.25" customHeight="1">
      <c r="A398" s="83">
        <f t="shared" si="12"/>
        <v>0.05135</v>
      </c>
      <c r="B398" s="4">
        <f t="shared" si="2"/>
        <v>2.707849103</v>
      </c>
      <c r="C398" s="4">
        <f t="shared" si="3"/>
        <v>2.668314506</v>
      </c>
      <c r="D398" s="4">
        <f t="shared" si="4"/>
        <v>4.309675699</v>
      </c>
      <c r="E398" s="4">
        <f t="shared" si="5"/>
        <v>0.1819572078</v>
      </c>
      <c r="F398" s="4">
        <f t="shared" si="6"/>
        <v>14.66451666</v>
      </c>
      <c r="G398" s="4">
        <f t="shared" si="7"/>
        <v>103.2230635</v>
      </c>
      <c r="H398" s="4">
        <f t="shared" si="8"/>
        <v>38.1199467</v>
      </c>
      <c r="I398" s="4">
        <f t="shared" si="9"/>
        <v>270.3692423</v>
      </c>
      <c r="J398" s="4">
        <f t="shared" si="10"/>
        <v>-50.24345951</v>
      </c>
      <c r="K398" s="2">
        <f t="shared" si="11"/>
        <v>0.206733659</v>
      </c>
      <c r="L398" s="76">
        <f t="shared" si="1"/>
        <v>0.05148</v>
      </c>
    </row>
    <row r="399" ht="14.25" customHeight="1">
      <c r="A399" s="83">
        <f t="shared" si="12"/>
        <v>0.05148</v>
      </c>
      <c r="B399" s="4">
        <f t="shared" si="2"/>
        <v>2.701317453</v>
      </c>
      <c r="C399" s="4">
        <f t="shared" si="3"/>
        <v>2.661878219</v>
      </c>
      <c r="D399" s="4">
        <f t="shared" si="4"/>
        <v>4.299280256</v>
      </c>
      <c r="E399" s="4">
        <f t="shared" si="5"/>
        <v>0.1818577652</v>
      </c>
      <c r="F399" s="4">
        <f t="shared" si="6"/>
        <v>14.63714357</v>
      </c>
      <c r="G399" s="4">
        <f t="shared" si="7"/>
        <v>102.8380665</v>
      </c>
      <c r="H399" s="4">
        <f t="shared" si="8"/>
        <v>38.06959688</v>
      </c>
      <c r="I399" s="4">
        <f t="shared" si="9"/>
        <v>270.3692423</v>
      </c>
      <c r="J399" s="4">
        <f t="shared" si="10"/>
        <v>-50.23525906</v>
      </c>
      <c r="K399" s="2">
        <f t="shared" si="11"/>
        <v>0.2070848303</v>
      </c>
      <c r="L399" s="76">
        <f t="shared" si="1"/>
        <v>0.05161</v>
      </c>
    </row>
    <row r="400" ht="14.25" customHeight="1">
      <c r="A400" s="83">
        <f t="shared" si="12"/>
        <v>0.05161</v>
      </c>
      <c r="B400" s="4">
        <f t="shared" si="2"/>
        <v>2.69478687</v>
      </c>
      <c r="C400" s="4">
        <f t="shared" si="3"/>
        <v>2.655442981</v>
      </c>
      <c r="D400" s="4">
        <f t="shared" si="4"/>
        <v>4.288886509</v>
      </c>
      <c r="E400" s="4">
        <f t="shared" si="5"/>
        <v>0.1817585247</v>
      </c>
      <c r="F400" s="4">
        <f t="shared" si="6"/>
        <v>14.60973006</v>
      </c>
      <c r="G400" s="4">
        <f t="shared" si="7"/>
        <v>102.4532219</v>
      </c>
      <c r="H400" s="4">
        <f t="shared" si="8"/>
        <v>38.0190445</v>
      </c>
      <c r="I400" s="4">
        <f t="shared" si="9"/>
        <v>270.3692423</v>
      </c>
      <c r="J400" s="4">
        <f t="shared" si="10"/>
        <v>-50.22702562</v>
      </c>
      <c r="K400" s="2">
        <f t="shared" si="11"/>
        <v>0.2074351525</v>
      </c>
      <c r="L400" s="76">
        <f t="shared" si="1"/>
        <v>0.05174</v>
      </c>
    </row>
    <row r="401" ht="14.25" customHeight="1">
      <c r="A401" s="83">
        <f t="shared" si="12"/>
        <v>0.05174</v>
      </c>
      <c r="B401" s="4">
        <f t="shared" si="2"/>
        <v>2.688257356</v>
      </c>
      <c r="C401" s="4">
        <f t="shared" si="3"/>
        <v>2.649008799</v>
      </c>
      <c r="D401" s="4">
        <f t="shared" si="4"/>
        <v>4.278494466</v>
      </c>
      <c r="E401" s="4">
        <f t="shared" si="5"/>
        <v>0.1816594866</v>
      </c>
      <c r="F401" s="4">
        <f t="shared" si="6"/>
        <v>14.58227615</v>
      </c>
      <c r="G401" s="4">
        <f t="shared" si="7"/>
        <v>102.0685333</v>
      </c>
      <c r="H401" s="4">
        <f t="shared" si="8"/>
        <v>37.9682894</v>
      </c>
      <c r="I401" s="4">
        <f t="shared" si="9"/>
        <v>270.3692423</v>
      </c>
      <c r="J401" s="4">
        <f t="shared" si="10"/>
        <v>-50.21875917</v>
      </c>
      <c r="K401" s="2">
        <f t="shared" si="11"/>
        <v>0.207784626</v>
      </c>
      <c r="L401" s="76">
        <f t="shared" si="1"/>
        <v>0.05187</v>
      </c>
    </row>
    <row r="402" ht="14.25" customHeight="1">
      <c r="A402" s="83">
        <f t="shared" si="12"/>
        <v>0.05187</v>
      </c>
      <c r="B402" s="4">
        <f t="shared" si="2"/>
        <v>2.681728918</v>
      </c>
      <c r="C402" s="4">
        <f t="shared" si="3"/>
        <v>2.642575676</v>
      </c>
      <c r="D402" s="4">
        <f t="shared" si="4"/>
        <v>4.268104133</v>
      </c>
      <c r="E402" s="4">
        <f t="shared" si="5"/>
        <v>0.1815606512</v>
      </c>
      <c r="F402" s="4">
        <f t="shared" si="6"/>
        <v>14.55478188</v>
      </c>
      <c r="G402" s="4">
        <f t="shared" si="7"/>
        <v>101.6840042</v>
      </c>
      <c r="H402" s="4">
        <f t="shared" si="8"/>
        <v>37.91733144</v>
      </c>
      <c r="I402" s="4">
        <f t="shared" si="9"/>
        <v>270.3692423</v>
      </c>
      <c r="J402" s="4">
        <f t="shared" si="10"/>
        <v>-50.21045967</v>
      </c>
      <c r="K402" s="2">
        <f t="shared" si="11"/>
        <v>0.2081332508</v>
      </c>
      <c r="L402" s="76">
        <f t="shared" si="1"/>
        <v>0.052</v>
      </c>
    </row>
    <row r="403" ht="14.25" customHeight="1">
      <c r="A403" s="83">
        <f t="shared" si="12"/>
        <v>0.052</v>
      </c>
      <c r="B403" s="4">
        <f t="shared" si="2"/>
        <v>2.675201558</v>
      </c>
      <c r="C403" s="4">
        <f t="shared" si="3"/>
        <v>2.636143615</v>
      </c>
      <c r="D403" s="4">
        <f t="shared" si="4"/>
        <v>4.257715517</v>
      </c>
      <c r="E403" s="4">
        <f t="shared" si="5"/>
        <v>0.1814620188</v>
      </c>
      <c r="F403" s="4">
        <f t="shared" si="6"/>
        <v>14.52724726</v>
      </c>
      <c r="G403" s="4">
        <f t="shared" si="7"/>
        <v>101.2996382</v>
      </c>
      <c r="H403" s="4">
        <f t="shared" si="8"/>
        <v>37.86617047</v>
      </c>
      <c r="I403" s="4">
        <f t="shared" si="9"/>
        <v>270.3692423</v>
      </c>
      <c r="J403" s="4">
        <f t="shared" si="10"/>
        <v>-50.20212712</v>
      </c>
      <c r="K403" s="2">
        <f t="shared" si="11"/>
        <v>0.208481027</v>
      </c>
      <c r="L403" s="76">
        <f t="shared" si="1"/>
        <v>0.05213</v>
      </c>
    </row>
    <row r="404" ht="14.25" customHeight="1">
      <c r="A404" s="83">
        <f t="shared" si="12"/>
        <v>0.05213</v>
      </c>
      <c r="B404" s="4">
        <f t="shared" si="2"/>
        <v>2.668675281</v>
      </c>
      <c r="C404" s="4">
        <f t="shared" si="3"/>
        <v>2.629712622</v>
      </c>
      <c r="D404" s="4">
        <f t="shared" si="4"/>
        <v>4.247328626</v>
      </c>
      <c r="E404" s="4">
        <f t="shared" si="5"/>
        <v>0.1813635896</v>
      </c>
      <c r="F404" s="4">
        <f t="shared" si="6"/>
        <v>14.49967233</v>
      </c>
      <c r="G404" s="4">
        <f t="shared" si="7"/>
        <v>100.915439</v>
      </c>
      <c r="H404" s="4">
        <f t="shared" si="8"/>
        <v>37.81480634</v>
      </c>
      <c r="I404" s="4">
        <f t="shared" si="9"/>
        <v>270.3692423</v>
      </c>
      <c r="J404" s="4">
        <f t="shared" si="10"/>
        <v>-50.19376147</v>
      </c>
      <c r="K404" s="2">
        <f t="shared" si="11"/>
        <v>0.2088279548</v>
      </c>
      <c r="L404" s="76">
        <f t="shared" si="1"/>
        <v>0.05226</v>
      </c>
    </row>
    <row r="405" ht="14.25" customHeight="1">
      <c r="A405" s="83">
        <f t="shared" si="12"/>
        <v>0.05226</v>
      </c>
      <c r="B405" s="4">
        <f t="shared" si="2"/>
        <v>2.662150092</v>
      </c>
      <c r="C405" s="4">
        <f t="shared" si="3"/>
        <v>2.623282701</v>
      </c>
      <c r="D405" s="4">
        <f t="shared" si="4"/>
        <v>4.236943465</v>
      </c>
      <c r="E405" s="4">
        <f t="shared" si="5"/>
        <v>0.1812653639</v>
      </c>
      <c r="F405" s="4">
        <f t="shared" si="6"/>
        <v>14.47205712</v>
      </c>
      <c r="G405" s="4">
        <f t="shared" si="7"/>
        <v>100.53141</v>
      </c>
      <c r="H405" s="4">
        <f t="shared" si="8"/>
        <v>37.76323891</v>
      </c>
      <c r="I405" s="4">
        <f t="shared" si="9"/>
        <v>270.3692423</v>
      </c>
      <c r="J405" s="4">
        <f t="shared" si="10"/>
        <v>-50.18536271</v>
      </c>
      <c r="K405" s="2">
        <f t="shared" si="11"/>
        <v>0.2091740343</v>
      </c>
      <c r="L405" s="76">
        <f t="shared" si="1"/>
        <v>0.05239</v>
      </c>
    </row>
    <row r="406" ht="14.25" customHeight="1">
      <c r="A406" s="83">
        <f t="shared" si="12"/>
        <v>0.05239</v>
      </c>
      <c r="B406" s="4">
        <f t="shared" si="2"/>
        <v>2.655625995</v>
      </c>
      <c r="C406" s="4">
        <f t="shared" si="3"/>
        <v>2.616853856</v>
      </c>
      <c r="D406" s="4">
        <f t="shared" si="4"/>
        <v>4.226560042</v>
      </c>
      <c r="E406" s="4">
        <f t="shared" si="5"/>
        <v>0.181167342</v>
      </c>
      <c r="F406" s="4">
        <f t="shared" si="6"/>
        <v>14.44440166</v>
      </c>
      <c r="G406" s="4">
        <f t="shared" si="7"/>
        <v>100.1475549</v>
      </c>
      <c r="H406" s="4">
        <f t="shared" si="8"/>
        <v>37.71146805</v>
      </c>
      <c r="I406" s="4">
        <f t="shared" si="9"/>
        <v>270.3692423</v>
      </c>
      <c r="J406" s="4">
        <f t="shared" si="10"/>
        <v>-50.17693082</v>
      </c>
      <c r="K406" s="2">
        <f t="shared" si="11"/>
        <v>0.2095192656</v>
      </c>
      <c r="L406" s="76">
        <f t="shared" si="1"/>
        <v>0.05252</v>
      </c>
    </row>
    <row r="407" ht="14.25" customHeight="1">
      <c r="A407" s="83">
        <f t="shared" si="12"/>
        <v>0.05252</v>
      </c>
      <c r="B407" s="4">
        <f t="shared" si="2"/>
        <v>2.649102994</v>
      </c>
      <c r="C407" s="4">
        <f t="shared" si="3"/>
        <v>2.610426091</v>
      </c>
      <c r="D407" s="4">
        <f t="shared" si="4"/>
        <v>4.216178363</v>
      </c>
      <c r="E407" s="4">
        <f t="shared" si="5"/>
        <v>0.1810695242</v>
      </c>
      <c r="F407" s="4">
        <f t="shared" si="6"/>
        <v>14.41670597</v>
      </c>
      <c r="G407" s="4">
        <f t="shared" si="7"/>
        <v>99.7638773</v>
      </c>
      <c r="H407" s="4">
        <f t="shared" si="8"/>
        <v>37.65949361</v>
      </c>
      <c r="I407" s="4">
        <f t="shared" si="9"/>
        <v>270.3692423</v>
      </c>
      <c r="J407" s="4">
        <f t="shared" si="10"/>
        <v>-50.16846577</v>
      </c>
      <c r="K407" s="2">
        <f t="shared" si="11"/>
        <v>0.209863649</v>
      </c>
      <c r="L407" s="76">
        <f t="shared" si="1"/>
        <v>0.05265</v>
      </c>
    </row>
    <row r="408" ht="14.25" customHeight="1">
      <c r="A408" s="83">
        <f t="shared" si="12"/>
        <v>0.05265</v>
      </c>
      <c r="B408" s="4">
        <f t="shared" si="2"/>
        <v>2.642581094</v>
      </c>
      <c r="C408" s="4">
        <f t="shared" si="3"/>
        <v>2.60399941</v>
      </c>
      <c r="D408" s="4">
        <f t="shared" si="4"/>
        <v>4.205798436</v>
      </c>
      <c r="E408" s="4">
        <f t="shared" si="5"/>
        <v>0.1809719107</v>
      </c>
      <c r="F408" s="4">
        <f t="shared" si="6"/>
        <v>14.38897009</v>
      </c>
      <c r="G408" s="4">
        <f t="shared" si="7"/>
        <v>99.38038086</v>
      </c>
      <c r="H408" s="4">
        <f t="shared" si="8"/>
        <v>37.60731547</v>
      </c>
      <c r="I408" s="4">
        <f t="shared" si="9"/>
        <v>270.3692423</v>
      </c>
      <c r="J408" s="4">
        <f t="shared" si="10"/>
        <v>-50.15996755</v>
      </c>
      <c r="K408" s="2">
        <f t="shared" si="11"/>
        <v>0.2102071846</v>
      </c>
      <c r="L408" s="76">
        <f t="shared" si="1"/>
        <v>0.05278</v>
      </c>
    </row>
    <row r="409" ht="14.25" customHeight="1">
      <c r="A409" s="83">
        <f t="shared" si="12"/>
        <v>0.05278</v>
      </c>
      <c r="B409" s="4">
        <f t="shared" si="2"/>
        <v>2.636060298</v>
      </c>
      <c r="C409" s="4">
        <f t="shared" si="3"/>
        <v>2.597573818</v>
      </c>
      <c r="D409" s="4">
        <f t="shared" si="4"/>
        <v>4.195420267</v>
      </c>
      <c r="E409" s="4">
        <f t="shared" si="5"/>
        <v>0.1808745019</v>
      </c>
      <c r="F409" s="4">
        <f t="shared" si="6"/>
        <v>14.36119404</v>
      </c>
      <c r="G409" s="4">
        <f t="shared" si="7"/>
        <v>98.99706919</v>
      </c>
      <c r="H409" s="4">
        <f t="shared" si="8"/>
        <v>37.5549335</v>
      </c>
      <c r="I409" s="4">
        <f t="shared" si="9"/>
        <v>270.3692423</v>
      </c>
      <c r="J409" s="4">
        <f t="shared" si="10"/>
        <v>-50.15143613</v>
      </c>
      <c r="K409" s="2">
        <f t="shared" si="11"/>
        <v>0.2105498724</v>
      </c>
      <c r="L409" s="76">
        <f t="shared" si="1"/>
        <v>0.05291</v>
      </c>
    </row>
    <row r="410" ht="14.25" customHeight="1">
      <c r="A410" s="83">
        <f t="shared" si="12"/>
        <v>0.05291</v>
      </c>
      <c r="B410" s="4">
        <f t="shared" si="2"/>
        <v>2.629540611</v>
      </c>
      <c r="C410" s="4">
        <f t="shared" si="3"/>
        <v>2.591149318</v>
      </c>
      <c r="D410" s="4">
        <f t="shared" si="4"/>
        <v>4.185043863</v>
      </c>
      <c r="E410" s="4">
        <f t="shared" si="5"/>
        <v>0.1807772979</v>
      </c>
      <c r="F410" s="4">
        <f t="shared" si="6"/>
        <v>14.33337785</v>
      </c>
      <c r="G410" s="4">
        <f t="shared" si="7"/>
        <v>98.61394594</v>
      </c>
      <c r="H410" s="4">
        <f t="shared" si="8"/>
        <v>37.50234757</v>
      </c>
      <c r="I410" s="4">
        <f t="shared" si="9"/>
        <v>270.3692423</v>
      </c>
      <c r="J410" s="4">
        <f t="shared" si="10"/>
        <v>-50.14287149</v>
      </c>
      <c r="K410" s="2">
        <f t="shared" si="11"/>
        <v>0.2108917127</v>
      </c>
      <c r="L410" s="76">
        <f t="shared" si="1"/>
        <v>0.05304</v>
      </c>
    </row>
    <row r="411" ht="14.25" customHeight="1">
      <c r="A411" s="83">
        <f t="shared" si="12"/>
        <v>0.05304</v>
      </c>
      <c r="B411" s="4">
        <f t="shared" si="2"/>
        <v>2.623022038</v>
      </c>
      <c r="C411" s="4">
        <f t="shared" si="3"/>
        <v>2.584725916</v>
      </c>
      <c r="D411" s="4">
        <f t="shared" si="4"/>
        <v>4.174669232</v>
      </c>
      <c r="E411" s="4">
        <f t="shared" si="5"/>
        <v>0.1806802991</v>
      </c>
      <c r="F411" s="4">
        <f t="shared" si="6"/>
        <v>14.30552157</v>
      </c>
      <c r="G411" s="4">
        <f t="shared" si="7"/>
        <v>98.23101476</v>
      </c>
      <c r="H411" s="4">
        <f t="shared" si="8"/>
        <v>37.44955755</v>
      </c>
      <c r="I411" s="4">
        <f t="shared" si="9"/>
        <v>270.3692423</v>
      </c>
      <c r="J411" s="4">
        <f t="shared" si="10"/>
        <v>-50.13427361</v>
      </c>
      <c r="K411" s="2">
        <f t="shared" si="11"/>
        <v>0.2112327056</v>
      </c>
      <c r="L411" s="76">
        <f t="shared" si="1"/>
        <v>0.05317</v>
      </c>
    </row>
    <row r="412" ht="14.25" customHeight="1">
      <c r="A412" s="83">
        <f t="shared" si="12"/>
        <v>0.05317</v>
      </c>
      <c r="B412" s="4">
        <f t="shared" si="2"/>
        <v>2.616504582</v>
      </c>
      <c r="C412" s="4">
        <f t="shared" si="3"/>
        <v>2.578303616</v>
      </c>
      <c r="D412" s="4">
        <f t="shared" si="4"/>
        <v>4.164296379</v>
      </c>
      <c r="E412" s="4">
        <f t="shared" si="5"/>
        <v>0.1805835057</v>
      </c>
      <c r="F412" s="4">
        <f t="shared" si="6"/>
        <v>14.27762522</v>
      </c>
      <c r="G412" s="4">
        <f t="shared" si="7"/>
        <v>97.84827931</v>
      </c>
      <c r="H412" s="4">
        <f t="shared" si="8"/>
        <v>37.39656333</v>
      </c>
      <c r="I412" s="4">
        <f t="shared" si="9"/>
        <v>270.3692423</v>
      </c>
      <c r="J412" s="4">
        <f t="shared" si="10"/>
        <v>-50.12564247</v>
      </c>
      <c r="K412" s="2">
        <f t="shared" si="11"/>
        <v>0.2115728512</v>
      </c>
      <c r="L412" s="76">
        <f t="shared" si="1"/>
        <v>0.0533</v>
      </c>
    </row>
    <row r="413" ht="14.25" customHeight="1">
      <c r="A413" s="83">
        <f t="shared" si="12"/>
        <v>0.0533</v>
      </c>
      <c r="B413" s="4">
        <f t="shared" si="2"/>
        <v>2.609988249</v>
      </c>
      <c r="C413" s="4">
        <f t="shared" si="3"/>
        <v>2.57188242</v>
      </c>
      <c r="D413" s="4">
        <f t="shared" si="4"/>
        <v>4.153925312</v>
      </c>
      <c r="E413" s="4">
        <f t="shared" si="5"/>
        <v>0.180486918</v>
      </c>
      <c r="F413" s="4">
        <f t="shared" si="6"/>
        <v>14.24968883</v>
      </c>
      <c r="G413" s="4">
        <f t="shared" si="7"/>
        <v>97.46574327</v>
      </c>
      <c r="H413" s="4">
        <f t="shared" si="8"/>
        <v>37.34336479</v>
      </c>
      <c r="I413" s="4">
        <f t="shared" si="9"/>
        <v>270.3692423</v>
      </c>
      <c r="J413" s="4">
        <f t="shared" si="10"/>
        <v>-50.11697805</v>
      </c>
      <c r="K413" s="2">
        <f t="shared" si="11"/>
        <v>0.2119121496</v>
      </c>
      <c r="L413" s="76">
        <f t="shared" si="1"/>
        <v>0.05343</v>
      </c>
    </row>
    <row r="414" ht="14.25" customHeight="1">
      <c r="A414" s="83">
        <f t="shared" si="12"/>
        <v>0.05343</v>
      </c>
      <c r="B414" s="4">
        <f t="shared" si="2"/>
        <v>2.603473042</v>
      </c>
      <c r="C414" s="4">
        <f t="shared" si="3"/>
        <v>2.565462335</v>
      </c>
      <c r="D414" s="4">
        <f t="shared" si="4"/>
        <v>4.143556038</v>
      </c>
      <c r="E414" s="4">
        <f t="shared" si="5"/>
        <v>0.1803905363</v>
      </c>
      <c r="F414" s="4">
        <f t="shared" si="6"/>
        <v>14.22171244</v>
      </c>
      <c r="G414" s="4">
        <f t="shared" si="7"/>
        <v>97.08341031</v>
      </c>
      <c r="H414" s="4">
        <f t="shared" si="8"/>
        <v>37.28996181</v>
      </c>
      <c r="I414" s="4">
        <f t="shared" si="9"/>
        <v>270.3692423</v>
      </c>
      <c r="J414" s="4">
        <f t="shared" si="10"/>
        <v>-50.10828034</v>
      </c>
      <c r="K414" s="2">
        <f t="shared" si="11"/>
        <v>0.2122506011</v>
      </c>
      <c r="L414" s="76">
        <f t="shared" si="1"/>
        <v>0.05356</v>
      </c>
    </row>
    <row r="415" ht="14.25" customHeight="1">
      <c r="A415" s="83">
        <f t="shared" si="12"/>
        <v>0.05356</v>
      </c>
      <c r="B415" s="4">
        <f t="shared" si="2"/>
        <v>2.596958965</v>
      </c>
      <c r="C415" s="4">
        <f t="shared" si="3"/>
        <v>2.559043364</v>
      </c>
      <c r="D415" s="4">
        <f t="shared" si="4"/>
        <v>4.133188563</v>
      </c>
      <c r="E415" s="4">
        <f t="shared" si="5"/>
        <v>0.1802943609</v>
      </c>
      <c r="F415" s="4">
        <f t="shared" si="6"/>
        <v>14.19369609</v>
      </c>
      <c r="G415" s="4">
        <f t="shared" si="7"/>
        <v>96.70128411</v>
      </c>
      <c r="H415" s="4">
        <f t="shared" si="8"/>
        <v>37.23635429</v>
      </c>
      <c r="I415" s="4">
        <f t="shared" si="9"/>
        <v>270.3692423</v>
      </c>
      <c r="J415" s="4">
        <f t="shared" si="10"/>
        <v>-50.09954931</v>
      </c>
      <c r="K415" s="2">
        <f t="shared" si="11"/>
        <v>0.2125882058</v>
      </c>
      <c r="L415" s="76">
        <f t="shared" si="1"/>
        <v>0.05369</v>
      </c>
    </row>
    <row r="416" ht="14.25" customHeight="1">
      <c r="A416" s="83">
        <f t="shared" si="12"/>
        <v>0.05369</v>
      </c>
      <c r="B416" s="4">
        <f t="shared" si="2"/>
        <v>2.590446024</v>
      </c>
      <c r="C416" s="4">
        <f t="shared" si="3"/>
        <v>2.552625512</v>
      </c>
      <c r="D416" s="4">
        <f t="shared" si="4"/>
        <v>4.122822895</v>
      </c>
      <c r="E416" s="4">
        <f t="shared" si="5"/>
        <v>0.1801983919</v>
      </c>
      <c r="F416" s="4">
        <f t="shared" si="6"/>
        <v>14.1656398</v>
      </c>
      <c r="G416" s="4">
        <f t="shared" si="7"/>
        <v>96.31936839</v>
      </c>
      <c r="H416" s="4">
        <f t="shared" si="8"/>
        <v>37.18254212</v>
      </c>
      <c r="I416" s="4">
        <f t="shared" si="9"/>
        <v>270.3692423</v>
      </c>
      <c r="J416" s="4">
        <f t="shared" si="10"/>
        <v>-50.09078495</v>
      </c>
      <c r="K416" s="2">
        <f t="shared" si="11"/>
        <v>0.2129249638</v>
      </c>
      <c r="L416" s="76">
        <f t="shared" si="1"/>
        <v>0.05382</v>
      </c>
    </row>
    <row r="417" ht="14.25" customHeight="1">
      <c r="A417" s="83">
        <f t="shared" si="12"/>
        <v>0.05382</v>
      </c>
      <c r="B417" s="4">
        <f t="shared" si="2"/>
        <v>2.583934222</v>
      </c>
      <c r="C417" s="4">
        <f t="shared" si="3"/>
        <v>2.546208782</v>
      </c>
      <c r="D417" s="4">
        <f t="shared" si="4"/>
        <v>4.11245904</v>
      </c>
      <c r="E417" s="4">
        <f t="shared" si="5"/>
        <v>0.1801026298</v>
      </c>
      <c r="F417" s="4">
        <f t="shared" si="6"/>
        <v>14.13754361</v>
      </c>
      <c r="G417" s="4">
        <f t="shared" si="7"/>
        <v>95.93766685</v>
      </c>
      <c r="H417" s="4">
        <f t="shared" si="8"/>
        <v>37.12852519</v>
      </c>
      <c r="I417" s="4">
        <f t="shared" si="9"/>
        <v>270.3692423</v>
      </c>
      <c r="J417" s="4">
        <f t="shared" si="10"/>
        <v>-50.08198725</v>
      </c>
      <c r="K417" s="2">
        <f t="shared" si="11"/>
        <v>0.2132608752</v>
      </c>
      <c r="L417" s="76">
        <f t="shared" si="1"/>
        <v>0.05395</v>
      </c>
    </row>
    <row r="418" ht="14.25" customHeight="1">
      <c r="A418" s="83">
        <f t="shared" si="12"/>
        <v>0.05395</v>
      </c>
      <c r="B418" s="4">
        <f t="shared" si="2"/>
        <v>2.577423564</v>
      </c>
      <c r="C418" s="4">
        <f t="shared" si="3"/>
        <v>2.539793179</v>
      </c>
      <c r="D418" s="4">
        <f t="shared" si="4"/>
        <v>4.102097006</v>
      </c>
      <c r="E418" s="4">
        <f t="shared" si="5"/>
        <v>0.1800070746</v>
      </c>
      <c r="F418" s="4">
        <f t="shared" si="6"/>
        <v>14.10940756</v>
      </c>
      <c r="G418" s="4">
        <f t="shared" si="7"/>
        <v>95.55618319</v>
      </c>
      <c r="H418" s="4">
        <f t="shared" si="8"/>
        <v>37.0743034</v>
      </c>
      <c r="I418" s="4">
        <f t="shared" si="9"/>
        <v>270.3692423</v>
      </c>
      <c r="J418" s="4">
        <f t="shared" si="10"/>
        <v>-50.07315618</v>
      </c>
      <c r="K418" s="2">
        <f t="shared" si="11"/>
        <v>0.2135959403</v>
      </c>
      <c r="L418" s="76">
        <f t="shared" si="1"/>
        <v>0.05408</v>
      </c>
    </row>
    <row r="419" ht="14.25" customHeight="1">
      <c r="A419" s="83">
        <f t="shared" si="12"/>
        <v>0.05408</v>
      </c>
      <c r="B419" s="4">
        <f t="shared" si="2"/>
        <v>2.570914053</v>
      </c>
      <c r="C419" s="4">
        <f t="shared" si="3"/>
        <v>2.533378708</v>
      </c>
      <c r="D419" s="4">
        <f t="shared" si="4"/>
        <v>4.091736798</v>
      </c>
      <c r="E419" s="4">
        <f t="shared" si="5"/>
        <v>0.1799117268</v>
      </c>
      <c r="F419" s="4">
        <f t="shared" si="6"/>
        <v>14.08123168</v>
      </c>
      <c r="G419" s="4">
        <f t="shared" si="7"/>
        <v>95.17492116</v>
      </c>
      <c r="H419" s="4">
        <f t="shared" si="8"/>
        <v>37.01987666</v>
      </c>
      <c r="I419" s="4">
        <f t="shared" si="9"/>
        <v>270.3692423</v>
      </c>
      <c r="J419" s="4">
        <f t="shared" si="10"/>
        <v>-50.06429172</v>
      </c>
      <c r="K419" s="2">
        <f t="shared" si="11"/>
        <v>0.2139301591</v>
      </c>
      <c r="L419" s="76">
        <f t="shared" si="1"/>
        <v>0.05421</v>
      </c>
    </row>
    <row r="420" ht="14.25" customHeight="1">
      <c r="A420" s="83">
        <f t="shared" si="12"/>
        <v>0.05421</v>
      </c>
      <c r="B420" s="4">
        <f t="shared" si="2"/>
        <v>2.564405695</v>
      </c>
      <c r="C420" s="4">
        <f t="shared" si="3"/>
        <v>2.526965372</v>
      </c>
      <c r="D420" s="4">
        <f t="shared" si="4"/>
        <v>4.081378425</v>
      </c>
      <c r="E420" s="4">
        <f t="shared" si="5"/>
        <v>0.1798165866</v>
      </c>
      <c r="F420" s="4">
        <f t="shared" si="6"/>
        <v>14.05301602</v>
      </c>
      <c r="G420" s="4">
        <f t="shared" si="7"/>
        <v>94.79388447</v>
      </c>
      <c r="H420" s="4">
        <f t="shared" si="8"/>
        <v>36.96524487</v>
      </c>
      <c r="I420" s="4">
        <f t="shared" si="9"/>
        <v>270.3692423</v>
      </c>
      <c r="J420" s="4">
        <f t="shared" si="10"/>
        <v>-50.05539387</v>
      </c>
      <c r="K420" s="2">
        <f t="shared" si="11"/>
        <v>0.2142635318</v>
      </c>
      <c r="L420" s="76">
        <f t="shared" si="1"/>
        <v>0.05434</v>
      </c>
    </row>
    <row r="421" ht="14.25" customHeight="1">
      <c r="A421" s="83">
        <f t="shared" si="12"/>
        <v>0.05434</v>
      </c>
      <c r="B421" s="4">
        <f t="shared" si="2"/>
        <v>2.557898494</v>
      </c>
      <c r="C421" s="4">
        <f t="shared" si="3"/>
        <v>2.520553176</v>
      </c>
      <c r="D421" s="4">
        <f t="shared" si="4"/>
        <v>4.071021893</v>
      </c>
      <c r="E421" s="4">
        <f t="shared" si="5"/>
        <v>0.1797216542</v>
      </c>
      <c r="F421" s="4">
        <f t="shared" si="6"/>
        <v>14.02476061</v>
      </c>
      <c r="G421" s="4">
        <f t="shared" si="7"/>
        <v>94.41307687</v>
      </c>
      <c r="H421" s="4">
        <f t="shared" si="8"/>
        <v>36.91040793</v>
      </c>
      <c r="I421" s="4">
        <f t="shared" si="9"/>
        <v>270.3692423</v>
      </c>
      <c r="J421" s="4">
        <f t="shared" si="10"/>
        <v>-50.04646261</v>
      </c>
      <c r="K421" s="2">
        <f t="shared" si="11"/>
        <v>0.2145960587</v>
      </c>
      <c r="L421" s="76">
        <f t="shared" si="1"/>
        <v>0.05447</v>
      </c>
    </row>
    <row r="422" ht="14.25" customHeight="1">
      <c r="A422" s="83">
        <f t="shared" si="12"/>
        <v>0.05447</v>
      </c>
      <c r="B422" s="4">
        <f t="shared" si="2"/>
        <v>2.551392454</v>
      </c>
      <c r="C422" s="4">
        <f t="shared" si="3"/>
        <v>2.514142124</v>
      </c>
      <c r="D422" s="4">
        <f t="shared" si="4"/>
        <v>4.060667208</v>
      </c>
      <c r="E422" s="4">
        <f t="shared" si="5"/>
        <v>0.1796269299</v>
      </c>
      <c r="F422" s="4">
        <f t="shared" si="6"/>
        <v>13.99646548</v>
      </c>
      <c r="G422" s="4">
        <f t="shared" si="7"/>
        <v>94.03250211</v>
      </c>
      <c r="H422" s="4">
        <f t="shared" si="8"/>
        <v>36.85536577</v>
      </c>
      <c r="I422" s="4">
        <f t="shared" si="9"/>
        <v>270.3692423</v>
      </c>
      <c r="J422" s="4">
        <f t="shared" si="10"/>
        <v>-50.03749793</v>
      </c>
      <c r="K422" s="2">
        <f t="shared" si="11"/>
        <v>0.2149277397</v>
      </c>
      <c r="L422" s="76">
        <f t="shared" si="1"/>
        <v>0.0546</v>
      </c>
    </row>
    <row r="423" ht="14.25" customHeight="1">
      <c r="A423" s="83">
        <f t="shared" si="12"/>
        <v>0.0546</v>
      </c>
      <c r="B423" s="4">
        <f t="shared" si="2"/>
        <v>2.544887579</v>
      </c>
      <c r="C423" s="4">
        <f t="shared" si="3"/>
        <v>2.507732221</v>
      </c>
      <c r="D423" s="4">
        <f t="shared" si="4"/>
        <v>4.050314378</v>
      </c>
      <c r="E423" s="4">
        <f t="shared" si="5"/>
        <v>0.1795324139</v>
      </c>
      <c r="F423" s="4">
        <f t="shared" si="6"/>
        <v>13.96813069</v>
      </c>
      <c r="G423" s="4">
        <f t="shared" si="7"/>
        <v>93.65216395</v>
      </c>
      <c r="H423" s="4">
        <f t="shared" si="8"/>
        <v>36.80011829</v>
      </c>
      <c r="I423" s="4">
        <f t="shared" si="9"/>
        <v>270.3692423</v>
      </c>
      <c r="J423" s="4">
        <f t="shared" si="10"/>
        <v>-50.0284998</v>
      </c>
      <c r="K423" s="2">
        <f t="shared" si="11"/>
        <v>0.2152585751</v>
      </c>
      <c r="L423" s="76">
        <f t="shared" si="1"/>
        <v>0.05473</v>
      </c>
    </row>
    <row r="424" ht="14.25" customHeight="1">
      <c r="A424" s="83">
        <f t="shared" si="12"/>
        <v>0.05473</v>
      </c>
      <c r="B424" s="4">
        <f t="shared" si="2"/>
        <v>2.538383874</v>
      </c>
      <c r="C424" s="4">
        <f t="shared" si="3"/>
        <v>2.50132347</v>
      </c>
      <c r="D424" s="4">
        <f t="shared" si="4"/>
        <v>4.03996341</v>
      </c>
      <c r="E424" s="4">
        <f t="shared" si="5"/>
        <v>0.1794381066</v>
      </c>
      <c r="F424" s="4">
        <f t="shared" si="6"/>
        <v>13.93975626</v>
      </c>
      <c r="G424" s="4">
        <f t="shared" si="7"/>
        <v>93.27206614</v>
      </c>
      <c r="H424" s="4">
        <f t="shared" si="8"/>
        <v>36.74466541</v>
      </c>
      <c r="I424" s="4">
        <f t="shared" si="9"/>
        <v>270.3692423</v>
      </c>
      <c r="J424" s="4">
        <f t="shared" si="10"/>
        <v>-50.01946822</v>
      </c>
      <c r="K424" s="2">
        <f t="shared" si="11"/>
        <v>0.215588565</v>
      </c>
      <c r="L424" s="76">
        <f t="shared" si="1"/>
        <v>0.05486</v>
      </c>
    </row>
    <row r="425" ht="14.25" customHeight="1">
      <c r="A425" s="83">
        <f t="shared" si="12"/>
        <v>0.05486</v>
      </c>
      <c r="B425" s="4">
        <f t="shared" si="2"/>
        <v>2.531881343</v>
      </c>
      <c r="C425" s="4">
        <f t="shared" si="3"/>
        <v>2.494915876</v>
      </c>
      <c r="D425" s="4">
        <f t="shared" si="4"/>
        <v>4.029614311</v>
      </c>
      <c r="E425" s="4">
        <f t="shared" si="5"/>
        <v>0.1793440082</v>
      </c>
      <c r="F425" s="4">
        <f t="shared" si="6"/>
        <v>13.91134223</v>
      </c>
      <c r="G425" s="4">
        <f t="shared" si="7"/>
        <v>92.89221248</v>
      </c>
      <c r="H425" s="4">
        <f t="shared" si="8"/>
        <v>36.68900706</v>
      </c>
      <c r="I425" s="4">
        <f t="shared" si="9"/>
        <v>270.3692423</v>
      </c>
      <c r="J425" s="4">
        <f t="shared" si="10"/>
        <v>-50.01040318</v>
      </c>
      <c r="K425" s="2">
        <f t="shared" si="11"/>
        <v>0.2159177095</v>
      </c>
      <c r="L425" s="76">
        <f t="shared" si="1"/>
        <v>0.05499</v>
      </c>
    </row>
    <row r="426" ht="14.25" customHeight="1">
      <c r="A426" s="83">
        <f t="shared" si="12"/>
        <v>0.05499</v>
      </c>
      <c r="B426" s="4">
        <f t="shared" si="2"/>
        <v>2.525379991</v>
      </c>
      <c r="C426" s="4">
        <f t="shared" si="3"/>
        <v>2.488509443</v>
      </c>
      <c r="D426" s="4">
        <f t="shared" si="4"/>
        <v>4.019267087</v>
      </c>
      <c r="E426" s="4">
        <f t="shared" si="5"/>
        <v>0.179250119</v>
      </c>
      <c r="F426" s="4">
        <f t="shared" si="6"/>
        <v>13.88288865</v>
      </c>
      <c r="G426" s="4">
        <f t="shared" si="7"/>
        <v>92.51260674</v>
      </c>
      <c r="H426" s="4">
        <f t="shared" si="8"/>
        <v>36.63314316</v>
      </c>
      <c r="I426" s="4">
        <f t="shared" si="9"/>
        <v>270.3692423</v>
      </c>
      <c r="J426" s="4">
        <f t="shared" si="10"/>
        <v>-50.00130466</v>
      </c>
      <c r="K426" s="2">
        <f t="shared" si="11"/>
        <v>0.2162460089</v>
      </c>
      <c r="L426" s="76">
        <f t="shared" si="1"/>
        <v>0.05512</v>
      </c>
    </row>
    <row r="427" ht="14.25" customHeight="1">
      <c r="A427" s="83">
        <f t="shared" si="12"/>
        <v>0.05512</v>
      </c>
      <c r="B427" s="4">
        <f t="shared" si="2"/>
        <v>2.518879821</v>
      </c>
      <c r="C427" s="4">
        <f t="shared" si="3"/>
        <v>2.482104176</v>
      </c>
      <c r="D427" s="4">
        <f t="shared" si="4"/>
        <v>4.008921746</v>
      </c>
      <c r="E427" s="4">
        <f t="shared" si="5"/>
        <v>0.1791564391</v>
      </c>
      <c r="F427" s="4">
        <f t="shared" si="6"/>
        <v>13.85439556</v>
      </c>
      <c r="G427" s="4">
        <f t="shared" si="7"/>
        <v>92.13325271</v>
      </c>
      <c r="H427" s="4">
        <f t="shared" si="8"/>
        <v>36.57707364</v>
      </c>
      <c r="I427" s="4">
        <f t="shared" si="9"/>
        <v>270.3692423</v>
      </c>
      <c r="J427" s="4">
        <f t="shared" si="10"/>
        <v>-49.99217264</v>
      </c>
      <c r="K427" s="2">
        <f t="shared" si="11"/>
        <v>0.2165734633</v>
      </c>
      <c r="L427" s="76">
        <f t="shared" si="1"/>
        <v>0.05525</v>
      </c>
    </row>
    <row r="428" ht="14.25" customHeight="1">
      <c r="A428" s="83">
        <f t="shared" si="12"/>
        <v>0.05525</v>
      </c>
      <c r="B428" s="4">
        <f t="shared" si="2"/>
        <v>2.512380839</v>
      </c>
      <c r="C428" s="4">
        <f t="shared" si="3"/>
        <v>2.475700079</v>
      </c>
      <c r="D428" s="4">
        <f t="shared" si="4"/>
        <v>3.998578294</v>
      </c>
      <c r="E428" s="4">
        <f t="shared" si="5"/>
        <v>0.179062969</v>
      </c>
      <c r="F428" s="4">
        <f t="shared" si="6"/>
        <v>13.82586301</v>
      </c>
      <c r="G428" s="4">
        <f t="shared" si="7"/>
        <v>91.75415418</v>
      </c>
      <c r="H428" s="4">
        <f t="shared" si="8"/>
        <v>36.52079842</v>
      </c>
      <c r="I428" s="4">
        <f t="shared" si="9"/>
        <v>270.3692423</v>
      </c>
      <c r="J428" s="4">
        <f t="shared" si="10"/>
        <v>-49.98300713</v>
      </c>
      <c r="K428" s="2">
        <f t="shared" si="11"/>
        <v>0.2169000728</v>
      </c>
      <c r="L428" s="76">
        <f t="shared" si="1"/>
        <v>0.05538</v>
      </c>
    </row>
    <row r="429" ht="14.25" customHeight="1">
      <c r="A429" s="83">
        <f t="shared" si="12"/>
        <v>0.05538</v>
      </c>
      <c r="B429" s="4">
        <f t="shared" si="2"/>
        <v>2.505883048</v>
      </c>
      <c r="C429" s="4">
        <f t="shared" si="3"/>
        <v>2.469297155</v>
      </c>
      <c r="D429" s="4">
        <f t="shared" si="4"/>
        <v>3.988236739</v>
      </c>
      <c r="E429" s="4">
        <f t="shared" si="5"/>
        <v>0.1789697087</v>
      </c>
      <c r="F429" s="4">
        <f t="shared" si="6"/>
        <v>13.79729102</v>
      </c>
      <c r="G429" s="4">
        <f t="shared" si="7"/>
        <v>91.37531497</v>
      </c>
      <c r="H429" s="4">
        <f t="shared" si="8"/>
        <v>36.46431746</v>
      </c>
      <c r="I429" s="4">
        <f t="shared" si="9"/>
        <v>270.3692423</v>
      </c>
      <c r="J429" s="4">
        <f t="shared" si="10"/>
        <v>-49.97380811</v>
      </c>
      <c r="K429" s="2">
        <f t="shared" si="11"/>
        <v>0.2172258376</v>
      </c>
      <c r="L429" s="76">
        <f t="shared" si="1"/>
        <v>0.05551</v>
      </c>
    </row>
    <row r="430" ht="14.25" customHeight="1">
      <c r="A430" s="83">
        <f t="shared" si="12"/>
        <v>0.05551</v>
      </c>
      <c r="B430" s="4">
        <f t="shared" si="2"/>
        <v>2.499386453</v>
      </c>
      <c r="C430" s="4">
        <f t="shared" si="3"/>
        <v>2.462895411</v>
      </c>
      <c r="D430" s="4">
        <f t="shared" si="4"/>
        <v>3.977897087</v>
      </c>
      <c r="E430" s="4">
        <f t="shared" si="5"/>
        <v>0.1788766587</v>
      </c>
      <c r="F430" s="4">
        <f t="shared" si="6"/>
        <v>13.76867965</v>
      </c>
      <c r="G430" s="4">
        <f t="shared" si="7"/>
        <v>90.99673889</v>
      </c>
      <c r="H430" s="4">
        <f t="shared" si="8"/>
        <v>36.40763067</v>
      </c>
      <c r="I430" s="4">
        <f t="shared" si="9"/>
        <v>270.3692423</v>
      </c>
      <c r="J430" s="4">
        <f t="shared" si="10"/>
        <v>-49.96457557</v>
      </c>
      <c r="K430" s="2">
        <f t="shared" si="11"/>
        <v>0.2175507579</v>
      </c>
      <c r="L430" s="76">
        <f t="shared" si="1"/>
        <v>0.05564</v>
      </c>
    </row>
    <row r="431" ht="14.25" customHeight="1">
      <c r="A431" s="83">
        <f t="shared" si="12"/>
        <v>0.05564</v>
      </c>
      <c r="B431" s="4">
        <f t="shared" si="2"/>
        <v>2.492891058</v>
      </c>
      <c r="C431" s="4">
        <f t="shared" si="3"/>
        <v>2.456494849</v>
      </c>
      <c r="D431" s="4">
        <f t="shared" si="4"/>
        <v>3.967559345</v>
      </c>
      <c r="E431" s="4">
        <f t="shared" si="5"/>
        <v>0.1787838191</v>
      </c>
      <c r="F431" s="4">
        <f t="shared" si="6"/>
        <v>13.74002894</v>
      </c>
      <c r="G431" s="4">
        <f t="shared" si="7"/>
        <v>90.61842976</v>
      </c>
      <c r="H431" s="4">
        <f t="shared" si="8"/>
        <v>36.35073802</v>
      </c>
      <c r="I431" s="4">
        <f t="shared" si="9"/>
        <v>270.3692423</v>
      </c>
      <c r="J431" s="4">
        <f t="shared" si="10"/>
        <v>-49.95530949</v>
      </c>
      <c r="K431" s="2">
        <f t="shared" si="11"/>
        <v>0.2178748337</v>
      </c>
      <c r="L431" s="76">
        <f t="shared" si="1"/>
        <v>0.05577</v>
      </c>
    </row>
    <row r="432" ht="14.25" customHeight="1">
      <c r="A432" s="83">
        <f t="shared" si="12"/>
        <v>0.05577</v>
      </c>
      <c r="B432" s="4">
        <f t="shared" si="2"/>
        <v>2.486396868</v>
      </c>
      <c r="C432" s="4">
        <f t="shared" si="3"/>
        <v>2.450095474</v>
      </c>
      <c r="D432" s="4">
        <f t="shared" si="4"/>
        <v>3.95722352</v>
      </c>
      <c r="E432" s="4">
        <f t="shared" si="5"/>
        <v>0.1786911902</v>
      </c>
      <c r="F432" s="4">
        <f t="shared" si="6"/>
        <v>13.71133894</v>
      </c>
      <c r="G432" s="4">
        <f t="shared" si="7"/>
        <v>90.24039141</v>
      </c>
      <c r="H432" s="4">
        <f t="shared" si="8"/>
        <v>36.29363943</v>
      </c>
      <c r="I432" s="4">
        <f t="shared" si="9"/>
        <v>270.3692423</v>
      </c>
      <c r="J432" s="4">
        <f t="shared" si="10"/>
        <v>-49.94600988</v>
      </c>
      <c r="K432" s="2">
        <f t="shared" si="11"/>
        <v>0.2181980653</v>
      </c>
      <c r="L432" s="76">
        <f t="shared" si="1"/>
        <v>0.0559</v>
      </c>
    </row>
    <row r="433" ht="14.25" customHeight="1">
      <c r="A433" s="83">
        <f t="shared" si="12"/>
        <v>0.0559</v>
      </c>
      <c r="B433" s="4">
        <f t="shared" si="2"/>
        <v>2.479903887</v>
      </c>
      <c r="C433" s="4">
        <f t="shared" si="3"/>
        <v>2.44369729</v>
      </c>
      <c r="D433" s="4">
        <f t="shared" si="4"/>
        <v>3.946889619</v>
      </c>
      <c r="E433" s="4">
        <f t="shared" si="5"/>
        <v>0.1785987722</v>
      </c>
      <c r="F433" s="4">
        <f t="shared" si="6"/>
        <v>13.68260968</v>
      </c>
      <c r="G433" s="4">
        <f t="shared" si="7"/>
        <v>89.86262767</v>
      </c>
      <c r="H433" s="4">
        <f t="shared" si="8"/>
        <v>36.23633487</v>
      </c>
      <c r="I433" s="4">
        <f t="shared" si="9"/>
        <v>270.3692423</v>
      </c>
      <c r="J433" s="4">
        <f t="shared" si="10"/>
        <v>-49.93667671</v>
      </c>
      <c r="K433" s="2">
        <f t="shared" si="11"/>
        <v>0.2185204528</v>
      </c>
      <c r="L433" s="76">
        <f t="shared" si="1"/>
        <v>0.05603</v>
      </c>
    </row>
    <row r="434" ht="14.25" customHeight="1">
      <c r="A434" s="83">
        <f t="shared" si="12"/>
        <v>0.05603</v>
      </c>
      <c r="B434" s="4">
        <f t="shared" si="2"/>
        <v>2.473412119</v>
      </c>
      <c r="C434" s="4">
        <f t="shared" si="3"/>
        <v>2.437300302</v>
      </c>
      <c r="D434" s="4">
        <f t="shared" si="4"/>
        <v>3.93655765</v>
      </c>
      <c r="E434" s="4">
        <f t="shared" si="5"/>
        <v>0.1785065655</v>
      </c>
      <c r="F434" s="4">
        <f t="shared" si="6"/>
        <v>13.65384122</v>
      </c>
      <c r="G434" s="4">
        <f t="shared" si="7"/>
        <v>89.48514239</v>
      </c>
      <c r="H434" s="4">
        <f t="shared" si="8"/>
        <v>36.17882427</v>
      </c>
      <c r="I434" s="4">
        <f t="shared" si="9"/>
        <v>270.3692423</v>
      </c>
      <c r="J434" s="4">
        <f t="shared" si="10"/>
        <v>-49.92731</v>
      </c>
      <c r="K434" s="2">
        <f t="shared" si="11"/>
        <v>0.2188419964</v>
      </c>
      <c r="L434" s="76">
        <f t="shared" si="1"/>
        <v>0.05616</v>
      </c>
    </row>
    <row r="435" ht="14.25" customHeight="1">
      <c r="A435" s="83">
        <f t="shared" si="12"/>
        <v>0.05616</v>
      </c>
      <c r="B435" s="4">
        <f t="shared" si="2"/>
        <v>2.466921568</v>
      </c>
      <c r="C435" s="4">
        <f t="shared" si="3"/>
        <v>2.430904513</v>
      </c>
      <c r="D435" s="4">
        <f t="shared" si="4"/>
        <v>3.926227618</v>
      </c>
      <c r="E435" s="4">
        <f t="shared" si="5"/>
        <v>0.1784145702</v>
      </c>
      <c r="F435" s="4">
        <f t="shared" si="6"/>
        <v>13.6250336</v>
      </c>
      <c r="G435" s="4">
        <f t="shared" si="7"/>
        <v>89.10793943</v>
      </c>
      <c r="H435" s="4">
        <f t="shared" si="8"/>
        <v>36.12110761</v>
      </c>
      <c r="I435" s="4">
        <f t="shared" si="9"/>
        <v>270.3692423</v>
      </c>
      <c r="J435" s="4">
        <f t="shared" si="10"/>
        <v>-49.91790972</v>
      </c>
      <c r="K435" s="2">
        <f t="shared" si="11"/>
        <v>0.2191626962</v>
      </c>
      <c r="L435" s="76">
        <f t="shared" si="1"/>
        <v>0.05629</v>
      </c>
    </row>
    <row r="436" ht="14.25" customHeight="1">
      <c r="A436" s="83">
        <f t="shared" si="12"/>
        <v>0.05629</v>
      </c>
      <c r="B436" s="4">
        <f t="shared" si="2"/>
        <v>2.46043224</v>
      </c>
      <c r="C436" s="4">
        <f t="shared" si="3"/>
        <v>2.424509929</v>
      </c>
      <c r="D436" s="4">
        <f t="shared" si="4"/>
        <v>3.915899531</v>
      </c>
      <c r="E436" s="4">
        <f t="shared" si="5"/>
        <v>0.1783227867</v>
      </c>
      <c r="F436" s="4">
        <f t="shared" si="6"/>
        <v>13.59618686</v>
      </c>
      <c r="G436" s="4">
        <f t="shared" si="7"/>
        <v>88.73102264</v>
      </c>
      <c r="H436" s="4">
        <f t="shared" si="8"/>
        <v>36.06318483</v>
      </c>
      <c r="I436" s="4">
        <f t="shared" si="9"/>
        <v>270.3692423</v>
      </c>
      <c r="J436" s="4">
        <f t="shared" si="10"/>
        <v>-49.90847587</v>
      </c>
      <c r="K436" s="2">
        <f t="shared" si="11"/>
        <v>0.2194825524</v>
      </c>
      <c r="L436" s="76">
        <f t="shared" si="1"/>
        <v>0.05642</v>
      </c>
    </row>
    <row r="437" ht="14.25" customHeight="1">
      <c r="A437" s="83">
        <f t="shared" si="12"/>
        <v>0.05642</v>
      </c>
      <c r="B437" s="4">
        <f t="shared" si="2"/>
        <v>2.453944138</v>
      </c>
      <c r="C437" s="4">
        <f t="shared" si="3"/>
        <v>2.418116554</v>
      </c>
      <c r="D437" s="4">
        <f t="shared" si="4"/>
        <v>3.905573397</v>
      </c>
      <c r="E437" s="4">
        <f t="shared" si="5"/>
        <v>0.1782312151</v>
      </c>
      <c r="F437" s="4">
        <f t="shared" si="6"/>
        <v>13.56730106</v>
      </c>
      <c r="G437" s="4">
        <f t="shared" si="7"/>
        <v>88.35439588</v>
      </c>
      <c r="H437" s="4">
        <f t="shared" si="8"/>
        <v>36.0050559</v>
      </c>
      <c r="I437" s="4">
        <f t="shared" si="9"/>
        <v>270.3692423</v>
      </c>
      <c r="J437" s="4">
        <f t="shared" si="10"/>
        <v>-49.89900844</v>
      </c>
      <c r="K437" s="2">
        <f t="shared" si="11"/>
        <v>0.2198015651</v>
      </c>
      <c r="L437" s="76">
        <f t="shared" si="1"/>
        <v>0.05655</v>
      </c>
    </row>
    <row r="438" ht="14.25" customHeight="1">
      <c r="A438" s="83">
        <f t="shared" si="12"/>
        <v>0.05655</v>
      </c>
      <c r="B438" s="4">
        <f t="shared" si="2"/>
        <v>2.447457267</v>
      </c>
      <c r="C438" s="4">
        <f t="shared" si="3"/>
        <v>2.411724391</v>
      </c>
      <c r="D438" s="4">
        <f t="shared" si="4"/>
        <v>3.895249221</v>
      </c>
      <c r="E438" s="4">
        <f t="shared" si="5"/>
        <v>0.1781398557</v>
      </c>
      <c r="F438" s="4">
        <f t="shared" si="6"/>
        <v>13.53837624</v>
      </c>
      <c r="G438" s="4">
        <f t="shared" si="7"/>
        <v>87.97806303</v>
      </c>
      <c r="H438" s="4">
        <f t="shared" si="8"/>
        <v>35.94672079</v>
      </c>
      <c r="I438" s="4">
        <f t="shared" si="9"/>
        <v>270.3692423</v>
      </c>
      <c r="J438" s="4">
        <f t="shared" si="10"/>
        <v>-49.88950743</v>
      </c>
      <c r="K438" s="2">
        <f t="shared" si="11"/>
        <v>0.2201197345</v>
      </c>
      <c r="L438" s="76">
        <f t="shared" si="1"/>
        <v>0.05668</v>
      </c>
    </row>
    <row r="439" ht="14.25" customHeight="1">
      <c r="A439" s="83">
        <f t="shared" si="12"/>
        <v>0.05668</v>
      </c>
      <c r="B439" s="4">
        <f t="shared" si="2"/>
        <v>2.440971631</v>
      </c>
      <c r="C439" s="4">
        <f t="shared" si="3"/>
        <v>2.405333445</v>
      </c>
      <c r="D439" s="4">
        <f t="shared" si="4"/>
        <v>3.88492701</v>
      </c>
      <c r="E439" s="4">
        <f t="shared" si="5"/>
        <v>0.1780487089</v>
      </c>
      <c r="F439" s="4">
        <f t="shared" si="6"/>
        <v>13.50941246</v>
      </c>
      <c r="G439" s="4">
        <f t="shared" si="7"/>
        <v>87.60202797</v>
      </c>
      <c r="H439" s="4">
        <f t="shared" si="8"/>
        <v>35.88817946</v>
      </c>
      <c r="I439" s="4">
        <f t="shared" si="9"/>
        <v>270.3692423</v>
      </c>
      <c r="J439" s="4">
        <f t="shared" si="10"/>
        <v>-49.87997284</v>
      </c>
      <c r="K439" s="2">
        <f t="shared" si="11"/>
        <v>0.2204370609</v>
      </c>
      <c r="L439" s="76">
        <f t="shared" si="1"/>
        <v>0.05681</v>
      </c>
    </row>
    <row r="440" ht="14.25" customHeight="1">
      <c r="A440" s="83">
        <f t="shared" si="12"/>
        <v>0.05681</v>
      </c>
      <c r="B440" s="4">
        <f t="shared" si="2"/>
        <v>2.434487235</v>
      </c>
      <c r="C440" s="4">
        <f t="shared" si="3"/>
        <v>2.398943721</v>
      </c>
      <c r="D440" s="4">
        <f t="shared" si="4"/>
        <v>3.874606773</v>
      </c>
      <c r="E440" s="4">
        <f t="shared" si="5"/>
        <v>0.1779577747</v>
      </c>
      <c r="F440" s="4">
        <f t="shared" si="6"/>
        <v>13.48040975</v>
      </c>
      <c r="G440" s="4">
        <f t="shared" si="7"/>
        <v>87.22629458</v>
      </c>
      <c r="H440" s="4">
        <f t="shared" si="8"/>
        <v>35.8294319</v>
      </c>
      <c r="I440" s="4">
        <f t="shared" si="9"/>
        <v>270.3692423</v>
      </c>
      <c r="J440" s="4">
        <f t="shared" si="10"/>
        <v>-49.87040466</v>
      </c>
      <c r="K440" s="2">
        <f t="shared" si="11"/>
        <v>0.2207535442</v>
      </c>
      <c r="L440" s="76">
        <f t="shared" si="1"/>
        <v>0.05694</v>
      </c>
    </row>
    <row r="441" ht="14.25" customHeight="1">
      <c r="A441" s="83">
        <f t="shared" si="12"/>
        <v>0.05694</v>
      </c>
      <c r="B441" s="4">
        <f t="shared" si="2"/>
        <v>2.428004082</v>
      </c>
      <c r="C441" s="4">
        <f t="shared" si="3"/>
        <v>2.392555222</v>
      </c>
      <c r="D441" s="4">
        <f t="shared" si="4"/>
        <v>3.864288515</v>
      </c>
      <c r="E441" s="4">
        <f t="shared" si="5"/>
        <v>0.1778670535</v>
      </c>
      <c r="F441" s="4">
        <f t="shared" si="6"/>
        <v>13.45136817</v>
      </c>
      <c r="G441" s="4">
        <f t="shared" si="7"/>
        <v>86.85086676</v>
      </c>
      <c r="H441" s="4">
        <f t="shared" si="8"/>
        <v>35.77047807</v>
      </c>
      <c r="I441" s="4">
        <f t="shared" si="9"/>
        <v>270.3692423</v>
      </c>
      <c r="J441" s="4">
        <f t="shared" si="10"/>
        <v>-49.86080288</v>
      </c>
      <c r="K441" s="2">
        <f t="shared" si="11"/>
        <v>0.2210691847</v>
      </c>
      <c r="L441" s="76">
        <f t="shared" si="1"/>
        <v>0.05707</v>
      </c>
    </row>
    <row r="442" ht="14.25" customHeight="1">
      <c r="A442" s="83">
        <f t="shared" si="12"/>
        <v>0.05707</v>
      </c>
      <c r="B442" s="4">
        <f t="shared" si="2"/>
        <v>2.421522178</v>
      </c>
      <c r="C442" s="4">
        <f t="shared" si="3"/>
        <v>2.386167954</v>
      </c>
      <c r="D442" s="4">
        <f t="shared" si="4"/>
        <v>3.853972244</v>
      </c>
      <c r="E442" s="4">
        <f t="shared" si="5"/>
        <v>0.1777765455</v>
      </c>
      <c r="F442" s="4">
        <f t="shared" si="6"/>
        <v>13.42228778</v>
      </c>
      <c r="G442" s="4">
        <f t="shared" si="7"/>
        <v>86.47574842</v>
      </c>
      <c r="H442" s="4">
        <f t="shared" si="8"/>
        <v>35.71131795</v>
      </c>
      <c r="I442" s="4">
        <f t="shared" si="9"/>
        <v>270.3692423</v>
      </c>
      <c r="J442" s="4">
        <f t="shared" si="10"/>
        <v>-49.85116751</v>
      </c>
      <c r="K442" s="2">
        <f t="shared" si="11"/>
        <v>0.2213839826</v>
      </c>
      <c r="L442" s="76">
        <f t="shared" si="1"/>
        <v>0.0572</v>
      </c>
    </row>
    <row r="443" ht="14.25" customHeight="1">
      <c r="A443" s="83">
        <f t="shared" si="12"/>
        <v>0.0572</v>
      </c>
      <c r="B443" s="4">
        <f t="shared" si="2"/>
        <v>2.415041526</v>
      </c>
      <c r="C443" s="4">
        <f t="shared" si="3"/>
        <v>2.37978192</v>
      </c>
      <c r="D443" s="4">
        <f t="shared" si="4"/>
        <v>3.843657966</v>
      </c>
      <c r="E443" s="4">
        <f t="shared" si="5"/>
        <v>0.177686251</v>
      </c>
      <c r="F443" s="4">
        <f t="shared" si="6"/>
        <v>13.39316861</v>
      </c>
      <c r="G443" s="4">
        <f t="shared" si="7"/>
        <v>86.10094344</v>
      </c>
      <c r="H443" s="4">
        <f t="shared" si="8"/>
        <v>35.65195154</v>
      </c>
      <c r="I443" s="4">
        <f t="shared" si="9"/>
        <v>270.3692423</v>
      </c>
      <c r="J443" s="4">
        <f t="shared" si="10"/>
        <v>-49.84149853</v>
      </c>
      <c r="K443" s="2">
        <f t="shared" si="11"/>
        <v>0.221697938</v>
      </c>
      <c r="L443" s="76">
        <f t="shared" si="1"/>
        <v>0.05733</v>
      </c>
    </row>
    <row r="444" ht="14.25" customHeight="1">
      <c r="A444" s="83">
        <f t="shared" si="12"/>
        <v>0.05733</v>
      </c>
      <c r="B444" s="4">
        <f t="shared" si="2"/>
        <v>2.408562131</v>
      </c>
      <c r="C444" s="4">
        <f t="shared" si="3"/>
        <v>2.373397124</v>
      </c>
      <c r="D444" s="4">
        <f t="shared" si="4"/>
        <v>3.833345689</v>
      </c>
      <c r="E444" s="4">
        <f t="shared" si="5"/>
        <v>0.1775961702</v>
      </c>
      <c r="F444" s="4">
        <f t="shared" si="6"/>
        <v>13.36401073</v>
      </c>
      <c r="G444" s="4">
        <f t="shared" si="7"/>
        <v>85.72645576</v>
      </c>
      <c r="H444" s="4">
        <f t="shared" si="8"/>
        <v>35.59237881</v>
      </c>
      <c r="I444" s="4">
        <f t="shared" si="9"/>
        <v>270.3692423</v>
      </c>
      <c r="J444" s="4">
        <f t="shared" si="10"/>
        <v>-49.83179596</v>
      </c>
      <c r="K444" s="2">
        <f t="shared" si="11"/>
        <v>0.2220110511</v>
      </c>
      <c r="L444" s="76">
        <f t="shared" si="1"/>
        <v>0.05746</v>
      </c>
    </row>
    <row r="445" ht="14.25" customHeight="1">
      <c r="A445" s="83">
        <f t="shared" si="12"/>
        <v>0.05746</v>
      </c>
      <c r="B445" s="4">
        <f t="shared" si="2"/>
        <v>2.402083998</v>
      </c>
      <c r="C445" s="4">
        <f t="shared" si="3"/>
        <v>2.367013571</v>
      </c>
      <c r="D445" s="4">
        <f t="shared" si="4"/>
        <v>3.823035419</v>
      </c>
      <c r="E445" s="4">
        <f t="shared" si="5"/>
        <v>0.1775063033</v>
      </c>
      <c r="F445" s="4">
        <f t="shared" si="6"/>
        <v>13.33481419</v>
      </c>
      <c r="G445" s="4">
        <f t="shared" si="7"/>
        <v>85.35228929</v>
      </c>
      <c r="H445" s="4">
        <f t="shared" si="8"/>
        <v>35.53259977</v>
      </c>
      <c r="I445" s="4">
        <f t="shared" si="9"/>
        <v>270.3692423</v>
      </c>
      <c r="J445" s="4">
        <f t="shared" si="10"/>
        <v>-49.82205978</v>
      </c>
      <c r="K445" s="2">
        <f t="shared" si="11"/>
        <v>0.222323322</v>
      </c>
      <c r="L445" s="76">
        <f t="shared" si="1"/>
        <v>0.05759</v>
      </c>
    </row>
    <row r="446" ht="14.25" customHeight="1">
      <c r="A446" s="83">
        <f t="shared" si="12"/>
        <v>0.05759</v>
      </c>
      <c r="B446" s="4">
        <f t="shared" si="2"/>
        <v>2.39560713</v>
      </c>
      <c r="C446" s="4">
        <f t="shared" si="3"/>
        <v>2.360631266</v>
      </c>
      <c r="D446" s="4">
        <f t="shared" si="4"/>
        <v>3.812727164</v>
      </c>
      <c r="E446" s="4">
        <f t="shared" si="5"/>
        <v>0.1774166506</v>
      </c>
      <c r="F446" s="4">
        <f t="shared" si="6"/>
        <v>13.30557903</v>
      </c>
      <c r="G446" s="4">
        <f t="shared" si="7"/>
        <v>84.97844795</v>
      </c>
      <c r="H446" s="4">
        <f t="shared" si="8"/>
        <v>35.47261439</v>
      </c>
      <c r="I446" s="4">
        <f t="shared" si="9"/>
        <v>270.3692423</v>
      </c>
      <c r="J446" s="4">
        <f t="shared" si="10"/>
        <v>-49.81228999</v>
      </c>
      <c r="K446" s="2">
        <f t="shared" si="11"/>
        <v>0.2226347509</v>
      </c>
      <c r="L446" s="76">
        <f t="shared" si="1"/>
        <v>0.05772</v>
      </c>
    </row>
    <row r="447" ht="14.25" customHeight="1">
      <c r="A447" s="83">
        <f t="shared" si="12"/>
        <v>0.05772</v>
      </c>
      <c r="B447" s="4">
        <f t="shared" si="2"/>
        <v>2.389131532</v>
      </c>
      <c r="C447" s="4">
        <f t="shared" si="3"/>
        <v>2.354250212</v>
      </c>
      <c r="D447" s="4">
        <f t="shared" si="4"/>
        <v>3.80242093</v>
      </c>
      <c r="E447" s="4">
        <f t="shared" si="5"/>
        <v>0.1773272124</v>
      </c>
      <c r="F447" s="4">
        <f t="shared" si="6"/>
        <v>13.27630531</v>
      </c>
      <c r="G447" s="4">
        <f t="shared" si="7"/>
        <v>84.60493568</v>
      </c>
      <c r="H447" s="4">
        <f t="shared" si="8"/>
        <v>35.41242269</v>
      </c>
      <c r="I447" s="4">
        <f t="shared" si="9"/>
        <v>270.3692423</v>
      </c>
      <c r="J447" s="4">
        <f t="shared" si="10"/>
        <v>-49.80248661</v>
      </c>
      <c r="K447" s="2">
        <f t="shared" si="11"/>
        <v>0.222945338</v>
      </c>
      <c r="L447" s="76">
        <f t="shared" si="1"/>
        <v>0.05785</v>
      </c>
    </row>
    <row r="448" ht="14.25" customHeight="1">
      <c r="A448" s="83">
        <f t="shared" si="12"/>
        <v>0.05785</v>
      </c>
      <c r="B448" s="4">
        <f t="shared" si="2"/>
        <v>2.382657209</v>
      </c>
      <c r="C448" s="4">
        <f t="shared" si="3"/>
        <v>2.347870414</v>
      </c>
      <c r="D448" s="4">
        <f t="shared" si="4"/>
        <v>3.792116725</v>
      </c>
      <c r="E448" s="4">
        <f t="shared" si="5"/>
        <v>0.1772379889</v>
      </c>
      <c r="F448" s="4">
        <f t="shared" si="6"/>
        <v>13.24699309</v>
      </c>
      <c r="G448" s="4">
        <f t="shared" si="7"/>
        <v>84.23175641</v>
      </c>
      <c r="H448" s="4">
        <f t="shared" si="8"/>
        <v>35.35202466</v>
      </c>
      <c r="I448" s="4">
        <f t="shared" si="9"/>
        <v>270.3692423</v>
      </c>
      <c r="J448" s="4">
        <f t="shared" si="10"/>
        <v>-49.79264961</v>
      </c>
      <c r="K448" s="2">
        <f t="shared" si="11"/>
        <v>0.2232550835</v>
      </c>
      <c r="L448" s="76">
        <f t="shared" si="1"/>
        <v>0.05798</v>
      </c>
    </row>
    <row r="449" ht="14.25" customHeight="1">
      <c r="A449" s="83">
        <f t="shared" si="12"/>
        <v>0.05798</v>
      </c>
      <c r="B449" s="4">
        <f t="shared" si="2"/>
        <v>2.376184164</v>
      </c>
      <c r="C449" s="4">
        <f t="shared" si="3"/>
        <v>2.341491876</v>
      </c>
      <c r="D449" s="4">
        <f t="shared" si="4"/>
        <v>3.781814555</v>
      </c>
      <c r="E449" s="4">
        <f t="shared" si="5"/>
        <v>0.1771489803</v>
      </c>
      <c r="F449" s="4">
        <f t="shared" si="6"/>
        <v>13.21764242</v>
      </c>
      <c r="G449" s="4">
        <f t="shared" si="7"/>
        <v>83.8589141</v>
      </c>
      <c r="H449" s="4">
        <f t="shared" si="8"/>
        <v>35.29142032</v>
      </c>
      <c r="I449" s="4">
        <f t="shared" si="9"/>
        <v>270.3692423</v>
      </c>
      <c r="J449" s="4">
        <f t="shared" si="10"/>
        <v>-49.78277902</v>
      </c>
      <c r="K449" s="2">
        <f t="shared" si="11"/>
        <v>0.2235639874</v>
      </c>
      <c r="L449" s="76">
        <f t="shared" si="1"/>
        <v>0.05811</v>
      </c>
    </row>
    <row r="450" ht="14.25" customHeight="1">
      <c r="A450" s="83">
        <f t="shared" si="12"/>
        <v>0.05811</v>
      </c>
      <c r="B450" s="4">
        <f t="shared" si="2"/>
        <v>2.369712403</v>
      </c>
      <c r="C450" s="4">
        <f t="shared" si="3"/>
        <v>2.335114602</v>
      </c>
      <c r="D450" s="4">
        <f t="shared" si="4"/>
        <v>3.771514427</v>
      </c>
      <c r="E450" s="4">
        <f t="shared" si="5"/>
        <v>0.1770601868</v>
      </c>
      <c r="F450" s="4">
        <f t="shared" si="6"/>
        <v>13.18825335</v>
      </c>
      <c r="G450" s="4">
        <f t="shared" si="7"/>
        <v>83.48641268</v>
      </c>
      <c r="H450" s="4">
        <f t="shared" si="8"/>
        <v>35.23060966</v>
      </c>
      <c r="I450" s="4">
        <f t="shared" si="9"/>
        <v>270.3692423</v>
      </c>
      <c r="J450" s="4">
        <f t="shared" si="10"/>
        <v>-49.77287482</v>
      </c>
      <c r="K450" s="2">
        <f t="shared" si="11"/>
        <v>0.22387205</v>
      </c>
      <c r="L450" s="76">
        <f t="shared" si="1"/>
        <v>0.05824</v>
      </c>
    </row>
    <row r="451" ht="14.25" customHeight="1">
      <c r="A451" s="83">
        <f t="shared" si="12"/>
        <v>0.05824</v>
      </c>
      <c r="B451" s="4">
        <f t="shared" si="2"/>
        <v>2.363241929</v>
      </c>
      <c r="C451" s="4">
        <f t="shared" si="3"/>
        <v>2.328738597</v>
      </c>
      <c r="D451" s="4">
        <f t="shared" si="4"/>
        <v>3.761216348</v>
      </c>
      <c r="E451" s="4">
        <f t="shared" si="5"/>
        <v>0.1769716088</v>
      </c>
      <c r="F451" s="4">
        <f t="shared" si="6"/>
        <v>13.15882595</v>
      </c>
      <c r="G451" s="4">
        <f t="shared" si="7"/>
        <v>83.11425613</v>
      </c>
      <c r="H451" s="4">
        <f t="shared" si="8"/>
        <v>35.16959271</v>
      </c>
      <c r="I451" s="4">
        <f t="shared" si="9"/>
        <v>270.3692423</v>
      </c>
      <c r="J451" s="4">
        <f t="shared" si="10"/>
        <v>-49.76293702</v>
      </c>
      <c r="K451" s="2">
        <f t="shared" si="11"/>
        <v>0.2241792715</v>
      </c>
      <c r="L451" s="76">
        <f t="shared" si="1"/>
        <v>0.05837</v>
      </c>
    </row>
    <row r="452" ht="14.25" customHeight="1">
      <c r="A452" s="83">
        <f t="shared" si="12"/>
        <v>0.05837</v>
      </c>
      <c r="B452" s="4">
        <f t="shared" si="2"/>
        <v>2.356772748</v>
      </c>
      <c r="C452" s="4">
        <f t="shared" si="3"/>
        <v>2.322363865</v>
      </c>
      <c r="D452" s="4">
        <f t="shared" si="4"/>
        <v>3.750920325</v>
      </c>
      <c r="E452" s="4">
        <f t="shared" si="5"/>
        <v>0.1768832464</v>
      </c>
      <c r="F452" s="4">
        <f t="shared" si="6"/>
        <v>13.12936026</v>
      </c>
      <c r="G452" s="4">
        <f t="shared" si="7"/>
        <v>82.74244839</v>
      </c>
      <c r="H452" s="4">
        <f t="shared" si="8"/>
        <v>35.10836947</v>
      </c>
      <c r="I452" s="4">
        <f t="shared" si="9"/>
        <v>270.3692423</v>
      </c>
      <c r="J452" s="4">
        <f t="shared" si="10"/>
        <v>-49.75296563</v>
      </c>
      <c r="K452" s="2">
        <f t="shared" si="11"/>
        <v>0.2244856519</v>
      </c>
      <c r="L452" s="76">
        <f t="shared" si="1"/>
        <v>0.0585</v>
      </c>
    </row>
    <row r="453" ht="14.25" customHeight="1">
      <c r="A453" s="83">
        <f t="shared" si="12"/>
        <v>0.0585</v>
      </c>
      <c r="B453" s="4">
        <f t="shared" si="2"/>
        <v>2.350304862</v>
      </c>
      <c r="C453" s="4">
        <f t="shared" si="3"/>
        <v>2.315990411</v>
      </c>
      <c r="D453" s="4">
        <f t="shared" si="4"/>
        <v>3.740626366</v>
      </c>
      <c r="E453" s="4">
        <f t="shared" si="5"/>
        <v>0.1767950999</v>
      </c>
      <c r="F453" s="4">
        <f t="shared" si="6"/>
        <v>13.09985635</v>
      </c>
      <c r="G453" s="4">
        <f t="shared" si="7"/>
        <v>82.37099343</v>
      </c>
      <c r="H453" s="4">
        <f t="shared" si="8"/>
        <v>35.04693998</v>
      </c>
      <c r="I453" s="4">
        <f t="shared" si="9"/>
        <v>270.3692423</v>
      </c>
      <c r="J453" s="4">
        <f t="shared" si="10"/>
        <v>-49.74296064</v>
      </c>
      <c r="K453" s="2">
        <f t="shared" si="11"/>
        <v>0.2247911916</v>
      </c>
      <c r="L453" s="76">
        <f t="shared" si="1"/>
        <v>0.05863</v>
      </c>
    </row>
    <row r="454" ht="14.25" customHeight="1">
      <c r="A454" s="83">
        <f t="shared" si="12"/>
        <v>0.05863</v>
      </c>
      <c r="B454" s="4">
        <f t="shared" si="2"/>
        <v>2.343838277</v>
      </c>
      <c r="C454" s="4">
        <f t="shared" si="3"/>
        <v>2.309618238</v>
      </c>
      <c r="D454" s="4">
        <f t="shared" si="4"/>
        <v>3.730334476</v>
      </c>
      <c r="E454" s="4">
        <f t="shared" si="5"/>
        <v>0.1767071695</v>
      </c>
      <c r="F454" s="4">
        <f t="shared" si="6"/>
        <v>13.07031427</v>
      </c>
      <c r="G454" s="4">
        <f t="shared" si="7"/>
        <v>81.99989524</v>
      </c>
      <c r="H454" s="4">
        <f t="shared" si="8"/>
        <v>34.98530425</v>
      </c>
      <c r="I454" s="4">
        <f t="shared" si="9"/>
        <v>270.3692423</v>
      </c>
      <c r="J454" s="4">
        <f t="shared" si="10"/>
        <v>-49.73292207</v>
      </c>
      <c r="K454" s="2">
        <f t="shared" si="11"/>
        <v>0.2250958905</v>
      </c>
      <c r="L454" s="76">
        <f t="shared" si="1"/>
        <v>0.05876</v>
      </c>
    </row>
    <row r="455" ht="14.25" customHeight="1">
      <c r="A455" s="83">
        <f t="shared" si="12"/>
        <v>0.05876</v>
      </c>
      <c r="B455" s="4">
        <f t="shared" si="2"/>
        <v>2.337372997</v>
      </c>
      <c r="C455" s="4">
        <f t="shared" si="3"/>
        <v>2.303247352</v>
      </c>
      <c r="D455" s="4">
        <f t="shared" si="4"/>
        <v>3.720044664</v>
      </c>
      <c r="E455" s="4">
        <f t="shared" si="5"/>
        <v>0.1766194554</v>
      </c>
      <c r="F455" s="4">
        <f t="shared" si="6"/>
        <v>13.04073408</v>
      </c>
      <c r="G455" s="4">
        <f t="shared" si="7"/>
        <v>81.62915778</v>
      </c>
      <c r="H455" s="4">
        <f t="shared" si="8"/>
        <v>34.92346231</v>
      </c>
      <c r="I455" s="4">
        <f t="shared" si="9"/>
        <v>270.3692423</v>
      </c>
      <c r="J455" s="4">
        <f t="shared" si="10"/>
        <v>-49.7228499</v>
      </c>
      <c r="K455" s="2">
        <f t="shared" si="11"/>
        <v>0.225399749</v>
      </c>
      <c r="L455" s="76">
        <f t="shared" si="1"/>
        <v>0.05889</v>
      </c>
    </row>
    <row r="456" ht="14.25" customHeight="1">
      <c r="A456" s="83">
        <f t="shared" si="12"/>
        <v>0.05889</v>
      </c>
      <c r="B456" s="4">
        <f t="shared" si="2"/>
        <v>2.330909027</v>
      </c>
      <c r="C456" s="4">
        <f t="shared" si="3"/>
        <v>2.296877755</v>
      </c>
      <c r="D456" s="4">
        <f t="shared" si="4"/>
        <v>3.709756935</v>
      </c>
      <c r="E456" s="4">
        <f t="shared" si="5"/>
        <v>0.1765319579</v>
      </c>
      <c r="F456" s="4">
        <f t="shared" si="6"/>
        <v>13.01111584</v>
      </c>
      <c r="G456" s="4">
        <f t="shared" si="7"/>
        <v>81.25878504</v>
      </c>
      <c r="H456" s="4">
        <f t="shared" si="8"/>
        <v>34.8614142</v>
      </c>
      <c r="I456" s="4">
        <f t="shared" si="9"/>
        <v>270.3692423</v>
      </c>
      <c r="J456" s="4">
        <f t="shared" si="10"/>
        <v>-49.71274416</v>
      </c>
      <c r="K456" s="2">
        <f t="shared" si="11"/>
        <v>0.2257027672</v>
      </c>
      <c r="L456" s="76">
        <f t="shared" si="1"/>
        <v>0.05902</v>
      </c>
    </row>
    <row r="457" ht="14.25" customHeight="1">
      <c r="A457" s="83">
        <f t="shared" si="12"/>
        <v>0.05902</v>
      </c>
      <c r="B457" s="4">
        <f t="shared" si="2"/>
        <v>2.32444637</v>
      </c>
      <c r="C457" s="4">
        <f t="shared" si="3"/>
        <v>2.290509453</v>
      </c>
      <c r="D457" s="4">
        <f t="shared" si="4"/>
        <v>3.699471298</v>
      </c>
      <c r="E457" s="4">
        <f t="shared" si="5"/>
        <v>0.1764446773</v>
      </c>
      <c r="F457" s="4">
        <f t="shared" si="6"/>
        <v>12.98145962</v>
      </c>
      <c r="G457" s="4">
        <f t="shared" si="7"/>
        <v>80.88878102</v>
      </c>
      <c r="H457" s="4">
        <f t="shared" si="8"/>
        <v>34.79915995</v>
      </c>
      <c r="I457" s="4">
        <f t="shared" si="9"/>
        <v>270.3692423</v>
      </c>
      <c r="J457" s="4">
        <f t="shared" si="10"/>
        <v>-49.70260485</v>
      </c>
      <c r="K457" s="2">
        <f t="shared" si="11"/>
        <v>0.2260049452</v>
      </c>
      <c r="L457" s="76">
        <f t="shared" si="1"/>
        <v>0.05915</v>
      </c>
    </row>
    <row r="458" ht="14.25" customHeight="1">
      <c r="A458" s="83">
        <f t="shared" si="12"/>
        <v>0.05915</v>
      </c>
      <c r="B458" s="4">
        <f t="shared" si="2"/>
        <v>2.317985031</v>
      </c>
      <c r="C458" s="4">
        <f t="shared" si="3"/>
        <v>2.28414245</v>
      </c>
      <c r="D458" s="4">
        <f t="shared" si="4"/>
        <v>3.689187758</v>
      </c>
      <c r="E458" s="4">
        <f t="shared" si="5"/>
        <v>0.1763576137</v>
      </c>
      <c r="F458" s="4">
        <f t="shared" si="6"/>
        <v>12.95176546</v>
      </c>
      <c r="G458" s="4">
        <f t="shared" si="7"/>
        <v>80.5191497</v>
      </c>
      <c r="H458" s="4">
        <f t="shared" si="8"/>
        <v>34.73669959</v>
      </c>
      <c r="I458" s="4">
        <f t="shared" si="9"/>
        <v>270.3692423</v>
      </c>
      <c r="J458" s="4">
        <f t="shared" si="10"/>
        <v>-49.69243197</v>
      </c>
      <c r="K458" s="2">
        <f t="shared" si="11"/>
        <v>0.2263062833</v>
      </c>
      <c r="L458" s="76">
        <f t="shared" si="1"/>
        <v>0.05928</v>
      </c>
    </row>
    <row r="459" ht="14.25" customHeight="1">
      <c r="A459" s="83">
        <f t="shared" si="12"/>
        <v>0.05928</v>
      </c>
      <c r="B459" s="4">
        <f t="shared" si="2"/>
        <v>2.311525015</v>
      </c>
      <c r="C459" s="4">
        <f t="shared" si="3"/>
        <v>2.27777675</v>
      </c>
      <c r="D459" s="4">
        <f t="shared" si="4"/>
        <v>3.678906323</v>
      </c>
      <c r="E459" s="4">
        <f t="shared" si="5"/>
        <v>0.1762707674</v>
      </c>
      <c r="F459" s="4">
        <f t="shared" si="6"/>
        <v>12.92203343</v>
      </c>
      <c r="G459" s="4">
        <f t="shared" si="7"/>
        <v>80.14989508</v>
      </c>
      <c r="H459" s="4">
        <f t="shared" si="8"/>
        <v>34.67403318</v>
      </c>
      <c r="I459" s="4">
        <f t="shared" si="9"/>
        <v>270.3692423</v>
      </c>
      <c r="J459" s="4">
        <f t="shared" si="10"/>
        <v>-49.68222552</v>
      </c>
      <c r="K459" s="2">
        <f t="shared" si="11"/>
        <v>0.2266067815</v>
      </c>
      <c r="L459" s="76">
        <f t="shared" si="1"/>
        <v>0.05941</v>
      </c>
    </row>
    <row r="460" ht="14.25" customHeight="1">
      <c r="A460" s="83">
        <f t="shared" si="12"/>
        <v>0.05941</v>
      </c>
      <c r="B460" s="4">
        <f t="shared" si="2"/>
        <v>2.305066326</v>
      </c>
      <c r="C460" s="4">
        <f t="shared" si="3"/>
        <v>2.271412358</v>
      </c>
      <c r="D460" s="4">
        <f t="shared" si="4"/>
        <v>3.668626999</v>
      </c>
      <c r="E460" s="4">
        <f t="shared" si="5"/>
        <v>0.1761841386</v>
      </c>
      <c r="F460" s="4">
        <f t="shared" si="6"/>
        <v>12.8922636</v>
      </c>
      <c r="G460" s="4">
        <f t="shared" si="7"/>
        <v>79.78102117</v>
      </c>
      <c r="H460" s="4">
        <f t="shared" si="8"/>
        <v>34.61116076</v>
      </c>
      <c r="I460" s="4">
        <f t="shared" si="9"/>
        <v>270.3692423</v>
      </c>
      <c r="J460" s="4">
        <f t="shared" si="10"/>
        <v>-49.67198553</v>
      </c>
      <c r="K460" s="2">
        <f t="shared" si="11"/>
        <v>0.2269064402</v>
      </c>
      <c r="L460" s="76">
        <f t="shared" si="1"/>
        <v>0.05954</v>
      </c>
    </row>
    <row r="461" ht="14.25" customHeight="1">
      <c r="A461" s="83">
        <f t="shared" si="12"/>
        <v>0.05954</v>
      </c>
      <c r="B461" s="4">
        <f t="shared" si="2"/>
        <v>2.298608968</v>
      </c>
      <c r="C461" s="4">
        <f t="shared" si="3"/>
        <v>2.265049277</v>
      </c>
      <c r="D461" s="4">
        <f t="shared" si="4"/>
        <v>3.658349795</v>
      </c>
      <c r="E461" s="4">
        <f t="shared" si="5"/>
        <v>0.1760977276</v>
      </c>
      <c r="F461" s="4">
        <f t="shared" si="6"/>
        <v>12.86245602</v>
      </c>
      <c r="G461" s="4">
        <f t="shared" si="7"/>
        <v>79.41253197</v>
      </c>
      <c r="H461" s="4">
        <f t="shared" si="8"/>
        <v>34.54808238</v>
      </c>
      <c r="I461" s="4">
        <f t="shared" si="9"/>
        <v>270.3692423</v>
      </c>
      <c r="J461" s="4">
        <f t="shared" si="10"/>
        <v>-49.66171199</v>
      </c>
      <c r="K461" s="2">
        <f t="shared" si="11"/>
        <v>0.2272052593</v>
      </c>
      <c r="L461" s="76">
        <f t="shared" si="1"/>
        <v>0.05967</v>
      </c>
    </row>
    <row r="462" ht="14.25" customHeight="1">
      <c r="A462" s="83">
        <f t="shared" si="12"/>
        <v>0.05967</v>
      </c>
      <c r="B462" s="4">
        <f t="shared" si="2"/>
        <v>2.292152945</v>
      </c>
      <c r="C462" s="4">
        <f t="shared" si="3"/>
        <v>2.258687512</v>
      </c>
      <c r="D462" s="4">
        <f t="shared" si="4"/>
        <v>3.648074716</v>
      </c>
      <c r="E462" s="4">
        <f t="shared" si="5"/>
        <v>0.1760115345</v>
      </c>
      <c r="F462" s="4">
        <f t="shared" si="6"/>
        <v>12.83261076</v>
      </c>
      <c r="G462" s="4">
        <f t="shared" si="7"/>
        <v>79.04443151</v>
      </c>
      <c r="H462" s="4">
        <f t="shared" si="8"/>
        <v>34.48479809</v>
      </c>
      <c r="I462" s="4">
        <f t="shared" si="9"/>
        <v>270.3692423</v>
      </c>
      <c r="J462" s="4">
        <f t="shared" si="10"/>
        <v>-49.65140491</v>
      </c>
      <c r="K462" s="2">
        <f t="shared" si="11"/>
        <v>0.2275032392</v>
      </c>
      <c r="L462" s="76">
        <f t="shared" si="1"/>
        <v>0.0598</v>
      </c>
    </row>
    <row r="463" ht="14.25" customHeight="1">
      <c r="A463" s="83">
        <f t="shared" si="12"/>
        <v>0.0598</v>
      </c>
      <c r="B463" s="4">
        <f t="shared" si="2"/>
        <v>2.285698263</v>
      </c>
      <c r="C463" s="4">
        <f t="shared" si="3"/>
        <v>2.252327068</v>
      </c>
      <c r="D463" s="4">
        <f t="shared" si="4"/>
        <v>3.637801769</v>
      </c>
      <c r="E463" s="4">
        <f t="shared" si="5"/>
        <v>0.1759255597</v>
      </c>
      <c r="F463" s="4">
        <f t="shared" si="6"/>
        <v>12.80272788</v>
      </c>
      <c r="G463" s="4">
        <f t="shared" si="7"/>
        <v>78.67672379</v>
      </c>
      <c r="H463" s="4">
        <f t="shared" si="8"/>
        <v>34.42130796</v>
      </c>
      <c r="I463" s="4">
        <f t="shared" si="9"/>
        <v>270.3692423</v>
      </c>
      <c r="J463" s="4">
        <f t="shared" si="10"/>
        <v>-49.64106431</v>
      </c>
      <c r="K463" s="2">
        <f t="shared" si="11"/>
        <v>0.22780038</v>
      </c>
      <c r="L463" s="76">
        <f t="shared" si="1"/>
        <v>0.05993</v>
      </c>
    </row>
    <row r="464" ht="14.25" customHeight="1">
      <c r="A464" s="83">
        <f t="shared" si="12"/>
        <v>0.05993</v>
      </c>
      <c r="B464" s="4">
        <f t="shared" si="2"/>
        <v>2.279244924</v>
      </c>
      <c r="C464" s="4">
        <f t="shared" si="3"/>
        <v>2.245967948</v>
      </c>
      <c r="D464" s="4">
        <f t="shared" si="4"/>
        <v>3.627530962</v>
      </c>
      <c r="E464" s="4">
        <f t="shared" si="5"/>
        <v>0.1758398032</v>
      </c>
      <c r="F464" s="4">
        <f t="shared" si="6"/>
        <v>12.77280745</v>
      </c>
      <c r="G464" s="4">
        <f t="shared" si="7"/>
        <v>78.30941285</v>
      </c>
      <c r="H464" s="4">
        <f t="shared" si="8"/>
        <v>34.35761204</v>
      </c>
      <c r="I464" s="4">
        <f t="shared" si="9"/>
        <v>270.3692423</v>
      </c>
      <c r="J464" s="4">
        <f t="shared" si="10"/>
        <v>-49.63069019</v>
      </c>
      <c r="K464" s="2">
        <f t="shared" si="11"/>
        <v>0.2280966818</v>
      </c>
      <c r="L464" s="76">
        <f t="shared" si="1"/>
        <v>0.06006</v>
      </c>
    </row>
    <row r="465" ht="14.25" customHeight="1">
      <c r="A465" s="83">
        <f t="shared" si="12"/>
        <v>0.06006</v>
      </c>
      <c r="B465" s="4">
        <f t="shared" si="2"/>
        <v>2.272792935</v>
      </c>
      <c r="C465" s="4">
        <f t="shared" si="3"/>
        <v>2.239610158</v>
      </c>
      <c r="D465" s="4">
        <f t="shared" si="4"/>
        <v>3.617262302</v>
      </c>
      <c r="E465" s="4">
        <f t="shared" si="5"/>
        <v>0.1757542655</v>
      </c>
      <c r="F465" s="4">
        <f t="shared" si="6"/>
        <v>12.74284952</v>
      </c>
      <c r="G465" s="4">
        <f t="shared" si="7"/>
        <v>77.9425027</v>
      </c>
      <c r="H465" s="4">
        <f t="shared" si="8"/>
        <v>34.2937104</v>
      </c>
      <c r="I465" s="4">
        <f t="shared" si="9"/>
        <v>270.3692423</v>
      </c>
      <c r="J465" s="4">
        <f t="shared" si="10"/>
        <v>-49.62028257</v>
      </c>
      <c r="K465" s="2">
        <f t="shared" si="11"/>
        <v>0.2283921449</v>
      </c>
      <c r="L465" s="76">
        <f t="shared" si="1"/>
        <v>0.06019</v>
      </c>
    </row>
    <row r="466" ht="14.25" customHeight="1">
      <c r="A466" s="83">
        <f t="shared" si="12"/>
        <v>0.06019</v>
      </c>
      <c r="B466" s="4">
        <f t="shared" si="2"/>
        <v>2.266342298</v>
      </c>
      <c r="C466" s="4">
        <f t="shared" si="3"/>
        <v>2.2332537</v>
      </c>
      <c r="D466" s="4">
        <f t="shared" si="4"/>
        <v>3.606995794</v>
      </c>
      <c r="E466" s="4">
        <f t="shared" si="5"/>
        <v>0.1756689466</v>
      </c>
      <c r="F466" s="4">
        <f t="shared" si="6"/>
        <v>12.71285417</v>
      </c>
      <c r="G466" s="4">
        <f t="shared" si="7"/>
        <v>77.57599738</v>
      </c>
      <c r="H466" s="4">
        <f t="shared" si="8"/>
        <v>34.22960311</v>
      </c>
      <c r="I466" s="4">
        <f t="shared" si="9"/>
        <v>270.3692423</v>
      </c>
      <c r="J466" s="4">
        <f t="shared" si="10"/>
        <v>-49.60984145</v>
      </c>
      <c r="K466" s="2">
        <f t="shared" si="11"/>
        <v>0.2286867694</v>
      </c>
      <c r="L466" s="76">
        <f t="shared" si="1"/>
        <v>0.06032</v>
      </c>
    </row>
    <row r="467" ht="14.25" customHeight="1">
      <c r="A467" s="83">
        <f t="shared" si="12"/>
        <v>0.06032</v>
      </c>
      <c r="B467" s="4">
        <f t="shared" si="2"/>
        <v>2.259893018</v>
      </c>
      <c r="C467" s="4">
        <f t="shared" si="3"/>
        <v>2.22689858</v>
      </c>
      <c r="D467" s="4">
        <f t="shared" si="4"/>
        <v>3.596731447</v>
      </c>
      <c r="E467" s="4">
        <f t="shared" si="5"/>
        <v>0.1755838468</v>
      </c>
      <c r="F467" s="4">
        <f t="shared" si="6"/>
        <v>12.68282146</v>
      </c>
      <c r="G467" s="4">
        <f t="shared" si="7"/>
        <v>77.20990092</v>
      </c>
      <c r="H467" s="4">
        <f t="shared" si="8"/>
        <v>34.16529025</v>
      </c>
      <c r="I467" s="4">
        <f t="shared" si="9"/>
        <v>270.3692423</v>
      </c>
      <c r="J467" s="4">
        <f t="shared" si="10"/>
        <v>-49.59936685</v>
      </c>
      <c r="K467" s="2">
        <f t="shared" si="11"/>
        <v>0.2289805555</v>
      </c>
      <c r="L467" s="76">
        <f t="shared" si="1"/>
        <v>0.06045</v>
      </c>
    </row>
    <row r="468" ht="14.25" customHeight="1">
      <c r="A468" s="83">
        <f t="shared" si="12"/>
        <v>0.06045</v>
      </c>
      <c r="B468" s="4">
        <f t="shared" si="2"/>
        <v>2.253445101</v>
      </c>
      <c r="C468" s="4">
        <f t="shared" si="3"/>
        <v>2.220544802</v>
      </c>
      <c r="D468" s="4">
        <f t="shared" si="4"/>
        <v>3.586469268</v>
      </c>
      <c r="E468" s="4">
        <f t="shared" si="5"/>
        <v>0.1754989663</v>
      </c>
      <c r="F468" s="4">
        <f t="shared" si="6"/>
        <v>12.65275146</v>
      </c>
      <c r="G468" s="4">
        <f t="shared" si="7"/>
        <v>76.84421737</v>
      </c>
      <c r="H468" s="4">
        <f t="shared" si="8"/>
        <v>34.1007719</v>
      </c>
      <c r="I468" s="4">
        <f t="shared" si="9"/>
        <v>270.3692423</v>
      </c>
      <c r="J468" s="4">
        <f t="shared" si="10"/>
        <v>-49.58885878</v>
      </c>
      <c r="K468" s="2">
        <f t="shared" si="11"/>
        <v>0.2292735034</v>
      </c>
      <c r="L468" s="76">
        <f t="shared" si="1"/>
        <v>0.06058</v>
      </c>
    </row>
    <row r="469" ht="14.25" customHeight="1">
      <c r="A469" s="83">
        <f t="shared" si="12"/>
        <v>0.06058</v>
      </c>
      <c r="B469" s="4">
        <f t="shared" si="2"/>
        <v>2.246998549</v>
      </c>
      <c r="C469" s="4">
        <f t="shared" si="3"/>
        <v>2.21419237</v>
      </c>
      <c r="D469" s="4">
        <f t="shared" si="4"/>
        <v>3.576209262</v>
      </c>
      <c r="E469" s="4">
        <f t="shared" si="5"/>
        <v>0.1754143054</v>
      </c>
      <c r="F469" s="4">
        <f t="shared" si="6"/>
        <v>12.62264423</v>
      </c>
      <c r="G469" s="4">
        <f t="shared" si="7"/>
        <v>76.47895076</v>
      </c>
      <c r="H469" s="4">
        <f t="shared" si="8"/>
        <v>34.03604813</v>
      </c>
      <c r="I469" s="4">
        <f t="shared" si="9"/>
        <v>270.3692423</v>
      </c>
      <c r="J469" s="4">
        <f t="shared" si="10"/>
        <v>-49.57831726</v>
      </c>
      <c r="K469" s="2">
        <f t="shared" si="11"/>
        <v>0.2295656132</v>
      </c>
      <c r="L469" s="76">
        <f t="shared" si="1"/>
        <v>0.06071</v>
      </c>
    </row>
    <row r="470" ht="14.25" customHeight="1">
      <c r="A470" s="83">
        <f t="shared" si="12"/>
        <v>0.06071</v>
      </c>
      <c r="B470" s="4">
        <f t="shared" si="2"/>
        <v>2.240553368</v>
      </c>
      <c r="C470" s="4">
        <f t="shared" si="3"/>
        <v>2.207841289</v>
      </c>
      <c r="D470" s="4">
        <f t="shared" si="4"/>
        <v>3.565951438</v>
      </c>
      <c r="E470" s="4">
        <f t="shared" si="5"/>
        <v>0.1753298643</v>
      </c>
      <c r="F470" s="4">
        <f t="shared" si="6"/>
        <v>12.59249985</v>
      </c>
      <c r="G470" s="4">
        <f t="shared" si="7"/>
        <v>76.11410514</v>
      </c>
      <c r="H470" s="4">
        <f t="shared" si="8"/>
        <v>33.97111903</v>
      </c>
      <c r="I470" s="4">
        <f t="shared" si="9"/>
        <v>270.3692423</v>
      </c>
      <c r="J470" s="4">
        <f t="shared" si="10"/>
        <v>-49.56774229</v>
      </c>
      <c r="K470" s="2">
        <f t="shared" si="11"/>
        <v>0.2298568851</v>
      </c>
      <c r="L470" s="76">
        <f t="shared" si="1"/>
        <v>0.06084</v>
      </c>
    </row>
    <row r="471" ht="14.25" customHeight="1">
      <c r="A471" s="83">
        <f t="shared" si="12"/>
        <v>0.06084</v>
      </c>
      <c r="B471" s="4">
        <f t="shared" si="2"/>
        <v>2.234109561</v>
      </c>
      <c r="C471" s="4">
        <f t="shared" si="3"/>
        <v>2.201491562</v>
      </c>
      <c r="D471" s="4">
        <f t="shared" si="4"/>
        <v>3.555695801</v>
      </c>
      <c r="E471" s="4">
        <f t="shared" si="5"/>
        <v>0.1752456431</v>
      </c>
      <c r="F471" s="4">
        <f t="shared" si="6"/>
        <v>12.56231837</v>
      </c>
      <c r="G471" s="4">
        <f t="shared" si="7"/>
        <v>75.74968457</v>
      </c>
      <c r="H471" s="4">
        <f t="shared" si="8"/>
        <v>33.90598469</v>
      </c>
      <c r="I471" s="4">
        <f t="shared" si="9"/>
        <v>270.3692423</v>
      </c>
      <c r="J471" s="4">
        <f t="shared" si="10"/>
        <v>-49.5571339</v>
      </c>
      <c r="K471" s="2">
        <f t="shared" si="11"/>
        <v>0.2301473193</v>
      </c>
      <c r="L471" s="76">
        <f t="shared" si="1"/>
        <v>0.06097</v>
      </c>
    </row>
    <row r="472" ht="14.25" customHeight="1">
      <c r="A472" s="83">
        <f t="shared" si="12"/>
        <v>0.06097</v>
      </c>
      <c r="B472" s="4">
        <f t="shared" si="2"/>
        <v>2.227667134</v>
      </c>
      <c r="C472" s="4">
        <f t="shared" si="3"/>
        <v>2.195143194</v>
      </c>
      <c r="D472" s="4">
        <f t="shared" si="4"/>
        <v>3.545442359</v>
      </c>
      <c r="E472" s="4">
        <f t="shared" si="5"/>
        <v>0.1751616421</v>
      </c>
      <c r="F472" s="4">
        <f t="shared" si="6"/>
        <v>12.53209988</v>
      </c>
      <c r="G472" s="4">
        <f t="shared" si="7"/>
        <v>75.3856931</v>
      </c>
      <c r="H472" s="4">
        <f t="shared" si="8"/>
        <v>33.8406452</v>
      </c>
      <c r="I472" s="4">
        <f t="shared" si="9"/>
        <v>270.3692423</v>
      </c>
      <c r="J472" s="4">
        <f t="shared" si="10"/>
        <v>-49.5464921</v>
      </c>
      <c r="K472" s="2">
        <f t="shared" si="11"/>
        <v>0.2304369161</v>
      </c>
      <c r="L472" s="76">
        <f t="shared" si="1"/>
        <v>0.0611</v>
      </c>
    </row>
    <row r="473" ht="14.25" customHeight="1">
      <c r="A473" s="83">
        <f t="shared" si="12"/>
        <v>0.0611</v>
      </c>
      <c r="B473" s="4">
        <f t="shared" si="2"/>
        <v>2.22122609</v>
      </c>
      <c r="C473" s="4">
        <f t="shared" si="3"/>
        <v>2.188796189</v>
      </c>
      <c r="D473" s="4">
        <f t="shared" si="4"/>
        <v>3.53519112</v>
      </c>
      <c r="E473" s="4">
        <f t="shared" si="5"/>
        <v>0.1750778616</v>
      </c>
      <c r="F473" s="4">
        <f t="shared" si="6"/>
        <v>12.50184443</v>
      </c>
      <c r="G473" s="4">
        <f t="shared" si="7"/>
        <v>75.02213479</v>
      </c>
      <c r="H473" s="4">
        <f t="shared" si="8"/>
        <v>33.77510066</v>
      </c>
      <c r="I473" s="4">
        <f t="shared" si="9"/>
        <v>270.3692423</v>
      </c>
      <c r="J473" s="4">
        <f t="shared" si="10"/>
        <v>-49.53581689</v>
      </c>
      <c r="K473" s="2">
        <f t="shared" si="11"/>
        <v>0.2307256755</v>
      </c>
      <c r="L473" s="76">
        <f t="shared" si="1"/>
        <v>0.06123</v>
      </c>
    </row>
    <row r="474" ht="14.25" customHeight="1">
      <c r="A474" s="83">
        <f t="shared" si="12"/>
        <v>0.06123</v>
      </c>
      <c r="B474" s="4">
        <f t="shared" si="2"/>
        <v>2.214786434</v>
      </c>
      <c r="C474" s="4">
        <f t="shared" si="3"/>
        <v>2.182450552</v>
      </c>
      <c r="D474" s="4">
        <f t="shared" si="4"/>
        <v>3.524942088</v>
      </c>
      <c r="E474" s="4">
        <f t="shared" si="5"/>
        <v>0.1749943017</v>
      </c>
      <c r="F474" s="4">
        <f t="shared" si="6"/>
        <v>12.4715521</v>
      </c>
      <c r="G474" s="4">
        <f t="shared" si="7"/>
        <v>74.65901369</v>
      </c>
      <c r="H474" s="4">
        <f t="shared" si="8"/>
        <v>33.70935118</v>
      </c>
      <c r="I474" s="4">
        <f t="shared" si="9"/>
        <v>270.3692423</v>
      </c>
      <c r="J474" s="4">
        <f t="shared" si="10"/>
        <v>-49.52510831</v>
      </c>
      <c r="K474" s="2">
        <f t="shared" si="11"/>
        <v>0.2310135977</v>
      </c>
      <c r="L474" s="76">
        <f t="shared" si="1"/>
        <v>0.06136</v>
      </c>
    </row>
    <row r="475" ht="14.25" customHeight="1">
      <c r="A475" s="83">
        <f t="shared" si="12"/>
        <v>0.06136</v>
      </c>
      <c r="B475" s="4">
        <f t="shared" si="2"/>
        <v>2.20834817</v>
      </c>
      <c r="C475" s="4">
        <f t="shared" si="3"/>
        <v>2.176106286</v>
      </c>
      <c r="D475" s="4">
        <f t="shared" si="4"/>
        <v>3.514695273</v>
      </c>
      <c r="E475" s="4">
        <f t="shared" si="5"/>
        <v>0.1749109627</v>
      </c>
      <c r="F475" s="4">
        <f t="shared" si="6"/>
        <v>12.44122297</v>
      </c>
      <c r="G475" s="4">
        <f t="shared" si="7"/>
        <v>74.29633388</v>
      </c>
      <c r="H475" s="4">
        <f t="shared" si="8"/>
        <v>33.64339686</v>
      </c>
      <c r="I475" s="4">
        <f t="shared" si="9"/>
        <v>270.3692423</v>
      </c>
      <c r="J475" s="4">
        <f t="shared" si="10"/>
        <v>-49.51436637</v>
      </c>
      <c r="K475" s="2">
        <f t="shared" si="11"/>
        <v>0.231300683</v>
      </c>
      <c r="L475" s="76">
        <f t="shared" si="1"/>
        <v>0.06149</v>
      </c>
    </row>
    <row r="476" ht="14.25" customHeight="1">
      <c r="A476" s="83">
        <f t="shared" si="12"/>
        <v>0.06149</v>
      </c>
      <c r="B476" s="4">
        <f t="shared" si="2"/>
        <v>2.201911302</v>
      </c>
      <c r="C476" s="4">
        <f t="shared" si="3"/>
        <v>2.169763397</v>
      </c>
      <c r="D476" s="4">
        <f t="shared" si="4"/>
        <v>3.50445068</v>
      </c>
      <c r="E476" s="4">
        <f t="shared" si="5"/>
        <v>0.1748278448</v>
      </c>
      <c r="F476" s="4">
        <f t="shared" si="6"/>
        <v>12.41085709</v>
      </c>
      <c r="G476" s="4">
        <f t="shared" si="7"/>
        <v>73.93409941</v>
      </c>
      <c r="H476" s="4">
        <f t="shared" si="8"/>
        <v>33.5772378</v>
      </c>
      <c r="I476" s="4">
        <f t="shared" si="9"/>
        <v>270.3692423</v>
      </c>
      <c r="J476" s="4">
        <f t="shared" si="10"/>
        <v>-49.50359108</v>
      </c>
      <c r="K476" s="2">
        <f t="shared" si="11"/>
        <v>0.2315869314</v>
      </c>
      <c r="L476" s="76">
        <f t="shared" si="1"/>
        <v>0.06162</v>
      </c>
    </row>
    <row r="477" ht="14.25" customHeight="1">
      <c r="A477" s="83">
        <f t="shared" si="12"/>
        <v>0.06162</v>
      </c>
      <c r="B477" s="4">
        <f t="shared" si="2"/>
        <v>2.195475835</v>
      </c>
      <c r="C477" s="4">
        <f t="shared" si="3"/>
        <v>2.163421888</v>
      </c>
      <c r="D477" s="4">
        <f t="shared" si="4"/>
        <v>3.494208316</v>
      </c>
      <c r="E477" s="4">
        <f t="shared" si="5"/>
        <v>0.1747449481</v>
      </c>
      <c r="F477" s="4">
        <f t="shared" si="6"/>
        <v>12.38045455</v>
      </c>
      <c r="G477" s="4">
        <f t="shared" si="7"/>
        <v>73.57231436</v>
      </c>
      <c r="H477" s="4">
        <f t="shared" si="8"/>
        <v>33.51087413</v>
      </c>
      <c r="I477" s="4">
        <f t="shared" si="9"/>
        <v>270.3692423</v>
      </c>
      <c r="J477" s="4">
        <f t="shared" si="10"/>
        <v>-49.49278247</v>
      </c>
      <c r="K477" s="2">
        <f t="shared" si="11"/>
        <v>0.2318723433</v>
      </c>
      <c r="L477" s="76">
        <f t="shared" si="1"/>
        <v>0.06175</v>
      </c>
    </row>
    <row r="478" ht="14.25" customHeight="1">
      <c r="A478" s="83">
        <f t="shared" si="12"/>
        <v>0.06175</v>
      </c>
      <c r="B478" s="4">
        <f t="shared" si="2"/>
        <v>2.189041774</v>
      </c>
      <c r="C478" s="4">
        <f t="shared" si="3"/>
        <v>2.157081764</v>
      </c>
      <c r="D478" s="4">
        <f t="shared" si="4"/>
        <v>3.483968189</v>
      </c>
      <c r="E478" s="4">
        <f t="shared" si="5"/>
        <v>0.1746622729</v>
      </c>
      <c r="F478" s="4">
        <f t="shared" si="6"/>
        <v>12.35001542</v>
      </c>
      <c r="G478" s="4">
        <f t="shared" si="7"/>
        <v>73.21098281</v>
      </c>
      <c r="H478" s="4">
        <f t="shared" si="8"/>
        <v>33.44430595</v>
      </c>
      <c r="I478" s="4">
        <f t="shared" si="9"/>
        <v>270.3692423</v>
      </c>
      <c r="J478" s="4">
        <f t="shared" si="10"/>
        <v>-49.48194055</v>
      </c>
      <c r="K478" s="2">
        <f t="shared" si="11"/>
        <v>0.2321569187</v>
      </c>
      <c r="L478" s="76">
        <f t="shared" si="1"/>
        <v>0.06188</v>
      </c>
    </row>
    <row r="479" ht="14.25" customHeight="1">
      <c r="A479" s="83">
        <f t="shared" si="12"/>
        <v>0.06188</v>
      </c>
      <c r="B479" s="4">
        <f t="shared" si="2"/>
        <v>2.182609121</v>
      </c>
      <c r="C479" s="4">
        <f t="shared" si="3"/>
        <v>2.150743028</v>
      </c>
      <c r="D479" s="4">
        <f t="shared" si="4"/>
        <v>3.473730305</v>
      </c>
      <c r="E479" s="4">
        <f t="shared" si="5"/>
        <v>0.1745798194</v>
      </c>
      <c r="F479" s="4">
        <f t="shared" si="6"/>
        <v>12.31953977</v>
      </c>
      <c r="G479" s="4">
        <f t="shared" si="7"/>
        <v>72.85010883</v>
      </c>
      <c r="H479" s="4">
        <f t="shared" si="8"/>
        <v>33.37753339</v>
      </c>
      <c r="I479" s="4">
        <f t="shared" si="9"/>
        <v>270.3692423</v>
      </c>
      <c r="J479" s="4">
        <f t="shared" si="10"/>
        <v>-49.47106534</v>
      </c>
      <c r="K479" s="2">
        <f t="shared" si="11"/>
        <v>0.2324406579</v>
      </c>
      <c r="L479" s="76">
        <f t="shared" si="1"/>
        <v>0.06201</v>
      </c>
    </row>
    <row r="480" ht="14.25" customHeight="1">
      <c r="A480" s="83">
        <f t="shared" si="12"/>
        <v>0.06201</v>
      </c>
      <c r="B480" s="4">
        <f t="shared" si="2"/>
        <v>2.176177883</v>
      </c>
      <c r="C480" s="4">
        <f t="shared" si="3"/>
        <v>2.144405686</v>
      </c>
      <c r="D480" s="4">
        <f t="shared" si="4"/>
        <v>3.463494671</v>
      </c>
      <c r="E480" s="4">
        <f t="shared" si="5"/>
        <v>0.1744975879</v>
      </c>
      <c r="F480" s="4">
        <f t="shared" si="6"/>
        <v>12.28902767</v>
      </c>
      <c r="G480" s="4">
        <f t="shared" si="7"/>
        <v>72.48969649</v>
      </c>
      <c r="H480" s="4">
        <f t="shared" si="8"/>
        <v>33.31055658</v>
      </c>
      <c r="I480" s="4">
        <f t="shared" si="9"/>
        <v>270.3692423</v>
      </c>
      <c r="J480" s="4">
        <f t="shared" si="10"/>
        <v>-49.46015686</v>
      </c>
      <c r="K480" s="2">
        <f t="shared" si="11"/>
        <v>0.232723561</v>
      </c>
      <c r="L480" s="76">
        <f t="shared" si="1"/>
        <v>0.06214</v>
      </c>
    </row>
    <row r="481" ht="14.25" customHeight="1">
      <c r="A481" s="83">
        <f t="shared" si="12"/>
        <v>0.06214</v>
      </c>
      <c r="B481" s="4">
        <f t="shared" si="2"/>
        <v>2.169748062</v>
      </c>
      <c r="C481" s="4">
        <f t="shared" si="3"/>
        <v>2.138069741</v>
      </c>
      <c r="D481" s="4">
        <f t="shared" si="4"/>
        <v>3.453261294</v>
      </c>
      <c r="E481" s="4">
        <f t="shared" si="5"/>
        <v>0.1744155785</v>
      </c>
      <c r="F481" s="4">
        <f t="shared" si="6"/>
        <v>12.2584792</v>
      </c>
      <c r="G481" s="4">
        <f t="shared" si="7"/>
        <v>72.12974989</v>
      </c>
      <c r="H481" s="4">
        <f t="shared" si="8"/>
        <v>33.24337564</v>
      </c>
      <c r="I481" s="4">
        <f t="shared" si="9"/>
        <v>270.3692423</v>
      </c>
      <c r="J481" s="4">
        <f t="shared" si="10"/>
        <v>-49.44921514</v>
      </c>
      <c r="K481" s="2">
        <f t="shared" si="11"/>
        <v>0.2330056283</v>
      </c>
      <c r="L481" s="76">
        <f t="shared" si="1"/>
        <v>0.06227</v>
      </c>
    </row>
    <row r="482" ht="14.25" customHeight="1">
      <c r="A482" s="83">
        <f t="shared" si="12"/>
        <v>0.06227</v>
      </c>
      <c r="B482" s="4">
        <f t="shared" si="2"/>
        <v>2.163319664</v>
      </c>
      <c r="C482" s="4">
        <f t="shared" si="3"/>
        <v>2.131735197</v>
      </c>
      <c r="D482" s="4">
        <f t="shared" si="4"/>
        <v>3.443030181</v>
      </c>
      <c r="E482" s="4">
        <f t="shared" si="5"/>
        <v>0.1743337914</v>
      </c>
      <c r="F482" s="4">
        <f t="shared" si="6"/>
        <v>12.22789443</v>
      </c>
      <c r="G482" s="4">
        <f t="shared" si="7"/>
        <v>71.7702731</v>
      </c>
      <c r="H482" s="4">
        <f t="shared" si="8"/>
        <v>33.17599071</v>
      </c>
      <c r="I482" s="4">
        <f t="shared" si="9"/>
        <v>270.3692423</v>
      </c>
      <c r="J482" s="4">
        <f t="shared" si="10"/>
        <v>-49.4382402</v>
      </c>
      <c r="K482" s="2">
        <f t="shared" si="11"/>
        <v>0.2332868598</v>
      </c>
      <c r="L482" s="76">
        <f t="shared" si="1"/>
        <v>0.0624</v>
      </c>
    </row>
    <row r="483" ht="14.25" customHeight="1">
      <c r="A483" s="83">
        <f t="shared" si="12"/>
        <v>0.0624</v>
      </c>
      <c r="B483" s="4">
        <f t="shared" si="2"/>
        <v>2.156892693</v>
      </c>
      <c r="C483" s="4">
        <f t="shared" si="3"/>
        <v>2.12540206</v>
      </c>
      <c r="D483" s="4">
        <f t="shared" si="4"/>
        <v>3.432801338</v>
      </c>
      <c r="E483" s="4">
        <f t="shared" si="5"/>
        <v>0.1742522268</v>
      </c>
      <c r="F483" s="4">
        <f t="shared" si="6"/>
        <v>12.19727345</v>
      </c>
      <c r="G483" s="4">
        <f t="shared" si="7"/>
        <v>71.41127021</v>
      </c>
      <c r="H483" s="4">
        <f t="shared" si="8"/>
        <v>33.10840193</v>
      </c>
      <c r="I483" s="4">
        <f t="shared" si="9"/>
        <v>270.3692423</v>
      </c>
      <c r="J483" s="4">
        <f t="shared" si="10"/>
        <v>-49.42723205</v>
      </c>
      <c r="K483" s="2">
        <f t="shared" si="11"/>
        <v>0.2335672559</v>
      </c>
      <c r="L483" s="76">
        <f t="shared" si="1"/>
        <v>0.06253</v>
      </c>
    </row>
    <row r="484" ht="14.25" customHeight="1">
      <c r="A484" s="83">
        <f t="shared" si="12"/>
        <v>0.06253</v>
      </c>
      <c r="B484" s="4">
        <f t="shared" si="2"/>
        <v>2.150467153</v>
      </c>
      <c r="C484" s="4">
        <f t="shared" si="3"/>
        <v>2.119070333</v>
      </c>
      <c r="D484" s="4">
        <f t="shared" si="4"/>
        <v>3.422574774</v>
      </c>
      <c r="E484" s="4">
        <f t="shared" si="5"/>
        <v>0.174170885</v>
      </c>
      <c r="F484" s="4">
        <f t="shared" si="6"/>
        <v>12.16661632</v>
      </c>
      <c r="G484" s="4">
        <f t="shared" si="7"/>
        <v>71.05274531</v>
      </c>
      <c r="H484" s="4">
        <f t="shared" si="8"/>
        <v>33.04060944</v>
      </c>
      <c r="I484" s="4">
        <f t="shared" si="9"/>
        <v>270.3692423</v>
      </c>
      <c r="J484" s="4">
        <f t="shared" si="10"/>
        <v>-49.41619072</v>
      </c>
      <c r="K484" s="2">
        <f t="shared" si="11"/>
        <v>0.2338468166</v>
      </c>
      <c r="L484" s="76">
        <f t="shared" si="1"/>
        <v>0.06266</v>
      </c>
    </row>
    <row r="485" ht="14.25" customHeight="1">
      <c r="A485" s="83">
        <f t="shared" si="12"/>
        <v>0.06266</v>
      </c>
      <c r="B485" s="4">
        <f t="shared" si="2"/>
        <v>2.144043048</v>
      </c>
      <c r="C485" s="4">
        <f t="shared" si="3"/>
        <v>2.11274002</v>
      </c>
      <c r="D485" s="4">
        <f t="shared" si="4"/>
        <v>3.412350493</v>
      </c>
      <c r="E485" s="4">
        <f t="shared" si="5"/>
        <v>0.1740897662</v>
      </c>
      <c r="F485" s="4">
        <f t="shared" si="6"/>
        <v>12.13592313</v>
      </c>
      <c r="G485" s="4">
        <f t="shared" si="7"/>
        <v>70.69470249</v>
      </c>
      <c r="H485" s="4">
        <f t="shared" si="8"/>
        <v>32.97261337</v>
      </c>
      <c r="I485" s="4">
        <f t="shared" si="9"/>
        <v>270.3692423</v>
      </c>
      <c r="J485" s="4">
        <f t="shared" si="10"/>
        <v>-49.40511624</v>
      </c>
      <c r="K485" s="2">
        <f t="shared" si="11"/>
        <v>0.2341255422</v>
      </c>
      <c r="L485" s="76">
        <f t="shared" si="1"/>
        <v>0.06279</v>
      </c>
    </row>
    <row r="486" ht="14.25" customHeight="1">
      <c r="A486" s="83">
        <f t="shared" si="12"/>
        <v>0.06279</v>
      </c>
      <c r="B486" s="4">
        <f t="shared" si="2"/>
        <v>2.137620383</v>
      </c>
      <c r="C486" s="4">
        <f t="shared" si="3"/>
        <v>2.106411126</v>
      </c>
      <c r="D486" s="4">
        <f t="shared" si="4"/>
        <v>3.402128504</v>
      </c>
      <c r="E486" s="4">
        <f t="shared" si="5"/>
        <v>0.1740088705</v>
      </c>
      <c r="F486" s="4">
        <f t="shared" si="6"/>
        <v>12.10519395</v>
      </c>
      <c r="G486" s="4">
        <f t="shared" si="7"/>
        <v>70.33714583</v>
      </c>
      <c r="H486" s="4">
        <f t="shared" si="8"/>
        <v>32.90441389</v>
      </c>
      <c r="I486" s="4">
        <f t="shared" si="9"/>
        <v>270.3692423</v>
      </c>
      <c r="J486" s="4">
        <f t="shared" si="10"/>
        <v>-49.39400863</v>
      </c>
      <c r="K486" s="2">
        <f t="shared" si="11"/>
        <v>0.2344034329</v>
      </c>
      <c r="L486" s="76">
        <f t="shared" si="1"/>
        <v>0.06292</v>
      </c>
    </row>
    <row r="487" ht="14.25" customHeight="1">
      <c r="A487" s="83">
        <f t="shared" si="12"/>
        <v>0.06292</v>
      </c>
      <c r="B487" s="4">
        <f t="shared" si="2"/>
        <v>2.131199162</v>
      </c>
      <c r="C487" s="4">
        <f t="shared" si="3"/>
        <v>2.100083654</v>
      </c>
      <c r="D487" s="4">
        <f t="shared" si="4"/>
        <v>3.391908813</v>
      </c>
      <c r="E487" s="4">
        <f t="shared" si="5"/>
        <v>0.1739281981</v>
      </c>
      <c r="F487" s="4">
        <f t="shared" si="6"/>
        <v>12.07442886</v>
      </c>
      <c r="G487" s="4">
        <f t="shared" si="7"/>
        <v>69.98007945</v>
      </c>
      <c r="H487" s="4">
        <f t="shared" si="8"/>
        <v>32.83601115</v>
      </c>
      <c r="I487" s="4">
        <f t="shared" si="9"/>
        <v>270.3692423</v>
      </c>
      <c r="J487" s="4">
        <f t="shared" si="10"/>
        <v>-49.38286792</v>
      </c>
      <c r="K487" s="2">
        <f t="shared" si="11"/>
        <v>0.2346804888</v>
      </c>
      <c r="L487" s="76">
        <f t="shared" si="1"/>
        <v>0.06305</v>
      </c>
    </row>
    <row r="488" ht="14.25" customHeight="1">
      <c r="A488" s="83">
        <f t="shared" si="12"/>
        <v>0.06305</v>
      </c>
      <c r="B488" s="4">
        <f t="shared" si="2"/>
        <v>2.124779389</v>
      </c>
      <c r="C488" s="4">
        <f t="shared" si="3"/>
        <v>2.09375761</v>
      </c>
      <c r="D488" s="4">
        <f t="shared" si="4"/>
        <v>3.381691428</v>
      </c>
      <c r="E488" s="4">
        <f t="shared" si="5"/>
        <v>0.1738477493</v>
      </c>
      <c r="F488" s="4">
        <f t="shared" si="6"/>
        <v>12.04362793</v>
      </c>
      <c r="G488" s="4">
        <f t="shared" si="7"/>
        <v>69.62350742</v>
      </c>
      <c r="H488" s="4">
        <f t="shared" si="8"/>
        <v>32.7674053</v>
      </c>
      <c r="I488" s="4">
        <f t="shared" si="9"/>
        <v>270.3692423</v>
      </c>
      <c r="J488" s="4">
        <f t="shared" si="10"/>
        <v>-49.37169412</v>
      </c>
      <c r="K488" s="2">
        <f t="shared" si="11"/>
        <v>0.2349567101</v>
      </c>
      <c r="L488" s="76">
        <f t="shared" si="1"/>
        <v>0.06318</v>
      </c>
    </row>
    <row r="489" ht="14.25" customHeight="1">
      <c r="A489" s="83">
        <f t="shared" si="12"/>
        <v>0.06318</v>
      </c>
      <c r="B489" s="4">
        <f t="shared" si="2"/>
        <v>2.118361069</v>
      </c>
      <c r="C489" s="4">
        <f t="shared" si="3"/>
        <v>2.087432997</v>
      </c>
      <c r="D489" s="4">
        <f t="shared" si="4"/>
        <v>3.371476354</v>
      </c>
      <c r="E489" s="4">
        <f t="shared" si="5"/>
        <v>0.1737675243</v>
      </c>
      <c r="F489" s="4">
        <f t="shared" si="6"/>
        <v>12.01279126</v>
      </c>
      <c r="G489" s="4">
        <f t="shared" si="7"/>
        <v>69.26743385</v>
      </c>
      <c r="H489" s="4">
        <f t="shared" si="8"/>
        <v>32.69859651</v>
      </c>
      <c r="I489" s="4">
        <f t="shared" si="9"/>
        <v>270.3692423</v>
      </c>
      <c r="J489" s="4">
        <f t="shared" si="10"/>
        <v>-49.36048727</v>
      </c>
      <c r="K489" s="2">
        <f t="shared" si="11"/>
        <v>0.235232097</v>
      </c>
      <c r="L489" s="76">
        <f t="shared" si="1"/>
        <v>0.06331</v>
      </c>
    </row>
    <row r="490" ht="14.25" customHeight="1">
      <c r="A490" s="83">
        <f t="shared" si="12"/>
        <v>0.06331</v>
      </c>
      <c r="B490" s="4">
        <f t="shared" si="2"/>
        <v>2.111944206</v>
      </c>
      <c r="C490" s="4">
        <f t="shared" si="3"/>
        <v>2.08110982</v>
      </c>
      <c r="D490" s="4">
        <f t="shared" si="4"/>
        <v>3.361263599</v>
      </c>
      <c r="E490" s="4">
        <f t="shared" si="5"/>
        <v>0.1736875232</v>
      </c>
      <c r="F490" s="4">
        <f t="shared" si="6"/>
        <v>11.98191892</v>
      </c>
      <c r="G490" s="4">
        <f t="shared" si="7"/>
        <v>68.91186284</v>
      </c>
      <c r="H490" s="4">
        <f t="shared" si="8"/>
        <v>32.62958494</v>
      </c>
      <c r="I490" s="4">
        <f t="shared" si="9"/>
        <v>270.3692423</v>
      </c>
      <c r="J490" s="4">
        <f t="shared" si="10"/>
        <v>-49.3492474</v>
      </c>
      <c r="K490" s="2">
        <f t="shared" si="11"/>
        <v>0.2355066498</v>
      </c>
      <c r="L490" s="76">
        <f t="shared" si="1"/>
        <v>0.06344</v>
      </c>
    </row>
    <row r="491" ht="14.25" customHeight="1">
      <c r="A491" s="83">
        <f t="shared" si="12"/>
        <v>0.06344</v>
      </c>
      <c r="B491" s="4">
        <f t="shared" si="2"/>
        <v>2.105528803</v>
      </c>
      <c r="C491" s="4">
        <f t="shared" si="3"/>
        <v>2.074788083</v>
      </c>
      <c r="D491" s="4">
        <f t="shared" si="4"/>
        <v>3.351053169</v>
      </c>
      <c r="E491" s="4">
        <f t="shared" si="5"/>
        <v>0.1736077463</v>
      </c>
      <c r="F491" s="4">
        <f t="shared" si="6"/>
        <v>11.95101098</v>
      </c>
      <c r="G491" s="4">
        <f t="shared" si="7"/>
        <v>68.55679849</v>
      </c>
      <c r="H491" s="4">
        <f t="shared" si="8"/>
        <v>32.56037076</v>
      </c>
      <c r="I491" s="4">
        <f t="shared" si="9"/>
        <v>270.3692423</v>
      </c>
      <c r="J491" s="4">
        <f t="shared" si="10"/>
        <v>-49.33797452</v>
      </c>
      <c r="K491" s="2">
        <f t="shared" si="11"/>
        <v>0.2357803685</v>
      </c>
      <c r="L491" s="76">
        <f t="shared" si="1"/>
        <v>0.06357</v>
      </c>
    </row>
    <row r="492" ht="14.25" customHeight="1">
      <c r="A492" s="83">
        <f t="shared" si="12"/>
        <v>0.06357</v>
      </c>
      <c r="B492" s="4">
        <f t="shared" si="2"/>
        <v>2.099114867</v>
      </c>
      <c r="C492" s="4">
        <f t="shared" si="3"/>
        <v>2.06846779</v>
      </c>
      <c r="D492" s="4">
        <f t="shared" si="4"/>
        <v>3.340845072</v>
      </c>
      <c r="E492" s="4">
        <f t="shared" si="5"/>
        <v>0.1735281937</v>
      </c>
      <c r="F492" s="4">
        <f t="shared" si="6"/>
        <v>11.92006754</v>
      </c>
      <c r="G492" s="4">
        <f t="shared" si="7"/>
        <v>68.20224489</v>
      </c>
      <c r="H492" s="4">
        <f t="shared" si="8"/>
        <v>32.49095415</v>
      </c>
      <c r="I492" s="4">
        <f t="shared" si="9"/>
        <v>270.3692423</v>
      </c>
      <c r="J492" s="4">
        <f t="shared" si="10"/>
        <v>-49.32666868</v>
      </c>
      <c r="K492" s="2">
        <f t="shared" si="11"/>
        <v>0.2360532534</v>
      </c>
      <c r="L492" s="76">
        <f t="shared" si="1"/>
        <v>0.0637</v>
      </c>
    </row>
    <row r="493" ht="14.25" customHeight="1">
      <c r="A493" s="83">
        <f t="shared" si="12"/>
        <v>0.0637</v>
      </c>
      <c r="B493" s="4">
        <f t="shared" si="2"/>
        <v>2.0927024</v>
      </c>
      <c r="C493" s="4">
        <f t="shared" si="3"/>
        <v>2.062148945</v>
      </c>
      <c r="D493" s="4">
        <f t="shared" si="4"/>
        <v>3.330639314</v>
      </c>
      <c r="E493" s="4">
        <f t="shared" si="5"/>
        <v>0.1734488657</v>
      </c>
      <c r="F493" s="4">
        <f t="shared" si="6"/>
        <v>11.88908867</v>
      </c>
      <c r="G493" s="4">
        <f t="shared" si="7"/>
        <v>67.84820616</v>
      </c>
      <c r="H493" s="4">
        <f t="shared" si="8"/>
        <v>32.42133529</v>
      </c>
      <c r="I493" s="4">
        <f t="shared" si="9"/>
        <v>270.3692423</v>
      </c>
      <c r="J493" s="4">
        <f t="shared" si="10"/>
        <v>-49.31532989</v>
      </c>
      <c r="K493" s="2">
        <f t="shared" si="11"/>
        <v>0.2363253048</v>
      </c>
      <c r="L493" s="76">
        <f t="shared" si="1"/>
        <v>0.06383</v>
      </c>
    </row>
    <row r="494" ht="14.25" customHeight="1">
      <c r="A494" s="83">
        <f t="shared" si="12"/>
        <v>0.06383</v>
      </c>
      <c r="B494" s="4">
        <f t="shared" si="2"/>
        <v>2.086291407</v>
      </c>
      <c r="C494" s="4">
        <f t="shared" si="3"/>
        <v>2.055831552</v>
      </c>
      <c r="D494" s="4">
        <f t="shared" si="4"/>
        <v>3.320435901</v>
      </c>
      <c r="E494" s="4">
        <f t="shared" si="5"/>
        <v>0.1733697624</v>
      </c>
      <c r="F494" s="4">
        <f t="shared" si="6"/>
        <v>11.85807446</v>
      </c>
      <c r="G494" s="4">
        <f t="shared" si="7"/>
        <v>67.49468639</v>
      </c>
      <c r="H494" s="4">
        <f t="shared" si="8"/>
        <v>32.35151435</v>
      </c>
      <c r="I494" s="4">
        <f t="shared" si="9"/>
        <v>270.3692423</v>
      </c>
      <c r="J494" s="4">
        <f t="shared" si="10"/>
        <v>-49.3039582</v>
      </c>
      <c r="K494" s="2">
        <f t="shared" si="11"/>
        <v>0.2365965226</v>
      </c>
      <c r="L494" s="76">
        <f t="shared" si="1"/>
        <v>0.06396</v>
      </c>
    </row>
    <row r="495" ht="14.25" customHeight="1">
      <c r="A495" s="83">
        <f t="shared" si="12"/>
        <v>0.06396</v>
      </c>
      <c r="B495" s="4">
        <f t="shared" si="2"/>
        <v>2.079881892</v>
      </c>
      <c r="C495" s="4">
        <f t="shared" si="3"/>
        <v>2.049515617</v>
      </c>
      <c r="D495" s="4">
        <f t="shared" si="4"/>
        <v>3.310234842</v>
      </c>
      <c r="E495" s="4">
        <f t="shared" si="5"/>
        <v>0.173290884</v>
      </c>
      <c r="F495" s="4">
        <f t="shared" si="6"/>
        <v>11.82702499</v>
      </c>
      <c r="G495" s="4">
        <f t="shared" si="7"/>
        <v>67.14168969</v>
      </c>
      <c r="H495" s="4">
        <f t="shared" si="8"/>
        <v>32.28149153</v>
      </c>
      <c r="I495" s="4">
        <f t="shared" si="9"/>
        <v>270.3692423</v>
      </c>
      <c r="J495" s="4">
        <f t="shared" si="10"/>
        <v>-49.29255362</v>
      </c>
      <c r="K495" s="2">
        <f t="shared" si="11"/>
        <v>0.2368669073</v>
      </c>
      <c r="L495" s="76">
        <f t="shared" si="1"/>
        <v>0.06409</v>
      </c>
    </row>
    <row r="496" ht="14.25" customHeight="1">
      <c r="A496" s="83">
        <f t="shared" si="12"/>
        <v>0.06409</v>
      </c>
      <c r="B496" s="4">
        <f t="shared" si="2"/>
        <v>2.07347386</v>
      </c>
      <c r="C496" s="4">
        <f t="shared" si="3"/>
        <v>2.043201142</v>
      </c>
      <c r="D496" s="4">
        <f t="shared" si="4"/>
        <v>3.300036143</v>
      </c>
      <c r="E496" s="4">
        <f t="shared" si="5"/>
        <v>0.1732122308</v>
      </c>
      <c r="F496" s="4">
        <f t="shared" si="6"/>
        <v>11.79594035</v>
      </c>
      <c r="G496" s="4">
        <f t="shared" si="7"/>
        <v>66.78922016</v>
      </c>
      <c r="H496" s="4">
        <f t="shared" si="8"/>
        <v>32.21126701</v>
      </c>
      <c r="I496" s="4">
        <f t="shared" si="9"/>
        <v>270.3692423</v>
      </c>
      <c r="J496" s="4">
        <f t="shared" si="10"/>
        <v>-49.28111619</v>
      </c>
      <c r="K496" s="2">
        <f t="shared" si="11"/>
        <v>0.2371364589</v>
      </c>
      <c r="L496" s="76">
        <f t="shared" si="1"/>
        <v>0.06422</v>
      </c>
    </row>
    <row r="497" ht="14.25" customHeight="1">
      <c r="A497" s="83">
        <f t="shared" si="12"/>
        <v>0.06422</v>
      </c>
      <c r="B497" s="4">
        <f t="shared" si="2"/>
        <v>2.067067315</v>
      </c>
      <c r="C497" s="4">
        <f t="shared" si="3"/>
        <v>2.036888132</v>
      </c>
      <c r="D497" s="4">
        <f t="shared" si="4"/>
        <v>3.289839809</v>
      </c>
      <c r="E497" s="4">
        <f t="shared" si="5"/>
        <v>0.1731338029</v>
      </c>
      <c r="F497" s="4">
        <f t="shared" si="6"/>
        <v>11.76482061</v>
      </c>
      <c r="G497" s="4">
        <f t="shared" si="7"/>
        <v>66.43728192</v>
      </c>
      <c r="H497" s="4">
        <f t="shared" si="8"/>
        <v>32.140841</v>
      </c>
      <c r="I497" s="4">
        <f t="shared" si="9"/>
        <v>270.3692423</v>
      </c>
      <c r="J497" s="4">
        <f t="shared" si="10"/>
        <v>-49.26964595</v>
      </c>
      <c r="K497" s="2">
        <f t="shared" si="11"/>
        <v>0.2374051776</v>
      </c>
      <c r="L497" s="76">
        <f t="shared" si="1"/>
        <v>0.06435</v>
      </c>
    </row>
    <row r="498" ht="14.25" customHeight="1">
      <c r="A498" s="83">
        <f t="shared" si="12"/>
        <v>0.06435</v>
      </c>
      <c r="B498" s="4">
        <f t="shared" si="2"/>
        <v>2.060662261</v>
      </c>
      <c r="C498" s="4">
        <f t="shared" si="3"/>
        <v>2.030576592</v>
      </c>
      <c r="D498" s="4">
        <f t="shared" si="4"/>
        <v>3.279645849</v>
      </c>
      <c r="E498" s="4">
        <f t="shared" si="5"/>
        <v>0.1730556005</v>
      </c>
      <c r="F498" s="4">
        <f t="shared" si="6"/>
        <v>11.73366587</v>
      </c>
      <c r="G498" s="4">
        <f t="shared" si="7"/>
        <v>66.08587905</v>
      </c>
      <c r="H498" s="4">
        <f t="shared" si="8"/>
        <v>32.07021368</v>
      </c>
      <c r="I498" s="4">
        <f t="shared" si="9"/>
        <v>270.3692423</v>
      </c>
      <c r="J498" s="4">
        <f t="shared" si="10"/>
        <v>-49.25814292</v>
      </c>
      <c r="K498" s="2">
        <f t="shared" si="11"/>
        <v>0.2376730637</v>
      </c>
      <c r="L498" s="76">
        <f t="shared" si="1"/>
        <v>0.06448</v>
      </c>
    </row>
    <row r="499" ht="14.25" customHeight="1">
      <c r="A499" s="83">
        <f t="shared" si="12"/>
        <v>0.06448</v>
      </c>
      <c r="B499" s="4">
        <f t="shared" si="2"/>
        <v>2.054258703</v>
      </c>
      <c r="C499" s="4">
        <f t="shared" si="3"/>
        <v>2.024266526</v>
      </c>
      <c r="D499" s="4">
        <f t="shared" si="4"/>
        <v>3.269454269</v>
      </c>
      <c r="E499" s="4">
        <f t="shared" si="5"/>
        <v>0.1729776237</v>
      </c>
      <c r="F499" s="4">
        <f t="shared" si="6"/>
        <v>11.70247621</v>
      </c>
      <c r="G499" s="4">
        <f t="shared" si="7"/>
        <v>65.73501568</v>
      </c>
      <c r="H499" s="4">
        <f t="shared" si="8"/>
        <v>31.99938527</v>
      </c>
      <c r="I499" s="4">
        <f t="shared" si="9"/>
        <v>270.3692423</v>
      </c>
      <c r="J499" s="4">
        <f t="shared" si="10"/>
        <v>-49.24660713</v>
      </c>
      <c r="K499" s="2">
        <f t="shared" si="11"/>
        <v>0.2379401174</v>
      </c>
      <c r="L499" s="76">
        <f t="shared" si="1"/>
        <v>0.06461</v>
      </c>
    </row>
    <row r="500" ht="14.25" customHeight="1">
      <c r="A500" s="83">
        <f t="shared" si="12"/>
        <v>0.06461</v>
      </c>
      <c r="B500" s="4">
        <f t="shared" si="2"/>
        <v>2.047856644</v>
      </c>
      <c r="C500" s="4">
        <f t="shared" si="3"/>
        <v>2.017957937</v>
      </c>
      <c r="D500" s="4">
        <f t="shared" si="4"/>
        <v>3.259265076</v>
      </c>
      <c r="E500" s="4">
        <f t="shared" si="5"/>
        <v>0.1728998729</v>
      </c>
      <c r="F500" s="4">
        <f t="shared" si="6"/>
        <v>11.67125171</v>
      </c>
      <c r="G500" s="4">
        <f t="shared" si="7"/>
        <v>65.38469591</v>
      </c>
      <c r="H500" s="4">
        <f t="shared" si="8"/>
        <v>31.92835597</v>
      </c>
      <c r="I500" s="4">
        <f t="shared" si="9"/>
        <v>270.3692423</v>
      </c>
      <c r="J500" s="4">
        <f t="shared" si="10"/>
        <v>-49.23503863</v>
      </c>
      <c r="K500" s="2">
        <f t="shared" si="11"/>
        <v>0.2382063387</v>
      </c>
      <c r="L500" s="76">
        <f t="shared" si="1"/>
        <v>0.06474</v>
      </c>
    </row>
    <row r="501" ht="14.25" customHeight="1">
      <c r="A501" s="83">
        <f t="shared" si="12"/>
        <v>0.06474</v>
      </c>
      <c r="B501" s="4">
        <f t="shared" si="2"/>
        <v>2.041456089</v>
      </c>
      <c r="C501" s="4">
        <f t="shared" si="3"/>
        <v>2.01165083</v>
      </c>
      <c r="D501" s="4">
        <f t="shared" si="4"/>
        <v>3.249078276</v>
      </c>
      <c r="E501" s="4">
        <f t="shared" si="5"/>
        <v>0.1728223481</v>
      </c>
      <c r="F501" s="4">
        <f t="shared" si="6"/>
        <v>11.63999247</v>
      </c>
      <c r="G501" s="4">
        <f t="shared" si="7"/>
        <v>65.03492384</v>
      </c>
      <c r="H501" s="4">
        <f t="shared" si="8"/>
        <v>31.857126</v>
      </c>
      <c r="I501" s="4">
        <f t="shared" si="9"/>
        <v>270.3692423</v>
      </c>
      <c r="J501" s="4">
        <f t="shared" si="10"/>
        <v>-49.22343745</v>
      </c>
      <c r="K501" s="2">
        <f t="shared" si="11"/>
        <v>0.238471728</v>
      </c>
      <c r="L501" s="76">
        <f t="shared" si="1"/>
        <v>0.06487</v>
      </c>
    </row>
    <row r="502" ht="14.25" customHeight="1">
      <c r="A502" s="83">
        <f t="shared" si="12"/>
        <v>0.06487</v>
      </c>
      <c r="B502" s="4">
        <f t="shared" si="2"/>
        <v>2.035057042</v>
      </c>
      <c r="C502" s="4">
        <f t="shared" si="3"/>
        <v>2.005345209</v>
      </c>
      <c r="D502" s="4">
        <f t="shared" si="4"/>
        <v>3.238893877</v>
      </c>
      <c r="E502" s="4">
        <f t="shared" si="5"/>
        <v>0.1727450495</v>
      </c>
      <c r="F502" s="4">
        <f t="shared" si="6"/>
        <v>11.60869857</v>
      </c>
      <c r="G502" s="4">
        <f t="shared" si="7"/>
        <v>64.68570358</v>
      </c>
      <c r="H502" s="4">
        <f t="shared" si="8"/>
        <v>31.78569556</v>
      </c>
      <c r="I502" s="4">
        <f t="shared" si="9"/>
        <v>270.3692423</v>
      </c>
      <c r="J502" s="4">
        <f t="shared" si="10"/>
        <v>-49.21180361</v>
      </c>
      <c r="K502" s="2">
        <f t="shared" si="11"/>
        <v>0.2387362854</v>
      </c>
      <c r="L502" s="76">
        <f t="shared" si="1"/>
        <v>0.065</v>
      </c>
    </row>
    <row r="503" ht="14.25" customHeight="1">
      <c r="A503" s="83">
        <f t="shared" si="12"/>
        <v>0.065</v>
      </c>
      <c r="B503" s="4">
        <f t="shared" si="2"/>
        <v>2.028659507</v>
      </c>
      <c r="C503" s="4">
        <f t="shared" si="3"/>
        <v>1.999041079</v>
      </c>
      <c r="D503" s="4">
        <f t="shared" si="4"/>
        <v>3.228711885</v>
      </c>
      <c r="E503" s="4">
        <f t="shared" si="5"/>
        <v>0.1726679774</v>
      </c>
      <c r="F503" s="4">
        <f t="shared" si="6"/>
        <v>11.5773701</v>
      </c>
      <c r="G503" s="4">
        <f t="shared" si="7"/>
        <v>64.33703923</v>
      </c>
      <c r="H503" s="4">
        <f t="shared" si="8"/>
        <v>31.71406488</v>
      </c>
      <c r="I503" s="4">
        <f t="shared" si="9"/>
        <v>270.3692423</v>
      </c>
      <c r="J503" s="4">
        <f t="shared" si="10"/>
        <v>-49.20013716</v>
      </c>
      <c r="K503" s="2">
        <f t="shared" si="11"/>
        <v>0.2390000112</v>
      </c>
      <c r="L503" s="76">
        <f t="shared" si="1"/>
        <v>0.06513</v>
      </c>
    </row>
    <row r="504" ht="14.25" customHeight="1">
      <c r="A504" s="83">
        <f t="shared" si="12"/>
        <v>0.06513</v>
      </c>
      <c r="B504" s="4">
        <f t="shared" si="2"/>
        <v>2.02226349</v>
      </c>
      <c r="C504" s="4">
        <f t="shared" si="3"/>
        <v>1.992738443</v>
      </c>
      <c r="D504" s="4">
        <f t="shared" si="4"/>
        <v>3.218532306</v>
      </c>
      <c r="E504" s="4">
        <f t="shared" si="5"/>
        <v>0.1725911319</v>
      </c>
      <c r="F504" s="4">
        <f t="shared" si="6"/>
        <v>11.54600715</v>
      </c>
      <c r="G504" s="4">
        <f t="shared" si="7"/>
        <v>63.98893491</v>
      </c>
      <c r="H504" s="4">
        <f t="shared" si="8"/>
        <v>31.64223418</v>
      </c>
      <c r="I504" s="4">
        <f t="shared" si="9"/>
        <v>270.3692423</v>
      </c>
      <c r="J504" s="4">
        <f t="shared" si="10"/>
        <v>-49.18843814</v>
      </c>
      <c r="K504" s="2">
        <f t="shared" si="11"/>
        <v>0.2392629054</v>
      </c>
      <c r="L504" s="76">
        <f t="shared" si="1"/>
        <v>0.06526</v>
      </c>
    </row>
    <row r="505" ht="14.25" customHeight="1">
      <c r="A505" s="83">
        <f t="shared" si="12"/>
        <v>0.06526</v>
      </c>
      <c r="B505" s="4">
        <f t="shared" si="2"/>
        <v>2.015868993</v>
      </c>
      <c r="C505" s="4">
        <f t="shared" si="3"/>
        <v>1.986437305</v>
      </c>
      <c r="D505" s="4">
        <f t="shared" si="4"/>
        <v>3.208355148</v>
      </c>
      <c r="E505" s="4">
        <f t="shared" si="5"/>
        <v>0.1725145132</v>
      </c>
      <c r="F505" s="4">
        <f t="shared" si="6"/>
        <v>11.51460981</v>
      </c>
      <c r="G505" s="4">
        <f t="shared" si="7"/>
        <v>63.64139472</v>
      </c>
      <c r="H505" s="4">
        <f t="shared" si="8"/>
        <v>31.57020369</v>
      </c>
      <c r="I505" s="4">
        <f t="shared" si="9"/>
        <v>270.3692423</v>
      </c>
      <c r="J505" s="4">
        <f t="shared" si="10"/>
        <v>-49.17670657</v>
      </c>
      <c r="K505" s="2">
        <f t="shared" si="11"/>
        <v>0.2395249684</v>
      </c>
      <c r="L505" s="76">
        <f t="shared" si="1"/>
        <v>0.06539</v>
      </c>
    </row>
    <row r="506" ht="14.25" customHeight="1">
      <c r="A506" s="83">
        <f t="shared" si="12"/>
        <v>0.06539</v>
      </c>
      <c r="B506" s="4">
        <f t="shared" si="2"/>
        <v>2.009476021</v>
      </c>
      <c r="C506" s="4">
        <f t="shared" si="3"/>
        <v>1.980137671</v>
      </c>
      <c r="D506" s="4">
        <f t="shared" si="4"/>
        <v>3.198180417</v>
      </c>
      <c r="E506" s="4">
        <f t="shared" si="5"/>
        <v>0.1724381215</v>
      </c>
      <c r="F506" s="4">
        <f t="shared" si="6"/>
        <v>11.48317816</v>
      </c>
      <c r="G506" s="4">
        <f t="shared" si="7"/>
        <v>63.29442276</v>
      </c>
      <c r="H506" s="4">
        <f t="shared" si="8"/>
        <v>31.49797365</v>
      </c>
      <c r="I506" s="4">
        <f t="shared" si="9"/>
        <v>270.3692423</v>
      </c>
      <c r="J506" s="4">
        <f t="shared" si="10"/>
        <v>-49.16494251</v>
      </c>
      <c r="K506" s="2">
        <f t="shared" si="11"/>
        <v>0.2397862003</v>
      </c>
      <c r="L506" s="76">
        <f t="shared" si="1"/>
        <v>0.06552</v>
      </c>
    </row>
    <row r="507" ht="14.25" customHeight="1">
      <c r="A507" s="83">
        <f t="shared" si="12"/>
        <v>0.06552</v>
      </c>
      <c r="B507" s="4">
        <f t="shared" si="2"/>
        <v>2.003084578</v>
      </c>
      <c r="C507" s="4">
        <f t="shared" si="3"/>
        <v>1.973839543</v>
      </c>
      <c r="D507" s="4">
        <f t="shared" si="4"/>
        <v>3.188008121</v>
      </c>
      <c r="E507" s="4">
        <f t="shared" si="5"/>
        <v>0.1723619569</v>
      </c>
      <c r="F507" s="4">
        <f t="shared" si="6"/>
        <v>11.45171231</v>
      </c>
      <c r="G507" s="4">
        <f t="shared" si="7"/>
        <v>62.94802313</v>
      </c>
      <c r="H507" s="4">
        <f t="shared" si="8"/>
        <v>31.42554429</v>
      </c>
      <c r="I507" s="4">
        <f t="shared" si="9"/>
        <v>270.3692423</v>
      </c>
      <c r="J507" s="4">
        <f t="shared" si="10"/>
        <v>-49.15314598</v>
      </c>
      <c r="K507" s="2">
        <f t="shared" si="11"/>
        <v>0.2400466013</v>
      </c>
      <c r="L507" s="76">
        <f t="shared" si="1"/>
        <v>0.06565</v>
      </c>
    </row>
    <row r="508" ht="14.25" customHeight="1">
      <c r="A508" s="83">
        <f t="shared" si="12"/>
        <v>0.06565</v>
      </c>
      <c r="B508" s="4">
        <f t="shared" si="2"/>
        <v>1.996694669</v>
      </c>
      <c r="C508" s="4">
        <f t="shared" si="3"/>
        <v>1.967542927</v>
      </c>
      <c r="D508" s="4">
        <f t="shared" si="4"/>
        <v>3.177838265</v>
      </c>
      <c r="E508" s="4">
        <f t="shared" si="5"/>
        <v>0.1722860196</v>
      </c>
      <c r="F508" s="4">
        <f t="shared" si="6"/>
        <v>11.42021234</v>
      </c>
      <c r="G508" s="4">
        <f t="shared" si="7"/>
        <v>62.60219995</v>
      </c>
      <c r="H508" s="4">
        <f t="shared" si="8"/>
        <v>31.35291585</v>
      </c>
      <c r="I508" s="4">
        <f t="shared" si="9"/>
        <v>270.3692423</v>
      </c>
      <c r="J508" s="4">
        <f t="shared" si="10"/>
        <v>-49.14131702</v>
      </c>
      <c r="K508" s="2">
        <f t="shared" si="11"/>
        <v>0.2403061716</v>
      </c>
      <c r="L508" s="76">
        <f t="shared" si="1"/>
        <v>0.06578</v>
      </c>
    </row>
    <row r="509" ht="14.25" customHeight="1">
      <c r="A509" s="83">
        <f t="shared" si="12"/>
        <v>0.06578</v>
      </c>
      <c r="B509" s="4">
        <f t="shared" si="2"/>
        <v>1.990306298</v>
      </c>
      <c r="C509" s="4">
        <f t="shared" si="3"/>
        <v>1.961247826</v>
      </c>
      <c r="D509" s="4">
        <f t="shared" si="4"/>
        <v>3.167670856</v>
      </c>
      <c r="E509" s="4">
        <f t="shared" si="5"/>
        <v>0.1722103099</v>
      </c>
      <c r="F509" s="4">
        <f t="shared" si="6"/>
        <v>11.38867834</v>
      </c>
      <c r="G509" s="4">
        <f t="shared" si="7"/>
        <v>62.2569573</v>
      </c>
      <c r="H509" s="4">
        <f t="shared" si="8"/>
        <v>31.28008858</v>
      </c>
      <c r="I509" s="4">
        <f t="shared" si="9"/>
        <v>270.3692423</v>
      </c>
      <c r="J509" s="4">
        <f t="shared" si="10"/>
        <v>-49.12945569</v>
      </c>
      <c r="K509" s="2">
        <f t="shared" si="11"/>
        <v>0.2405649114</v>
      </c>
      <c r="L509" s="76">
        <f t="shared" si="1"/>
        <v>0.06591</v>
      </c>
    </row>
    <row r="510" ht="14.25" customHeight="1">
      <c r="A510" s="83">
        <f t="shared" si="12"/>
        <v>0.06591</v>
      </c>
      <c r="B510" s="4">
        <f t="shared" si="2"/>
        <v>1.983919469</v>
      </c>
      <c r="C510" s="4">
        <f t="shared" si="3"/>
        <v>1.954954245</v>
      </c>
      <c r="D510" s="4">
        <f t="shared" si="4"/>
        <v>3.157505902</v>
      </c>
      <c r="E510" s="4">
        <f t="shared" si="5"/>
        <v>0.1721348278</v>
      </c>
      <c r="F510" s="4">
        <f t="shared" si="6"/>
        <v>11.35711041</v>
      </c>
      <c r="G510" s="4">
        <f t="shared" si="7"/>
        <v>61.9122993</v>
      </c>
      <c r="H510" s="4">
        <f t="shared" si="8"/>
        <v>31.20706272</v>
      </c>
      <c r="I510" s="4">
        <f t="shared" si="9"/>
        <v>270.3692423</v>
      </c>
      <c r="J510" s="4">
        <f t="shared" si="10"/>
        <v>-49.11756201</v>
      </c>
      <c r="K510" s="2">
        <f t="shared" si="11"/>
        <v>0.2408228209</v>
      </c>
      <c r="L510" s="76">
        <f t="shared" si="1"/>
        <v>0.06604</v>
      </c>
    </row>
    <row r="511" ht="14.25" customHeight="1">
      <c r="A511" s="83">
        <f t="shared" si="12"/>
        <v>0.06604</v>
      </c>
      <c r="B511" s="4">
        <f t="shared" si="2"/>
        <v>1.977534186</v>
      </c>
      <c r="C511" s="4">
        <f t="shared" si="3"/>
        <v>1.948662187</v>
      </c>
      <c r="D511" s="4">
        <f t="shared" si="4"/>
        <v>3.147343408</v>
      </c>
      <c r="E511" s="4">
        <f t="shared" si="5"/>
        <v>0.1720595736</v>
      </c>
      <c r="F511" s="4">
        <f t="shared" si="6"/>
        <v>11.32550864</v>
      </c>
      <c r="G511" s="4">
        <f t="shared" si="7"/>
        <v>61.56823005</v>
      </c>
      <c r="H511" s="4">
        <f t="shared" si="8"/>
        <v>31.13383854</v>
      </c>
      <c r="I511" s="4">
        <f t="shared" si="9"/>
        <v>270.3692423</v>
      </c>
      <c r="J511" s="4">
        <f t="shared" si="10"/>
        <v>-49.10563603</v>
      </c>
      <c r="K511" s="2">
        <f t="shared" si="11"/>
        <v>0.2410799004</v>
      </c>
      <c r="L511" s="76">
        <f t="shared" si="1"/>
        <v>0.06617</v>
      </c>
    </row>
    <row r="512" ht="14.25" customHeight="1">
      <c r="A512" s="83">
        <f t="shared" si="12"/>
        <v>0.06617</v>
      </c>
      <c r="B512" s="4">
        <f t="shared" si="2"/>
        <v>1.971150453</v>
      </c>
      <c r="C512" s="4">
        <f t="shared" si="3"/>
        <v>1.942371656</v>
      </c>
      <c r="D512" s="4">
        <f t="shared" si="4"/>
        <v>3.137183382</v>
      </c>
      <c r="E512" s="4">
        <f t="shared" si="5"/>
        <v>0.1719845474</v>
      </c>
      <c r="F512" s="4">
        <f t="shared" si="6"/>
        <v>11.29387312</v>
      </c>
      <c r="G512" s="4">
        <f t="shared" si="7"/>
        <v>61.22475363</v>
      </c>
      <c r="H512" s="4">
        <f t="shared" si="8"/>
        <v>31.06041628</v>
      </c>
      <c r="I512" s="4">
        <f t="shared" si="9"/>
        <v>270.3692423</v>
      </c>
      <c r="J512" s="4">
        <f t="shared" si="10"/>
        <v>-49.09367779</v>
      </c>
      <c r="K512" s="2">
        <f t="shared" si="11"/>
        <v>0.2413361499</v>
      </c>
      <c r="L512" s="76">
        <f t="shared" si="1"/>
        <v>0.0663</v>
      </c>
    </row>
    <row r="513" ht="14.25" customHeight="1">
      <c r="A513" s="83">
        <f t="shared" si="12"/>
        <v>0.0663</v>
      </c>
      <c r="B513" s="4">
        <f t="shared" si="2"/>
        <v>1.964768275</v>
      </c>
      <c r="C513" s="4">
        <f t="shared" si="3"/>
        <v>1.936082658</v>
      </c>
      <c r="D513" s="4">
        <f t="shared" si="4"/>
        <v>3.12702583</v>
      </c>
      <c r="E513" s="4">
        <f t="shared" si="5"/>
        <v>0.1719097493</v>
      </c>
      <c r="F513" s="4">
        <f t="shared" si="6"/>
        <v>11.26220395</v>
      </c>
      <c r="G513" s="4">
        <f t="shared" si="7"/>
        <v>60.88187415</v>
      </c>
      <c r="H513" s="4">
        <f t="shared" si="8"/>
        <v>30.98679622</v>
      </c>
      <c r="I513" s="4">
        <f t="shared" si="9"/>
        <v>270.3692423</v>
      </c>
      <c r="J513" s="4">
        <f t="shared" si="10"/>
        <v>-49.08168733</v>
      </c>
      <c r="K513" s="2">
        <f t="shared" si="11"/>
        <v>0.2415915698</v>
      </c>
      <c r="L513" s="76">
        <f t="shared" si="1"/>
        <v>0.06643</v>
      </c>
    </row>
    <row r="514" ht="14.25" customHeight="1">
      <c r="A514" s="83">
        <f t="shared" si="12"/>
        <v>0.06643</v>
      </c>
      <c r="B514" s="4">
        <f t="shared" si="2"/>
        <v>1.958387656</v>
      </c>
      <c r="C514" s="4">
        <f t="shared" si="3"/>
        <v>1.929795196</v>
      </c>
      <c r="D514" s="4">
        <f t="shared" si="4"/>
        <v>3.116870759</v>
      </c>
      <c r="E514" s="4">
        <f t="shared" si="5"/>
        <v>0.1718351797</v>
      </c>
      <c r="F514" s="4">
        <f t="shared" si="6"/>
        <v>11.23050122</v>
      </c>
      <c r="G514" s="4">
        <f t="shared" si="7"/>
        <v>60.53959571</v>
      </c>
      <c r="H514" s="4">
        <f t="shared" si="8"/>
        <v>30.91297861</v>
      </c>
      <c r="I514" s="4">
        <f t="shared" si="9"/>
        <v>270.3692423</v>
      </c>
      <c r="J514" s="4">
        <f t="shared" si="10"/>
        <v>-49.0696647</v>
      </c>
      <c r="K514" s="2">
        <f t="shared" si="11"/>
        <v>0.2418461602</v>
      </c>
      <c r="L514" s="76">
        <f t="shared" si="1"/>
        <v>0.06656</v>
      </c>
    </row>
    <row r="515" ht="14.25" customHeight="1">
      <c r="A515" s="83">
        <f t="shared" si="12"/>
        <v>0.06656</v>
      </c>
      <c r="B515" s="4">
        <f t="shared" si="2"/>
        <v>1.952008599</v>
      </c>
      <c r="C515" s="4">
        <f t="shared" si="3"/>
        <v>1.923509274</v>
      </c>
      <c r="D515" s="4">
        <f t="shared" si="4"/>
        <v>3.106718175</v>
      </c>
      <c r="E515" s="4">
        <f t="shared" si="5"/>
        <v>0.1717608386</v>
      </c>
      <c r="F515" s="4">
        <f t="shared" si="6"/>
        <v>11.19876504</v>
      </c>
      <c r="G515" s="4">
        <f t="shared" si="7"/>
        <v>60.19792239</v>
      </c>
      <c r="H515" s="4">
        <f t="shared" si="8"/>
        <v>30.83896373</v>
      </c>
      <c r="I515" s="4">
        <f t="shared" si="9"/>
        <v>270.3692423</v>
      </c>
      <c r="J515" s="4">
        <f t="shared" si="10"/>
        <v>-49.05760993</v>
      </c>
      <c r="K515" s="2">
        <f t="shared" si="11"/>
        <v>0.2420999213</v>
      </c>
      <c r="L515" s="76">
        <f t="shared" si="1"/>
        <v>0.06669</v>
      </c>
    </row>
    <row r="516" ht="14.25" customHeight="1">
      <c r="A516" s="83">
        <f t="shared" si="12"/>
        <v>0.06669</v>
      </c>
      <c r="B516" s="4">
        <f t="shared" si="2"/>
        <v>1.94563111</v>
      </c>
      <c r="C516" s="4">
        <f t="shared" si="3"/>
        <v>1.917224896</v>
      </c>
      <c r="D516" s="4">
        <f t="shared" si="4"/>
        <v>3.096568086</v>
      </c>
      <c r="E516" s="4">
        <f t="shared" si="5"/>
        <v>0.1716867262</v>
      </c>
      <c r="F516" s="4">
        <f t="shared" si="6"/>
        <v>11.16699548</v>
      </c>
      <c r="G516" s="4">
        <f t="shared" si="7"/>
        <v>59.8568583</v>
      </c>
      <c r="H516" s="4">
        <f t="shared" si="8"/>
        <v>30.76475185</v>
      </c>
      <c r="I516" s="4">
        <f t="shared" si="9"/>
        <v>270.3692423</v>
      </c>
      <c r="J516" s="4">
        <f t="shared" si="10"/>
        <v>-49.04552309</v>
      </c>
      <c r="K516" s="2">
        <f t="shared" si="11"/>
        <v>0.2423528534</v>
      </c>
      <c r="L516" s="76">
        <f t="shared" si="1"/>
        <v>0.06682</v>
      </c>
    </row>
    <row r="517" ht="14.25" customHeight="1">
      <c r="A517" s="83">
        <f t="shared" si="12"/>
        <v>0.06682</v>
      </c>
      <c r="B517" s="4">
        <f t="shared" si="2"/>
        <v>1.939255192</v>
      </c>
      <c r="C517" s="4">
        <f t="shared" si="3"/>
        <v>1.910942066</v>
      </c>
      <c r="D517" s="4">
        <f t="shared" si="4"/>
        <v>3.086420497</v>
      </c>
      <c r="E517" s="4">
        <f t="shared" si="5"/>
        <v>0.1716128426</v>
      </c>
      <c r="F517" s="4">
        <f t="shared" si="6"/>
        <v>11.13519266</v>
      </c>
      <c r="G517" s="4">
        <f t="shared" si="7"/>
        <v>59.51640751</v>
      </c>
      <c r="H517" s="4">
        <f t="shared" si="8"/>
        <v>30.69034326</v>
      </c>
      <c r="I517" s="4">
        <f t="shared" si="9"/>
        <v>270.3692423</v>
      </c>
      <c r="J517" s="4">
        <f t="shared" si="10"/>
        <v>-49.0334042</v>
      </c>
      <c r="K517" s="2">
        <f t="shared" si="11"/>
        <v>0.2426049565</v>
      </c>
      <c r="L517" s="76">
        <f t="shared" si="1"/>
        <v>0.06695</v>
      </c>
    </row>
    <row r="518" ht="14.25" customHeight="1">
      <c r="A518" s="83">
        <f t="shared" si="12"/>
        <v>0.06695</v>
      </c>
      <c r="B518" s="4">
        <f t="shared" si="2"/>
        <v>1.932880849</v>
      </c>
      <c r="C518" s="4">
        <f t="shared" si="3"/>
        <v>1.904660789</v>
      </c>
      <c r="D518" s="4">
        <f t="shared" si="4"/>
        <v>3.076275416</v>
      </c>
      <c r="E518" s="4">
        <f t="shared" si="5"/>
        <v>0.1715391881</v>
      </c>
      <c r="F518" s="4">
        <f t="shared" si="6"/>
        <v>11.10335667</v>
      </c>
      <c r="G518" s="4">
        <f t="shared" si="7"/>
        <v>59.17657411</v>
      </c>
      <c r="H518" s="4">
        <f t="shared" si="8"/>
        <v>30.61573823</v>
      </c>
      <c r="I518" s="4">
        <f t="shared" si="9"/>
        <v>270.3692423</v>
      </c>
      <c r="J518" s="4">
        <f t="shared" si="10"/>
        <v>-49.02125332</v>
      </c>
      <c r="K518" s="2">
        <f t="shared" si="11"/>
        <v>0.242856231</v>
      </c>
      <c r="L518" s="76">
        <f t="shared" si="1"/>
        <v>0.06708</v>
      </c>
    </row>
    <row r="519" ht="14.25" customHeight="1">
      <c r="A519" s="83">
        <f t="shared" si="12"/>
        <v>0.06708</v>
      </c>
      <c r="B519" s="4">
        <f t="shared" si="2"/>
        <v>1.926508086</v>
      </c>
      <c r="C519" s="4">
        <f t="shared" si="3"/>
        <v>1.898381068</v>
      </c>
      <c r="D519" s="4">
        <f t="shared" si="4"/>
        <v>3.066132849</v>
      </c>
      <c r="E519" s="4">
        <f t="shared" si="5"/>
        <v>0.1714657628</v>
      </c>
      <c r="F519" s="4">
        <f t="shared" si="6"/>
        <v>11.07148761</v>
      </c>
      <c r="G519" s="4">
        <f t="shared" si="7"/>
        <v>58.8373622</v>
      </c>
      <c r="H519" s="4">
        <f t="shared" si="8"/>
        <v>30.54093705</v>
      </c>
      <c r="I519" s="4">
        <f t="shared" si="9"/>
        <v>270.3692423</v>
      </c>
      <c r="J519" s="4">
        <f t="shared" si="10"/>
        <v>-49.0090705</v>
      </c>
      <c r="K519" s="2">
        <f t="shared" si="11"/>
        <v>0.2431066771</v>
      </c>
      <c r="L519" s="76">
        <f t="shared" si="1"/>
        <v>0.06721</v>
      </c>
    </row>
    <row r="520" ht="14.25" customHeight="1">
      <c r="A520" s="83">
        <f t="shared" si="12"/>
        <v>0.06721</v>
      </c>
      <c r="B520" s="4">
        <f t="shared" si="2"/>
        <v>1.920136907</v>
      </c>
      <c r="C520" s="4">
        <f t="shared" si="3"/>
        <v>1.892102908</v>
      </c>
      <c r="D520" s="4">
        <f t="shared" si="4"/>
        <v>3.055992802</v>
      </c>
      <c r="E520" s="4">
        <f t="shared" si="5"/>
        <v>0.1713925668</v>
      </c>
      <c r="F520" s="4">
        <f t="shared" si="6"/>
        <v>11.03958558</v>
      </c>
      <c r="G520" s="4">
        <f t="shared" si="7"/>
        <v>58.49877585</v>
      </c>
      <c r="H520" s="4">
        <f t="shared" si="8"/>
        <v>30.46594002</v>
      </c>
      <c r="I520" s="4">
        <f t="shared" si="9"/>
        <v>270.3692423</v>
      </c>
      <c r="J520" s="4">
        <f t="shared" si="10"/>
        <v>-48.99685577</v>
      </c>
      <c r="K520" s="2">
        <f t="shared" si="11"/>
        <v>0.2433562949</v>
      </c>
      <c r="L520" s="76">
        <f t="shared" si="1"/>
        <v>0.06734</v>
      </c>
    </row>
    <row r="521" ht="14.25" customHeight="1">
      <c r="A521" s="83">
        <f t="shared" si="12"/>
        <v>0.06734</v>
      </c>
      <c r="B521" s="4">
        <f t="shared" si="2"/>
        <v>1.913767316</v>
      </c>
      <c r="C521" s="4">
        <f t="shared" si="3"/>
        <v>1.885826313</v>
      </c>
      <c r="D521" s="4">
        <f t="shared" si="4"/>
        <v>3.045855283</v>
      </c>
      <c r="E521" s="4">
        <f t="shared" si="5"/>
        <v>0.1713196004</v>
      </c>
      <c r="F521" s="4">
        <f t="shared" si="6"/>
        <v>11.00765067</v>
      </c>
      <c r="G521" s="4">
        <f t="shared" si="7"/>
        <v>58.16081914</v>
      </c>
      <c r="H521" s="4">
        <f t="shared" si="8"/>
        <v>30.39074743</v>
      </c>
      <c r="I521" s="4">
        <f t="shared" si="9"/>
        <v>270.3692423</v>
      </c>
      <c r="J521" s="4">
        <f t="shared" si="10"/>
        <v>-48.9846092</v>
      </c>
      <c r="K521" s="2">
        <f t="shared" si="11"/>
        <v>0.2436050846</v>
      </c>
      <c r="L521" s="76">
        <f t="shared" si="1"/>
        <v>0.06747</v>
      </c>
    </row>
    <row r="522" ht="14.25" customHeight="1">
      <c r="A522" s="83">
        <f t="shared" si="12"/>
        <v>0.06747</v>
      </c>
      <c r="B522" s="4">
        <f t="shared" si="2"/>
        <v>1.907399317</v>
      </c>
      <c r="C522" s="4">
        <f t="shared" si="3"/>
        <v>1.879551287</v>
      </c>
      <c r="D522" s="4">
        <f t="shared" si="4"/>
        <v>3.035720297</v>
      </c>
      <c r="E522" s="4">
        <f t="shared" si="5"/>
        <v>0.1712468636</v>
      </c>
      <c r="F522" s="4">
        <f t="shared" si="6"/>
        <v>10.97568299</v>
      </c>
      <c r="G522" s="4">
        <f t="shared" si="7"/>
        <v>57.82349615</v>
      </c>
      <c r="H522" s="4">
        <f t="shared" si="8"/>
        <v>30.31535958</v>
      </c>
      <c r="I522" s="4">
        <f t="shared" si="9"/>
        <v>270.3692423</v>
      </c>
      <c r="J522" s="4">
        <f t="shared" si="10"/>
        <v>-48.97233082</v>
      </c>
      <c r="K522" s="2">
        <f t="shared" si="11"/>
        <v>0.2438530466</v>
      </c>
      <c r="L522" s="76">
        <f t="shared" si="1"/>
        <v>0.0676</v>
      </c>
    </row>
    <row r="523" ht="14.25" customHeight="1">
      <c r="A523" s="83">
        <f t="shared" si="12"/>
        <v>0.0676</v>
      </c>
      <c r="B523" s="4">
        <f t="shared" si="2"/>
        <v>1.901032914</v>
      </c>
      <c r="C523" s="4">
        <f t="shared" si="3"/>
        <v>1.873277833</v>
      </c>
      <c r="D523" s="4">
        <f t="shared" si="4"/>
        <v>3.025587852</v>
      </c>
      <c r="E523" s="4">
        <f t="shared" si="5"/>
        <v>0.1711743566</v>
      </c>
      <c r="F523" s="4">
        <f t="shared" si="6"/>
        <v>10.94368263</v>
      </c>
      <c r="G523" s="4">
        <f t="shared" si="7"/>
        <v>57.48681096</v>
      </c>
      <c r="H523" s="4">
        <f t="shared" si="8"/>
        <v>30.23977678</v>
      </c>
      <c r="I523" s="4">
        <f t="shared" si="9"/>
        <v>270.3692423</v>
      </c>
      <c r="J523" s="4">
        <f t="shared" si="10"/>
        <v>-48.96002069</v>
      </c>
      <c r="K523" s="2">
        <f t="shared" si="11"/>
        <v>0.2441001808</v>
      </c>
      <c r="L523" s="76">
        <f t="shared" si="1"/>
        <v>0.06773</v>
      </c>
    </row>
    <row r="524" ht="14.25" customHeight="1">
      <c r="A524" s="83">
        <f t="shared" si="12"/>
        <v>0.06773</v>
      </c>
      <c r="B524" s="4">
        <f t="shared" si="2"/>
        <v>1.894668111</v>
      </c>
      <c r="C524" s="4">
        <f t="shared" si="3"/>
        <v>1.867005957</v>
      </c>
      <c r="D524" s="4">
        <f t="shared" si="4"/>
        <v>3.015457954</v>
      </c>
      <c r="E524" s="4">
        <f t="shared" si="5"/>
        <v>0.1711020797</v>
      </c>
      <c r="F524" s="4">
        <f t="shared" si="6"/>
        <v>10.9116497</v>
      </c>
      <c r="G524" s="4">
        <f t="shared" si="7"/>
        <v>57.15076763</v>
      </c>
      <c r="H524" s="4">
        <f t="shared" si="8"/>
        <v>30.16399933</v>
      </c>
      <c r="I524" s="4">
        <f t="shared" si="9"/>
        <v>270.3692423</v>
      </c>
      <c r="J524" s="4">
        <f t="shared" si="10"/>
        <v>-48.94767886</v>
      </c>
      <c r="K524" s="2">
        <f t="shared" si="11"/>
        <v>0.2443464877</v>
      </c>
      <c r="L524" s="76">
        <f t="shared" si="1"/>
        <v>0.06786</v>
      </c>
    </row>
    <row r="525" ht="14.25" customHeight="1">
      <c r="A525" s="83">
        <f t="shared" si="12"/>
        <v>0.06786</v>
      </c>
      <c r="B525" s="4">
        <f t="shared" si="2"/>
        <v>1.888304913</v>
      </c>
      <c r="C525" s="4">
        <f t="shared" si="3"/>
        <v>1.860735661</v>
      </c>
      <c r="D525" s="4">
        <f t="shared" si="4"/>
        <v>3.00533061</v>
      </c>
      <c r="E525" s="4">
        <f t="shared" si="5"/>
        <v>0.1710300328</v>
      </c>
      <c r="F525" s="4">
        <f t="shared" si="6"/>
        <v>10.87958431</v>
      </c>
      <c r="G525" s="4">
        <f t="shared" si="7"/>
        <v>56.81537024</v>
      </c>
      <c r="H525" s="4">
        <f t="shared" si="8"/>
        <v>30.08802755</v>
      </c>
      <c r="I525" s="4">
        <f t="shared" si="9"/>
        <v>270.3692423</v>
      </c>
      <c r="J525" s="4">
        <f t="shared" si="10"/>
        <v>-48.93530538</v>
      </c>
      <c r="K525" s="2">
        <f t="shared" si="11"/>
        <v>0.2445919673</v>
      </c>
      <c r="L525" s="76">
        <f t="shared" si="1"/>
        <v>0.06799</v>
      </c>
    </row>
    <row r="526" ht="14.25" customHeight="1">
      <c r="A526" s="83">
        <f t="shared" si="12"/>
        <v>0.06799</v>
      </c>
      <c r="B526" s="4">
        <f t="shared" si="2"/>
        <v>1.881943323</v>
      </c>
      <c r="C526" s="4">
        <f t="shared" si="3"/>
        <v>1.854466951</v>
      </c>
      <c r="D526" s="4">
        <f t="shared" si="4"/>
        <v>2.995205825</v>
      </c>
      <c r="E526" s="4">
        <f t="shared" si="5"/>
        <v>0.1709582163</v>
      </c>
      <c r="F526" s="4">
        <f t="shared" si="6"/>
        <v>10.84748654</v>
      </c>
      <c r="G526" s="4">
        <f t="shared" si="7"/>
        <v>56.48062285</v>
      </c>
      <c r="H526" s="4">
        <f t="shared" si="8"/>
        <v>30.01186176</v>
      </c>
      <c r="I526" s="4">
        <f t="shared" si="9"/>
        <v>270.3692423</v>
      </c>
      <c r="J526" s="4">
        <f t="shared" si="10"/>
        <v>-48.9229003</v>
      </c>
      <c r="K526" s="2">
        <f t="shared" si="11"/>
        <v>0.24483662</v>
      </c>
      <c r="L526" s="76">
        <f t="shared" si="1"/>
        <v>0.06812</v>
      </c>
    </row>
    <row r="527" ht="14.25" customHeight="1">
      <c r="A527" s="83">
        <f t="shared" si="12"/>
        <v>0.06812</v>
      </c>
      <c r="B527" s="4">
        <f t="shared" si="2"/>
        <v>1.875583346</v>
      </c>
      <c r="C527" s="4">
        <f t="shared" si="3"/>
        <v>1.848199829</v>
      </c>
      <c r="D527" s="4">
        <f t="shared" si="4"/>
        <v>2.985083607</v>
      </c>
      <c r="E527" s="4">
        <f t="shared" si="5"/>
        <v>0.1708866302</v>
      </c>
      <c r="F527" s="4">
        <f t="shared" si="6"/>
        <v>10.81535651</v>
      </c>
      <c r="G527" s="4">
        <f t="shared" si="7"/>
        <v>56.14652951</v>
      </c>
      <c r="H527" s="4">
        <f t="shared" si="8"/>
        <v>29.93550227</v>
      </c>
      <c r="I527" s="4">
        <f t="shared" si="9"/>
        <v>270.3692423</v>
      </c>
      <c r="J527" s="4">
        <f t="shared" si="10"/>
        <v>-48.91046368</v>
      </c>
      <c r="K527" s="2">
        <f t="shared" si="11"/>
        <v>0.2450804458</v>
      </c>
      <c r="L527" s="76">
        <f t="shared" si="1"/>
        <v>0.06825</v>
      </c>
    </row>
    <row r="528" ht="14.25" customHeight="1">
      <c r="A528" s="83">
        <f t="shared" si="12"/>
        <v>0.06825</v>
      </c>
      <c r="B528" s="4">
        <f t="shared" si="2"/>
        <v>1.869224986</v>
      </c>
      <c r="C528" s="4">
        <f t="shared" si="3"/>
        <v>1.841934301</v>
      </c>
      <c r="D528" s="4">
        <f t="shared" si="4"/>
        <v>2.974963963</v>
      </c>
      <c r="E528" s="4">
        <f t="shared" si="5"/>
        <v>0.1708152748</v>
      </c>
      <c r="F528" s="4">
        <f t="shared" si="6"/>
        <v>10.78319432</v>
      </c>
      <c r="G528" s="4">
        <f t="shared" si="7"/>
        <v>55.8130943</v>
      </c>
      <c r="H528" s="4">
        <f t="shared" si="8"/>
        <v>29.85894941</v>
      </c>
      <c r="I528" s="4">
        <f t="shared" si="9"/>
        <v>270.3692423</v>
      </c>
      <c r="J528" s="4">
        <f t="shared" si="10"/>
        <v>-48.89799556</v>
      </c>
      <c r="K528" s="2">
        <f t="shared" si="11"/>
        <v>0.245323445</v>
      </c>
      <c r="L528" s="76">
        <f t="shared" si="1"/>
        <v>0.06838</v>
      </c>
    </row>
    <row r="529" ht="14.25" customHeight="1">
      <c r="A529" s="83">
        <f t="shared" si="12"/>
        <v>0.06838</v>
      </c>
      <c r="B529" s="4">
        <f t="shared" si="2"/>
        <v>1.862868246</v>
      </c>
      <c r="C529" s="4">
        <f t="shared" si="3"/>
        <v>1.83567037</v>
      </c>
      <c r="D529" s="4">
        <f t="shared" si="4"/>
        <v>2.964846898</v>
      </c>
      <c r="E529" s="4">
        <f t="shared" si="5"/>
        <v>0.1707441501</v>
      </c>
      <c r="F529" s="4">
        <f t="shared" si="6"/>
        <v>10.75100008</v>
      </c>
      <c r="G529" s="4">
        <f t="shared" si="7"/>
        <v>55.48032125</v>
      </c>
      <c r="H529" s="4">
        <f t="shared" si="8"/>
        <v>29.78220352</v>
      </c>
      <c r="I529" s="4">
        <f t="shared" si="9"/>
        <v>270.3692423</v>
      </c>
      <c r="J529" s="4">
        <f t="shared" si="10"/>
        <v>-48.885496</v>
      </c>
      <c r="K529" s="2">
        <f t="shared" si="11"/>
        <v>0.2455656179</v>
      </c>
      <c r="L529" s="76">
        <f t="shared" si="1"/>
        <v>0.06851</v>
      </c>
    </row>
    <row r="530" ht="14.25" customHeight="1">
      <c r="A530" s="83">
        <f t="shared" si="12"/>
        <v>0.06851</v>
      </c>
      <c r="B530" s="4">
        <f t="shared" si="2"/>
        <v>1.856513132</v>
      </c>
      <c r="C530" s="4">
        <f t="shared" si="3"/>
        <v>1.82940804</v>
      </c>
      <c r="D530" s="4">
        <f t="shared" si="4"/>
        <v>2.954732419</v>
      </c>
      <c r="E530" s="4">
        <f t="shared" si="5"/>
        <v>0.1706732562</v>
      </c>
      <c r="F530" s="4">
        <f t="shared" si="6"/>
        <v>10.71877388</v>
      </c>
      <c r="G530" s="4">
        <f t="shared" si="7"/>
        <v>55.14821443</v>
      </c>
      <c r="H530" s="4">
        <f t="shared" si="8"/>
        <v>29.70526493</v>
      </c>
      <c r="I530" s="4">
        <f t="shared" si="9"/>
        <v>270.3692423</v>
      </c>
      <c r="J530" s="4">
        <f t="shared" si="10"/>
        <v>-48.87296505</v>
      </c>
      <c r="K530" s="2">
        <f t="shared" si="11"/>
        <v>0.2458069646</v>
      </c>
      <c r="L530" s="76">
        <f t="shared" si="1"/>
        <v>0.06864</v>
      </c>
    </row>
    <row r="531" ht="14.25" customHeight="1">
      <c r="A531" s="83">
        <f t="shared" si="12"/>
        <v>0.06864</v>
      </c>
      <c r="B531" s="4">
        <f t="shared" si="2"/>
        <v>1.850159647</v>
      </c>
      <c r="C531" s="4">
        <f t="shared" si="3"/>
        <v>1.823147316</v>
      </c>
      <c r="D531" s="4">
        <f t="shared" si="4"/>
        <v>2.944620533</v>
      </c>
      <c r="E531" s="4">
        <f t="shared" si="5"/>
        <v>0.1706025935</v>
      </c>
      <c r="F531" s="4">
        <f t="shared" si="6"/>
        <v>10.68651583</v>
      </c>
      <c r="G531" s="4">
        <f t="shared" si="7"/>
        <v>54.81677788</v>
      </c>
      <c r="H531" s="4">
        <f t="shared" si="8"/>
        <v>29.62813398</v>
      </c>
      <c r="I531" s="4">
        <f t="shared" si="9"/>
        <v>270.3692423</v>
      </c>
      <c r="J531" s="4">
        <f t="shared" si="10"/>
        <v>-48.86040278</v>
      </c>
      <c r="K531" s="2">
        <f t="shared" si="11"/>
        <v>0.2460474854</v>
      </c>
      <c r="L531" s="76">
        <f t="shared" si="1"/>
        <v>0.06877</v>
      </c>
    </row>
    <row r="532" ht="14.25" customHeight="1">
      <c r="A532" s="83">
        <f t="shared" si="12"/>
        <v>0.06877</v>
      </c>
      <c r="B532" s="4">
        <f t="shared" si="2"/>
        <v>1.843807794</v>
      </c>
      <c r="C532" s="4">
        <f t="shared" si="3"/>
        <v>1.8168882</v>
      </c>
      <c r="D532" s="4">
        <f t="shared" si="4"/>
        <v>2.934511246</v>
      </c>
      <c r="E532" s="4">
        <f t="shared" si="5"/>
        <v>0.1705321619</v>
      </c>
      <c r="F532" s="4">
        <f t="shared" si="6"/>
        <v>10.65422604</v>
      </c>
      <c r="G532" s="4">
        <f t="shared" si="7"/>
        <v>54.48601564</v>
      </c>
      <c r="H532" s="4">
        <f t="shared" si="8"/>
        <v>29.550811</v>
      </c>
      <c r="I532" s="4">
        <f t="shared" si="9"/>
        <v>270.3692423</v>
      </c>
      <c r="J532" s="4">
        <f t="shared" si="10"/>
        <v>-48.84780923</v>
      </c>
      <c r="K532" s="2">
        <f t="shared" si="11"/>
        <v>0.2462871804</v>
      </c>
      <c r="L532" s="76">
        <f t="shared" si="1"/>
        <v>0.0689</v>
      </c>
    </row>
    <row r="533" ht="14.25" customHeight="1">
      <c r="A533" s="83">
        <f t="shared" si="12"/>
        <v>0.0689</v>
      </c>
      <c r="B533" s="4">
        <f t="shared" si="2"/>
        <v>1.837457579</v>
      </c>
      <c r="C533" s="4">
        <f t="shared" si="3"/>
        <v>1.810630698</v>
      </c>
      <c r="D533" s="4">
        <f t="shared" si="4"/>
        <v>2.924404564</v>
      </c>
      <c r="E533" s="4">
        <f t="shared" si="5"/>
        <v>0.1704619616</v>
      </c>
      <c r="F533" s="4">
        <f t="shared" si="6"/>
        <v>10.62190462</v>
      </c>
      <c r="G533" s="4">
        <f t="shared" si="7"/>
        <v>54.15593175</v>
      </c>
      <c r="H533" s="4">
        <f t="shared" si="8"/>
        <v>29.47329635</v>
      </c>
      <c r="I533" s="4">
        <f t="shared" si="9"/>
        <v>270.3692423</v>
      </c>
      <c r="J533" s="4">
        <f t="shared" si="10"/>
        <v>-48.83518446</v>
      </c>
      <c r="K533" s="2">
        <f t="shared" si="11"/>
        <v>0.2465260499</v>
      </c>
      <c r="L533" s="76">
        <f t="shared" si="1"/>
        <v>0.06903</v>
      </c>
    </row>
    <row r="534" ht="14.25" customHeight="1">
      <c r="A534" s="83">
        <f t="shared" si="12"/>
        <v>0.06903</v>
      </c>
      <c r="B534" s="4">
        <f t="shared" si="2"/>
        <v>1.831109005</v>
      </c>
      <c r="C534" s="4">
        <f t="shared" si="3"/>
        <v>1.804374814</v>
      </c>
      <c r="D534" s="4">
        <f t="shared" si="4"/>
        <v>2.914300495</v>
      </c>
      <c r="E534" s="4">
        <f t="shared" si="5"/>
        <v>0.1703919929</v>
      </c>
      <c r="F534" s="4">
        <f t="shared" si="6"/>
        <v>10.58955168</v>
      </c>
      <c r="G534" s="4">
        <f t="shared" si="7"/>
        <v>53.82653025</v>
      </c>
      <c r="H534" s="4">
        <f t="shared" si="8"/>
        <v>29.39559038</v>
      </c>
      <c r="I534" s="4">
        <f t="shared" si="9"/>
        <v>270.3692423</v>
      </c>
      <c r="J534" s="4">
        <f t="shared" si="10"/>
        <v>-48.82252853</v>
      </c>
      <c r="K534" s="2">
        <f t="shared" si="11"/>
        <v>0.246764094</v>
      </c>
      <c r="L534" s="76">
        <f t="shared" si="1"/>
        <v>0.06916</v>
      </c>
    </row>
    <row r="535" ht="14.25" customHeight="1">
      <c r="A535" s="83">
        <f t="shared" si="12"/>
        <v>0.06916</v>
      </c>
      <c r="B535" s="4">
        <f t="shared" si="2"/>
        <v>1.824762076</v>
      </c>
      <c r="C535" s="4">
        <f t="shared" si="3"/>
        <v>1.79812055</v>
      </c>
      <c r="D535" s="4">
        <f t="shared" si="4"/>
        <v>2.904199044</v>
      </c>
      <c r="E535" s="4">
        <f t="shared" si="5"/>
        <v>0.1703222557</v>
      </c>
      <c r="F535" s="4">
        <f t="shared" si="6"/>
        <v>10.55716731</v>
      </c>
      <c r="G535" s="4">
        <f t="shared" si="7"/>
        <v>53.49781515</v>
      </c>
      <c r="H535" s="4">
        <f t="shared" si="8"/>
        <v>29.31769344</v>
      </c>
      <c r="I535" s="4">
        <f t="shared" si="9"/>
        <v>270.3692423</v>
      </c>
      <c r="J535" s="4">
        <f t="shared" si="10"/>
        <v>-48.8098415</v>
      </c>
      <c r="K535" s="2">
        <f t="shared" si="11"/>
        <v>0.2470013131</v>
      </c>
      <c r="L535" s="76">
        <f t="shared" si="1"/>
        <v>0.06929</v>
      </c>
    </row>
    <row r="536" ht="14.25" customHeight="1">
      <c r="A536" s="83">
        <f t="shared" si="12"/>
        <v>0.06929</v>
      </c>
      <c r="B536" s="4">
        <f t="shared" si="2"/>
        <v>1.818416797</v>
      </c>
      <c r="C536" s="4">
        <f t="shared" si="3"/>
        <v>1.791867912</v>
      </c>
      <c r="D536" s="4">
        <f t="shared" si="4"/>
        <v>2.894100218</v>
      </c>
      <c r="E536" s="4">
        <f t="shared" si="5"/>
        <v>0.1702527503</v>
      </c>
      <c r="F536" s="4">
        <f t="shared" si="6"/>
        <v>10.52475163</v>
      </c>
      <c r="G536" s="4">
        <f t="shared" si="7"/>
        <v>53.1697905</v>
      </c>
      <c r="H536" s="4">
        <f t="shared" si="8"/>
        <v>29.2396059</v>
      </c>
      <c r="I536" s="4">
        <f t="shared" si="9"/>
        <v>270.3692423</v>
      </c>
      <c r="J536" s="4">
        <f t="shared" si="10"/>
        <v>-48.79712343</v>
      </c>
      <c r="K536" s="2">
        <f t="shared" si="11"/>
        <v>0.2472377073</v>
      </c>
      <c r="L536" s="76">
        <f t="shared" si="1"/>
        <v>0.06942</v>
      </c>
    </row>
    <row r="537" ht="14.25" customHeight="1">
      <c r="A537" s="83">
        <f t="shared" si="12"/>
        <v>0.06942</v>
      </c>
      <c r="B537" s="4">
        <f t="shared" si="2"/>
        <v>1.812073171</v>
      </c>
      <c r="C537" s="4">
        <f t="shared" si="3"/>
        <v>1.785616903</v>
      </c>
      <c r="D537" s="4">
        <f t="shared" si="4"/>
        <v>2.884004024</v>
      </c>
      <c r="E537" s="4">
        <f t="shared" si="5"/>
        <v>0.1701834769</v>
      </c>
      <c r="F537" s="4">
        <f t="shared" si="6"/>
        <v>10.49230475</v>
      </c>
      <c r="G537" s="4">
        <f t="shared" si="7"/>
        <v>52.8424603</v>
      </c>
      <c r="H537" s="4">
        <f t="shared" si="8"/>
        <v>29.16132811</v>
      </c>
      <c r="I537" s="4">
        <f t="shared" si="9"/>
        <v>270.3692423</v>
      </c>
      <c r="J537" s="4">
        <f t="shared" si="10"/>
        <v>-48.78437437</v>
      </c>
      <c r="K537" s="2">
        <f t="shared" si="11"/>
        <v>0.2474732768</v>
      </c>
      <c r="L537" s="76">
        <f t="shared" si="1"/>
        <v>0.06955</v>
      </c>
    </row>
    <row r="538" ht="14.25" customHeight="1">
      <c r="A538" s="83">
        <f t="shared" si="12"/>
        <v>0.06955</v>
      </c>
      <c r="B538" s="4">
        <f t="shared" si="2"/>
        <v>1.805731202</v>
      </c>
      <c r="C538" s="4">
        <f t="shared" si="3"/>
        <v>1.779367527</v>
      </c>
      <c r="D538" s="4">
        <f t="shared" si="4"/>
        <v>2.873910467</v>
      </c>
      <c r="E538" s="4">
        <f t="shared" si="5"/>
        <v>0.1701144354</v>
      </c>
      <c r="F538" s="4">
        <f t="shared" si="6"/>
        <v>10.45982678</v>
      </c>
      <c r="G538" s="4">
        <f t="shared" si="7"/>
        <v>52.51582857</v>
      </c>
      <c r="H538" s="4">
        <f t="shared" si="8"/>
        <v>29.08286045</v>
      </c>
      <c r="I538" s="4">
        <f t="shared" si="9"/>
        <v>270.3692423</v>
      </c>
      <c r="J538" s="4">
        <f t="shared" si="10"/>
        <v>-48.77159439</v>
      </c>
      <c r="K538" s="2">
        <f t="shared" si="11"/>
        <v>0.2477080219</v>
      </c>
      <c r="L538" s="76">
        <f t="shared" si="1"/>
        <v>0.06968</v>
      </c>
    </row>
    <row r="539" ht="14.25" customHeight="1">
      <c r="A539" s="83">
        <f t="shared" si="12"/>
        <v>0.06968</v>
      </c>
      <c r="B539" s="4">
        <f t="shared" si="2"/>
        <v>1.799390895</v>
      </c>
      <c r="C539" s="4">
        <f t="shared" si="3"/>
        <v>1.773119788</v>
      </c>
      <c r="D539" s="4">
        <f t="shared" si="4"/>
        <v>2.863819555</v>
      </c>
      <c r="E539" s="4">
        <f t="shared" si="5"/>
        <v>0.1700456262</v>
      </c>
      <c r="F539" s="4">
        <f t="shared" si="6"/>
        <v>10.42731782</v>
      </c>
      <c r="G539" s="4">
        <f t="shared" si="7"/>
        <v>52.18989932</v>
      </c>
      <c r="H539" s="4">
        <f t="shared" si="8"/>
        <v>29.00420329</v>
      </c>
      <c r="I539" s="4">
        <f t="shared" si="9"/>
        <v>270.3692423</v>
      </c>
      <c r="J539" s="4">
        <f t="shared" si="10"/>
        <v>-48.75878354</v>
      </c>
      <c r="K539" s="2">
        <f t="shared" si="11"/>
        <v>0.2479419427</v>
      </c>
      <c r="L539" s="76">
        <f t="shared" si="1"/>
        <v>0.06981</v>
      </c>
    </row>
    <row r="540" ht="14.25" customHeight="1">
      <c r="A540" s="83">
        <f t="shared" si="12"/>
        <v>0.06981</v>
      </c>
      <c r="B540" s="4">
        <f t="shared" si="2"/>
        <v>1.793052253</v>
      </c>
      <c r="C540" s="4">
        <f t="shared" si="3"/>
        <v>1.76687369</v>
      </c>
      <c r="D540" s="4">
        <f t="shared" si="4"/>
        <v>2.853731293</v>
      </c>
      <c r="E540" s="4">
        <f t="shared" si="5"/>
        <v>0.1699770492</v>
      </c>
      <c r="F540" s="4">
        <f t="shared" si="6"/>
        <v>10.39477799</v>
      </c>
      <c r="G540" s="4">
        <f t="shared" si="7"/>
        <v>51.86467656</v>
      </c>
      <c r="H540" s="4">
        <f t="shared" si="8"/>
        <v>28.92535701</v>
      </c>
      <c r="I540" s="4">
        <f t="shared" si="9"/>
        <v>270.3692423</v>
      </c>
      <c r="J540" s="4">
        <f t="shared" si="10"/>
        <v>-48.74594189</v>
      </c>
      <c r="K540" s="2">
        <f t="shared" si="11"/>
        <v>0.2481750395</v>
      </c>
      <c r="L540" s="76">
        <f t="shared" si="1"/>
        <v>0.06994</v>
      </c>
    </row>
    <row r="541" ht="14.25" customHeight="1">
      <c r="A541" s="83">
        <f t="shared" si="12"/>
        <v>0.06994</v>
      </c>
      <c r="B541" s="4">
        <f t="shared" si="2"/>
        <v>1.786715281</v>
      </c>
      <c r="C541" s="4">
        <f t="shared" si="3"/>
        <v>1.760629237</v>
      </c>
      <c r="D541" s="4">
        <f t="shared" si="4"/>
        <v>2.843645688</v>
      </c>
      <c r="E541" s="4">
        <f t="shared" si="5"/>
        <v>0.1699087047</v>
      </c>
      <c r="F541" s="4">
        <f t="shared" si="6"/>
        <v>10.3622074</v>
      </c>
      <c r="G541" s="4">
        <f t="shared" si="7"/>
        <v>51.54016428</v>
      </c>
      <c r="H541" s="4">
        <f t="shared" si="8"/>
        <v>28.84632199</v>
      </c>
      <c r="I541" s="4">
        <f t="shared" si="9"/>
        <v>270.3692423</v>
      </c>
      <c r="J541" s="4">
        <f t="shared" si="10"/>
        <v>-48.7330695</v>
      </c>
      <c r="K541" s="2">
        <f t="shared" si="11"/>
        <v>0.2484073125</v>
      </c>
      <c r="L541" s="76">
        <f t="shared" si="1"/>
        <v>0.07007</v>
      </c>
    </row>
    <row r="542" ht="14.25" customHeight="1">
      <c r="A542" s="83">
        <f t="shared" si="12"/>
        <v>0.07007</v>
      </c>
      <c r="B542" s="4">
        <f t="shared" si="2"/>
        <v>1.780379982</v>
      </c>
      <c r="C542" s="4">
        <f t="shared" si="3"/>
        <v>1.754386434</v>
      </c>
      <c r="D542" s="4">
        <f t="shared" si="4"/>
        <v>2.833562746</v>
      </c>
      <c r="E542" s="4">
        <f t="shared" si="5"/>
        <v>0.1698405928</v>
      </c>
      <c r="F542" s="4">
        <f t="shared" si="6"/>
        <v>10.32960616</v>
      </c>
      <c r="G542" s="4">
        <f t="shared" si="7"/>
        <v>51.21636648</v>
      </c>
      <c r="H542" s="4">
        <f t="shared" si="8"/>
        <v>28.7670986</v>
      </c>
      <c r="I542" s="4">
        <f t="shared" si="9"/>
        <v>270.3692423</v>
      </c>
      <c r="J542" s="4">
        <f t="shared" si="10"/>
        <v>-48.72016643</v>
      </c>
      <c r="K542" s="2">
        <f t="shared" si="11"/>
        <v>0.2486387619</v>
      </c>
      <c r="L542" s="76">
        <f t="shared" si="1"/>
        <v>0.0702</v>
      </c>
    </row>
    <row r="543" ht="14.25" customHeight="1">
      <c r="A543" s="83">
        <f t="shared" si="12"/>
        <v>0.0702</v>
      </c>
      <c r="B543" s="4">
        <f t="shared" si="2"/>
        <v>1.77404636</v>
      </c>
      <c r="C543" s="4">
        <f t="shared" si="3"/>
        <v>1.748145283</v>
      </c>
      <c r="D543" s="4">
        <f t="shared" si="4"/>
        <v>2.823482475</v>
      </c>
      <c r="E543" s="4">
        <f t="shared" si="5"/>
        <v>0.1697727135</v>
      </c>
      <c r="F543" s="4">
        <f t="shared" si="6"/>
        <v>10.29697439</v>
      </c>
      <c r="G543" s="4">
        <f t="shared" si="7"/>
        <v>50.89328715</v>
      </c>
      <c r="H543" s="4">
        <f t="shared" si="8"/>
        <v>28.68768725</v>
      </c>
      <c r="I543" s="4">
        <f t="shared" si="9"/>
        <v>270.3692423</v>
      </c>
      <c r="J543" s="4">
        <f t="shared" si="10"/>
        <v>-48.70723275</v>
      </c>
      <c r="K543" s="2">
        <f t="shared" si="11"/>
        <v>0.2488693879</v>
      </c>
      <c r="L543" s="76">
        <f t="shared" si="1"/>
        <v>0.07033</v>
      </c>
    </row>
    <row r="544" ht="14.25" customHeight="1">
      <c r="A544" s="83">
        <f t="shared" si="12"/>
        <v>0.07033</v>
      </c>
      <c r="B544" s="4">
        <f t="shared" si="2"/>
        <v>1.76771442</v>
      </c>
      <c r="C544" s="4">
        <f t="shared" si="3"/>
        <v>1.741905789</v>
      </c>
      <c r="D544" s="4">
        <f t="shared" si="4"/>
        <v>2.813404879</v>
      </c>
      <c r="E544" s="4">
        <f t="shared" si="5"/>
        <v>0.1697050671</v>
      </c>
      <c r="F544" s="4">
        <f t="shared" si="6"/>
        <v>10.26431219</v>
      </c>
      <c r="G544" s="4">
        <f t="shared" si="7"/>
        <v>50.57093026</v>
      </c>
      <c r="H544" s="4">
        <f t="shared" si="8"/>
        <v>28.60808833</v>
      </c>
      <c r="I544" s="4">
        <f t="shared" si="9"/>
        <v>270.3692423</v>
      </c>
      <c r="J544" s="4">
        <f t="shared" si="10"/>
        <v>-48.69426852</v>
      </c>
      <c r="K544" s="2">
        <f t="shared" si="11"/>
        <v>0.2490991908</v>
      </c>
      <c r="L544" s="76">
        <f t="shared" si="1"/>
        <v>0.07046</v>
      </c>
    </row>
    <row r="545" ht="14.25" customHeight="1">
      <c r="A545" s="83">
        <f t="shared" si="12"/>
        <v>0.07046</v>
      </c>
      <c r="B545" s="4">
        <f t="shared" si="2"/>
        <v>1.761384165</v>
      </c>
      <c r="C545" s="4">
        <f t="shared" si="3"/>
        <v>1.735667956</v>
      </c>
      <c r="D545" s="4">
        <f t="shared" si="4"/>
        <v>2.803329965</v>
      </c>
      <c r="E545" s="4">
        <f t="shared" si="5"/>
        <v>0.1696376537</v>
      </c>
      <c r="F545" s="4">
        <f t="shared" si="6"/>
        <v>10.23161968</v>
      </c>
      <c r="G545" s="4">
        <f t="shared" si="7"/>
        <v>50.2492998</v>
      </c>
      <c r="H545" s="4">
        <f t="shared" si="8"/>
        <v>28.52830223</v>
      </c>
      <c r="I545" s="4">
        <f t="shared" si="9"/>
        <v>270.3692423</v>
      </c>
      <c r="J545" s="4">
        <f t="shared" si="10"/>
        <v>-48.6812738</v>
      </c>
      <c r="K545" s="2">
        <f t="shared" si="11"/>
        <v>0.2493281707</v>
      </c>
      <c r="L545" s="76">
        <f t="shared" si="1"/>
        <v>0.07059</v>
      </c>
    </row>
    <row r="546" ht="14.25" customHeight="1">
      <c r="A546" s="83">
        <f t="shared" si="12"/>
        <v>0.07059</v>
      </c>
      <c r="B546" s="4">
        <f t="shared" si="2"/>
        <v>1.755055599</v>
      </c>
      <c r="C546" s="4">
        <f t="shared" si="3"/>
        <v>1.729431787</v>
      </c>
      <c r="D546" s="4">
        <f t="shared" si="4"/>
        <v>2.79325774</v>
      </c>
      <c r="E546" s="4">
        <f t="shared" si="5"/>
        <v>0.1695704734</v>
      </c>
      <c r="F546" s="4">
        <f t="shared" si="6"/>
        <v>10.19889697</v>
      </c>
      <c r="G546" s="4">
        <f t="shared" si="7"/>
        <v>49.92839973</v>
      </c>
      <c r="H546" s="4">
        <f t="shared" si="8"/>
        <v>28.44832936</v>
      </c>
      <c r="I546" s="4">
        <f t="shared" si="9"/>
        <v>270.3692423</v>
      </c>
      <c r="J546" s="4">
        <f t="shared" si="10"/>
        <v>-48.66824867</v>
      </c>
      <c r="K546" s="2">
        <f t="shared" si="11"/>
        <v>0.2495563279</v>
      </c>
      <c r="L546" s="76">
        <f t="shared" si="1"/>
        <v>0.07072</v>
      </c>
    </row>
    <row r="547" ht="14.25" customHeight="1">
      <c r="A547" s="83">
        <f t="shared" si="12"/>
        <v>0.07072</v>
      </c>
      <c r="B547" s="4">
        <f t="shared" si="2"/>
        <v>1.748728727</v>
      </c>
      <c r="C547" s="4">
        <f t="shared" si="3"/>
        <v>1.723197287</v>
      </c>
      <c r="D547" s="4">
        <f t="shared" si="4"/>
        <v>2.78318821</v>
      </c>
      <c r="E547" s="4">
        <f t="shared" si="5"/>
        <v>0.1695035263</v>
      </c>
      <c r="F547" s="4">
        <f t="shared" si="6"/>
        <v>10.16614418</v>
      </c>
      <c r="G547" s="4">
        <f t="shared" si="7"/>
        <v>49.60823402</v>
      </c>
      <c r="H547" s="4">
        <f t="shared" si="8"/>
        <v>28.36817012</v>
      </c>
      <c r="I547" s="4">
        <f t="shared" si="9"/>
        <v>270.3692423</v>
      </c>
      <c r="J547" s="4">
        <f t="shared" si="10"/>
        <v>-48.65519318</v>
      </c>
      <c r="K547" s="2">
        <f t="shared" si="11"/>
        <v>0.2497836627</v>
      </c>
      <c r="L547" s="76">
        <f t="shared" si="1"/>
        <v>0.07085</v>
      </c>
    </row>
    <row r="548" ht="14.25" customHeight="1">
      <c r="A548" s="83">
        <f t="shared" si="12"/>
        <v>0.07085</v>
      </c>
      <c r="B548" s="4">
        <f t="shared" si="2"/>
        <v>1.742403552</v>
      </c>
      <c r="C548" s="4">
        <f t="shared" si="3"/>
        <v>1.71696446</v>
      </c>
      <c r="D548" s="4">
        <f t="shared" si="4"/>
        <v>2.773121381</v>
      </c>
      <c r="E548" s="4">
        <f t="shared" si="5"/>
        <v>0.1694368125</v>
      </c>
      <c r="F548" s="4">
        <f t="shared" si="6"/>
        <v>10.13336143</v>
      </c>
      <c r="G548" s="4">
        <f t="shared" si="7"/>
        <v>49.28880663</v>
      </c>
      <c r="H548" s="4">
        <f t="shared" si="8"/>
        <v>28.28782493</v>
      </c>
      <c r="I548" s="4">
        <f t="shared" si="9"/>
        <v>270.3692423</v>
      </c>
      <c r="J548" s="4">
        <f t="shared" si="10"/>
        <v>-48.6421074</v>
      </c>
      <c r="K548" s="2">
        <f t="shared" si="11"/>
        <v>0.2500101751</v>
      </c>
      <c r="L548" s="76">
        <f t="shared" si="1"/>
        <v>0.07098</v>
      </c>
    </row>
    <row r="549" ht="14.25" customHeight="1">
      <c r="A549" s="83">
        <f t="shared" si="12"/>
        <v>0.07098</v>
      </c>
      <c r="B549" s="4">
        <f t="shared" si="2"/>
        <v>1.736080078</v>
      </c>
      <c r="C549" s="4">
        <f t="shared" si="3"/>
        <v>1.710733309</v>
      </c>
      <c r="D549" s="4">
        <f t="shared" si="4"/>
        <v>2.76305726</v>
      </c>
      <c r="E549" s="4">
        <f t="shared" si="5"/>
        <v>0.1693703322</v>
      </c>
      <c r="F549" s="4">
        <f t="shared" si="6"/>
        <v>10.10054882</v>
      </c>
      <c r="G549" s="4">
        <f t="shared" si="7"/>
        <v>48.97012151</v>
      </c>
      <c r="H549" s="4">
        <f t="shared" si="8"/>
        <v>28.2072942</v>
      </c>
      <c r="I549" s="4">
        <f t="shared" si="9"/>
        <v>270.3692423</v>
      </c>
      <c r="J549" s="4">
        <f t="shared" si="10"/>
        <v>-48.62899141</v>
      </c>
      <c r="K549" s="2">
        <f t="shared" si="11"/>
        <v>0.2502358655</v>
      </c>
      <c r="L549" s="76">
        <f t="shared" si="1"/>
        <v>0.07111</v>
      </c>
    </row>
    <row r="550" ht="14.25" customHeight="1">
      <c r="A550" s="83">
        <f t="shared" si="12"/>
        <v>0.07111</v>
      </c>
      <c r="B550" s="4">
        <f t="shared" si="2"/>
        <v>1.729758309</v>
      </c>
      <c r="C550" s="4">
        <f t="shared" si="3"/>
        <v>1.704503838</v>
      </c>
      <c r="D550" s="4">
        <f t="shared" si="4"/>
        <v>2.752995852</v>
      </c>
      <c r="E550" s="4">
        <f t="shared" si="5"/>
        <v>0.1693040854</v>
      </c>
      <c r="F550" s="4">
        <f t="shared" si="6"/>
        <v>10.06770648</v>
      </c>
      <c r="G550" s="4">
        <f t="shared" si="7"/>
        <v>48.65218259</v>
      </c>
      <c r="H550" s="4">
        <f t="shared" si="8"/>
        <v>28.12657835</v>
      </c>
      <c r="I550" s="4">
        <f t="shared" si="9"/>
        <v>270.3692423</v>
      </c>
      <c r="J550" s="4">
        <f t="shared" si="10"/>
        <v>-48.61584526</v>
      </c>
      <c r="K550" s="2">
        <f t="shared" si="11"/>
        <v>0.2504607341</v>
      </c>
      <c r="L550" s="76">
        <f t="shared" si="1"/>
        <v>0.07124</v>
      </c>
    </row>
    <row r="551" ht="14.25" customHeight="1">
      <c r="A551" s="83">
        <f t="shared" si="12"/>
        <v>0.07124</v>
      </c>
      <c r="B551" s="4">
        <f t="shared" si="2"/>
        <v>1.723438249</v>
      </c>
      <c r="C551" s="4">
        <f t="shared" si="3"/>
        <v>1.698276051</v>
      </c>
      <c r="D551" s="4">
        <f t="shared" si="4"/>
        <v>2.742937164</v>
      </c>
      <c r="E551" s="4">
        <f t="shared" si="5"/>
        <v>0.1692380724</v>
      </c>
      <c r="F551" s="4">
        <f t="shared" si="6"/>
        <v>10.03483452</v>
      </c>
      <c r="G551" s="4">
        <f t="shared" si="7"/>
        <v>48.33499383</v>
      </c>
      <c r="H551" s="4">
        <f t="shared" si="8"/>
        <v>28.04567779</v>
      </c>
      <c r="I551" s="4">
        <f t="shared" si="9"/>
        <v>270.3692423</v>
      </c>
      <c r="J551" s="4">
        <f t="shared" si="10"/>
        <v>-48.60266904</v>
      </c>
      <c r="K551" s="2">
        <f t="shared" si="11"/>
        <v>0.2506847811</v>
      </c>
      <c r="L551" s="76">
        <f t="shared" si="1"/>
        <v>0.07137</v>
      </c>
    </row>
    <row r="552" ht="14.25" customHeight="1">
      <c r="A552" s="83">
        <f t="shared" si="12"/>
        <v>0.07137</v>
      </c>
      <c r="B552" s="4">
        <f t="shared" si="2"/>
        <v>1.717119902</v>
      </c>
      <c r="C552" s="4">
        <f t="shared" si="3"/>
        <v>1.692049951</v>
      </c>
      <c r="D552" s="4">
        <f t="shared" si="4"/>
        <v>2.732881203</v>
      </c>
      <c r="E552" s="4">
        <f t="shared" si="5"/>
        <v>0.1691722932</v>
      </c>
      <c r="F552" s="4">
        <f t="shared" si="6"/>
        <v>10.00193306</v>
      </c>
      <c r="G552" s="4">
        <f t="shared" si="7"/>
        <v>48.01855914</v>
      </c>
      <c r="H552" s="4">
        <f t="shared" si="8"/>
        <v>27.96459297</v>
      </c>
      <c r="I552" s="4">
        <f t="shared" si="9"/>
        <v>270.3692423</v>
      </c>
      <c r="J552" s="4">
        <f t="shared" si="10"/>
        <v>-48.5894628</v>
      </c>
      <c r="K552" s="2">
        <f t="shared" si="11"/>
        <v>0.2509080067</v>
      </c>
      <c r="L552" s="76">
        <f t="shared" si="1"/>
        <v>0.0715</v>
      </c>
    </row>
    <row r="553" ht="14.25" customHeight="1">
      <c r="A553" s="83">
        <f t="shared" si="12"/>
        <v>0.0715</v>
      </c>
      <c r="B553" s="4">
        <f t="shared" si="2"/>
        <v>1.710803272</v>
      </c>
      <c r="C553" s="4">
        <f t="shared" si="3"/>
        <v>1.685825544</v>
      </c>
      <c r="D553" s="4">
        <f t="shared" si="4"/>
        <v>2.722827974</v>
      </c>
      <c r="E553" s="4">
        <f t="shared" si="5"/>
        <v>0.1691067479</v>
      </c>
      <c r="F553" s="4">
        <f t="shared" si="6"/>
        <v>9.969002214</v>
      </c>
      <c r="G553" s="4">
        <f t="shared" si="7"/>
        <v>47.70288246</v>
      </c>
      <c r="H553" s="4">
        <f t="shared" si="8"/>
        <v>27.88332431</v>
      </c>
      <c r="I553" s="4">
        <f t="shared" si="9"/>
        <v>270.3692423</v>
      </c>
      <c r="J553" s="4">
        <f t="shared" si="10"/>
        <v>-48.57622662</v>
      </c>
      <c r="K553" s="2">
        <f t="shared" si="11"/>
        <v>0.2511304111</v>
      </c>
      <c r="L553" s="76">
        <f t="shared" si="1"/>
        <v>0.07163</v>
      </c>
    </row>
    <row r="554" ht="14.25" customHeight="1">
      <c r="A554" s="83">
        <f t="shared" si="12"/>
        <v>0.07163</v>
      </c>
      <c r="B554" s="4">
        <f t="shared" si="2"/>
        <v>1.704488362</v>
      </c>
      <c r="C554" s="4">
        <f t="shared" si="3"/>
        <v>1.679602832</v>
      </c>
      <c r="D554" s="4">
        <f t="shared" si="4"/>
        <v>2.712777483</v>
      </c>
      <c r="E554" s="4">
        <f t="shared" si="5"/>
        <v>0.1690414367</v>
      </c>
      <c r="F554" s="4">
        <f t="shared" si="6"/>
        <v>9.936042105</v>
      </c>
      <c r="G554" s="4">
        <f t="shared" si="7"/>
        <v>47.38796771</v>
      </c>
      <c r="H554" s="4">
        <f t="shared" si="8"/>
        <v>27.80187225</v>
      </c>
      <c r="I554" s="4">
        <f t="shared" si="9"/>
        <v>270.3692423</v>
      </c>
      <c r="J554" s="4">
        <f t="shared" si="10"/>
        <v>-48.56296056</v>
      </c>
      <c r="K554" s="2">
        <f t="shared" si="11"/>
        <v>0.2513519946</v>
      </c>
      <c r="L554" s="76">
        <f t="shared" si="1"/>
        <v>0.07176</v>
      </c>
    </row>
    <row r="555" ht="14.25" customHeight="1">
      <c r="A555" s="83">
        <f t="shared" si="12"/>
        <v>0.07176</v>
      </c>
      <c r="B555" s="4">
        <f t="shared" si="2"/>
        <v>1.698175178</v>
      </c>
      <c r="C555" s="4">
        <f t="shared" si="3"/>
        <v>1.67338182</v>
      </c>
      <c r="D555" s="4">
        <f t="shared" si="4"/>
        <v>2.702729737</v>
      </c>
      <c r="E555" s="4">
        <f t="shared" si="5"/>
        <v>0.1689763596</v>
      </c>
      <c r="F555" s="4">
        <f t="shared" si="6"/>
        <v>9.903052852</v>
      </c>
      <c r="G555" s="4">
        <f t="shared" si="7"/>
        <v>47.07381878</v>
      </c>
      <c r="H555" s="4">
        <f t="shared" si="8"/>
        <v>27.72023723</v>
      </c>
      <c r="I555" s="4">
        <f t="shared" si="9"/>
        <v>270.3692423</v>
      </c>
      <c r="J555" s="4">
        <f t="shared" si="10"/>
        <v>-48.54966471</v>
      </c>
      <c r="K555" s="2">
        <f t="shared" si="11"/>
        <v>0.2515727574</v>
      </c>
      <c r="L555" s="76">
        <f t="shared" si="1"/>
        <v>0.07189</v>
      </c>
    </row>
    <row r="556" ht="14.25" customHeight="1">
      <c r="A556" s="83">
        <f t="shared" si="12"/>
        <v>0.07189</v>
      </c>
      <c r="B556" s="4">
        <f t="shared" si="2"/>
        <v>1.691863721</v>
      </c>
      <c r="C556" s="4">
        <f t="shared" si="3"/>
        <v>1.667162511</v>
      </c>
      <c r="D556" s="4">
        <f t="shared" si="4"/>
        <v>2.692684743</v>
      </c>
      <c r="E556" s="4">
        <f t="shared" si="5"/>
        <v>0.1689115168</v>
      </c>
      <c r="F556" s="4">
        <f t="shared" si="6"/>
        <v>9.870034572</v>
      </c>
      <c r="G556" s="4">
        <f t="shared" si="7"/>
        <v>46.76043958</v>
      </c>
      <c r="H556" s="4">
        <f t="shared" si="8"/>
        <v>27.63841969</v>
      </c>
      <c r="I556" s="4">
        <f t="shared" si="9"/>
        <v>270.3692423</v>
      </c>
      <c r="J556" s="4">
        <f t="shared" si="10"/>
        <v>-48.53633914</v>
      </c>
      <c r="K556" s="2">
        <f t="shared" si="11"/>
        <v>0.2517926996</v>
      </c>
      <c r="L556" s="76">
        <f t="shared" si="1"/>
        <v>0.07202</v>
      </c>
    </row>
    <row r="557" ht="14.25" customHeight="1">
      <c r="A557" s="83">
        <f t="shared" si="12"/>
        <v>0.07202</v>
      </c>
      <c r="B557" s="4">
        <f t="shared" si="2"/>
        <v>1.685553997</v>
      </c>
      <c r="C557" s="4">
        <f t="shared" si="3"/>
        <v>1.660944909</v>
      </c>
      <c r="D557" s="4">
        <f t="shared" si="4"/>
        <v>2.682642505</v>
      </c>
      <c r="E557" s="4">
        <f t="shared" si="5"/>
        <v>0.1688469084</v>
      </c>
      <c r="F557" s="4">
        <f t="shared" si="6"/>
        <v>9.836987387</v>
      </c>
      <c r="G557" s="4">
        <f t="shared" si="7"/>
        <v>46.44783401</v>
      </c>
      <c r="H557" s="4">
        <f t="shared" si="8"/>
        <v>27.55642008</v>
      </c>
      <c r="I557" s="4">
        <f t="shared" si="9"/>
        <v>270.3692423</v>
      </c>
      <c r="J557" s="4">
        <f t="shared" si="10"/>
        <v>-48.52298391</v>
      </c>
      <c r="K557" s="2">
        <f t="shared" si="11"/>
        <v>0.2520118217</v>
      </c>
      <c r="L557" s="76">
        <f t="shared" si="1"/>
        <v>0.07215</v>
      </c>
    </row>
    <row r="558" ht="14.25" customHeight="1">
      <c r="A558" s="83">
        <f t="shared" si="12"/>
        <v>0.07215</v>
      </c>
      <c r="B558" s="4">
        <f t="shared" si="2"/>
        <v>1.679246009</v>
      </c>
      <c r="C558" s="4">
        <f t="shared" si="3"/>
        <v>1.654729017</v>
      </c>
      <c r="D558" s="4">
        <f t="shared" si="4"/>
        <v>2.67260303</v>
      </c>
      <c r="E558" s="4">
        <f t="shared" si="5"/>
        <v>0.1687825346</v>
      </c>
      <c r="F558" s="4">
        <f t="shared" si="6"/>
        <v>9.803911416</v>
      </c>
      <c r="G558" s="4">
        <f t="shared" si="7"/>
        <v>46.13600595</v>
      </c>
      <c r="H558" s="4">
        <f t="shared" si="8"/>
        <v>27.47423885</v>
      </c>
      <c r="I558" s="4">
        <f t="shared" si="9"/>
        <v>270.3692423</v>
      </c>
      <c r="J558" s="4">
        <f t="shared" si="10"/>
        <v>-48.5095991</v>
      </c>
      <c r="K558" s="2">
        <f t="shared" si="11"/>
        <v>0.2522301236</v>
      </c>
      <c r="L558" s="76">
        <f t="shared" si="1"/>
        <v>0.07228</v>
      </c>
    </row>
    <row r="559" ht="14.25" customHeight="1">
      <c r="A559" s="83">
        <f t="shared" si="12"/>
        <v>0.07228</v>
      </c>
      <c r="B559" s="4">
        <f t="shared" si="2"/>
        <v>1.672939761</v>
      </c>
      <c r="C559" s="4">
        <f t="shared" si="3"/>
        <v>1.648514841</v>
      </c>
      <c r="D559" s="4">
        <f t="shared" si="4"/>
        <v>2.662566325</v>
      </c>
      <c r="E559" s="4">
        <f t="shared" si="5"/>
        <v>0.1687183953</v>
      </c>
      <c r="F559" s="4">
        <f t="shared" si="6"/>
        <v>9.770806782</v>
      </c>
      <c r="G559" s="4">
        <f t="shared" si="7"/>
        <v>45.82495928</v>
      </c>
      <c r="H559" s="4">
        <f t="shared" si="8"/>
        <v>27.39187647</v>
      </c>
      <c r="I559" s="4">
        <f t="shared" si="9"/>
        <v>270.3692423</v>
      </c>
      <c r="J559" s="4">
        <f t="shared" si="10"/>
        <v>-48.49618478</v>
      </c>
      <c r="K559" s="2">
        <f t="shared" si="11"/>
        <v>0.2524476058</v>
      </c>
      <c r="L559" s="76">
        <f t="shared" si="1"/>
        <v>0.07241</v>
      </c>
    </row>
    <row r="560" ht="14.25" customHeight="1">
      <c r="A560" s="83">
        <f t="shared" si="12"/>
        <v>0.07241</v>
      </c>
      <c r="B560" s="4">
        <f t="shared" si="2"/>
        <v>1.666635257</v>
      </c>
      <c r="C560" s="4">
        <f t="shared" si="3"/>
        <v>1.642302382</v>
      </c>
      <c r="D560" s="4">
        <f t="shared" si="4"/>
        <v>2.652532395</v>
      </c>
      <c r="E560" s="4">
        <f t="shared" si="5"/>
        <v>0.1686544907</v>
      </c>
      <c r="F560" s="4">
        <f t="shared" si="6"/>
        <v>9.737673605</v>
      </c>
      <c r="G560" s="4">
        <f t="shared" si="7"/>
        <v>45.51469787</v>
      </c>
      <c r="H560" s="4">
        <f t="shared" si="8"/>
        <v>27.30933339</v>
      </c>
      <c r="I560" s="4">
        <f t="shared" si="9"/>
        <v>270.3692423</v>
      </c>
      <c r="J560" s="4">
        <f t="shared" si="10"/>
        <v>-48.48274104</v>
      </c>
      <c r="K560" s="2">
        <f t="shared" si="11"/>
        <v>0.2526642684</v>
      </c>
      <c r="L560" s="76">
        <f t="shared" si="1"/>
        <v>0.07254</v>
      </c>
    </row>
    <row r="561" ht="14.25" customHeight="1">
      <c r="A561" s="83">
        <f t="shared" si="12"/>
        <v>0.07254</v>
      </c>
      <c r="B561" s="4">
        <f t="shared" si="2"/>
        <v>1.660332501</v>
      </c>
      <c r="C561" s="4">
        <f t="shared" si="3"/>
        <v>1.636091646</v>
      </c>
      <c r="D561" s="4">
        <f t="shared" si="4"/>
        <v>2.642501247</v>
      </c>
      <c r="E561" s="4">
        <f t="shared" si="5"/>
        <v>0.168590821</v>
      </c>
      <c r="F561" s="4">
        <f t="shared" si="6"/>
        <v>9.704512008</v>
      </c>
      <c r="G561" s="4">
        <f t="shared" si="7"/>
        <v>45.20522559</v>
      </c>
      <c r="H561" s="4">
        <f t="shared" si="8"/>
        <v>27.22661007</v>
      </c>
      <c r="I561" s="4">
        <f t="shared" si="9"/>
        <v>270.3692423</v>
      </c>
      <c r="J561" s="4">
        <f t="shared" si="10"/>
        <v>-48.46926794</v>
      </c>
      <c r="K561" s="2">
        <f t="shared" si="11"/>
        <v>0.2528801116</v>
      </c>
      <c r="L561" s="76">
        <f t="shared" si="1"/>
        <v>0.07267</v>
      </c>
    </row>
    <row r="562" ht="14.25" customHeight="1">
      <c r="A562" s="83">
        <f t="shared" si="12"/>
        <v>0.07267</v>
      </c>
      <c r="B562" s="4">
        <f t="shared" si="2"/>
        <v>1.654031496</v>
      </c>
      <c r="C562" s="4">
        <f t="shared" si="3"/>
        <v>1.629882636</v>
      </c>
      <c r="D562" s="4">
        <f t="shared" si="4"/>
        <v>2.632472886</v>
      </c>
      <c r="E562" s="4">
        <f t="shared" si="5"/>
        <v>0.1685273861</v>
      </c>
      <c r="F562" s="4">
        <f t="shared" si="6"/>
        <v>9.671322114</v>
      </c>
      <c r="G562" s="4">
        <f t="shared" si="7"/>
        <v>44.89654628</v>
      </c>
      <c r="H562" s="4">
        <f t="shared" si="8"/>
        <v>27.14370699</v>
      </c>
      <c r="I562" s="4">
        <f t="shared" si="9"/>
        <v>270.3692423</v>
      </c>
      <c r="J562" s="4">
        <f t="shared" si="10"/>
        <v>-48.45576556</v>
      </c>
      <c r="K562" s="2">
        <f t="shared" si="11"/>
        <v>0.2530951357</v>
      </c>
      <c r="L562" s="76">
        <f t="shared" si="1"/>
        <v>0.0728</v>
      </c>
    </row>
    <row r="563" ht="14.25" customHeight="1">
      <c r="A563" s="83">
        <f t="shared" si="12"/>
        <v>0.0728</v>
      </c>
      <c r="B563" s="4">
        <f t="shared" si="2"/>
        <v>1.647732247</v>
      </c>
      <c r="C563" s="4">
        <f t="shared" si="3"/>
        <v>1.623675356</v>
      </c>
      <c r="D563" s="4">
        <f t="shared" si="4"/>
        <v>2.622447319</v>
      </c>
      <c r="E563" s="4">
        <f t="shared" si="5"/>
        <v>0.1684641863</v>
      </c>
      <c r="F563" s="4">
        <f t="shared" si="6"/>
        <v>9.638104045</v>
      </c>
      <c r="G563" s="4">
        <f t="shared" si="7"/>
        <v>44.5886638</v>
      </c>
      <c r="H563" s="4">
        <f t="shared" si="8"/>
        <v>27.06062462</v>
      </c>
      <c r="I563" s="4">
        <f t="shared" si="9"/>
        <v>270.3692423</v>
      </c>
      <c r="J563" s="4">
        <f t="shared" si="10"/>
        <v>-48.44223398</v>
      </c>
      <c r="K563" s="2">
        <f t="shared" si="11"/>
        <v>0.2533093409</v>
      </c>
      <c r="L563" s="76">
        <f t="shared" si="1"/>
        <v>0.07293</v>
      </c>
    </row>
    <row r="564" ht="14.25" customHeight="1">
      <c r="A564" s="83">
        <f t="shared" si="12"/>
        <v>0.07293</v>
      </c>
      <c r="B564" s="4">
        <f t="shared" si="2"/>
        <v>1.641434756</v>
      </c>
      <c r="C564" s="4">
        <f t="shared" si="3"/>
        <v>1.617469809</v>
      </c>
      <c r="D564" s="4">
        <f t="shared" si="4"/>
        <v>2.612424552</v>
      </c>
      <c r="E564" s="4">
        <f t="shared" si="5"/>
        <v>0.1684012216</v>
      </c>
      <c r="F564" s="4">
        <f t="shared" si="6"/>
        <v>9.604857927</v>
      </c>
      <c r="G564" s="4">
        <f t="shared" si="7"/>
        <v>44.28158198</v>
      </c>
      <c r="H564" s="4">
        <f t="shared" si="8"/>
        <v>26.97736344</v>
      </c>
      <c r="I564" s="4">
        <f t="shared" si="9"/>
        <v>270.3692423</v>
      </c>
      <c r="J564" s="4">
        <f t="shared" si="10"/>
        <v>-48.42867328</v>
      </c>
      <c r="K564" s="2">
        <f t="shared" si="11"/>
        <v>0.2535227274</v>
      </c>
      <c r="L564" s="76">
        <f t="shared" si="1"/>
        <v>0.07306</v>
      </c>
    </row>
    <row r="565" ht="14.25" customHeight="1">
      <c r="A565" s="83">
        <f t="shared" si="12"/>
        <v>0.07306</v>
      </c>
      <c r="B565" s="4">
        <f t="shared" si="2"/>
        <v>1.635139029</v>
      </c>
      <c r="C565" s="4">
        <f t="shared" si="3"/>
        <v>1.611265999</v>
      </c>
      <c r="D565" s="4">
        <f t="shared" si="4"/>
        <v>2.60240459</v>
      </c>
      <c r="E565" s="4">
        <f t="shared" si="5"/>
        <v>0.1683384922</v>
      </c>
      <c r="F565" s="4">
        <f t="shared" si="6"/>
        <v>9.571583883</v>
      </c>
      <c r="G565" s="4">
        <f t="shared" si="7"/>
        <v>43.97530465</v>
      </c>
      <c r="H565" s="4">
        <f t="shared" si="8"/>
        <v>26.89392393</v>
      </c>
      <c r="I565" s="4">
        <f t="shared" si="9"/>
        <v>270.3692423</v>
      </c>
      <c r="J565" s="4">
        <f t="shared" si="10"/>
        <v>-48.41508354</v>
      </c>
      <c r="K565" s="2">
        <f t="shared" si="11"/>
        <v>0.2537352955</v>
      </c>
      <c r="L565" s="76">
        <f t="shared" si="1"/>
        <v>0.07319</v>
      </c>
    </row>
    <row r="566" ht="14.25" customHeight="1">
      <c r="A566" s="83">
        <f t="shared" si="12"/>
        <v>0.07319</v>
      </c>
      <c r="B566" s="4">
        <f t="shared" si="2"/>
        <v>1.628845068</v>
      </c>
      <c r="C566" s="4">
        <f t="shared" si="3"/>
        <v>1.60506393</v>
      </c>
      <c r="D566" s="4">
        <f t="shared" si="4"/>
        <v>2.592387441</v>
      </c>
      <c r="E566" s="4">
        <f t="shared" si="5"/>
        <v>0.1682759981</v>
      </c>
      <c r="F566" s="4">
        <f t="shared" si="6"/>
        <v>9.538282038</v>
      </c>
      <c r="G566" s="4">
        <f t="shared" si="7"/>
        <v>43.66983563</v>
      </c>
      <c r="H566" s="4">
        <f t="shared" si="8"/>
        <v>26.81030658</v>
      </c>
      <c r="I566" s="4">
        <f t="shared" si="9"/>
        <v>270.3692423</v>
      </c>
      <c r="J566" s="4">
        <f t="shared" si="10"/>
        <v>-48.40146482</v>
      </c>
      <c r="K566" s="2">
        <f t="shared" si="11"/>
        <v>0.2539470454</v>
      </c>
      <c r="L566" s="76">
        <f t="shared" si="1"/>
        <v>0.07332</v>
      </c>
    </row>
    <row r="567" ht="14.25" customHeight="1">
      <c r="A567" s="83">
        <f t="shared" si="12"/>
        <v>0.07332</v>
      </c>
      <c r="B567" s="4">
        <f t="shared" si="2"/>
        <v>1.622552877</v>
      </c>
      <c r="C567" s="4">
        <f t="shared" si="3"/>
        <v>1.598863605</v>
      </c>
      <c r="D567" s="4">
        <f t="shared" si="4"/>
        <v>2.582373108</v>
      </c>
      <c r="E567" s="4">
        <f t="shared" si="5"/>
        <v>0.1682137394</v>
      </c>
      <c r="F567" s="4">
        <f t="shared" si="6"/>
        <v>9.504952517</v>
      </c>
      <c r="G567" s="4">
        <f t="shared" si="7"/>
        <v>43.36517873</v>
      </c>
      <c r="H567" s="4">
        <f t="shared" si="8"/>
        <v>26.72651187</v>
      </c>
      <c r="I567" s="4">
        <f t="shared" si="9"/>
        <v>270.3692423</v>
      </c>
      <c r="J567" s="4">
        <f t="shared" si="10"/>
        <v>-48.38781723</v>
      </c>
      <c r="K567" s="2">
        <f t="shared" si="11"/>
        <v>0.2541579772</v>
      </c>
      <c r="L567" s="76">
        <f t="shared" si="1"/>
        <v>0.07345</v>
      </c>
    </row>
    <row r="568" ht="14.25" customHeight="1">
      <c r="A568" s="83">
        <f t="shared" si="12"/>
        <v>0.07345</v>
      </c>
      <c r="B568" s="4">
        <f t="shared" si="2"/>
        <v>1.616262461</v>
      </c>
      <c r="C568" s="4">
        <f t="shared" si="3"/>
        <v>1.592665029</v>
      </c>
      <c r="D568" s="4">
        <f t="shared" si="4"/>
        <v>2.5723616</v>
      </c>
      <c r="E568" s="4">
        <f t="shared" si="5"/>
        <v>0.1681517162</v>
      </c>
      <c r="F568" s="4">
        <f t="shared" si="6"/>
        <v>9.471595447</v>
      </c>
      <c r="G568" s="4">
        <f t="shared" si="7"/>
        <v>43.06133775</v>
      </c>
      <c r="H568" s="4">
        <f t="shared" si="8"/>
        <v>26.6425403</v>
      </c>
      <c r="I568" s="4">
        <f t="shared" si="9"/>
        <v>270.3692423</v>
      </c>
      <c r="J568" s="4">
        <f t="shared" si="10"/>
        <v>-48.37414083</v>
      </c>
      <c r="K568" s="2">
        <f t="shared" si="11"/>
        <v>0.2543680914</v>
      </c>
      <c r="L568" s="76">
        <f t="shared" si="1"/>
        <v>0.07358</v>
      </c>
    </row>
    <row r="569" ht="14.25" customHeight="1">
      <c r="A569" s="83">
        <f t="shared" si="12"/>
        <v>0.07358</v>
      </c>
      <c r="B569" s="4">
        <f t="shared" si="2"/>
        <v>1.609973823</v>
      </c>
      <c r="C569" s="4">
        <f t="shared" si="3"/>
        <v>1.586468205</v>
      </c>
      <c r="D569" s="4">
        <f t="shared" si="4"/>
        <v>2.562352921</v>
      </c>
      <c r="E569" s="4">
        <f t="shared" si="5"/>
        <v>0.1680899286</v>
      </c>
      <c r="F569" s="4">
        <f t="shared" si="6"/>
        <v>9.438210953</v>
      </c>
      <c r="G569" s="4">
        <f t="shared" si="7"/>
        <v>42.75831648</v>
      </c>
      <c r="H569" s="4">
        <f t="shared" si="8"/>
        <v>26.55839236</v>
      </c>
      <c r="I569" s="4">
        <f t="shared" si="9"/>
        <v>270.3692423</v>
      </c>
      <c r="J569" s="4">
        <f t="shared" si="10"/>
        <v>-48.3604357</v>
      </c>
      <c r="K569" s="2">
        <f t="shared" si="11"/>
        <v>0.254577388</v>
      </c>
      <c r="L569" s="76">
        <f t="shared" si="1"/>
        <v>0.07371</v>
      </c>
    </row>
    <row r="570" ht="14.25" customHeight="1">
      <c r="A570" s="83">
        <f t="shared" si="12"/>
        <v>0.07371</v>
      </c>
      <c r="B570" s="4">
        <f t="shared" si="2"/>
        <v>1.603686966</v>
      </c>
      <c r="C570" s="4">
        <f t="shared" si="3"/>
        <v>1.580273136</v>
      </c>
      <c r="D570" s="4">
        <f t="shared" si="4"/>
        <v>2.552347078</v>
      </c>
      <c r="E570" s="4">
        <f t="shared" si="5"/>
        <v>0.1680283767</v>
      </c>
      <c r="F570" s="4">
        <f t="shared" si="6"/>
        <v>9.404799163</v>
      </c>
      <c r="G570" s="4">
        <f t="shared" si="7"/>
        <v>42.4561187</v>
      </c>
      <c r="H570" s="4">
        <f t="shared" si="8"/>
        <v>26.47406857</v>
      </c>
      <c r="I570" s="4">
        <f t="shared" si="9"/>
        <v>270.3692423</v>
      </c>
      <c r="J570" s="4">
        <f t="shared" si="10"/>
        <v>-48.34670193</v>
      </c>
      <c r="K570" s="2">
        <f t="shared" si="11"/>
        <v>0.2547858673</v>
      </c>
      <c r="L570" s="76">
        <f t="shared" si="1"/>
        <v>0.07384</v>
      </c>
    </row>
    <row r="571" ht="14.25" customHeight="1">
      <c r="A571" s="83">
        <f t="shared" si="12"/>
        <v>0.07384</v>
      </c>
      <c r="B571" s="4">
        <f t="shared" si="2"/>
        <v>1.597401895</v>
      </c>
      <c r="C571" s="4">
        <f t="shared" si="3"/>
        <v>1.574079827</v>
      </c>
      <c r="D571" s="4">
        <f t="shared" si="4"/>
        <v>2.542344077</v>
      </c>
      <c r="E571" s="4">
        <f t="shared" si="5"/>
        <v>0.1679670606</v>
      </c>
      <c r="F571" s="4">
        <f t="shared" si="6"/>
        <v>9.371360204</v>
      </c>
      <c r="G571" s="4">
        <f t="shared" si="7"/>
        <v>42.1547482</v>
      </c>
      <c r="H571" s="4">
        <f t="shared" si="8"/>
        <v>26.38956942</v>
      </c>
      <c r="I571" s="4">
        <f t="shared" si="9"/>
        <v>270.3692423</v>
      </c>
      <c r="J571" s="4">
        <f t="shared" si="10"/>
        <v>-48.3329396</v>
      </c>
      <c r="K571" s="2">
        <f t="shared" si="11"/>
        <v>0.2549935295</v>
      </c>
      <c r="L571" s="76">
        <f t="shared" si="1"/>
        <v>0.07397</v>
      </c>
    </row>
    <row r="572" ht="14.25" customHeight="1">
      <c r="A572" s="83">
        <f t="shared" si="12"/>
        <v>0.07397</v>
      </c>
      <c r="B572" s="4">
        <f t="shared" si="2"/>
        <v>1.591118613</v>
      </c>
      <c r="C572" s="4">
        <f t="shared" si="3"/>
        <v>1.567888281</v>
      </c>
      <c r="D572" s="4">
        <f t="shared" si="4"/>
        <v>2.532343923</v>
      </c>
      <c r="E572" s="4">
        <f t="shared" si="5"/>
        <v>0.1679059804</v>
      </c>
      <c r="F572" s="4">
        <f t="shared" si="6"/>
        <v>9.337894205</v>
      </c>
      <c r="G572" s="4">
        <f t="shared" si="7"/>
        <v>41.85420872</v>
      </c>
      <c r="H572" s="4">
        <f t="shared" si="8"/>
        <v>26.30489543</v>
      </c>
      <c r="I572" s="4">
        <f t="shared" si="9"/>
        <v>270.3692423</v>
      </c>
      <c r="J572" s="4">
        <f t="shared" si="10"/>
        <v>-48.3191488</v>
      </c>
      <c r="K572" s="2">
        <f t="shared" si="11"/>
        <v>0.2552003749</v>
      </c>
      <c r="L572" s="76">
        <f t="shared" si="1"/>
        <v>0.0741</v>
      </c>
    </row>
    <row r="573" ht="14.25" customHeight="1">
      <c r="A573" s="83">
        <f t="shared" si="12"/>
        <v>0.0741</v>
      </c>
      <c r="B573" s="4">
        <f t="shared" si="2"/>
        <v>1.584837123</v>
      </c>
      <c r="C573" s="4">
        <f t="shared" si="3"/>
        <v>1.561698501</v>
      </c>
      <c r="D573" s="4">
        <f t="shared" si="4"/>
        <v>2.522346622</v>
      </c>
      <c r="E573" s="4">
        <f t="shared" si="5"/>
        <v>0.1678451361</v>
      </c>
      <c r="F573" s="4">
        <f t="shared" si="6"/>
        <v>9.304401292</v>
      </c>
      <c r="G573" s="4">
        <f t="shared" si="7"/>
        <v>41.55450404</v>
      </c>
      <c r="H573" s="4">
        <f t="shared" si="8"/>
        <v>26.22004711</v>
      </c>
      <c r="I573" s="4">
        <f t="shared" si="9"/>
        <v>270.3692423</v>
      </c>
      <c r="J573" s="4">
        <f t="shared" si="10"/>
        <v>-48.3053296</v>
      </c>
      <c r="K573" s="2">
        <f t="shared" si="11"/>
        <v>0.2554064038</v>
      </c>
      <c r="L573" s="76">
        <f t="shared" si="1"/>
        <v>0.07423</v>
      </c>
    </row>
    <row r="574" ht="14.25" customHeight="1">
      <c r="A574" s="83">
        <f t="shared" si="12"/>
        <v>0.07423</v>
      </c>
      <c r="B574" s="4">
        <f t="shared" si="2"/>
        <v>1.578557431</v>
      </c>
      <c r="C574" s="4">
        <f t="shared" si="3"/>
        <v>1.555510492</v>
      </c>
      <c r="D574" s="4">
        <f t="shared" si="4"/>
        <v>2.51235218</v>
      </c>
      <c r="E574" s="4">
        <f t="shared" si="5"/>
        <v>0.1677845279</v>
      </c>
      <c r="F574" s="4">
        <f t="shared" si="6"/>
        <v>9.270881597</v>
      </c>
      <c r="G574" s="4">
        <f t="shared" si="7"/>
        <v>41.25563788</v>
      </c>
      <c r="H574" s="4">
        <f t="shared" si="8"/>
        <v>26.13502498</v>
      </c>
      <c r="I574" s="4">
        <f t="shared" si="9"/>
        <v>270.3692423</v>
      </c>
      <c r="J574" s="4">
        <f t="shared" si="10"/>
        <v>-48.29148209</v>
      </c>
      <c r="K574" s="2">
        <f t="shared" si="11"/>
        <v>0.2556116162</v>
      </c>
      <c r="L574" s="76">
        <f t="shared" si="1"/>
        <v>0.07436</v>
      </c>
    </row>
    <row r="575" ht="14.25" customHeight="1">
      <c r="A575" s="83">
        <f t="shared" si="12"/>
        <v>0.07436</v>
      </c>
      <c r="B575" s="4">
        <f t="shared" si="2"/>
        <v>1.572279538</v>
      </c>
      <c r="C575" s="4">
        <f t="shared" si="3"/>
        <v>1.549324257</v>
      </c>
      <c r="D575" s="4">
        <f t="shared" si="4"/>
        <v>2.502360604</v>
      </c>
      <c r="E575" s="4">
        <f t="shared" si="5"/>
        <v>0.1677241559</v>
      </c>
      <c r="F575" s="4">
        <f t="shared" si="6"/>
        <v>9.237335247</v>
      </c>
      <c r="G575" s="4">
        <f t="shared" si="7"/>
        <v>40.95761398</v>
      </c>
      <c r="H575" s="4">
        <f t="shared" si="8"/>
        <v>26.04982956</v>
      </c>
      <c r="I575" s="4">
        <f t="shared" si="9"/>
        <v>270.3692423</v>
      </c>
      <c r="J575" s="4">
        <f t="shared" si="10"/>
        <v>-48.27760636</v>
      </c>
      <c r="K575" s="2">
        <f t="shared" si="11"/>
        <v>0.2558160126</v>
      </c>
      <c r="L575" s="76">
        <f t="shared" si="1"/>
        <v>0.07449</v>
      </c>
    </row>
    <row r="576" ht="14.25" customHeight="1">
      <c r="A576" s="83">
        <f t="shared" si="12"/>
        <v>0.07449</v>
      </c>
      <c r="B576" s="4">
        <f t="shared" si="2"/>
        <v>1.566003449</v>
      </c>
      <c r="C576" s="4">
        <f t="shared" si="3"/>
        <v>1.543139799</v>
      </c>
      <c r="D576" s="4">
        <f t="shared" si="4"/>
        <v>2.492371898</v>
      </c>
      <c r="E576" s="4">
        <f t="shared" si="5"/>
        <v>0.16766402</v>
      </c>
      <c r="F576" s="4">
        <f t="shared" si="6"/>
        <v>9.203762373</v>
      </c>
      <c r="G576" s="4">
        <f t="shared" si="7"/>
        <v>40.66043607</v>
      </c>
      <c r="H576" s="4">
        <f t="shared" si="8"/>
        <v>25.96446138</v>
      </c>
      <c r="I576" s="4">
        <f t="shared" si="9"/>
        <v>270.3692423</v>
      </c>
      <c r="J576" s="4">
        <f t="shared" si="10"/>
        <v>-48.2637025</v>
      </c>
      <c r="K576" s="2">
        <f t="shared" si="11"/>
        <v>0.256019593</v>
      </c>
      <c r="L576" s="76">
        <f t="shared" si="1"/>
        <v>0.07462</v>
      </c>
    </row>
    <row r="577" ht="14.25" customHeight="1">
      <c r="A577" s="83">
        <f t="shared" si="12"/>
        <v>0.07462</v>
      </c>
      <c r="B577" s="4">
        <f t="shared" si="2"/>
        <v>1.559729168</v>
      </c>
      <c r="C577" s="4">
        <f t="shared" si="3"/>
        <v>1.536957122</v>
      </c>
      <c r="D577" s="4">
        <f t="shared" si="4"/>
        <v>2.482386069</v>
      </c>
      <c r="E577" s="4">
        <f t="shared" si="5"/>
        <v>0.1676041205</v>
      </c>
      <c r="F577" s="4">
        <f t="shared" si="6"/>
        <v>9.170163105</v>
      </c>
      <c r="G577" s="4">
        <f t="shared" si="7"/>
        <v>40.36410786</v>
      </c>
      <c r="H577" s="4">
        <f t="shared" si="8"/>
        <v>25.87892097</v>
      </c>
      <c r="I577" s="4">
        <f t="shared" si="9"/>
        <v>270.3692423</v>
      </c>
      <c r="J577" s="4">
        <f t="shared" si="10"/>
        <v>-48.24977058</v>
      </c>
      <c r="K577" s="2">
        <f t="shared" si="11"/>
        <v>0.2562223578</v>
      </c>
      <c r="L577" s="76">
        <f t="shared" si="1"/>
        <v>0.07475</v>
      </c>
    </row>
    <row r="578" ht="14.25" customHeight="1">
      <c r="A578" s="83">
        <f t="shared" si="12"/>
        <v>0.07475</v>
      </c>
      <c r="B578" s="4">
        <f t="shared" si="2"/>
        <v>1.553456698</v>
      </c>
      <c r="C578" s="4">
        <f t="shared" si="3"/>
        <v>1.53077623</v>
      </c>
      <c r="D578" s="4">
        <f t="shared" si="4"/>
        <v>2.472403123</v>
      </c>
      <c r="E578" s="4">
        <f t="shared" si="5"/>
        <v>0.1675444573</v>
      </c>
      <c r="F578" s="4">
        <f t="shared" si="6"/>
        <v>9.136537575</v>
      </c>
      <c r="G578" s="4">
        <f t="shared" si="7"/>
        <v>40.06863305</v>
      </c>
      <c r="H578" s="4">
        <f t="shared" si="8"/>
        <v>25.79320886</v>
      </c>
      <c r="I578" s="4">
        <f t="shared" si="9"/>
        <v>270.3692423</v>
      </c>
      <c r="J578" s="4">
        <f t="shared" si="10"/>
        <v>-48.2358107</v>
      </c>
      <c r="K578" s="2">
        <f t="shared" si="11"/>
        <v>0.2564243072</v>
      </c>
      <c r="L578" s="76">
        <f t="shared" si="1"/>
        <v>0.07488</v>
      </c>
    </row>
    <row r="579" ht="14.25" customHeight="1">
      <c r="A579" s="83">
        <f t="shared" si="12"/>
        <v>0.07488</v>
      </c>
      <c r="B579" s="4">
        <f t="shared" si="2"/>
        <v>1.547186042</v>
      </c>
      <c r="C579" s="4">
        <f t="shared" si="3"/>
        <v>1.524597126</v>
      </c>
      <c r="D579" s="4">
        <f t="shared" si="4"/>
        <v>2.462423065</v>
      </c>
      <c r="E579" s="4">
        <f t="shared" si="5"/>
        <v>0.1674850306</v>
      </c>
      <c r="F579" s="4">
        <f t="shared" si="6"/>
        <v>9.102885913</v>
      </c>
      <c r="G579" s="4">
        <f t="shared" si="7"/>
        <v>39.77401534</v>
      </c>
      <c r="H579" s="4">
        <f t="shared" si="8"/>
        <v>25.70732559</v>
      </c>
      <c r="I579" s="4">
        <f t="shared" si="9"/>
        <v>270.3692423</v>
      </c>
      <c r="J579" s="4">
        <f t="shared" si="10"/>
        <v>-48.22182294</v>
      </c>
      <c r="K579" s="2">
        <f t="shared" si="11"/>
        <v>0.2566254414</v>
      </c>
      <c r="L579" s="76">
        <f t="shared" si="1"/>
        <v>0.07501</v>
      </c>
    </row>
    <row r="580" ht="14.25" customHeight="1">
      <c r="A580" s="83">
        <f t="shared" si="12"/>
        <v>0.07501</v>
      </c>
      <c r="B580" s="4">
        <f t="shared" si="2"/>
        <v>1.540917205</v>
      </c>
      <c r="C580" s="4">
        <f t="shared" si="3"/>
        <v>1.518419814</v>
      </c>
      <c r="D580" s="4">
        <f t="shared" si="4"/>
        <v>2.452445901</v>
      </c>
      <c r="E580" s="4">
        <f t="shared" si="5"/>
        <v>0.1674258405</v>
      </c>
      <c r="F580" s="4">
        <f t="shared" si="6"/>
        <v>9.069208252</v>
      </c>
      <c r="G580" s="4">
        <f t="shared" si="7"/>
        <v>39.4802584</v>
      </c>
      <c r="H580" s="4">
        <f t="shared" si="8"/>
        <v>25.62127171</v>
      </c>
      <c r="I580" s="4">
        <f t="shared" si="9"/>
        <v>270.3692423</v>
      </c>
      <c r="J580" s="4">
        <f t="shared" si="10"/>
        <v>-48.20780739</v>
      </c>
      <c r="K580" s="2">
        <f t="shared" si="11"/>
        <v>0.2568257606</v>
      </c>
      <c r="L580" s="76">
        <f t="shared" si="1"/>
        <v>0.07514</v>
      </c>
    </row>
    <row r="581" ht="14.25" customHeight="1">
      <c r="A581" s="83">
        <f t="shared" si="12"/>
        <v>0.07514</v>
      </c>
      <c r="B581" s="4">
        <f t="shared" si="2"/>
        <v>1.53465019</v>
      </c>
      <c r="C581" s="4">
        <f t="shared" si="3"/>
        <v>1.512244297</v>
      </c>
      <c r="D581" s="4">
        <f t="shared" si="4"/>
        <v>2.442471637</v>
      </c>
      <c r="E581" s="4">
        <f t="shared" si="5"/>
        <v>0.1673668869</v>
      </c>
      <c r="F581" s="4">
        <f t="shared" si="6"/>
        <v>9.035504724</v>
      </c>
      <c r="G581" s="4">
        <f t="shared" si="7"/>
        <v>39.1873659</v>
      </c>
      <c r="H581" s="4">
        <f t="shared" si="8"/>
        <v>25.53504776</v>
      </c>
      <c r="I581" s="4">
        <f t="shared" si="9"/>
        <v>270.3692423</v>
      </c>
      <c r="J581" s="4">
        <f t="shared" si="10"/>
        <v>-48.19376414</v>
      </c>
      <c r="K581" s="2">
        <f t="shared" si="11"/>
        <v>0.2570252651</v>
      </c>
      <c r="L581" s="76">
        <f t="shared" si="1"/>
        <v>0.07527</v>
      </c>
    </row>
    <row r="582" ht="14.25" customHeight="1">
      <c r="A582" s="83">
        <f t="shared" si="12"/>
        <v>0.07527</v>
      </c>
      <c r="B582" s="4">
        <f t="shared" si="2"/>
        <v>1.528385001</v>
      </c>
      <c r="C582" s="4">
        <f t="shared" si="3"/>
        <v>1.50607058</v>
      </c>
      <c r="D582" s="4">
        <f t="shared" si="4"/>
        <v>2.432500278</v>
      </c>
      <c r="E582" s="4">
        <f t="shared" si="5"/>
        <v>0.1673081701</v>
      </c>
      <c r="F582" s="4">
        <f t="shared" si="6"/>
        <v>9.001775462</v>
      </c>
      <c r="G582" s="4">
        <f t="shared" si="7"/>
        <v>38.89534151</v>
      </c>
      <c r="H582" s="4">
        <f t="shared" si="8"/>
        <v>25.44865429</v>
      </c>
      <c r="I582" s="4">
        <f t="shared" si="9"/>
        <v>270.3692423</v>
      </c>
      <c r="J582" s="4">
        <f t="shared" si="10"/>
        <v>-48.17969329</v>
      </c>
      <c r="K582" s="2">
        <f t="shared" si="11"/>
        <v>0.2572239552</v>
      </c>
      <c r="L582" s="76">
        <f t="shared" si="1"/>
        <v>0.0754</v>
      </c>
    </row>
    <row r="583" ht="14.25" customHeight="1">
      <c r="A583" s="83">
        <f t="shared" si="12"/>
        <v>0.0754</v>
      </c>
      <c r="B583" s="4">
        <f t="shared" si="2"/>
        <v>1.522121641</v>
      </c>
      <c r="C583" s="4">
        <f t="shared" si="3"/>
        <v>1.499898665</v>
      </c>
      <c r="D583" s="4">
        <f t="shared" si="4"/>
        <v>2.422531831</v>
      </c>
      <c r="E583" s="4">
        <f t="shared" si="5"/>
        <v>0.16724969</v>
      </c>
      <c r="F583" s="4">
        <f t="shared" si="6"/>
        <v>8.968020599</v>
      </c>
      <c r="G583" s="4">
        <f t="shared" si="7"/>
        <v>38.60418886</v>
      </c>
      <c r="H583" s="4">
        <f t="shared" si="8"/>
        <v>25.36209185</v>
      </c>
      <c r="I583" s="4">
        <f t="shared" si="9"/>
        <v>270.3692423</v>
      </c>
      <c r="J583" s="4">
        <f t="shared" si="10"/>
        <v>-48.16559491</v>
      </c>
      <c r="K583" s="2">
        <f t="shared" si="11"/>
        <v>0.257421831</v>
      </c>
      <c r="L583" s="76">
        <f t="shared" si="1"/>
        <v>0.07553</v>
      </c>
    </row>
    <row r="584" ht="14.25" customHeight="1">
      <c r="A584" s="83">
        <f t="shared" si="12"/>
        <v>0.07553</v>
      </c>
      <c r="B584" s="4">
        <f t="shared" si="2"/>
        <v>1.515860113</v>
      </c>
      <c r="C584" s="4">
        <f t="shared" si="3"/>
        <v>1.493728556</v>
      </c>
      <c r="D584" s="4">
        <f t="shared" si="4"/>
        <v>2.412566301</v>
      </c>
      <c r="E584" s="4">
        <f t="shared" si="5"/>
        <v>0.1671914467</v>
      </c>
      <c r="F584" s="4">
        <f t="shared" si="6"/>
        <v>8.934240269</v>
      </c>
      <c r="G584" s="4">
        <f t="shared" si="7"/>
        <v>38.31391161</v>
      </c>
      <c r="H584" s="4">
        <f t="shared" si="8"/>
        <v>25.27536101</v>
      </c>
      <c r="I584" s="4">
        <f t="shared" si="9"/>
        <v>270.3692423</v>
      </c>
      <c r="J584" s="4">
        <f t="shared" si="10"/>
        <v>-48.15146911</v>
      </c>
      <c r="K584" s="2">
        <f t="shared" si="11"/>
        <v>0.2576188928</v>
      </c>
      <c r="L584" s="76">
        <f t="shared" si="1"/>
        <v>0.07566</v>
      </c>
    </row>
    <row r="585" ht="14.25" customHeight="1">
      <c r="A585" s="83">
        <f t="shared" si="12"/>
        <v>0.07566</v>
      </c>
      <c r="B585" s="4">
        <f t="shared" si="2"/>
        <v>1.509600422</v>
      </c>
      <c r="C585" s="4">
        <f t="shared" si="3"/>
        <v>1.487560256</v>
      </c>
      <c r="D585" s="4">
        <f t="shared" si="4"/>
        <v>2.402603693</v>
      </c>
      <c r="E585" s="4">
        <f t="shared" si="5"/>
        <v>0.1671334403</v>
      </c>
      <c r="F585" s="4">
        <f t="shared" si="6"/>
        <v>8.900434606</v>
      </c>
      <c r="G585" s="4">
        <f t="shared" si="7"/>
        <v>38.02451337</v>
      </c>
      <c r="H585" s="4">
        <f t="shared" si="8"/>
        <v>25.18846233</v>
      </c>
      <c r="I585" s="4">
        <f t="shared" si="9"/>
        <v>270.3692423</v>
      </c>
      <c r="J585" s="4">
        <f t="shared" si="10"/>
        <v>-48.13731597</v>
      </c>
      <c r="K585" s="2">
        <f t="shared" si="11"/>
        <v>0.2578151408</v>
      </c>
      <c r="L585" s="76">
        <f t="shared" si="1"/>
        <v>0.07579</v>
      </c>
    </row>
    <row r="586" ht="14.25" customHeight="1">
      <c r="A586" s="83">
        <f t="shared" si="12"/>
        <v>0.07579</v>
      </c>
      <c r="B586" s="4">
        <f t="shared" si="2"/>
        <v>1.503342571</v>
      </c>
      <c r="C586" s="4">
        <f t="shared" si="3"/>
        <v>1.48139377</v>
      </c>
      <c r="D586" s="4">
        <f t="shared" si="4"/>
        <v>2.392644014</v>
      </c>
      <c r="E586" s="4">
        <f t="shared" si="5"/>
        <v>0.1670756709</v>
      </c>
      <c r="F586" s="4">
        <f t="shared" si="6"/>
        <v>8.866603746</v>
      </c>
      <c r="G586" s="4">
        <f t="shared" si="7"/>
        <v>37.73599775</v>
      </c>
      <c r="H586" s="4">
        <f t="shared" si="8"/>
        <v>25.10139636</v>
      </c>
      <c r="I586" s="4">
        <f t="shared" si="9"/>
        <v>270.3692423</v>
      </c>
      <c r="J586" s="4">
        <f t="shared" si="10"/>
        <v>-48.12313559</v>
      </c>
      <c r="K586" s="2">
        <f t="shared" si="11"/>
        <v>0.2580105754</v>
      </c>
      <c r="L586" s="76">
        <f t="shared" si="1"/>
        <v>0.07592</v>
      </c>
    </row>
    <row r="587" ht="14.25" customHeight="1">
      <c r="A587" s="83">
        <f t="shared" si="12"/>
        <v>0.07592</v>
      </c>
      <c r="B587" s="4">
        <f t="shared" si="2"/>
        <v>1.497086564</v>
      </c>
      <c r="C587" s="4">
        <f t="shared" si="3"/>
        <v>1.4752291</v>
      </c>
      <c r="D587" s="4">
        <f t="shared" si="4"/>
        <v>2.382687268</v>
      </c>
      <c r="E587" s="4">
        <f t="shared" si="5"/>
        <v>0.1670181386</v>
      </c>
      <c r="F587" s="4">
        <f t="shared" si="6"/>
        <v>8.832747822</v>
      </c>
      <c r="G587" s="4">
        <f t="shared" si="7"/>
        <v>37.44836836</v>
      </c>
      <c r="H587" s="4">
        <f t="shared" si="8"/>
        <v>25.01416369</v>
      </c>
      <c r="I587" s="4">
        <f t="shared" si="9"/>
        <v>270.3692423</v>
      </c>
      <c r="J587" s="4">
        <f t="shared" si="10"/>
        <v>-48.10892805</v>
      </c>
      <c r="K587" s="2">
        <f t="shared" si="11"/>
        <v>0.2582051966</v>
      </c>
      <c r="L587" s="76">
        <f t="shared" si="1"/>
        <v>0.07605</v>
      </c>
    </row>
    <row r="588" ht="14.25" customHeight="1">
      <c r="A588" s="83">
        <f t="shared" si="12"/>
        <v>0.07605</v>
      </c>
      <c r="B588" s="4">
        <f t="shared" si="2"/>
        <v>1.490832403</v>
      </c>
      <c r="C588" s="4">
        <f t="shared" si="3"/>
        <v>1.46906625</v>
      </c>
      <c r="D588" s="4">
        <f t="shared" si="4"/>
        <v>2.372733463</v>
      </c>
      <c r="E588" s="4">
        <f t="shared" si="5"/>
        <v>0.1669608433</v>
      </c>
      <c r="F588" s="4">
        <f t="shared" si="6"/>
        <v>8.798866972</v>
      </c>
      <c r="G588" s="4">
        <f t="shared" si="7"/>
        <v>37.1616288</v>
      </c>
      <c r="H588" s="4">
        <f t="shared" si="8"/>
        <v>24.92676489</v>
      </c>
      <c r="I588" s="4">
        <f t="shared" si="9"/>
        <v>270.3692423</v>
      </c>
      <c r="J588" s="4">
        <f t="shared" si="10"/>
        <v>-48.09469346</v>
      </c>
      <c r="K588" s="2">
        <f t="shared" si="11"/>
        <v>0.2583990048</v>
      </c>
      <c r="L588" s="76">
        <f t="shared" si="1"/>
        <v>0.07618</v>
      </c>
    </row>
    <row r="589" ht="14.25" customHeight="1">
      <c r="A589" s="83">
        <f t="shared" si="12"/>
        <v>0.07618</v>
      </c>
      <c r="B589" s="4">
        <f t="shared" si="2"/>
        <v>1.484580093</v>
      </c>
      <c r="C589" s="4">
        <f t="shared" si="3"/>
        <v>1.462905224</v>
      </c>
      <c r="D589" s="4">
        <f t="shared" si="4"/>
        <v>2.362782602</v>
      </c>
      <c r="E589" s="4">
        <f t="shared" si="5"/>
        <v>0.1669037852</v>
      </c>
      <c r="F589" s="4">
        <f t="shared" si="6"/>
        <v>8.764961331</v>
      </c>
      <c r="G589" s="4">
        <f t="shared" si="7"/>
        <v>36.87578262</v>
      </c>
      <c r="H589" s="4">
        <f t="shared" si="8"/>
        <v>24.83920052</v>
      </c>
      <c r="I589" s="4">
        <f t="shared" si="9"/>
        <v>270.3692423</v>
      </c>
      <c r="J589" s="4">
        <f t="shared" si="10"/>
        <v>-48.0804319</v>
      </c>
      <c r="K589" s="2">
        <f t="shared" si="11"/>
        <v>0.2585920003</v>
      </c>
      <c r="L589" s="76">
        <f t="shared" si="1"/>
        <v>0.07631</v>
      </c>
    </row>
    <row r="590" ht="14.25" customHeight="1">
      <c r="A590" s="83">
        <f t="shared" si="12"/>
        <v>0.07631</v>
      </c>
      <c r="B590" s="4">
        <f t="shared" si="2"/>
        <v>1.478329637</v>
      </c>
      <c r="C590" s="4">
        <f t="shared" si="3"/>
        <v>1.456746024</v>
      </c>
      <c r="D590" s="4">
        <f t="shared" si="4"/>
        <v>2.352834692</v>
      </c>
      <c r="E590" s="4">
        <f t="shared" si="5"/>
        <v>0.1668469644</v>
      </c>
      <c r="F590" s="4">
        <f t="shared" si="6"/>
        <v>8.731031035</v>
      </c>
      <c r="G590" s="4">
        <f t="shared" si="7"/>
        <v>36.59083341</v>
      </c>
      <c r="H590" s="4">
        <f t="shared" si="8"/>
        <v>24.75147119</v>
      </c>
      <c r="I590" s="4">
        <f t="shared" si="9"/>
        <v>270.3692423</v>
      </c>
      <c r="J590" s="4">
        <f t="shared" si="10"/>
        <v>-48.06614347</v>
      </c>
      <c r="K590" s="2">
        <f t="shared" si="11"/>
        <v>0.2587841831</v>
      </c>
      <c r="L590" s="76">
        <f t="shared" si="1"/>
        <v>0.07644</v>
      </c>
    </row>
    <row r="591" ht="14.25" customHeight="1">
      <c r="A591" s="83">
        <f t="shared" si="12"/>
        <v>0.07644</v>
      </c>
      <c r="B591" s="4">
        <f t="shared" si="2"/>
        <v>1.472081038</v>
      </c>
      <c r="C591" s="4">
        <f t="shared" si="3"/>
        <v>1.450588655</v>
      </c>
      <c r="D591" s="4">
        <f t="shared" si="4"/>
        <v>2.342889738</v>
      </c>
      <c r="E591" s="4">
        <f t="shared" si="5"/>
        <v>0.1667903808</v>
      </c>
      <c r="F591" s="4">
        <f t="shared" si="6"/>
        <v>8.697076223</v>
      </c>
      <c r="G591" s="4">
        <f t="shared" si="7"/>
        <v>36.30678471</v>
      </c>
      <c r="H591" s="4">
        <f t="shared" si="8"/>
        <v>24.66357746</v>
      </c>
      <c r="I591" s="4">
        <f t="shared" si="9"/>
        <v>270.3692423</v>
      </c>
      <c r="J591" s="4">
        <f t="shared" si="10"/>
        <v>-48.05182827</v>
      </c>
      <c r="K591" s="2">
        <f t="shared" si="11"/>
        <v>0.2589755536</v>
      </c>
      <c r="L591" s="76">
        <f t="shared" si="1"/>
        <v>0.07657</v>
      </c>
    </row>
    <row r="592" ht="14.25" customHeight="1">
      <c r="A592" s="83">
        <f t="shared" si="12"/>
        <v>0.07657</v>
      </c>
      <c r="B592" s="4">
        <f t="shared" si="2"/>
        <v>1.4658343</v>
      </c>
      <c r="C592" s="4">
        <f t="shared" si="3"/>
        <v>1.44443312</v>
      </c>
      <c r="D592" s="4">
        <f t="shared" si="4"/>
        <v>2.332947747</v>
      </c>
      <c r="E592" s="4">
        <f t="shared" si="5"/>
        <v>0.1667340346</v>
      </c>
      <c r="F592" s="4">
        <f t="shared" si="6"/>
        <v>8.66309703</v>
      </c>
      <c r="G592" s="4">
        <f t="shared" si="7"/>
        <v>36.02364007</v>
      </c>
      <c r="H592" s="4">
        <f t="shared" si="8"/>
        <v>24.57551994</v>
      </c>
      <c r="I592" s="4">
        <f t="shared" si="9"/>
        <v>270.3692423</v>
      </c>
      <c r="J592" s="4">
        <f t="shared" si="10"/>
        <v>-48.03748639</v>
      </c>
      <c r="K592" s="2">
        <f t="shared" si="11"/>
        <v>0.2591661121</v>
      </c>
      <c r="L592" s="76">
        <f t="shared" si="1"/>
        <v>0.0767</v>
      </c>
    </row>
    <row r="593" ht="14.25" customHeight="1">
      <c r="A593" s="83">
        <f t="shared" si="12"/>
        <v>0.0767</v>
      </c>
      <c r="B593" s="4">
        <f t="shared" si="2"/>
        <v>1.459589427</v>
      </c>
      <c r="C593" s="4">
        <f t="shared" si="3"/>
        <v>1.438279422</v>
      </c>
      <c r="D593" s="4">
        <f t="shared" si="4"/>
        <v>2.323008722</v>
      </c>
      <c r="E593" s="4">
        <f t="shared" si="5"/>
        <v>0.1666779257</v>
      </c>
      <c r="F593" s="4">
        <f t="shared" si="6"/>
        <v>8.629093596</v>
      </c>
      <c r="G593" s="4">
        <f t="shared" si="7"/>
        <v>35.74140302</v>
      </c>
      <c r="H593" s="4">
        <f t="shared" si="8"/>
        <v>24.4872992</v>
      </c>
      <c r="I593" s="4">
        <f t="shared" si="9"/>
        <v>270.3692423</v>
      </c>
      <c r="J593" s="4">
        <f t="shared" si="10"/>
        <v>-48.02311793</v>
      </c>
      <c r="K593" s="2">
        <f t="shared" si="11"/>
        <v>0.2593558587</v>
      </c>
      <c r="L593" s="76">
        <f t="shared" si="1"/>
        <v>0.07683</v>
      </c>
    </row>
    <row r="594" ht="14.25" customHeight="1">
      <c r="A594" s="83">
        <f t="shared" si="12"/>
        <v>0.07683</v>
      </c>
      <c r="B594" s="4">
        <f t="shared" si="2"/>
        <v>1.453346422</v>
      </c>
      <c r="C594" s="4">
        <f t="shared" si="3"/>
        <v>1.432127564</v>
      </c>
      <c r="D594" s="4">
        <f t="shared" si="4"/>
        <v>2.313072671</v>
      </c>
      <c r="E594" s="4">
        <f t="shared" si="5"/>
        <v>0.1666220544</v>
      </c>
      <c r="F594" s="4">
        <f t="shared" si="6"/>
        <v>8.595066058</v>
      </c>
      <c r="G594" s="4">
        <f t="shared" si="7"/>
        <v>35.46007706</v>
      </c>
      <c r="H594" s="4">
        <f t="shared" si="8"/>
        <v>24.39891586</v>
      </c>
      <c r="I594" s="4">
        <f t="shared" si="9"/>
        <v>270.3692423</v>
      </c>
      <c r="J594" s="4">
        <f t="shared" si="10"/>
        <v>-48.00872298</v>
      </c>
      <c r="K594" s="2">
        <f t="shared" si="11"/>
        <v>0.2595447938</v>
      </c>
      <c r="L594" s="76">
        <f t="shared" si="1"/>
        <v>0.07696</v>
      </c>
    </row>
    <row r="595" ht="14.25" customHeight="1">
      <c r="A595" s="83">
        <f t="shared" si="12"/>
        <v>0.07696</v>
      </c>
      <c r="B595" s="4">
        <f t="shared" si="2"/>
        <v>1.447105288</v>
      </c>
      <c r="C595" s="4">
        <f t="shared" si="3"/>
        <v>1.425977551</v>
      </c>
      <c r="D595" s="4">
        <f t="shared" si="4"/>
        <v>2.303139597</v>
      </c>
      <c r="E595" s="4">
        <f t="shared" si="5"/>
        <v>0.1665664205</v>
      </c>
      <c r="F595" s="4">
        <f t="shared" si="6"/>
        <v>8.561014557</v>
      </c>
      <c r="G595" s="4">
        <f t="shared" si="7"/>
        <v>35.17966571</v>
      </c>
      <c r="H595" s="4">
        <f t="shared" si="8"/>
        <v>24.31037051</v>
      </c>
      <c r="I595" s="4">
        <f t="shared" si="9"/>
        <v>270.3692423</v>
      </c>
      <c r="J595" s="4">
        <f t="shared" si="10"/>
        <v>-47.99430165</v>
      </c>
      <c r="K595" s="2">
        <f t="shared" si="11"/>
        <v>0.2597329175</v>
      </c>
      <c r="L595" s="76">
        <f t="shared" si="1"/>
        <v>0.07709</v>
      </c>
    </row>
    <row r="596" ht="14.25" customHeight="1">
      <c r="A596" s="83">
        <f t="shared" si="12"/>
        <v>0.07709</v>
      </c>
      <c r="B596" s="4">
        <f t="shared" si="2"/>
        <v>1.440866029</v>
      </c>
      <c r="C596" s="4">
        <f t="shared" si="3"/>
        <v>1.419829385</v>
      </c>
      <c r="D596" s="4">
        <f t="shared" si="4"/>
        <v>2.293209508</v>
      </c>
      <c r="E596" s="4">
        <f t="shared" si="5"/>
        <v>0.1665110242</v>
      </c>
      <c r="F596" s="4">
        <f t="shared" si="6"/>
        <v>8.526939229</v>
      </c>
      <c r="G596" s="4">
        <f t="shared" si="7"/>
        <v>34.90017246</v>
      </c>
      <c r="H596" s="4">
        <f t="shared" si="8"/>
        <v>24.22166375</v>
      </c>
      <c r="I596" s="4">
        <f t="shared" si="9"/>
        <v>270.3692423</v>
      </c>
      <c r="J596" s="4">
        <f t="shared" si="10"/>
        <v>-47.97985403</v>
      </c>
      <c r="K596" s="2">
        <f t="shared" si="11"/>
        <v>0.25992023</v>
      </c>
      <c r="L596" s="76">
        <f t="shared" si="1"/>
        <v>0.07722</v>
      </c>
    </row>
    <row r="597" ht="14.25" customHeight="1">
      <c r="A597" s="83">
        <f t="shared" si="12"/>
        <v>0.07722</v>
      </c>
      <c r="B597" s="4">
        <f t="shared" si="2"/>
        <v>1.434628648</v>
      </c>
      <c r="C597" s="4">
        <f t="shared" si="3"/>
        <v>1.413683069</v>
      </c>
      <c r="D597" s="4">
        <f t="shared" si="4"/>
        <v>2.283282408</v>
      </c>
      <c r="E597" s="4">
        <f t="shared" si="5"/>
        <v>0.1664558656</v>
      </c>
      <c r="F597" s="4">
        <f t="shared" si="6"/>
        <v>8.492840217</v>
      </c>
      <c r="G597" s="4">
        <f t="shared" si="7"/>
        <v>34.62160077</v>
      </c>
      <c r="H597" s="4">
        <f t="shared" si="8"/>
        <v>24.1327962</v>
      </c>
      <c r="I597" s="4">
        <f t="shared" si="9"/>
        <v>270.3692423</v>
      </c>
      <c r="J597" s="4">
        <f t="shared" si="10"/>
        <v>-47.96538023</v>
      </c>
      <c r="K597" s="2">
        <f t="shared" si="11"/>
        <v>0.2601067318</v>
      </c>
      <c r="L597" s="76">
        <f t="shared" si="1"/>
        <v>0.07735</v>
      </c>
    </row>
    <row r="598" ht="14.25" customHeight="1">
      <c r="A598" s="83">
        <f t="shared" si="12"/>
        <v>0.07735</v>
      </c>
      <c r="B598" s="4">
        <f t="shared" si="2"/>
        <v>1.428393148</v>
      </c>
      <c r="C598" s="4">
        <f t="shared" si="3"/>
        <v>1.407538608</v>
      </c>
      <c r="D598" s="4">
        <f t="shared" si="4"/>
        <v>2.273358302</v>
      </c>
      <c r="E598" s="4">
        <f t="shared" si="5"/>
        <v>0.1664009446</v>
      </c>
      <c r="F598" s="4">
        <f t="shared" si="6"/>
        <v>8.458717659</v>
      </c>
      <c r="G598" s="4">
        <f t="shared" si="7"/>
        <v>34.34395413</v>
      </c>
      <c r="H598" s="4">
        <f t="shared" si="8"/>
        <v>24.04376846</v>
      </c>
      <c r="I598" s="4">
        <f t="shared" si="9"/>
        <v>270.3692423</v>
      </c>
      <c r="J598" s="4">
        <f t="shared" si="10"/>
        <v>-47.95088033</v>
      </c>
      <c r="K598" s="2">
        <f t="shared" si="11"/>
        <v>0.2602924229</v>
      </c>
      <c r="L598" s="76">
        <f t="shared" si="1"/>
        <v>0.07748</v>
      </c>
    </row>
    <row r="599" ht="14.25" customHeight="1">
      <c r="A599" s="83">
        <f t="shared" si="12"/>
        <v>0.07748</v>
      </c>
      <c r="B599" s="4">
        <f t="shared" si="2"/>
        <v>1.422159534</v>
      </c>
      <c r="C599" s="4">
        <f t="shared" si="3"/>
        <v>1.401396005</v>
      </c>
      <c r="D599" s="4">
        <f t="shared" si="4"/>
        <v>2.263437197</v>
      </c>
      <c r="E599" s="4">
        <f t="shared" si="5"/>
        <v>0.1663462613</v>
      </c>
      <c r="F599" s="4">
        <f t="shared" si="6"/>
        <v>8.424571696</v>
      </c>
      <c r="G599" s="4">
        <f t="shared" si="7"/>
        <v>34.06723596</v>
      </c>
      <c r="H599" s="4">
        <f t="shared" si="8"/>
        <v>23.95458115</v>
      </c>
      <c r="I599" s="4">
        <f t="shared" si="9"/>
        <v>270.3692423</v>
      </c>
      <c r="J599" s="4">
        <f t="shared" si="10"/>
        <v>-47.93635444</v>
      </c>
      <c r="K599" s="2">
        <f t="shared" si="11"/>
        <v>0.2604773036</v>
      </c>
      <c r="L599" s="76">
        <f t="shared" si="1"/>
        <v>0.07761</v>
      </c>
    </row>
    <row r="600" ht="14.25" customHeight="1">
      <c r="A600" s="83">
        <f t="shared" si="12"/>
        <v>0.07761</v>
      </c>
      <c r="B600" s="4">
        <f t="shared" si="2"/>
        <v>1.415927808</v>
      </c>
      <c r="C600" s="4">
        <f t="shared" si="3"/>
        <v>1.395255262</v>
      </c>
      <c r="D600" s="4">
        <f t="shared" si="4"/>
        <v>2.253519097</v>
      </c>
      <c r="E600" s="4">
        <f t="shared" si="5"/>
        <v>0.1662918158</v>
      </c>
      <c r="F600" s="4">
        <f t="shared" si="6"/>
        <v>8.390402469</v>
      </c>
      <c r="G600" s="4">
        <f t="shared" si="7"/>
        <v>33.79144973</v>
      </c>
      <c r="H600" s="4">
        <f t="shared" si="8"/>
        <v>23.8652349</v>
      </c>
      <c r="I600" s="4">
        <f t="shared" si="9"/>
        <v>270.3692423</v>
      </c>
      <c r="J600" s="4">
        <f t="shared" si="10"/>
        <v>-47.92180267</v>
      </c>
      <c r="K600" s="2">
        <f t="shared" si="11"/>
        <v>0.2606613742</v>
      </c>
      <c r="L600" s="76">
        <f t="shared" si="1"/>
        <v>0.07774</v>
      </c>
    </row>
    <row r="601" ht="14.25" customHeight="1">
      <c r="A601" s="83">
        <f t="shared" si="12"/>
        <v>0.07774</v>
      </c>
      <c r="B601" s="4">
        <f t="shared" si="2"/>
        <v>1.409697973</v>
      </c>
      <c r="C601" s="4">
        <f t="shared" si="3"/>
        <v>1.389116383</v>
      </c>
      <c r="D601" s="4">
        <f t="shared" si="4"/>
        <v>2.243604007</v>
      </c>
      <c r="E601" s="4">
        <f t="shared" si="5"/>
        <v>0.1662376081</v>
      </c>
      <c r="F601" s="4">
        <f t="shared" si="6"/>
        <v>8.35621012</v>
      </c>
      <c r="G601" s="4">
        <f t="shared" si="7"/>
        <v>33.51659883</v>
      </c>
      <c r="H601" s="4">
        <f t="shared" si="8"/>
        <v>23.77573031</v>
      </c>
      <c r="I601" s="4">
        <f t="shared" si="9"/>
        <v>270.3692423</v>
      </c>
      <c r="J601" s="4">
        <f t="shared" si="10"/>
        <v>-47.90722511</v>
      </c>
      <c r="K601" s="2">
        <f t="shared" si="11"/>
        <v>0.260844635</v>
      </c>
      <c r="L601" s="76">
        <f t="shared" si="1"/>
        <v>0.07787</v>
      </c>
    </row>
    <row r="602" ht="14.25" customHeight="1">
      <c r="A602" s="83">
        <f t="shared" si="12"/>
        <v>0.07787</v>
      </c>
      <c r="B602" s="4">
        <f t="shared" si="2"/>
        <v>1.403470034</v>
      </c>
      <c r="C602" s="4">
        <f t="shared" si="3"/>
        <v>1.382979372</v>
      </c>
      <c r="D602" s="4">
        <f t="shared" si="4"/>
        <v>2.233691934</v>
      </c>
      <c r="E602" s="4">
        <f t="shared" si="5"/>
        <v>0.1661836382</v>
      </c>
      <c r="F602" s="4">
        <f t="shared" si="6"/>
        <v>8.321994791</v>
      </c>
      <c r="G602" s="4">
        <f t="shared" si="7"/>
        <v>33.2426867</v>
      </c>
      <c r="H602" s="4">
        <f t="shared" si="8"/>
        <v>23.68606803</v>
      </c>
      <c r="I602" s="4">
        <f t="shared" si="9"/>
        <v>270.3692423</v>
      </c>
      <c r="J602" s="4">
        <f t="shared" si="10"/>
        <v>-47.89262186</v>
      </c>
      <c r="K602" s="2">
        <f t="shared" si="11"/>
        <v>0.2610270861</v>
      </c>
      <c r="L602" s="76">
        <f t="shared" si="1"/>
        <v>0.078</v>
      </c>
    </row>
    <row r="603" ht="14.25" customHeight="1">
      <c r="A603" s="83">
        <f t="shared" si="12"/>
        <v>0.078</v>
      </c>
      <c r="B603" s="4">
        <f t="shared" si="2"/>
        <v>1.397243993</v>
      </c>
      <c r="C603" s="4">
        <f t="shared" si="3"/>
        <v>1.376844231</v>
      </c>
      <c r="D603" s="4">
        <f t="shared" si="4"/>
        <v>2.223782882</v>
      </c>
      <c r="E603" s="4">
        <f t="shared" si="5"/>
        <v>0.1661299063</v>
      </c>
      <c r="F603" s="4">
        <f t="shared" si="6"/>
        <v>8.287756623</v>
      </c>
      <c r="G603" s="4">
        <f t="shared" si="7"/>
        <v>32.96971672</v>
      </c>
      <c r="H603" s="4">
        <f t="shared" si="8"/>
        <v>23.59624868</v>
      </c>
      <c r="I603" s="4">
        <f t="shared" si="9"/>
        <v>270.3692423</v>
      </c>
      <c r="J603" s="4">
        <f t="shared" si="10"/>
        <v>-47.87799303</v>
      </c>
      <c r="K603" s="2">
        <f t="shared" si="11"/>
        <v>0.2612087278</v>
      </c>
      <c r="L603" s="76">
        <f t="shared" si="1"/>
        <v>0.07813</v>
      </c>
    </row>
    <row r="604" ht="14.25" customHeight="1">
      <c r="A604" s="83">
        <f t="shared" si="12"/>
        <v>0.07813</v>
      </c>
      <c r="B604" s="4">
        <f t="shared" si="2"/>
        <v>1.391019854</v>
      </c>
      <c r="C604" s="4">
        <f t="shared" si="3"/>
        <v>1.370710964</v>
      </c>
      <c r="D604" s="4">
        <f t="shared" si="4"/>
        <v>2.213876857</v>
      </c>
      <c r="E604" s="4">
        <f t="shared" si="5"/>
        <v>0.1660764122</v>
      </c>
      <c r="F604" s="4">
        <f t="shared" si="6"/>
        <v>8.25349576</v>
      </c>
      <c r="G604" s="4">
        <f t="shared" si="7"/>
        <v>32.69769228</v>
      </c>
      <c r="H604" s="4">
        <f t="shared" si="8"/>
        <v>23.50627289</v>
      </c>
      <c r="I604" s="4">
        <f t="shared" si="9"/>
        <v>270.3692423</v>
      </c>
      <c r="J604" s="4">
        <f t="shared" si="10"/>
        <v>-47.86333873</v>
      </c>
      <c r="K604" s="2">
        <f t="shared" si="11"/>
        <v>0.2613895604</v>
      </c>
      <c r="L604" s="76">
        <f t="shared" si="1"/>
        <v>0.07826</v>
      </c>
    </row>
    <row r="605" ht="14.25" customHeight="1">
      <c r="A605" s="83">
        <f t="shared" si="12"/>
        <v>0.07826</v>
      </c>
      <c r="B605" s="4">
        <f t="shared" si="2"/>
        <v>1.38479762</v>
      </c>
      <c r="C605" s="4">
        <f t="shared" si="3"/>
        <v>1.364579575</v>
      </c>
      <c r="D605" s="4">
        <f t="shared" si="4"/>
        <v>2.203973864</v>
      </c>
      <c r="E605" s="4">
        <f t="shared" si="5"/>
        <v>0.1660231562</v>
      </c>
      <c r="F605" s="4">
        <f t="shared" si="6"/>
        <v>8.219212344</v>
      </c>
      <c r="G605" s="4">
        <f t="shared" si="7"/>
        <v>32.42661675</v>
      </c>
      <c r="H605" s="4">
        <f t="shared" si="8"/>
        <v>23.4161413</v>
      </c>
      <c r="I605" s="4">
        <f t="shared" si="9"/>
        <v>270.3692423</v>
      </c>
      <c r="J605" s="4">
        <f t="shared" si="10"/>
        <v>-47.84865905</v>
      </c>
      <c r="K605" s="2">
        <f t="shared" si="11"/>
        <v>0.2615695841</v>
      </c>
      <c r="L605" s="76">
        <f t="shared" si="1"/>
        <v>0.07839</v>
      </c>
    </row>
    <row r="606" ht="14.25" customHeight="1">
      <c r="A606" s="83">
        <f t="shared" si="12"/>
        <v>0.07839</v>
      </c>
      <c r="B606" s="4">
        <f t="shared" si="2"/>
        <v>1.378577294</v>
      </c>
      <c r="C606" s="4">
        <f t="shared" si="3"/>
        <v>1.358450066</v>
      </c>
      <c r="D606" s="4">
        <f t="shared" si="4"/>
        <v>2.194073908</v>
      </c>
      <c r="E606" s="4">
        <f t="shared" si="5"/>
        <v>0.1659701382</v>
      </c>
      <c r="F606" s="4">
        <f t="shared" si="6"/>
        <v>8.184906519</v>
      </c>
      <c r="G606" s="4">
        <f t="shared" si="7"/>
        <v>32.15649347</v>
      </c>
      <c r="H606" s="4">
        <f t="shared" si="8"/>
        <v>23.32585456</v>
      </c>
      <c r="I606" s="4">
        <f t="shared" si="9"/>
        <v>270.3692423</v>
      </c>
      <c r="J606" s="4">
        <f t="shared" si="10"/>
        <v>-47.8339541</v>
      </c>
      <c r="K606" s="2">
        <f t="shared" si="11"/>
        <v>0.2617487991</v>
      </c>
      <c r="L606" s="76">
        <f t="shared" si="1"/>
        <v>0.07852</v>
      </c>
    </row>
    <row r="607" ht="14.25" customHeight="1">
      <c r="A607" s="83">
        <f t="shared" si="12"/>
        <v>0.07852</v>
      </c>
      <c r="B607" s="4">
        <f t="shared" si="2"/>
        <v>1.37235888</v>
      </c>
      <c r="C607" s="4">
        <f t="shared" si="3"/>
        <v>1.352322441</v>
      </c>
      <c r="D607" s="4">
        <f t="shared" si="4"/>
        <v>2.184176995</v>
      </c>
      <c r="E607" s="4">
        <f t="shared" si="5"/>
        <v>0.1659173582</v>
      </c>
      <c r="F607" s="4">
        <f t="shared" si="6"/>
        <v>8.150578429</v>
      </c>
      <c r="G607" s="4">
        <f t="shared" si="7"/>
        <v>31.88732579</v>
      </c>
      <c r="H607" s="4">
        <f t="shared" si="8"/>
        <v>23.23541331</v>
      </c>
      <c r="I607" s="4">
        <f t="shared" si="9"/>
        <v>270.3692423</v>
      </c>
      <c r="J607" s="4">
        <f t="shared" si="10"/>
        <v>-47.81922398</v>
      </c>
      <c r="K607" s="2">
        <f t="shared" si="11"/>
        <v>0.2619272058</v>
      </c>
      <c r="L607" s="76">
        <f t="shared" si="1"/>
        <v>0.07865</v>
      </c>
    </row>
    <row r="608" ht="14.25" customHeight="1">
      <c r="A608" s="83">
        <f t="shared" si="12"/>
        <v>0.07865</v>
      </c>
      <c r="B608" s="4">
        <f t="shared" si="2"/>
        <v>1.366142381</v>
      </c>
      <c r="C608" s="4">
        <f t="shared" si="3"/>
        <v>1.346196702</v>
      </c>
      <c r="D608" s="4">
        <f t="shared" si="4"/>
        <v>2.174283129</v>
      </c>
      <c r="E608" s="4">
        <f t="shared" si="5"/>
        <v>0.1658648163</v>
      </c>
      <c r="F608" s="4">
        <f t="shared" si="6"/>
        <v>8.116228218</v>
      </c>
      <c r="G608" s="4">
        <f t="shared" si="7"/>
        <v>31.61911704</v>
      </c>
      <c r="H608" s="4">
        <f t="shared" si="8"/>
        <v>23.14481819</v>
      </c>
      <c r="I608" s="4">
        <f t="shared" si="9"/>
        <v>270.3692423</v>
      </c>
      <c r="J608" s="4">
        <f t="shared" si="10"/>
        <v>-47.80446881</v>
      </c>
      <c r="K608" s="2">
        <f t="shared" si="11"/>
        <v>0.2621048043</v>
      </c>
      <c r="L608" s="76">
        <f t="shared" si="1"/>
        <v>0.07878</v>
      </c>
    </row>
    <row r="609" ht="14.25" customHeight="1">
      <c r="A609" s="83">
        <f t="shared" si="12"/>
        <v>0.07878</v>
      </c>
      <c r="B609" s="4">
        <f t="shared" si="2"/>
        <v>1.3599278</v>
      </c>
      <c r="C609" s="4">
        <f t="shared" si="3"/>
        <v>1.340072854</v>
      </c>
      <c r="D609" s="4">
        <f t="shared" si="4"/>
        <v>2.164392317</v>
      </c>
      <c r="E609" s="4">
        <f t="shared" si="5"/>
        <v>0.1658125125</v>
      </c>
      <c r="F609" s="4">
        <f t="shared" si="6"/>
        <v>8.081856032</v>
      </c>
      <c r="G609" s="4">
        <f t="shared" si="7"/>
        <v>31.35187052</v>
      </c>
      <c r="H609" s="4">
        <f t="shared" si="8"/>
        <v>23.05406986</v>
      </c>
      <c r="I609" s="4">
        <f t="shared" si="9"/>
        <v>270.3692423</v>
      </c>
      <c r="J609" s="4">
        <f t="shared" si="10"/>
        <v>-47.78968868</v>
      </c>
      <c r="K609" s="2">
        <f t="shared" si="11"/>
        <v>0.2622815949</v>
      </c>
      <c r="L609" s="76">
        <f t="shared" si="1"/>
        <v>0.07891</v>
      </c>
    </row>
    <row r="610" ht="14.25" customHeight="1">
      <c r="A610" s="83">
        <f t="shared" si="12"/>
        <v>0.07891</v>
      </c>
      <c r="B610" s="4">
        <f t="shared" si="2"/>
        <v>1.353715141</v>
      </c>
      <c r="C610" s="4">
        <f t="shared" si="3"/>
        <v>1.3339509</v>
      </c>
      <c r="D610" s="4">
        <f t="shared" si="4"/>
        <v>2.154504562</v>
      </c>
      <c r="E610" s="4">
        <f t="shared" si="5"/>
        <v>0.1657604469</v>
      </c>
      <c r="F610" s="4">
        <f t="shared" si="6"/>
        <v>8.047462014</v>
      </c>
      <c r="G610" s="4">
        <f t="shared" si="7"/>
        <v>31.08558953</v>
      </c>
      <c r="H610" s="4">
        <f t="shared" si="8"/>
        <v>22.96316898</v>
      </c>
      <c r="I610" s="4">
        <f t="shared" si="9"/>
        <v>270.3692423</v>
      </c>
      <c r="J610" s="4">
        <f t="shared" si="10"/>
        <v>-47.7748837</v>
      </c>
      <c r="K610" s="2">
        <f t="shared" si="11"/>
        <v>0.2624575779</v>
      </c>
      <c r="L610" s="76">
        <f t="shared" si="1"/>
        <v>0.07904</v>
      </c>
    </row>
    <row r="611" ht="14.25" customHeight="1">
      <c r="A611" s="83">
        <f t="shared" si="12"/>
        <v>0.07904</v>
      </c>
      <c r="B611" s="4">
        <f t="shared" si="2"/>
        <v>1.347504406</v>
      </c>
      <c r="C611" s="4">
        <f t="shared" si="3"/>
        <v>1.327830842</v>
      </c>
      <c r="D611" s="4">
        <f t="shared" si="4"/>
        <v>2.14461987</v>
      </c>
      <c r="E611" s="4">
        <f t="shared" si="5"/>
        <v>0.1657086194</v>
      </c>
      <c r="F611" s="4">
        <f t="shared" si="6"/>
        <v>8.01304631</v>
      </c>
      <c r="G611" s="4">
        <f t="shared" si="7"/>
        <v>30.82027736</v>
      </c>
      <c r="H611" s="4">
        <f t="shared" si="8"/>
        <v>22.87211621</v>
      </c>
      <c r="I611" s="4">
        <f t="shared" si="9"/>
        <v>270.3692423</v>
      </c>
      <c r="J611" s="4">
        <f t="shared" si="10"/>
        <v>-47.76005399</v>
      </c>
      <c r="K611" s="2">
        <f t="shared" si="11"/>
        <v>0.2626327534</v>
      </c>
      <c r="L611" s="76">
        <f t="shared" si="1"/>
        <v>0.07917</v>
      </c>
    </row>
    <row r="612" ht="14.25" customHeight="1">
      <c r="A612" s="83">
        <f t="shared" si="12"/>
        <v>0.07917</v>
      </c>
      <c r="B612" s="4">
        <f t="shared" si="2"/>
        <v>1.341295599</v>
      </c>
      <c r="C612" s="4">
        <f t="shared" si="3"/>
        <v>1.321712683</v>
      </c>
      <c r="D612" s="4">
        <f t="shared" si="4"/>
        <v>2.134738247</v>
      </c>
      <c r="E612" s="4">
        <f t="shared" si="5"/>
        <v>0.1656570302</v>
      </c>
      <c r="F612" s="4">
        <f t="shared" si="6"/>
        <v>7.978609067</v>
      </c>
      <c r="G612" s="4">
        <f t="shared" si="7"/>
        <v>30.55593727</v>
      </c>
      <c r="H612" s="4">
        <f t="shared" si="8"/>
        <v>22.78091219</v>
      </c>
      <c r="I612" s="4">
        <f t="shared" si="9"/>
        <v>270.3692423</v>
      </c>
      <c r="J612" s="4">
        <f t="shared" si="10"/>
        <v>-47.74519964</v>
      </c>
      <c r="K612" s="2">
        <f t="shared" si="11"/>
        <v>0.2628071219</v>
      </c>
      <c r="L612" s="76">
        <f t="shared" si="1"/>
        <v>0.0793</v>
      </c>
    </row>
    <row r="613" ht="14.25" customHeight="1">
      <c r="A613" s="83">
        <f t="shared" si="12"/>
        <v>0.0793</v>
      </c>
      <c r="B613" s="4">
        <f t="shared" si="2"/>
        <v>1.335088723</v>
      </c>
      <c r="C613" s="4">
        <f t="shared" si="3"/>
        <v>1.315596428</v>
      </c>
      <c r="D613" s="4">
        <f t="shared" si="4"/>
        <v>2.124859697</v>
      </c>
      <c r="E613" s="4">
        <f t="shared" si="5"/>
        <v>0.1656056792</v>
      </c>
      <c r="F613" s="4">
        <f t="shared" si="6"/>
        <v>7.94415043</v>
      </c>
      <c r="G613" s="4">
        <f t="shared" si="7"/>
        <v>30.2925725</v>
      </c>
      <c r="H613" s="4">
        <f t="shared" si="8"/>
        <v>22.68955762</v>
      </c>
      <c r="I613" s="4">
        <f t="shared" si="9"/>
        <v>270.3692423</v>
      </c>
      <c r="J613" s="4">
        <f t="shared" si="10"/>
        <v>-47.73032078</v>
      </c>
      <c r="K613" s="2">
        <f t="shared" si="11"/>
        <v>0.2629806834</v>
      </c>
      <c r="L613" s="76">
        <f t="shared" si="1"/>
        <v>0.07943</v>
      </c>
    </row>
    <row r="614" ht="14.25" customHeight="1">
      <c r="A614" s="83">
        <f t="shared" si="12"/>
        <v>0.07943</v>
      </c>
      <c r="B614" s="4">
        <f t="shared" si="2"/>
        <v>1.328883781</v>
      </c>
      <c r="C614" s="4">
        <f t="shared" si="3"/>
        <v>1.309482078</v>
      </c>
      <c r="D614" s="4">
        <f t="shared" si="4"/>
        <v>2.114984226</v>
      </c>
      <c r="E614" s="4">
        <f t="shared" si="5"/>
        <v>0.1655545665</v>
      </c>
      <c r="F614" s="4">
        <f t="shared" si="6"/>
        <v>7.909670546</v>
      </c>
      <c r="G614" s="4">
        <f t="shared" si="7"/>
        <v>30.03018631</v>
      </c>
      <c r="H614" s="4">
        <f t="shared" si="8"/>
        <v>22.59805314</v>
      </c>
      <c r="I614" s="4">
        <f t="shared" si="9"/>
        <v>270.3692423</v>
      </c>
      <c r="J614" s="4">
        <f t="shared" si="10"/>
        <v>-47.71541749</v>
      </c>
      <c r="K614" s="2">
        <f t="shared" si="11"/>
        <v>0.2631534383</v>
      </c>
      <c r="L614" s="76">
        <f t="shared" si="1"/>
        <v>0.07956</v>
      </c>
    </row>
    <row r="615" ht="14.25" customHeight="1">
      <c r="A615" s="83">
        <f t="shared" si="12"/>
        <v>0.07956</v>
      </c>
      <c r="B615" s="4">
        <f t="shared" si="2"/>
        <v>1.322680777</v>
      </c>
      <c r="C615" s="4">
        <f t="shared" si="3"/>
        <v>1.303369638</v>
      </c>
      <c r="D615" s="4">
        <f t="shared" si="4"/>
        <v>2.105111838</v>
      </c>
      <c r="E615" s="4">
        <f t="shared" si="5"/>
        <v>0.165503692</v>
      </c>
      <c r="F615" s="4">
        <f t="shared" si="6"/>
        <v>7.875169562</v>
      </c>
      <c r="G615" s="4">
        <f t="shared" si="7"/>
        <v>29.7687819</v>
      </c>
      <c r="H615" s="4">
        <f t="shared" si="8"/>
        <v>22.50639944</v>
      </c>
      <c r="I615" s="4">
        <f t="shared" si="9"/>
        <v>270.3692423</v>
      </c>
      <c r="J615" s="4">
        <f t="shared" si="10"/>
        <v>-47.70048991</v>
      </c>
      <c r="K615" s="2">
        <f t="shared" si="11"/>
        <v>0.2633253868</v>
      </c>
      <c r="L615" s="76">
        <f t="shared" si="1"/>
        <v>0.07969</v>
      </c>
    </row>
    <row r="616" ht="14.25" customHeight="1">
      <c r="A616" s="83">
        <f t="shared" si="12"/>
        <v>0.07969</v>
      </c>
      <c r="B616" s="4">
        <f t="shared" si="2"/>
        <v>1.316479713</v>
      </c>
      <c r="C616" s="4">
        <f t="shared" si="3"/>
        <v>1.297259109</v>
      </c>
      <c r="D616" s="4">
        <f t="shared" si="4"/>
        <v>2.095242538</v>
      </c>
      <c r="E616" s="4">
        <f t="shared" si="5"/>
        <v>0.1654530558</v>
      </c>
      <c r="F616" s="4">
        <f t="shared" si="6"/>
        <v>7.840647626</v>
      </c>
      <c r="G616" s="4">
        <f t="shared" si="7"/>
        <v>29.50836249</v>
      </c>
      <c r="H616" s="4">
        <f t="shared" si="8"/>
        <v>22.4145972</v>
      </c>
      <c r="I616" s="4">
        <f t="shared" si="9"/>
        <v>270.3692423</v>
      </c>
      <c r="J616" s="4">
        <f t="shared" si="10"/>
        <v>-47.68553813</v>
      </c>
      <c r="K616" s="2">
        <f t="shared" si="11"/>
        <v>0.2634965291</v>
      </c>
      <c r="L616" s="76">
        <f t="shared" si="1"/>
        <v>0.07982</v>
      </c>
    </row>
    <row r="617" ht="14.25" customHeight="1">
      <c r="A617" s="83">
        <f t="shared" si="12"/>
        <v>0.07982</v>
      </c>
      <c r="B617" s="4">
        <f t="shared" si="2"/>
        <v>1.310280593</v>
      </c>
      <c r="C617" s="4">
        <f t="shared" si="3"/>
        <v>1.291150497</v>
      </c>
      <c r="D617" s="4">
        <f t="shared" si="4"/>
        <v>2.085376333</v>
      </c>
      <c r="E617" s="4">
        <f t="shared" si="5"/>
        <v>0.165402658</v>
      </c>
      <c r="F617" s="4">
        <f t="shared" si="6"/>
        <v>7.806104885</v>
      </c>
      <c r="G617" s="4">
        <f t="shared" si="7"/>
        <v>29.24893126</v>
      </c>
      <c r="H617" s="4">
        <f t="shared" si="8"/>
        <v>22.32264708</v>
      </c>
      <c r="I617" s="4">
        <f t="shared" si="9"/>
        <v>270.3692423</v>
      </c>
      <c r="J617" s="4">
        <f t="shared" si="10"/>
        <v>-47.67056226</v>
      </c>
      <c r="K617" s="2">
        <f t="shared" si="11"/>
        <v>0.2636668656</v>
      </c>
      <c r="L617" s="76">
        <f t="shared" si="1"/>
        <v>0.07995</v>
      </c>
    </row>
    <row r="618" ht="14.25" customHeight="1">
      <c r="A618" s="83">
        <f t="shared" si="12"/>
        <v>0.07995</v>
      </c>
      <c r="B618" s="4">
        <f t="shared" si="2"/>
        <v>1.30408342</v>
      </c>
      <c r="C618" s="4">
        <f t="shared" si="3"/>
        <v>1.285043802</v>
      </c>
      <c r="D618" s="4">
        <f t="shared" si="4"/>
        <v>2.075513225</v>
      </c>
      <c r="E618" s="4">
        <f t="shared" si="5"/>
        <v>0.1653524985</v>
      </c>
      <c r="F618" s="4">
        <f t="shared" si="6"/>
        <v>7.771541487</v>
      </c>
      <c r="G618" s="4">
        <f t="shared" si="7"/>
        <v>28.9904914</v>
      </c>
      <c r="H618" s="4">
        <f t="shared" si="8"/>
        <v>22.23054978</v>
      </c>
      <c r="I618" s="4">
        <f t="shared" si="9"/>
        <v>270.3692423</v>
      </c>
      <c r="J618" s="4">
        <f t="shared" si="10"/>
        <v>-47.65556243</v>
      </c>
      <c r="K618" s="2">
        <f t="shared" si="11"/>
        <v>0.2638363965</v>
      </c>
      <c r="L618" s="76">
        <f t="shared" si="1"/>
        <v>0.08008</v>
      </c>
    </row>
    <row r="619" ht="14.25" customHeight="1">
      <c r="A619" s="83">
        <f t="shared" si="12"/>
        <v>0.08008</v>
      </c>
      <c r="B619" s="4">
        <f t="shared" si="2"/>
        <v>1.297888197</v>
      </c>
      <c r="C619" s="4">
        <f t="shared" si="3"/>
        <v>1.278939029</v>
      </c>
      <c r="D619" s="4">
        <f t="shared" si="4"/>
        <v>2.065653221</v>
      </c>
      <c r="E619" s="4">
        <f t="shared" si="5"/>
        <v>0.1653025774</v>
      </c>
      <c r="F619" s="4">
        <f t="shared" si="6"/>
        <v>7.73695758</v>
      </c>
      <c r="G619" s="4">
        <f t="shared" si="7"/>
        <v>28.73304605</v>
      </c>
      <c r="H619" s="4">
        <f t="shared" si="8"/>
        <v>22.13830599</v>
      </c>
      <c r="I619" s="4">
        <f t="shared" si="9"/>
        <v>270.3692423</v>
      </c>
      <c r="J619" s="4">
        <f t="shared" si="10"/>
        <v>-47.64053874</v>
      </c>
      <c r="K619" s="2">
        <f t="shared" si="11"/>
        <v>0.2640051219</v>
      </c>
      <c r="L619" s="76">
        <f t="shared" si="1"/>
        <v>0.08021</v>
      </c>
    </row>
    <row r="620" ht="14.25" customHeight="1">
      <c r="A620" s="83">
        <f t="shared" si="12"/>
        <v>0.08021</v>
      </c>
      <c r="B620" s="4">
        <f t="shared" si="2"/>
        <v>1.291694927</v>
      </c>
      <c r="C620" s="4">
        <f t="shared" si="3"/>
        <v>1.272836181</v>
      </c>
      <c r="D620" s="4">
        <f t="shared" si="4"/>
        <v>2.055796326</v>
      </c>
      <c r="E620" s="4">
        <f t="shared" si="5"/>
        <v>0.1652528947</v>
      </c>
      <c r="F620" s="4">
        <f t="shared" si="6"/>
        <v>7.702353314</v>
      </c>
      <c r="G620" s="4">
        <f t="shared" si="7"/>
        <v>28.47659836</v>
      </c>
      <c r="H620" s="4">
        <f t="shared" si="8"/>
        <v>22.04591639</v>
      </c>
      <c r="I620" s="4">
        <f t="shared" si="9"/>
        <v>270.3692423</v>
      </c>
      <c r="J620" s="4">
        <f t="shared" si="10"/>
        <v>-47.62549129</v>
      </c>
      <c r="K620" s="2">
        <f t="shared" si="11"/>
        <v>0.2641730423</v>
      </c>
      <c r="L620" s="76">
        <f t="shared" si="1"/>
        <v>0.08034</v>
      </c>
    </row>
    <row r="621" ht="14.25" customHeight="1">
      <c r="A621" s="83">
        <f t="shared" si="12"/>
        <v>0.08034</v>
      </c>
      <c r="B621" s="4">
        <f t="shared" si="2"/>
        <v>1.285503613</v>
      </c>
      <c r="C621" s="4">
        <f t="shared" si="3"/>
        <v>1.26673526</v>
      </c>
      <c r="D621" s="4">
        <f t="shared" si="4"/>
        <v>2.045942544</v>
      </c>
      <c r="E621" s="4">
        <f t="shared" si="5"/>
        <v>0.1652034504</v>
      </c>
      <c r="F621" s="4">
        <f t="shared" si="6"/>
        <v>7.667728838</v>
      </c>
      <c r="G621" s="4">
        <f t="shared" si="7"/>
        <v>28.22115146</v>
      </c>
      <c r="H621" s="4">
        <f t="shared" si="8"/>
        <v>21.95338167</v>
      </c>
      <c r="I621" s="4">
        <f t="shared" si="9"/>
        <v>270.3692423</v>
      </c>
      <c r="J621" s="4">
        <f t="shared" si="10"/>
        <v>-47.61042022</v>
      </c>
      <c r="K621" s="2">
        <f t="shared" si="11"/>
        <v>0.2643401577</v>
      </c>
      <c r="L621" s="76">
        <f t="shared" si="1"/>
        <v>0.08047</v>
      </c>
    </row>
    <row r="622" ht="14.25" customHeight="1">
      <c r="A622" s="83">
        <f t="shared" si="12"/>
        <v>0.08047</v>
      </c>
      <c r="B622" s="4">
        <f t="shared" si="2"/>
        <v>1.279314259</v>
      </c>
      <c r="C622" s="4">
        <f t="shared" si="3"/>
        <v>1.26063627</v>
      </c>
      <c r="D622" s="4">
        <f t="shared" si="4"/>
        <v>2.03609188</v>
      </c>
      <c r="E622" s="4">
        <f t="shared" si="5"/>
        <v>0.1651542444</v>
      </c>
      <c r="F622" s="4">
        <f t="shared" si="6"/>
        <v>7.633084301</v>
      </c>
      <c r="G622" s="4">
        <f t="shared" si="7"/>
        <v>27.96670846</v>
      </c>
      <c r="H622" s="4">
        <f t="shared" si="8"/>
        <v>21.86070254</v>
      </c>
      <c r="I622" s="4">
        <f t="shared" si="9"/>
        <v>270.3692423</v>
      </c>
      <c r="J622" s="4">
        <f t="shared" si="10"/>
        <v>-47.59532562</v>
      </c>
      <c r="K622" s="2">
        <f t="shared" si="11"/>
        <v>0.2645064686</v>
      </c>
      <c r="L622" s="76">
        <f t="shared" si="1"/>
        <v>0.0806</v>
      </c>
    </row>
    <row r="623" ht="14.25" customHeight="1">
      <c r="A623" s="83">
        <f t="shared" si="12"/>
        <v>0.0806</v>
      </c>
      <c r="B623" s="4">
        <f t="shared" si="2"/>
        <v>1.273126866</v>
      </c>
      <c r="C623" s="4">
        <f t="shared" si="3"/>
        <v>1.254539214</v>
      </c>
      <c r="D623" s="4">
        <f t="shared" si="4"/>
        <v>2.026244339</v>
      </c>
      <c r="E623" s="4">
        <f t="shared" si="5"/>
        <v>0.1651052769</v>
      </c>
      <c r="F623" s="4">
        <f t="shared" si="6"/>
        <v>7.598419853</v>
      </c>
      <c r="G623" s="4">
        <f t="shared" si="7"/>
        <v>27.71327245</v>
      </c>
      <c r="H623" s="4">
        <f t="shared" si="8"/>
        <v>21.76787968</v>
      </c>
      <c r="I623" s="4">
        <f t="shared" si="9"/>
        <v>270.3692423</v>
      </c>
      <c r="J623" s="4">
        <f t="shared" si="10"/>
        <v>-47.58020761</v>
      </c>
      <c r="K623" s="2">
        <f t="shared" si="11"/>
        <v>0.2646719751</v>
      </c>
      <c r="L623" s="76">
        <f t="shared" si="1"/>
        <v>0.08073</v>
      </c>
    </row>
    <row r="624" ht="14.25" customHeight="1">
      <c r="A624" s="83">
        <f t="shared" si="12"/>
        <v>0.08073</v>
      </c>
      <c r="B624" s="4">
        <f t="shared" si="2"/>
        <v>1.266941439</v>
      </c>
      <c r="C624" s="4">
        <f t="shared" si="3"/>
        <v>1.248444094</v>
      </c>
      <c r="D624" s="4">
        <f t="shared" si="4"/>
        <v>2.016399927</v>
      </c>
      <c r="E624" s="4">
        <f t="shared" si="5"/>
        <v>0.1650565478</v>
      </c>
      <c r="F624" s="4">
        <f t="shared" si="6"/>
        <v>7.563735644</v>
      </c>
      <c r="G624" s="4">
        <f t="shared" si="7"/>
        <v>27.46084651</v>
      </c>
      <c r="H624" s="4">
        <f t="shared" si="8"/>
        <v>21.67491382</v>
      </c>
      <c r="I624" s="4">
        <f t="shared" si="9"/>
        <v>270.3692423</v>
      </c>
      <c r="J624" s="4">
        <f t="shared" si="10"/>
        <v>-47.56506632</v>
      </c>
      <c r="K624" s="2">
        <f t="shared" si="11"/>
        <v>0.2648366775</v>
      </c>
      <c r="L624" s="76">
        <f t="shared" si="1"/>
        <v>0.08086</v>
      </c>
    </row>
    <row r="625" ht="14.25" customHeight="1">
      <c r="A625" s="83">
        <f t="shared" si="12"/>
        <v>0.08086</v>
      </c>
      <c r="B625" s="4">
        <f t="shared" si="2"/>
        <v>1.260757981</v>
      </c>
      <c r="C625" s="4">
        <f t="shared" si="3"/>
        <v>1.242350914</v>
      </c>
      <c r="D625" s="4">
        <f t="shared" si="4"/>
        <v>2.006558647</v>
      </c>
      <c r="E625" s="4">
        <f t="shared" si="5"/>
        <v>0.1650080572</v>
      </c>
      <c r="F625" s="4">
        <f t="shared" si="6"/>
        <v>7.529031825</v>
      </c>
      <c r="G625" s="4">
        <f t="shared" si="7"/>
        <v>27.20943371</v>
      </c>
      <c r="H625" s="4">
        <f t="shared" si="8"/>
        <v>21.58180565</v>
      </c>
      <c r="I625" s="4">
        <f t="shared" si="9"/>
        <v>270.3692423</v>
      </c>
      <c r="J625" s="4">
        <f t="shared" si="10"/>
        <v>-47.54990184</v>
      </c>
      <c r="K625" s="2">
        <f t="shared" si="11"/>
        <v>0.265000576</v>
      </c>
      <c r="L625" s="76">
        <f t="shared" si="1"/>
        <v>0.08099</v>
      </c>
    </row>
    <row r="626" ht="14.25" customHeight="1">
      <c r="A626" s="83">
        <f t="shared" si="12"/>
        <v>0.08099</v>
      </c>
      <c r="B626" s="4">
        <f t="shared" si="2"/>
        <v>1.254576493</v>
      </c>
      <c r="C626" s="4">
        <f t="shared" si="3"/>
        <v>1.236259677</v>
      </c>
      <c r="D626" s="4">
        <f t="shared" si="4"/>
        <v>1.996720504</v>
      </c>
      <c r="E626" s="4">
        <f t="shared" si="5"/>
        <v>0.164959805</v>
      </c>
      <c r="F626" s="4">
        <f t="shared" si="6"/>
        <v>7.494308547</v>
      </c>
      <c r="G626" s="4">
        <f t="shared" si="7"/>
        <v>26.95903709</v>
      </c>
      <c r="H626" s="4">
        <f t="shared" si="8"/>
        <v>21.48855588</v>
      </c>
      <c r="I626" s="4">
        <f t="shared" si="9"/>
        <v>270.3692423</v>
      </c>
      <c r="J626" s="4">
        <f t="shared" si="10"/>
        <v>-47.5347143</v>
      </c>
      <c r="K626" s="2">
        <f t="shared" si="11"/>
        <v>0.265163671</v>
      </c>
      <c r="L626" s="76">
        <f t="shared" si="1"/>
        <v>0.08112</v>
      </c>
    </row>
    <row r="627" ht="14.25" customHeight="1">
      <c r="A627" s="83">
        <f t="shared" si="12"/>
        <v>0.08112</v>
      </c>
      <c r="B627" s="4">
        <f t="shared" si="2"/>
        <v>1.248396981</v>
      </c>
      <c r="C627" s="4">
        <f t="shared" si="3"/>
        <v>1.230170385</v>
      </c>
      <c r="D627" s="4">
        <f t="shared" si="4"/>
        <v>1.986885504</v>
      </c>
      <c r="E627" s="4">
        <f t="shared" si="5"/>
        <v>0.1649117913</v>
      </c>
      <c r="F627" s="4">
        <f t="shared" si="6"/>
        <v>7.45956596</v>
      </c>
      <c r="G627" s="4">
        <f t="shared" si="7"/>
        <v>26.70965967</v>
      </c>
      <c r="H627" s="4">
        <f t="shared" si="8"/>
        <v>21.39516523</v>
      </c>
      <c r="I627" s="4">
        <f t="shared" si="9"/>
        <v>270.3692423</v>
      </c>
      <c r="J627" s="4">
        <f t="shared" si="10"/>
        <v>-47.51950382</v>
      </c>
      <c r="K627" s="2">
        <f t="shared" si="11"/>
        <v>0.2653259626</v>
      </c>
      <c r="L627" s="76">
        <f t="shared" si="1"/>
        <v>0.08125</v>
      </c>
    </row>
    <row r="628" ht="14.25" customHeight="1">
      <c r="A628" s="83">
        <f t="shared" si="12"/>
        <v>0.08125</v>
      </c>
      <c r="B628" s="4">
        <f t="shared" si="2"/>
        <v>1.242219445</v>
      </c>
      <c r="C628" s="4">
        <f t="shared" si="3"/>
        <v>1.224083041</v>
      </c>
      <c r="D628" s="4">
        <f t="shared" si="4"/>
        <v>1.977053651</v>
      </c>
      <c r="E628" s="4">
        <f t="shared" si="5"/>
        <v>0.164864016</v>
      </c>
      <c r="F628" s="4">
        <f t="shared" si="6"/>
        <v>7.424804217</v>
      </c>
      <c r="G628" s="4">
        <f t="shared" si="7"/>
        <v>26.46130448</v>
      </c>
      <c r="H628" s="4">
        <f t="shared" si="8"/>
        <v>21.30163441</v>
      </c>
      <c r="I628" s="4">
        <f t="shared" si="9"/>
        <v>270.3692423</v>
      </c>
      <c r="J628" s="4">
        <f t="shared" si="10"/>
        <v>-47.50427051</v>
      </c>
      <c r="K628" s="2">
        <f t="shared" si="11"/>
        <v>0.2654874511</v>
      </c>
      <c r="L628" s="76">
        <f t="shared" si="1"/>
        <v>0.08138</v>
      </c>
    </row>
    <row r="629" ht="14.25" customHeight="1">
      <c r="A629" s="83">
        <f t="shared" si="12"/>
        <v>0.08138</v>
      </c>
      <c r="B629" s="4">
        <f t="shared" si="2"/>
        <v>1.23604389</v>
      </c>
      <c r="C629" s="4">
        <f t="shared" si="3"/>
        <v>1.217997649</v>
      </c>
      <c r="D629" s="4">
        <f t="shared" si="4"/>
        <v>1.96722495</v>
      </c>
      <c r="E629" s="4">
        <f t="shared" si="5"/>
        <v>0.1648164792</v>
      </c>
      <c r="F629" s="4">
        <f t="shared" si="6"/>
        <v>7.390023469</v>
      </c>
      <c r="G629" s="4">
        <f t="shared" si="7"/>
        <v>26.2139745</v>
      </c>
      <c r="H629" s="4">
        <f t="shared" si="8"/>
        <v>21.20796414</v>
      </c>
      <c r="I629" s="4">
        <f t="shared" si="9"/>
        <v>270.3692423</v>
      </c>
      <c r="J629" s="4">
        <f t="shared" si="10"/>
        <v>-47.48901449</v>
      </c>
      <c r="K629" s="2">
        <f t="shared" si="11"/>
        <v>0.2656481368</v>
      </c>
      <c r="L629" s="76">
        <f t="shared" si="1"/>
        <v>0.08151</v>
      </c>
    </row>
    <row r="630" ht="14.25" customHeight="1">
      <c r="A630" s="83">
        <f t="shared" si="12"/>
        <v>0.08151</v>
      </c>
      <c r="B630" s="4">
        <f t="shared" si="2"/>
        <v>1.229870318</v>
      </c>
      <c r="C630" s="4">
        <f t="shared" si="3"/>
        <v>1.211914211</v>
      </c>
      <c r="D630" s="4">
        <f t="shared" si="4"/>
        <v>1.957399405</v>
      </c>
      <c r="E630" s="4">
        <f t="shared" si="5"/>
        <v>0.1647691808</v>
      </c>
      <c r="F630" s="4">
        <f t="shared" si="6"/>
        <v>7.355223868</v>
      </c>
      <c r="G630" s="4">
        <f t="shared" si="7"/>
        <v>25.96767271</v>
      </c>
      <c r="H630" s="4">
        <f t="shared" si="8"/>
        <v>21.11415515</v>
      </c>
      <c r="I630" s="4">
        <f t="shared" si="9"/>
        <v>270.3692423</v>
      </c>
      <c r="J630" s="4">
        <f t="shared" si="10"/>
        <v>-47.47373587</v>
      </c>
      <c r="K630" s="2">
        <f t="shared" si="11"/>
        <v>0.2658080199</v>
      </c>
      <c r="L630" s="76">
        <f t="shared" si="1"/>
        <v>0.08164</v>
      </c>
    </row>
    <row r="631" ht="14.25" customHeight="1">
      <c r="A631" s="83">
        <f t="shared" si="12"/>
        <v>0.08164</v>
      </c>
      <c r="B631" s="4">
        <f t="shared" si="2"/>
        <v>1.223698732</v>
      </c>
      <c r="C631" s="4">
        <f t="shared" si="3"/>
        <v>1.205832731</v>
      </c>
      <c r="D631" s="4">
        <f t="shared" si="4"/>
        <v>1.947577021</v>
      </c>
      <c r="E631" s="4">
        <f t="shared" si="5"/>
        <v>0.1647221209</v>
      </c>
      <c r="F631" s="4">
        <f t="shared" si="6"/>
        <v>7.320405567</v>
      </c>
      <c r="G631" s="4">
        <f t="shared" si="7"/>
        <v>25.72240208</v>
      </c>
      <c r="H631" s="4">
        <f t="shared" si="8"/>
        <v>21.02020816</v>
      </c>
      <c r="I631" s="4">
        <f t="shared" si="9"/>
        <v>270.3692423</v>
      </c>
      <c r="J631" s="4">
        <f t="shared" si="10"/>
        <v>-47.45843477</v>
      </c>
      <c r="K631" s="2">
        <f t="shared" si="11"/>
        <v>0.2659671008</v>
      </c>
      <c r="L631" s="76">
        <f t="shared" si="1"/>
        <v>0.08177</v>
      </c>
    </row>
    <row r="632" ht="14.25" customHeight="1">
      <c r="A632" s="83">
        <f t="shared" si="12"/>
        <v>0.08177</v>
      </c>
      <c r="B632" s="4">
        <f t="shared" si="2"/>
        <v>1.217529136</v>
      </c>
      <c r="C632" s="4">
        <f t="shared" si="3"/>
        <v>1.19975321</v>
      </c>
      <c r="D632" s="4">
        <f t="shared" si="4"/>
        <v>1.937757803</v>
      </c>
      <c r="E632" s="4">
        <f t="shared" si="5"/>
        <v>0.1646752995</v>
      </c>
      <c r="F632" s="4">
        <f t="shared" si="6"/>
        <v>7.285568719</v>
      </c>
      <c r="G632" s="4">
        <f t="shared" si="7"/>
        <v>25.47816555</v>
      </c>
      <c r="H632" s="4">
        <f t="shared" si="8"/>
        <v>20.9261239</v>
      </c>
      <c r="I632" s="4">
        <f t="shared" si="9"/>
        <v>270.3692423</v>
      </c>
      <c r="J632" s="4">
        <f t="shared" si="10"/>
        <v>-47.44311132</v>
      </c>
      <c r="K632" s="2">
        <f t="shared" si="11"/>
        <v>0.2661253796</v>
      </c>
      <c r="L632" s="76">
        <f t="shared" si="1"/>
        <v>0.0819</v>
      </c>
    </row>
    <row r="633" ht="14.25" customHeight="1">
      <c r="A633" s="83">
        <f t="shared" si="12"/>
        <v>0.0819</v>
      </c>
      <c r="B633" s="4">
        <f t="shared" si="2"/>
        <v>1.211361531</v>
      </c>
      <c r="C633" s="4">
        <f t="shared" si="3"/>
        <v>1.193675653</v>
      </c>
      <c r="D633" s="4">
        <f t="shared" si="4"/>
        <v>1.927941756</v>
      </c>
      <c r="E633" s="4">
        <f t="shared" si="5"/>
        <v>0.1646287165</v>
      </c>
      <c r="F633" s="4">
        <f t="shared" si="6"/>
        <v>7.250713476</v>
      </c>
      <c r="G633" s="4">
        <f t="shared" si="7"/>
        <v>25.23496604</v>
      </c>
      <c r="H633" s="4">
        <f t="shared" si="8"/>
        <v>20.8319031</v>
      </c>
      <c r="I633" s="4">
        <f t="shared" si="9"/>
        <v>270.3692423</v>
      </c>
      <c r="J633" s="4">
        <f t="shared" si="10"/>
        <v>-47.42776564</v>
      </c>
      <c r="K633" s="2">
        <f t="shared" si="11"/>
        <v>0.2662828566</v>
      </c>
      <c r="L633" s="76">
        <f t="shared" si="1"/>
        <v>0.08203</v>
      </c>
    </row>
    <row r="634" ht="14.25" customHeight="1">
      <c r="A634" s="83">
        <f t="shared" si="12"/>
        <v>0.08203</v>
      </c>
      <c r="B634" s="4">
        <f t="shared" si="2"/>
        <v>1.205195922</v>
      </c>
      <c r="C634" s="4">
        <f t="shared" si="3"/>
        <v>1.187600061</v>
      </c>
      <c r="D634" s="4">
        <f t="shared" si="4"/>
        <v>1.918128883</v>
      </c>
      <c r="E634" s="4">
        <f t="shared" si="5"/>
        <v>0.1645823719</v>
      </c>
      <c r="F634" s="4">
        <f t="shared" si="6"/>
        <v>7.215839993</v>
      </c>
      <c r="G634" s="4">
        <f t="shared" si="7"/>
        <v>24.99280647</v>
      </c>
      <c r="H634" s="4">
        <f t="shared" si="8"/>
        <v>20.7375465</v>
      </c>
      <c r="I634" s="4">
        <f t="shared" si="9"/>
        <v>270.3692423</v>
      </c>
      <c r="J634" s="4">
        <f t="shared" si="10"/>
        <v>-47.41239783</v>
      </c>
      <c r="K634" s="2">
        <f t="shared" si="11"/>
        <v>0.266439532</v>
      </c>
      <c r="L634" s="76">
        <f t="shared" si="1"/>
        <v>0.08216</v>
      </c>
    </row>
    <row r="635" ht="14.25" customHeight="1">
      <c r="A635" s="83">
        <f t="shared" si="12"/>
        <v>0.08216</v>
      </c>
      <c r="B635" s="4">
        <f t="shared" si="2"/>
        <v>1.19903231</v>
      </c>
      <c r="C635" s="4">
        <f t="shared" si="3"/>
        <v>1.181526438</v>
      </c>
      <c r="D635" s="4">
        <f t="shared" si="4"/>
        <v>1.908319191</v>
      </c>
      <c r="E635" s="4">
        <f t="shared" si="5"/>
        <v>0.1645362658</v>
      </c>
      <c r="F635" s="4">
        <f t="shared" si="6"/>
        <v>7.180948422</v>
      </c>
      <c r="G635" s="4">
        <f t="shared" si="7"/>
        <v>24.75168972</v>
      </c>
      <c r="H635" s="4">
        <f t="shared" si="8"/>
        <v>20.64305483</v>
      </c>
      <c r="I635" s="4">
        <f t="shared" si="9"/>
        <v>270.3692423</v>
      </c>
      <c r="J635" s="4">
        <f t="shared" si="10"/>
        <v>-47.39700803</v>
      </c>
      <c r="K635" s="2">
        <f t="shared" si="11"/>
        <v>0.2665954062</v>
      </c>
      <c r="L635" s="76">
        <f t="shared" si="1"/>
        <v>0.08229</v>
      </c>
    </row>
    <row r="636" ht="14.25" customHeight="1">
      <c r="A636" s="83">
        <f t="shared" si="12"/>
        <v>0.08229</v>
      </c>
      <c r="B636" s="4">
        <f t="shared" si="2"/>
        <v>1.192870699</v>
      </c>
      <c r="C636" s="4">
        <f t="shared" si="3"/>
        <v>1.175454787</v>
      </c>
      <c r="D636" s="4">
        <f t="shared" si="4"/>
        <v>1.898512682</v>
      </c>
      <c r="E636" s="4">
        <f t="shared" si="5"/>
        <v>0.1644903981</v>
      </c>
      <c r="F636" s="4">
        <f t="shared" si="6"/>
        <v>7.146038919</v>
      </c>
      <c r="G636" s="4">
        <f t="shared" si="7"/>
        <v>24.51161867</v>
      </c>
      <c r="H636" s="4">
        <f t="shared" si="8"/>
        <v>20.54842884</v>
      </c>
      <c r="I636" s="4">
        <f t="shared" si="9"/>
        <v>270.3692423</v>
      </c>
      <c r="J636" s="4">
        <f t="shared" si="10"/>
        <v>-47.38159634</v>
      </c>
      <c r="K636" s="2">
        <f t="shared" si="11"/>
        <v>0.2667504794</v>
      </c>
      <c r="L636" s="76">
        <f t="shared" si="1"/>
        <v>0.08242</v>
      </c>
    </row>
    <row r="637" ht="14.25" customHeight="1">
      <c r="A637" s="83">
        <f t="shared" si="12"/>
        <v>0.08242</v>
      </c>
      <c r="B637" s="4">
        <f t="shared" si="2"/>
        <v>1.186711092</v>
      </c>
      <c r="C637" s="4">
        <f t="shared" si="3"/>
        <v>1.16938511</v>
      </c>
      <c r="D637" s="4">
        <f t="shared" si="4"/>
        <v>1.888709362</v>
      </c>
      <c r="E637" s="4">
        <f t="shared" si="5"/>
        <v>0.1644447689</v>
      </c>
      <c r="F637" s="4">
        <f t="shared" si="6"/>
        <v>7.111111637</v>
      </c>
      <c r="G637" s="4">
        <f t="shared" si="7"/>
        <v>24.27259618</v>
      </c>
      <c r="H637" s="4">
        <f t="shared" si="8"/>
        <v>20.45366927</v>
      </c>
      <c r="I637" s="4">
        <f t="shared" si="9"/>
        <v>270.3692423</v>
      </c>
      <c r="J637" s="4">
        <f t="shared" si="10"/>
        <v>-47.36616291</v>
      </c>
      <c r="K637" s="2">
        <f t="shared" si="11"/>
        <v>0.2669047519</v>
      </c>
      <c r="L637" s="76">
        <f t="shared" si="1"/>
        <v>0.08255</v>
      </c>
    </row>
    <row r="638" ht="14.25" customHeight="1">
      <c r="A638" s="83">
        <f t="shared" si="12"/>
        <v>0.08255</v>
      </c>
      <c r="B638" s="4">
        <f t="shared" si="2"/>
        <v>1.18055349</v>
      </c>
      <c r="C638" s="4">
        <f t="shared" si="3"/>
        <v>1.163317409</v>
      </c>
      <c r="D638" s="4">
        <f t="shared" si="4"/>
        <v>1.878909236</v>
      </c>
      <c r="E638" s="4">
        <f t="shared" si="5"/>
        <v>0.164399378</v>
      </c>
      <c r="F638" s="4">
        <f t="shared" si="6"/>
        <v>7.07616673</v>
      </c>
      <c r="G638" s="4">
        <f t="shared" si="7"/>
        <v>24.03462509</v>
      </c>
      <c r="H638" s="4">
        <f t="shared" si="8"/>
        <v>20.35877686</v>
      </c>
      <c r="I638" s="4">
        <f t="shared" si="9"/>
        <v>270.3692423</v>
      </c>
      <c r="J638" s="4">
        <f t="shared" si="10"/>
        <v>-47.35070783</v>
      </c>
      <c r="K638" s="2">
        <f t="shared" si="11"/>
        <v>0.2670582238</v>
      </c>
      <c r="L638" s="76">
        <f t="shared" si="1"/>
        <v>0.08268</v>
      </c>
    </row>
    <row r="639" ht="14.25" customHeight="1">
      <c r="A639" s="83">
        <f t="shared" si="12"/>
        <v>0.08268</v>
      </c>
      <c r="B639" s="4">
        <f t="shared" si="2"/>
        <v>1.174397898</v>
      </c>
      <c r="C639" s="4">
        <f t="shared" si="3"/>
        <v>1.157251689</v>
      </c>
      <c r="D639" s="4">
        <f t="shared" si="4"/>
        <v>1.869112307</v>
      </c>
      <c r="E639" s="4">
        <f t="shared" si="5"/>
        <v>0.1643542256</v>
      </c>
      <c r="F639" s="4">
        <f t="shared" si="6"/>
        <v>7.041204355</v>
      </c>
      <c r="G639" s="4">
        <f t="shared" si="7"/>
        <v>23.79770821</v>
      </c>
      <c r="H639" s="4">
        <f t="shared" si="8"/>
        <v>20.26375238</v>
      </c>
      <c r="I639" s="4">
        <f t="shared" si="9"/>
        <v>270.3692423</v>
      </c>
      <c r="J639" s="4">
        <f t="shared" si="10"/>
        <v>-47.33523125</v>
      </c>
      <c r="K639" s="2">
        <f t="shared" si="11"/>
        <v>0.2672108955</v>
      </c>
      <c r="L639" s="76">
        <f t="shared" si="1"/>
        <v>0.08281</v>
      </c>
    </row>
    <row r="640" ht="14.25" customHeight="1">
      <c r="A640" s="83">
        <f t="shared" si="12"/>
        <v>0.08281</v>
      </c>
      <c r="B640" s="4">
        <f t="shared" si="2"/>
        <v>1.168244318</v>
      </c>
      <c r="C640" s="4">
        <f t="shared" si="3"/>
        <v>1.151187951</v>
      </c>
      <c r="D640" s="4">
        <f t="shared" si="4"/>
        <v>1.85931858</v>
      </c>
      <c r="E640" s="4">
        <f t="shared" si="5"/>
        <v>0.1643093115</v>
      </c>
      <c r="F640" s="4">
        <f t="shared" si="6"/>
        <v>7.006224665</v>
      </c>
      <c r="G640" s="4">
        <f t="shared" si="7"/>
        <v>23.56184834</v>
      </c>
      <c r="H640" s="4">
        <f t="shared" si="8"/>
        <v>20.16859657</v>
      </c>
      <c r="I640" s="4">
        <f t="shared" si="9"/>
        <v>270.3692423</v>
      </c>
      <c r="J640" s="4">
        <f t="shared" si="10"/>
        <v>-47.31973328</v>
      </c>
      <c r="K640" s="2">
        <f t="shared" si="11"/>
        <v>0.2673627673</v>
      </c>
      <c r="L640" s="76">
        <f t="shared" si="1"/>
        <v>0.08294</v>
      </c>
    </row>
    <row r="641" ht="14.25" customHeight="1">
      <c r="A641" s="83">
        <f t="shared" si="12"/>
        <v>0.08294</v>
      </c>
      <c r="B641" s="4">
        <f t="shared" si="2"/>
        <v>1.162092753</v>
      </c>
      <c r="C641" s="4">
        <f t="shared" si="3"/>
        <v>1.145126199</v>
      </c>
      <c r="D641" s="4">
        <f t="shared" si="4"/>
        <v>1.84952806</v>
      </c>
      <c r="E641" s="4">
        <f t="shared" si="5"/>
        <v>0.1642646359</v>
      </c>
      <c r="F641" s="4">
        <f t="shared" si="6"/>
        <v>6.971227816</v>
      </c>
      <c r="G641" s="4">
        <f t="shared" si="7"/>
        <v>23.32704829</v>
      </c>
      <c r="H641" s="4">
        <f t="shared" si="8"/>
        <v>20.07331018</v>
      </c>
      <c r="I641" s="4">
        <f t="shared" si="9"/>
        <v>270.3692423</v>
      </c>
      <c r="J641" s="4">
        <f t="shared" si="10"/>
        <v>-47.30421404</v>
      </c>
      <c r="K641" s="2">
        <f t="shared" si="11"/>
        <v>0.2675138394</v>
      </c>
      <c r="L641" s="76">
        <f t="shared" si="1"/>
        <v>0.08307</v>
      </c>
    </row>
    <row r="642" ht="14.25" customHeight="1">
      <c r="A642" s="83">
        <f t="shared" si="12"/>
        <v>0.08307</v>
      </c>
      <c r="B642" s="4">
        <f t="shared" si="2"/>
        <v>1.155943205</v>
      </c>
      <c r="C642" s="4">
        <f t="shared" si="3"/>
        <v>1.139066434</v>
      </c>
      <c r="D642" s="4">
        <f t="shared" si="4"/>
        <v>1.83974075</v>
      </c>
      <c r="E642" s="4">
        <f t="shared" si="5"/>
        <v>0.1642201985</v>
      </c>
      <c r="F642" s="4">
        <f t="shared" si="6"/>
        <v>6.936213964</v>
      </c>
      <c r="G642" s="4">
        <f t="shared" si="7"/>
        <v>23.0933108</v>
      </c>
      <c r="H642" s="4">
        <f t="shared" si="8"/>
        <v>19.97789398</v>
      </c>
      <c r="I642" s="4">
        <f t="shared" si="9"/>
        <v>270.3692423</v>
      </c>
      <c r="J642" s="4">
        <f t="shared" si="10"/>
        <v>-47.28867365</v>
      </c>
      <c r="K642" s="2">
        <f t="shared" si="11"/>
        <v>0.267664112</v>
      </c>
      <c r="L642" s="76">
        <f t="shared" si="1"/>
        <v>0.0832</v>
      </c>
    </row>
    <row r="643" ht="14.25" customHeight="1">
      <c r="A643" s="83">
        <f t="shared" si="12"/>
        <v>0.0832</v>
      </c>
      <c r="B643" s="4">
        <f t="shared" si="2"/>
        <v>1.149795678</v>
      </c>
      <c r="C643" s="4">
        <f t="shared" si="3"/>
        <v>1.133008661</v>
      </c>
      <c r="D643" s="4">
        <f t="shared" si="4"/>
        <v>1.829956656</v>
      </c>
      <c r="E643" s="4">
        <f t="shared" si="5"/>
        <v>0.1641759995</v>
      </c>
      <c r="F643" s="4">
        <f t="shared" si="6"/>
        <v>6.901183266</v>
      </c>
      <c r="G643" s="4">
        <f t="shared" si="7"/>
        <v>22.86063863</v>
      </c>
      <c r="H643" s="4">
        <f t="shared" si="8"/>
        <v>19.88234873</v>
      </c>
      <c r="I643" s="4">
        <f t="shared" si="9"/>
        <v>270.3692423</v>
      </c>
      <c r="J643" s="4">
        <f t="shared" si="10"/>
        <v>-47.27311225</v>
      </c>
      <c r="K643" s="2">
        <f t="shared" si="11"/>
        <v>0.2678135854</v>
      </c>
      <c r="L643" s="76">
        <f t="shared" si="1"/>
        <v>0.08333</v>
      </c>
    </row>
    <row r="644" ht="14.25" customHeight="1">
      <c r="A644" s="83">
        <f t="shared" si="12"/>
        <v>0.08333</v>
      </c>
      <c r="B644" s="4">
        <f t="shared" si="2"/>
        <v>1.143650173</v>
      </c>
      <c r="C644" s="4">
        <f t="shared" si="3"/>
        <v>1.12695288</v>
      </c>
      <c r="D644" s="4">
        <f t="shared" si="4"/>
        <v>1.820175782</v>
      </c>
      <c r="E644" s="4">
        <f t="shared" si="5"/>
        <v>0.1641320388</v>
      </c>
      <c r="F644" s="4">
        <f t="shared" si="6"/>
        <v>6.866135877</v>
      </c>
      <c r="G644" s="4">
        <f t="shared" si="7"/>
        <v>22.6290345</v>
      </c>
      <c r="H644" s="4">
        <f t="shared" si="8"/>
        <v>19.78667519</v>
      </c>
      <c r="I644" s="4">
        <f t="shared" si="9"/>
        <v>270.3692423</v>
      </c>
      <c r="J644" s="4">
        <f t="shared" si="10"/>
        <v>-47.25752996</v>
      </c>
      <c r="K644" s="2">
        <f t="shared" si="11"/>
        <v>0.2679622599</v>
      </c>
      <c r="L644" s="76">
        <f t="shared" si="1"/>
        <v>0.08346</v>
      </c>
    </row>
    <row r="645" ht="14.25" customHeight="1">
      <c r="A645" s="83">
        <f t="shared" si="12"/>
        <v>0.08346</v>
      </c>
      <c r="B645" s="4">
        <f t="shared" si="2"/>
        <v>1.137506694</v>
      </c>
      <c r="C645" s="4">
        <f t="shared" si="3"/>
        <v>1.120899096</v>
      </c>
      <c r="D645" s="4">
        <f t="shared" si="4"/>
        <v>1.810398132</v>
      </c>
      <c r="E645" s="4">
        <f t="shared" si="5"/>
        <v>0.1640883164</v>
      </c>
      <c r="F645" s="4">
        <f t="shared" si="6"/>
        <v>6.831071953</v>
      </c>
      <c r="G645" s="4">
        <f t="shared" si="7"/>
        <v>22.39850113</v>
      </c>
      <c r="H645" s="4">
        <f t="shared" si="8"/>
        <v>19.69087413</v>
      </c>
      <c r="I645" s="4">
        <f t="shared" si="9"/>
        <v>270.3692423</v>
      </c>
      <c r="J645" s="4">
        <f t="shared" si="10"/>
        <v>-47.24192689</v>
      </c>
      <c r="K645" s="2">
        <f t="shared" si="11"/>
        <v>0.2681101358</v>
      </c>
      <c r="L645" s="76">
        <f t="shared" si="1"/>
        <v>0.08359</v>
      </c>
    </row>
    <row r="646" ht="14.25" customHeight="1">
      <c r="A646" s="83">
        <f t="shared" si="12"/>
        <v>0.08359</v>
      </c>
      <c r="B646" s="4">
        <f t="shared" si="2"/>
        <v>1.131365244</v>
      </c>
      <c r="C646" s="4">
        <f t="shared" si="3"/>
        <v>1.114847311</v>
      </c>
      <c r="D646" s="4">
        <f t="shared" si="4"/>
        <v>1.80062371</v>
      </c>
      <c r="E646" s="4">
        <f t="shared" si="5"/>
        <v>0.1640448323</v>
      </c>
      <c r="F646" s="4">
        <f t="shared" si="6"/>
        <v>6.795991652</v>
      </c>
      <c r="G646" s="4">
        <f t="shared" si="7"/>
        <v>22.16904122</v>
      </c>
      <c r="H646" s="4">
        <f t="shared" si="8"/>
        <v>19.59494632</v>
      </c>
      <c r="I646" s="4">
        <f t="shared" si="9"/>
        <v>270.3692423</v>
      </c>
      <c r="J646" s="4">
        <f t="shared" si="10"/>
        <v>-47.22630319</v>
      </c>
      <c r="K646" s="2">
        <f t="shared" si="11"/>
        <v>0.2682572133</v>
      </c>
      <c r="L646" s="76">
        <f t="shared" si="1"/>
        <v>0.08372</v>
      </c>
    </row>
    <row r="647" ht="14.25" customHeight="1">
      <c r="A647" s="83">
        <f t="shared" si="12"/>
        <v>0.08372</v>
      </c>
      <c r="B647" s="4">
        <f t="shared" si="2"/>
        <v>1.125225824</v>
      </c>
      <c r="C647" s="4">
        <f t="shared" si="3"/>
        <v>1.108797527</v>
      </c>
      <c r="D647" s="4">
        <f t="shared" si="4"/>
        <v>1.79085252</v>
      </c>
      <c r="E647" s="4">
        <f t="shared" si="5"/>
        <v>0.1640015864</v>
      </c>
      <c r="F647" s="4">
        <f t="shared" si="6"/>
        <v>6.760895131</v>
      </c>
      <c r="G647" s="4">
        <f t="shared" si="7"/>
        <v>21.94065742</v>
      </c>
      <c r="H647" s="4">
        <f t="shared" si="8"/>
        <v>19.49889254</v>
      </c>
      <c r="I647" s="4">
        <f t="shared" si="9"/>
        <v>270.3692423</v>
      </c>
      <c r="J647" s="4">
        <f t="shared" si="10"/>
        <v>-47.21065896</v>
      </c>
      <c r="K647" s="2">
        <f t="shared" si="11"/>
        <v>0.2684034926</v>
      </c>
      <c r="L647" s="76">
        <f t="shared" si="1"/>
        <v>0.08385</v>
      </c>
    </row>
    <row r="648" ht="14.25" customHeight="1">
      <c r="A648" s="83">
        <f t="shared" si="12"/>
        <v>0.08385</v>
      </c>
      <c r="B648" s="4">
        <f t="shared" si="2"/>
        <v>1.119088438</v>
      </c>
      <c r="C648" s="4">
        <f t="shared" si="3"/>
        <v>1.102749747</v>
      </c>
      <c r="D648" s="4">
        <f t="shared" si="4"/>
        <v>1.781084567</v>
      </c>
      <c r="E648" s="4">
        <f t="shared" si="5"/>
        <v>0.1639585788</v>
      </c>
      <c r="F648" s="4">
        <f t="shared" si="6"/>
        <v>6.725782546</v>
      </c>
      <c r="G648" s="4">
        <f t="shared" si="7"/>
        <v>21.71335241</v>
      </c>
      <c r="H648" s="4">
        <f t="shared" si="8"/>
        <v>19.40271355</v>
      </c>
      <c r="I648" s="4">
        <f t="shared" si="9"/>
        <v>270.3692423</v>
      </c>
      <c r="J648" s="4">
        <f t="shared" si="10"/>
        <v>-47.19499434</v>
      </c>
      <c r="K648" s="2">
        <f t="shared" si="11"/>
        <v>0.2685489741</v>
      </c>
      <c r="L648" s="76">
        <f t="shared" si="1"/>
        <v>0.08398</v>
      </c>
    </row>
    <row r="649" ht="14.25" customHeight="1">
      <c r="A649" s="83">
        <f t="shared" si="12"/>
        <v>0.08398</v>
      </c>
      <c r="B649" s="4">
        <f t="shared" si="2"/>
        <v>1.112953089</v>
      </c>
      <c r="C649" s="4">
        <f t="shared" si="3"/>
        <v>1.096703974</v>
      </c>
      <c r="D649" s="4">
        <f t="shared" si="4"/>
        <v>1.771319856</v>
      </c>
      <c r="E649" s="4">
        <f t="shared" si="5"/>
        <v>0.1639158093</v>
      </c>
      <c r="F649" s="4">
        <f t="shared" si="6"/>
        <v>6.690654056</v>
      </c>
      <c r="G649" s="4">
        <f t="shared" si="7"/>
        <v>21.48712881</v>
      </c>
      <c r="H649" s="4">
        <f t="shared" si="8"/>
        <v>19.30641015</v>
      </c>
      <c r="I649" s="4">
        <f t="shared" si="9"/>
        <v>270.3692423</v>
      </c>
      <c r="J649" s="4">
        <f t="shared" si="10"/>
        <v>-47.17930946</v>
      </c>
      <c r="K649" s="2">
        <f t="shared" si="11"/>
        <v>0.268693658</v>
      </c>
      <c r="L649" s="76">
        <f t="shared" si="1"/>
        <v>0.08411</v>
      </c>
    </row>
    <row r="650" ht="14.25" customHeight="1">
      <c r="A650" s="83">
        <f t="shared" si="12"/>
        <v>0.08411</v>
      </c>
      <c r="B650" s="4">
        <f t="shared" si="2"/>
        <v>1.106819779</v>
      </c>
      <c r="C650" s="4">
        <f t="shared" si="3"/>
        <v>1.09066021</v>
      </c>
      <c r="D650" s="4">
        <f t="shared" si="4"/>
        <v>1.761558389</v>
      </c>
      <c r="E650" s="4">
        <f t="shared" si="5"/>
        <v>0.1638732779</v>
      </c>
      <c r="F650" s="4">
        <f t="shared" si="6"/>
        <v>6.655509818</v>
      </c>
      <c r="G650" s="4">
        <f t="shared" si="7"/>
        <v>21.26198925</v>
      </c>
      <c r="H650" s="4">
        <f t="shared" si="8"/>
        <v>19.2099831</v>
      </c>
      <c r="I650" s="4">
        <f t="shared" si="9"/>
        <v>270.3692423</v>
      </c>
      <c r="J650" s="4">
        <f t="shared" si="10"/>
        <v>-47.16360444</v>
      </c>
      <c r="K650" s="2">
        <f t="shared" si="11"/>
        <v>0.2688375446</v>
      </c>
      <c r="L650" s="76">
        <f t="shared" si="1"/>
        <v>0.08424</v>
      </c>
    </row>
    <row r="651" ht="14.25" customHeight="1">
      <c r="A651" s="83">
        <f t="shared" si="12"/>
        <v>0.08424</v>
      </c>
      <c r="B651" s="4">
        <f t="shared" si="2"/>
        <v>1.10068851</v>
      </c>
      <c r="C651" s="4">
        <f t="shared" si="3"/>
        <v>1.084618458</v>
      </c>
      <c r="D651" s="4">
        <f t="shared" si="4"/>
        <v>1.751800172</v>
      </c>
      <c r="E651" s="4">
        <f t="shared" si="5"/>
        <v>0.1638309847</v>
      </c>
      <c r="F651" s="4">
        <f t="shared" si="6"/>
        <v>6.62034999</v>
      </c>
      <c r="G651" s="4">
        <f t="shared" si="7"/>
        <v>21.03793631</v>
      </c>
      <c r="H651" s="4">
        <f t="shared" si="8"/>
        <v>19.1134332</v>
      </c>
      <c r="I651" s="4">
        <f t="shared" si="9"/>
        <v>270.3692423</v>
      </c>
      <c r="J651" s="4">
        <f t="shared" si="10"/>
        <v>-47.14787942</v>
      </c>
      <c r="K651" s="2">
        <f t="shared" si="11"/>
        <v>0.2689806341</v>
      </c>
      <c r="L651" s="76">
        <f t="shared" si="1"/>
        <v>0.08437</v>
      </c>
    </row>
    <row r="652" ht="14.25" customHeight="1">
      <c r="A652" s="83">
        <f t="shared" si="12"/>
        <v>0.08437</v>
      </c>
      <c r="B652" s="4">
        <f t="shared" si="2"/>
        <v>1.094559286</v>
      </c>
      <c r="C652" s="4">
        <f t="shared" si="3"/>
        <v>1.07857872</v>
      </c>
      <c r="D652" s="4">
        <f t="shared" si="4"/>
        <v>1.742045209</v>
      </c>
      <c r="E652" s="4">
        <f t="shared" si="5"/>
        <v>0.1637889296</v>
      </c>
      <c r="F652" s="4">
        <f t="shared" si="6"/>
        <v>6.58517473</v>
      </c>
      <c r="G652" s="4">
        <f t="shared" si="7"/>
        <v>20.81497259</v>
      </c>
      <c r="H652" s="4">
        <f t="shared" si="8"/>
        <v>19.01676122</v>
      </c>
      <c r="I652" s="4">
        <f t="shared" si="9"/>
        <v>270.3692423</v>
      </c>
      <c r="J652" s="4">
        <f t="shared" si="10"/>
        <v>-47.13213451</v>
      </c>
      <c r="K652" s="2">
        <f t="shared" si="11"/>
        <v>0.2691229268</v>
      </c>
      <c r="L652" s="76">
        <f t="shared" si="1"/>
        <v>0.0845</v>
      </c>
    </row>
    <row r="653" ht="14.25" customHeight="1">
      <c r="A653" s="83">
        <f t="shared" si="12"/>
        <v>0.0845</v>
      </c>
      <c r="B653" s="4">
        <f t="shared" si="2"/>
        <v>1.088432109</v>
      </c>
      <c r="C653" s="4">
        <f t="shared" si="3"/>
        <v>1.072541</v>
      </c>
      <c r="D653" s="4">
        <f t="shared" si="4"/>
        <v>1.732293503</v>
      </c>
      <c r="E653" s="4">
        <f t="shared" si="5"/>
        <v>0.1637471126</v>
      </c>
      <c r="F653" s="4">
        <f t="shared" si="6"/>
        <v>6.549984197</v>
      </c>
      <c r="G653" s="4">
        <f t="shared" si="7"/>
        <v>20.59310063</v>
      </c>
      <c r="H653" s="4">
        <f t="shared" si="8"/>
        <v>18.91996797</v>
      </c>
      <c r="I653" s="4">
        <f t="shared" si="9"/>
        <v>270.3692423</v>
      </c>
      <c r="J653" s="4">
        <f t="shared" si="10"/>
        <v>-47.11636984</v>
      </c>
      <c r="K653" s="2">
        <f t="shared" si="11"/>
        <v>0.269264423</v>
      </c>
      <c r="L653" s="76">
        <f t="shared" si="1"/>
        <v>0.08463</v>
      </c>
    </row>
    <row r="654" ht="14.25" customHeight="1">
      <c r="A654" s="83">
        <f t="shared" si="12"/>
        <v>0.08463</v>
      </c>
      <c r="B654" s="4">
        <f t="shared" si="2"/>
        <v>1.082306981</v>
      </c>
      <c r="C654" s="4">
        <f t="shared" si="3"/>
        <v>1.066505299</v>
      </c>
      <c r="D654" s="4">
        <f t="shared" si="4"/>
        <v>1.722545059</v>
      </c>
      <c r="E654" s="4">
        <f t="shared" si="5"/>
        <v>0.1637055336</v>
      </c>
      <c r="F654" s="4">
        <f t="shared" si="6"/>
        <v>6.51477855</v>
      </c>
      <c r="G654" s="4">
        <f t="shared" si="7"/>
        <v>20.37232299</v>
      </c>
      <c r="H654" s="4">
        <f t="shared" si="8"/>
        <v>18.82305423</v>
      </c>
      <c r="I654" s="4">
        <f t="shared" si="9"/>
        <v>270.3692423</v>
      </c>
      <c r="J654" s="4">
        <f t="shared" si="10"/>
        <v>-47.10058556</v>
      </c>
      <c r="K654" s="2">
        <f t="shared" si="11"/>
        <v>0.2694051229</v>
      </c>
      <c r="L654" s="76">
        <f t="shared" si="1"/>
        <v>0.08476</v>
      </c>
    </row>
    <row r="655" ht="14.25" customHeight="1">
      <c r="A655" s="83">
        <f t="shared" si="12"/>
        <v>0.08476</v>
      </c>
      <c r="B655" s="4">
        <f t="shared" si="2"/>
        <v>1.076183904</v>
      </c>
      <c r="C655" s="4">
        <f t="shared" si="3"/>
        <v>1.060471619</v>
      </c>
      <c r="D655" s="4">
        <f t="shared" si="4"/>
        <v>1.712799881</v>
      </c>
      <c r="E655" s="4">
        <f t="shared" si="5"/>
        <v>0.1636641925</v>
      </c>
      <c r="F655" s="4">
        <f t="shared" si="6"/>
        <v>6.479557947</v>
      </c>
      <c r="G655" s="4">
        <f t="shared" si="7"/>
        <v>20.15264217</v>
      </c>
      <c r="H655" s="4">
        <f t="shared" si="8"/>
        <v>18.72602079</v>
      </c>
      <c r="I655" s="4">
        <f t="shared" si="9"/>
        <v>270.3692423</v>
      </c>
      <c r="J655" s="4">
        <f t="shared" si="10"/>
        <v>-47.08478178</v>
      </c>
      <c r="K655" s="2">
        <f t="shared" si="11"/>
        <v>0.2695450268</v>
      </c>
      <c r="L655" s="76">
        <f t="shared" si="1"/>
        <v>0.08489</v>
      </c>
    </row>
    <row r="656" ht="14.25" customHeight="1">
      <c r="A656" s="83">
        <f t="shared" si="12"/>
        <v>0.08489</v>
      </c>
      <c r="B656" s="4">
        <f t="shared" si="2"/>
        <v>1.070062883</v>
      </c>
      <c r="C656" s="4">
        <f t="shared" si="3"/>
        <v>1.054439965</v>
      </c>
      <c r="D656" s="4">
        <f t="shared" si="4"/>
        <v>1.703057972</v>
      </c>
      <c r="E656" s="4">
        <f t="shared" si="5"/>
        <v>0.1636230895</v>
      </c>
      <c r="F656" s="4">
        <f t="shared" si="6"/>
        <v>6.444322547</v>
      </c>
      <c r="G656" s="4">
        <f t="shared" si="7"/>
        <v>19.93406069</v>
      </c>
      <c r="H656" s="4">
        <f t="shared" si="8"/>
        <v>18.62886846</v>
      </c>
      <c r="I656" s="4">
        <f t="shared" si="9"/>
        <v>270.3692423</v>
      </c>
      <c r="J656" s="4">
        <f t="shared" si="10"/>
        <v>-47.06895863</v>
      </c>
      <c r="K656" s="2">
        <f t="shared" si="11"/>
        <v>0.269684135</v>
      </c>
      <c r="L656" s="76">
        <f t="shared" si="1"/>
        <v>0.08502</v>
      </c>
    </row>
    <row r="657" ht="14.25" customHeight="1">
      <c r="A657" s="83">
        <f t="shared" si="12"/>
        <v>0.08502</v>
      </c>
      <c r="B657" s="4">
        <f t="shared" si="2"/>
        <v>1.063943918</v>
      </c>
      <c r="C657" s="4">
        <f t="shared" si="3"/>
        <v>1.048410337</v>
      </c>
      <c r="D657" s="4">
        <f t="shared" si="4"/>
        <v>1.693319337</v>
      </c>
      <c r="E657" s="4">
        <f t="shared" si="5"/>
        <v>0.1635822243</v>
      </c>
      <c r="F657" s="4">
        <f t="shared" si="6"/>
        <v>6.409072511</v>
      </c>
      <c r="G657" s="4">
        <f t="shared" si="7"/>
        <v>19.71658102</v>
      </c>
      <c r="H657" s="4">
        <f t="shared" si="8"/>
        <v>18.53159803</v>
      </c>
      <c r="I657" s="4">
        <f t="shared" si="9"/>
        <v>270.3692423</v>
      </c>
      <c r="J657" s="4">
        <f t="shared" si="10"/>
        <v>-47.05311625</v>
      </c>
      <c r="K657" s="2">
        <f t="shared" si="11"/>
        <v>0.2698224477</v>
      </c>
      <c r="L657" s="76">
        <f t="shared" si="1"/>
        <v>0.08515</v>
      </c>
    </row>
    <row r="658" ht="14.25" customHeight="1">
      <c r="A658" s="83">
        <f t="shared" si="12"/>
        <v>0.08515</v>
      </c>
      <c r="B658" s="4">
        <f t="shared" si="2"/>
        <v>1.057827013</v>
      </c>
      <c r="C658" s="4">
        <f t="shared" si="3"/>
        <v>1.042382739</v>
      </c>
      <c r="D658" s="4">
        <f t="shared" si="4"/>
        <v>1.683583981</v>
      </c>
      <c r="E658" s="4">
        <f t="shared" si="5"/>
        <v>0.163541597</v>
      </c>
      <c r="F658" s="4">
        <f t="shared" si="6"/>
        <v>6.373807997</v>
      </c>
      <c r="G658" s="4">
        <f t="shared" si="7"/>
        <v>19.50020562</v>
      </c>
      <c r="H658" s="4">
        <f t="shared" si="8"/>
        <v>18.4342103</v>
      </c>
      <c r="I658" s="4">
        <f t="shared" si="9"/>
        <v>270.3692423</v>
      </c>
      <c r="J658" s="4">
        <f t="shared" si="10"/>
        <v>-47.03725477</v>
      </c>
      <c r="K658" s="2">
        <f t="shared" si="11"/>
        <v>0.2699599652</v>
      </c>
      <c r="L658" s="76">
        <f t="shared" si="1"/>
        <v>0.08528</v>
      </c>
    </row>
    <row r="659" ht="14.25" customHeight="1">
      <c r="A659" s="83">
        <f t="shared" si="12"/>
        <v>0.08528</v>
      </c>
      <c r="B659" s="4">
        <f t="shared" si="2"/>
        <v>1.05171217</v>
      </c>
      <c r="C659" s="4">
        <f t="shared" si="3"/>
        <v>1.036357172</v>
      </c>
      <c r="D659" s="4">
        <f t="shared" si="4"/>
        <v>1.673851905</v>
      </c>
      <c r="E659" s="4">
        <f t="shared" si="5"/>
        <v>0.1635012075</v>
      </c>
      <c r="F659" s="4">
        <f t="shared" si="6"/>
        <v>6.338529165</v>
      </c>
      <c r="G659" s="4">
        <f t="shared" si="7"/>
        <v>19.28493695</v>
      </c>
      <c r="H659" s="4">
        <f t="shared" si="8"/>
        <v>18.33670609</v>
      </c>
      <c r="I659" s="4">
        <f t="shared" si="9"/>
        <v>270.3692423</v>
      </c>
      <c r="J659" s="4">
        <f t="shared" si="10"/>
        <v>-47.02137431</v>
      </c>
      <c r="K659" s="2">
        <f t="shared" si="11"/>
        <v>0.2700966878</v>
      </c>
      <c r="L659" s="76">
        <f t="shared" si="1"/>
        <v>0.08541</v>
      </c>
    </row>
    <row r="660" ht="14.25" customHeight="1">
      <c r="A660" s="83">
        <f t="shared" si="12"/>
        <v>0.08541</v>
      </c>
      <c r="B660" s="4">
        <f t="shared" si="2"/>
        <v>1.045599391</v>
      </c>
      <c r="C660" s="4">
        <f t="shared" si="3"/>
        <v>1.03033364</v>
      </c>
      <c r="D660" s="4">
        <f t="shared" si="4"/>
        <v>1.664123116</v>
      </c>
      <c r="E660" s="4">
        <f t="shared" si="5"/>
        <v>0.1634610558</v>
      </c>
      <c r="F660" s="4">
        <f t="shared" si="6"/>
        <v>6.303236175</v>
      </c>
      <c r="G660" s="4">
        <f t="shared" si="7"/>
        <v>19.07077741</v>
      </c>
      <c r="H660" s="4">
        <f t="shared" si="8"/>
        <v>18.23908619</v>
      </c>
      <c r="I660" s="4">
        <f t="shared" si="9"/>
        <v>270.3692423</v>
      </c>
      <c r="J660" s="4">
        <f t="shared" si="10"/>
        <v>-47.00547501</v>
      </c>
      <c r="K660" s="2">
        <f t="shared" si="11"/>
        <v>0.2702326157</v>
      </c>
      <c r="L660" s="76">
        <f t="shared" si="1"/>
        <v>0.08554</v>
      </c>
    </row>
    <row r="661" ht="14.25" customHeight="1">
      <c r="A661" s="83">
        <f t="shared" si="12"/>
        <v>0.08554</v>
      </c>
      <c r="B661" s="4">
        <f t="shared" si="2"/>
        <v>1.039488679</v>
      </c>
      <c r="C661" s="4">
        <f t="shared" si="3"/>
        <v>1.024312145</v>
      </c>
      <c r="D661" s="4">
        <f t="shared" si="4"/>
        <v>1.654397616</v>
      </c>
      <c r="E661" s="4">
        <f t="shared" si="5"/>
        <v>0.1634211418</v>
      </c>
      <c r="F661" s="4">
        <f t="shared" si="6"/>
        <v>6.267929188</v>
      </c>
      <c r="G661" s="4">
        <f t="shared" si="7"/>
        <v>18.85772943</v>
      </c>
      <c r="H661" s="4">
        <f t="shared" si="8"/>
        <v>18.14135141</v>
      </c>
      <c r="I661" s="4">
        <f t="shared" si="9"/>
        <v>270.3692423</v>
      </c>
      <c r="J661" s="4">
        <f t="shared" si="10"/>
        <v>-46.98955701</v>
      </c>
      <c r="K661" s="2">
        <f t="shared" si="11"/>
        <v>0.2703677492</v>
      </c>
      <c r="L661" s="76">
        <f t="shared" si="1"/>
        <v>0.08567</v>
      </c>
    </row>
    <row r="662" ht="14.25" customHeight="1">
      <c r="A662" s="83">
        <f t="shared" si="12"/>
        <v>0.08567</v>
      </c>
      <c r="B662" s="4">
        <f t="shared" si="2"/>
        <v>1.033380037</v>
      </c>
      <c r="C662" s="4">
        <f t="shared" si="3"/>
        <v>1.018292689</v>
      </c>
      <c r="D662" s="4">
        <f t="shared" si="4"/>
        <v>1.64467541</v>
      </c>
      <c r="E662" s="4">
        <f t="shared" si="5"/>
        <v>0.1633814655</v>
      </c>
      <c r="F662" s="4">
        <f t="shared" si="6"/>
        <v>6.232608363</v>
      </c>
      <c r="G662" s="4">
        <f t="shared" si="7"/>
        <v>18.64579536</v>
      </c>
      <c r="H662" s="4">
        <f t="shared" si="8"/>
        <v>18.04350258</v>
      </c>
      <c r="I662" s="4">
        <f t="shared" si="9"/>
        <v>270.3692423</v>
      </c>
      <c r="J662" s="4">
        <f t="shared" si="10"/>
        <v>-46.97362042</v>
      </c>
      <c r="K662" s="2">
        <f t="shared" si="11"/>
        <v>0.2705020887</v>
      </c>
      <c r="L662" s="76">
        <f t="shared" si="1"/>
        <v>0.0858</v>
      </c>
    </row>
    <row r="663" ht="14.25" customHeight="1">
      <c r="A663" s="83">
        <f t="shared" si="12"/>
        <v>0.0858</v>
      </c>
      <c r="B663" s="4">
        <f t="shared" si="2"/>
        <v>1.027273466</v>
      </c>
      <c r="C663" s="4">
        <f t="shared" si="3"/>
        <v>1.012275274</v>
      </c>
      <c r="D663" s="4">
        <f t="shared" si="4"/>
        <v>1.634956501</v>
      </c>
      <c r="E663" s="4">
        <f t="shared" si="5"/>
        <v>0.1633420269</v>
      </c>
      <c r="F663" s="4">
        <f t="shared" si="6"/>
        <v>6.197273861</v>
      </c>
      <c r="G663" s="4">
        <f t="shared" si="7"/>
        <v>18.43497759</v>
      </c>
      <c r="H663" s="4">
        <f t="shared" si="8"/>
        <v>17.94554049</v>
      </c>
      <c r="I663" s="4">
        <f t="shared" si="9"/>
        <v>270.3692423</v>
      </c>
      <c r="J663" s="4">
        <f t="shared" si="10"/>
        <v>-46.95766539</v>
      </c>
      <c r="K663" s="2">
        <f t="shared" si="11"/>
        <v>0.2706356342</v>
      </c>
      <c r="L663" s="76">
        <f t="shared" si="1"/>
        <v>0.08593</v>
      </c>
    </row>
    <row r="664" ht="14.25" customHeight="1">
      <c r="A664" s="83">
        <f t="shared" si="12"/>
        <v>0.08593</v>
      </c>
      <c r="B664" s="4">
        <f t="shared" si="2"/>
        <v>1.02116897</v>
      </c>
      <c r="C664" s="4">
        <f t="shared" si="3"/>
        <v>1.006259903</v>
      </c>
      <c r="D664" s="4">
        <f t="shared" si="4"/>
        <v>1.625240893</v>
      </c>
      <c r="E664" s="4">
        <f t="shared" si="5"/>
        <v>0.1633028259</v>
      </c>
      <c r="F664" s="4">
        <f t="shared" si="6"/>
        <v>6.161925844</v>
      </c>
      <c r="G664" s="4">
        <f t="shared" si="7"/>
        <v>18.22527845</v>
      </c>
      <c r="H664" s="4">
        <f t="shared" si="8"/>
        <v>17.84746598</v>
      </c>
      <c r="I664" s="4">
        <f t="shared" si="9"/>
        <v>270.3692423</v>
      </c>
      <c r="J664" s="4">
        <f t="shared" si="10"/>
        <v>-46.94169205</v>
      </c>
      <c r="K664" s="2">
        <f t="shared" si="11"/>
        <v>0.2707683862</v>
      </c>
      <c r="L664" s="76">
        <f t="shared" si="1"/>
        <v>0.08606</v>
      </c>
    </row>
    <row r="665" ht="14.25" customHeight="1">
      <c r="A665" s="83">
        <f t="shared" si="12"/>
        <v>0.08606</v>
      </c>
      <c r="B665" s="4">
        <f t="shared" si="2"/>
        <v>1.01506655</v>
      </c>
      <c r="C665" s="4">
        <f t="shared" si="3"/>
        <v>1.000246578</v>
      </c>
      <c r="D665" s="4">
        <f t="shared" si="4"/>
        <v>1.61552859</v>
      </c>
      <c r="E665" s="4">
        <f t="shared" si="5"/>
        <v>0.1632638623</v>
      </c>
      <c r="F665" s="4">
        <f t="shared" si="6"/>
        <v>6.126564471</v>
      </c>
      <c r="G665" s="4">
        <f t="shared" si="7"/>
        <v>18.01670026</v>
      </c>
      <c r="H665" s="4">
        <f t="shared" si="8"/>
        <v>17.74927985</v>
      </c>
      <c r="I665" s="4">
        <f t="shared" si="9"/>
        <v>270.3692423</v>
      </c>
      <c r="J665" s="4">
        <f t="shared" si="10"/>
        <v>-46.92570053</v>
      </c>
      <c r="K665" s="2">
        <f t="shared" si="11"/>
        <v>0.2709003448</v>
      </c>
      <c r="L665" s="76">
        <f t="shared" si="1"/>
        <v>0.08619</v>
      </c>
    </row>
    <row r="666" ht="14.25" customHeight="1">
      <c r="A666" s="83">
        <f t="shared" si="12"/>
        <v>0.08619</v>
      </c>
      <c r="B666" s="4">
        <f t="shared" si="2"/>
        <v>1.008966209</v>
      </c>
      <c r="C666" s="4">
        <f t="shared" si="3"/>
        <v>0.9942353022</v>
      </c>
      <c r="D666" s="4">
        <f t="shared" si="4"/>
        <v>1.605819596</v>
      </c>
      <c r="E666" s="4">
        <f t="shared" si="5"/>
        <v>0.1632251363</v>
      </c>
      <c r="F666" s="4">
        <f t="shared" si="6"/>
        <v>6.091189904</v>
      </c>
      <c r="G666" s="4">
        <f t="shared" si="7"/>
        <v>17.80924533</v>
      </c>
      <c r="H666" s="4">
        <f t="shared" si="8"/>
        <v>17.65098293</v>
      </c>
      <c r="I666" s="4">
        <f t="shared" si="9"/>
        <v>270.3692423</v>
      </c>
      <c r="J666" s="4">
        <f t="shared" si="10"/>
        <v>-46.90969097</v>
      </c>
      <c r="K666" s="2">
        <f t="shared" si="11"/>
        <v>0.2710315104</v>
      </c>
      <c r="L666" s="76">
        <f t="shared" si="1"/>
        <v>0.08632</v>
      </c>
    </row>
    <row r="667" ht="14.25" customHeight="1">
      <c r="A667" s="83">
        <f t="shared" si="12"/>
        <v>0.08632</v>
      </c>
      <c r="B667" s="4">
        <f t="shared" si="2"/>
        <v>1.002867949</v>
      </c>
      <c r="C667" s="4">
        <f t="shared" si="3"/>
        <v>0.988226077</v>
      </c>
      <c r="D667" s="4">
        <f t="shared" si="4"/>
        <v>1.596113914</v>
      </c>
      <c r="E667" s="4">
        <f t="shared" si="5"/>
        <v>0.1631866477</v>
      </c>
      <c r="F667" s="4">
        <f t="shared" si="6"/>
        <v>6.055802304</v>
      </c>
      <c r="G667" s="4">
        <f t="shared" si="7"/>
        <v>17.60291594</v>
      </c>
      <c r="H667" s="4">
        <f t="shared" si="8"/>
        <v>17.55257605</v>
      </c>
      <c r="I667" s="4">
        <f t="shared" si="9"/>
        <v>270.3692423</v>
      </c>
      <c r="J667" s="4">
        <f t="shared" si="10"/>
        <v>-46.8936635</v>
      </c>
      <c r="K667" s="2">
        <f t="shared" si="11"/>
        <v>0.2711618833</v>
      </c>
      <c r="L667" s="76">
        <f t="shared" si="1"/>
        <v>0.08645</v>
      </c>
    </row>
    <row r="668" ht="14.25" customHeight="1">
      <c r="A668" s="83">
        <f t="shared" si="12"/>
        <v>0.08645</v>
      </c>
      <c r="B668" s="4">
        <f t="shared" si="2"/>
        <v>0.9967717728</v>
      </c>
      <c r="C668" s="4">
        <f t="shared" si="3"/>
        <v>0.9822189049</v>
      </c>
      <c r="D668" s="4">
        <f t="shared" si="4"/>
        <v>1.586411548</v>
      </c>
      <c r="E668" s="4">
        <f t="shared" si="5"/>
        <v>0.1631483964</v>
      </c>
      <c r="F668" s="4">
        <f t="shared" si="6"/>
        <v>6.020401832</v>
      </c>
      <c r="G668" s="4">
        <f t="shared" si="7"/>
        <v>17.39771435</v>
      </c>
      <c r="H668" s="4">
        <f t="shared" si="8"/>
        <v>17.45406002</v>
      </c>
      <c r="I668" s="4">
        <f t="shared" si="9"/>
        <v>270.3692423</v>
      </c>
      <c r="J668" s="4">
        <f t="shared" si="10"/>
        <v>-46.87761825</v>
      </c>
      <c r="K668" s="2">
        <f t="shared" si="11"/>
        <v>0.2712914636</v>
      </c>
      <c r="L668" s="76">
        <f t="shared" si="1"/>
        <v>0.08658</v>
      </c>
    </row>
    <row r="669" ht="14.25" customHeight="1">
      <c r="A669" s="83">
        <f t="shared" si="12"/>
        <v>0.08658</v>
      </c>
      <c r="B669" s="4">
        <f t="shared" si="2"/>
        <v>0.9906776824</v>
      </c>
      <c r="C669" s="4">
        <f t="shared" si="3"/>
        <v>0.9762137883</v>
      </c>
      <c r="D669" s="4">
        <f t="shared" si="4"/>
        <v>1.576712502</v>
      </c>
      <c r="E669" s="4">
        <f t="shared" si="5"/>
        <v>0.1631103825</v>
      </c>
      <c r="F669" s="4">
        <f t="shared" si="6"/>
        <v>5.984988651</v>
      </c>
      <c r="G669" s="4">
        <f t="shared" si="7"/>
        <v>17.19364279</v>
      </c>
      <c r="H669" s="4">
        <f t="shared" si="8"/>
        <v>17.35543568</v>
      </c>
      <c r="I669" s="4">
        <f t="shared" si="9"/>
        <v>270.3692423</v>
      </c>
      <c r="J669" s="4">
        <f t="shared" si="10"/>
        <v>-46.86155536</v>
      </c>
      <c r="K669" s="2">
        <f t="shared" si="11"/>
        <v>0.2714202517</v>
      </c>
      <c r="L669" s="76">
        <f t="shared" si="1"/>
        <v>0.08671</v>
      </c>
    </row>
    <row r="670" ht="14.25" customHeight="1">
      <c r="A670" s="83">
        <f t="shared" si="12"/>
        <v>0.08671</v>
      </c>
      <c r="B670" s="4">
        <f t="shared" si="2"/>
        <v>0.9845856802</v>
      </c>
      <c r="C670" s="4">
        <f t="shared" si="3"/>
        <v>0.9702107293</v>
      </c>
      <c r="D670" s="4">
        <f t="shared" si="4"/>
        <v>1.567016779</v>
      </c>
      <c r="E670" s="4">
        <f t="shared" si="5"/>
        <v>0.1630726058</v>
      </c>
      <c r="F670" s="4">
        <f t="shared" si="6"/>
        <v>5.949562922</v>
      </c>
      <c r="G670" s="4">
        <f t="shared" si="7"/>
        <v>16.9907035</v>
      </c>
      <c r="H670" s="4">
        <f t="shared" si="8"/>
        <v>17.25670385</v>
      </c>
      <c r="I670" s="4">
        <f t="shared" si="9"/>
        <v>270.3692423</v>
      </c>
      <c r="J670" s="4">
        <f t="shared" si="10"/>
        <v>-46.84547496</v>
      </c>
      <c r="K670" s="2">
        <f t="shared" si="11"/>
        <v>0.2715482478</v>
      </c>
      <c r="L670" s="76">
        <f t="shared" si="1"/>
        <v>0.08684</v>
      </c>
    </row>
    <row r="671" ht="14.25" customHeight="1">
      <c r="A671" s="83">
        <f t="shared" si="12"/>
        <v>0.08684</v>
      </c>
      <c r="B671" s="4">
        <f t="shared" si="2"/>
        <v>0.9784957685</v>
      </c>
      <c r="C671" s="4">
        <f t="shared" si="3"/>
        <v>0.9642097303</v>
      </c>
      <c r="D671" s="4">
        <f t="shared" si="4"/>
        <v>1.557324383</v>
      </c>
      <c r="E671" s="4">
        <f t="shared" si="5"/>
        <v>0.1630350664</v>
      </c>
      <c r="F671" s="4">
        <f t="shared" si="6"/>
        <v>5.914124806</v>
      </c>
      <c r="G671" s="4">
        <f t="shared" si="7"/>
        <v>16.78889867</v>
      </c>
      <c r="H671" s="4">
        <f t="shared" si="8"/>
        <v>17.15786538</v>
      </c>
      <c r="I671" s="4">
        <f t="shared" si="9"/>
        <v>270.3692423</v>
      </c>
      <c r="J671" s="4">
        <f t="shared" si="10"/>
        <v>-46.82937719</v>
      </c>
      <c r="K671" s="2">
        <f t="shared" si="11"/>
        <v>0.2716754523</v>
      </c>
      <c r="L671" s="76">
        <f t="shared" si="1"/>
        <v>0.08697</v>
      </c>
    </row>
    <row r="672" ht="14.25" customHeight="1">
      <c r="A672" s="83">
        <f t="shared" si="12"/>
        <v>0.08697</v>
      </c>
      <c r="B672" s="4">
        <f t="shared" si="2"/>
        <v>0.9724079495</v>
      </c>
      <c r="C672" s="4">
        <f t="shared" si="3"/>
        <v>0.9582107934</v>
      </c>
      <c r="D672" s="4">
        <f t="shared" si="4"/>
        <v>1.547635319</v>
      </c>
      <c r="E672" s="4">
        <f t="shared" si="5"/>
        <v>0.162997764</v>
      </c>
      <c r="F672" s="4">
        <f t="shared" si="6"/>
        <v>5.878674466</v>
      </c>
      <c r="G672" s="4">
        <f t="shared" si="7"/>
        <v>16.58823047</v>
      </c>
      <c r="H672" s="4">
        <f t="shared" si="8"/>
        <v>17.05892108</v>
      </c>
      <c r="I672" s="4">
        <f t="shared" si="9"/>
        <v>270.3692423</v>
      </c>
      <c r="J672" s="4">
        <f t="shared" si="10"/>
        <v>-46.81326219</v>
      </c>
      <c r="K672" s="2">
        <f t="shared" si="11"/>
        <v>0.2718018653</v>
      </c>
      <c r="L672" s="76">
        <f t="shared" si="1"/>
        <v>0.0871</v>
      </c>
    </row>
    <row r="673" ht="14.25" customHeight="1">
      <c r="A673" s="83">
        <f t="shared" si="12"/>
        <v>0.0871</v>
      </c>
      <c r="B673" s="4">
        <f t="shared" si="2"/>
        <v>0.9663222254</v>
      </c>
      <c r="C673" s="4">
        <f t="shared" si="3"/>
        <v>0.9522139209</v>
      </c>
      <c r="D673" s="4">
        <f t="shared" si="4"/>
        <v>1.537949588</v>
      </c>
      <c r="E673" s="4">
        <f t="shared" si="5"/>
        <v>0.1629606987</v>
      </c>
      <c r="F673" s="4">
        <f t="shared" si="6"/>
        <v>5.843212065</v>
      </c>
      <c r="G673" s="4">
        <f t="shared" si="7"/>
        <v>16.38870107</v>
      </c>
      <c r="H673" s="4">
        <f t="shared" si="8"/>
        <v>16.95987181</v>
      </c>
      <c r="I673" s="4">
        <f t="shared" si="9"/>
        <v>270.3692423</v>
      </c>
      <c r="J673" s="4">
        <f t="shared" si="10"/>
        <v>-46.79713009</v>
      </c>
      <c r="K673" s="2">
        <f t="shared" si="11"/>
        <v>0.2719274872</v>
      </c>
      <c r="L673" s="76">
        <f t="shared" si="1"/>
        <v>0.08723</v>
      </c>
    </row>
    <row r="674" ht="14.25" customHeight="1">
      <c r="A674" s="83">
        <f t="shared" si="12"/>
        <v>0.08723</v>
      </c>
      <c r="B674" s="4">
        <f t="shared" si="2"/>
        <v>0.9602385985</v>
      </c>
      <c r="C674" s="4">
        <f t="shared" si="3"/>
        <v>0.9462191149</v>
      </c>
      <c r="D674" s="4">
        <f t="shared" si="4"/>
        <v>1.528267195</v>
      </c>
      <c r="E674" s="4">
        <f t="shared" si="5"/>
        <v>0.1629238704</v>
      </c>
      <c r="F674" s="4">
        <f t="shared" si="6"/>
        <v>5.807737763</v>
      </c>
      <c r="G674" s="4">
        <f t="shared" si="7"/>
        <v>16.1903126</v>
      </c>
      <c r="H674" s="4">
        <f t="shared" si="8"/>
        <v>16.8607184</v>
      </c>
      <c r="I674" s="4">
        <f t="shared" si="9"/>
        <v>270.3692423</v>
      </c>
      <c r="J674" s="4">
        <f t="shared" si="10"/>
        <v>-46.78098103</v>
      </c>
      <c r="K674" s="2">
        <f t="shared" si="11"/>
        <v>0.2720523182</v>
      </c>
      <c r="L674" s="76">
        <f t="shared" si="1"/>
        <v>0.08736</v>
      </c>
    </row>
    <row r="675" ht="14.25" customHeight="1">
      <c r="A675" s="83">
        <f t="shared" si="12"/>
        <v>0.08736</v>
      </c>
      <c r="B675" s="4">
        <f t="shared" si="2"/>
        <v>0.9541570709</v>
      </c>
      <c r="C675" s="4">
        <f t="shared" si="3"/>
        <v>0.9402263777</v>
      </c>
      <c r="D675" s="4">
        <f t="shared" si="4"/>
        <v>1.518588143</v>
      </c>
      <c r="E675" s="4">
        <f t="shared" si="5"/>
        <v>0.1628872791</v>
      </c>
      <c r="F675" s="4">
        <f t="shared" si="6"/>
        <v>5.772251724</v>
      </c>
      <c r="G675" s="4">
        <f t="shared" si="7"/>
        <v>15.99306719</v>
      </c>
      <c r="H675" s="4">
        <f t="shared" si="8"/>
        <v>16.76146169</v>
      </c>
      <c r="I675" s="4">
        <f t="shared" si="9"/>
        <v>270.3692423</v>
      </c>
      <c r="J675" s="4">
        <f t="shared" si="10"/>
        <v>-46.76481515</v>
      </c>
      <c r="K675" s="2">
        <f t="shared" si="11"/>
        <v>0.2721763586</v>
      </c>
      <c r="L675" s="76">
        <f t="shared" si="1"/>
        <v>0.08749</v>
      </c>
    </row>
    <row r="676" ht="14.25" customHeight="1">
      <c r="A676" s="83">
        <f t="shared" si="12"/>
        <v>0.08749</v>
      </c>
      <c r="B676" s="4">
        <f t="shared" si="2"/>
        <v>0.9480776449</v>
      </c>
      <c r="C676" s="4">
        <f t="shared" si="3"/>
        <v>0.9342357113</v>
      </c>
      <c r="D676" s="4">
        <f t="shared" si="4"/>
        <v>1.508912436</v>
      </c>
      <c r="E676" s="4">
        <f t="shared" si="5"/>
        <v>0.1628509246</v>
      </c>
      <c r="F676" s="4">
        <f t="shared" si="6"/>
        <v>5.736754111</v>
      </c>
      <c r="G676" s="4">
        <f t="shared" si="7"/>
        <v>15.79696691</v>
      </c>
      <c r="H676" s="4">
        <f t="shared" si="8"/>
        <v>16.66210251</v>
      </c>
      <c r="I676" s="4">
        <f t="shared" si="9"/>
        <v>270.3692423</v>
      </c>
      <c r="J676" s="4">
        <f t="shared" si="10"/>
        <v>-46.74863258</v>
      </c>
      <c r="K676" s="2">
        <f t="shared" si="11"/>
        <v>0.2722996087</v>
      </c>
      <c r="L676" s="76">
        <f t="shared" si="1"/>
        <v>0.08762</v>
      </c>
    </row>
    <row r="677" ht="14.25" customHeight="1">
      <c r="A677" s="83">
        <f t="shared" si="12"/>
        <v>0.08762</v>
      </c>
      <c r="B677" s="4">
        <f t="shared" si="2"/>
        <v>0.9420003227</v>
      </c>
      <c r="C677" s="4">
        <f t="shared" si="3"/>
        <v>0.928247118</v>
      </c>
      <c r="D677" s="4">
        <f t="shared" si="4"/>
        <v>1.499240078</v>
      </c>
      <c r="E677" s="4">
        <f t="shared" si="5"/>
        <v>0.1628148069</v>
      </c>
      <c r="F677" s="4">
        <f t="shared" si="6"/>
        <v>5.701245086</v>
      </c>
      <c r="G677" s="4">
        <f t="shared" si="7"/>
        <v>15.60201386</v>
      </c>
      <c r="H677" s="4">
        <f t="shared" si="8"/>
        <v>16.56264173</v>
      </c>
      <c r="I677" s="4">
        <f t="shared" si="9"/>
        <v>270.3692423</v>
      </c>
      <c r="J677" s="4">
        <f t="shared" si="10"/>
        <v>-46.73243345</v>
      </c>
      <c r="K677" s="2">
        <f t="shared" si="11"/>
        <v>0.2724220688</v>
      </c>
      <c r="L677" s="76">
        <f t="shared" si="1"/>
        <v>0.08775</v>
      </c>
    </row>
    <row r="678" ht="14.25" customHeight="1">
      <c r="A678" s="83">
        <f t="shared" si="12"/>
        <v>0.08775</v>
      </c>
      <c r="B678" s="4">
        <f t="shared" si="2"/>
        <v>0.9359251064</v>
      </c>
      <c r="C678" s="4">
        <f t="shared" si="3"/>
        <v>0.9222605998</v>
      </c>
      <c r="D678" s="4">
        <f t="shared" si="4"/>
        <v>1.48957107</v>
      </c>
      <c r="E678" s="4">
        <f t="shared" si="5"/>
        <v>0.162778926</v>
      </c>
      <c r="F678" s="4">
        <f t="shared" si="6"/>
        <v>5.665724812</v>
      </c>
      <c r="G678" s="4">
        <f t="shared" si="7"/>
        <v>15.40821007</v>
      </c>
      <c r="H678" s="4">
        <f t="shared" si="8"/>
        <v>16.46308018</v>
      </c>
      <c r="I678" s="4">
        <f t="shared" si="9"/>
        <v>270.3692423</v>
      </c>
      <c r="J678" s="4">
        <f t="shared" si="10"/>
        <v>-46.71621792</v>
      </c>
      <c r="K678" s="2">
        <f t="shared" si="11"/>
        <v>0.272543739</v>
      </c>
      <c r="L678" s="76">
        <f t="shared" si="1"/>
        <v>0.08788</v>
      </c>
    </row>
    <row r="679" ht="14.25" customHeight="1">
      <c r="A679" s="83">
        <f t="shared" si="12"/>
        <v>0.08788</v>
      </c>
      <c r="B679" s="4">
        <f t="shared" si="2"/>
        <v>0.929851998</v>
      </c>
      <c r="C679" s="4">
        <f t="shared" si="3"/>
        <v>0.9162761589</v>
      </c>
      <c r="D679" s="4">
        <f t="shared" si="4"/>
        <v>1.479905418</v>
      </c>
      <c r="E679" s="4">
        <f t="shared" si="5"/>
        <v>0.1627432817</v>
      </c>
      <c r="F679" s="4">
        <f t="shared" si="6"/>
        <v>5.630193452</v>
      </c>
      <c r="G679" s="4">
        <f t="shared" si="7"/>
        <v>15.21555759</v>
      </c>
      <c r="H679" s="4">
        <f t="shared" si="8"/>
        <v>16.36341872</v>
      </c>
      <c r="I679" s="4">
        <f t="shared" si="9"/>
        <v>270.3692423</v>
      </c>
      <c r="J679" s="4">
        <f t="shared" si="10"/>
        <v>-46.69998612</v>
      </c>
      <c r="K679" s="2">
        <f t="shared" si="11"/>
        <v>0.2726646198</v>
      </c>
      <c r="L679" s="76">
        <f t="shared" si="1"/>
        <v>0.08801</v>
      </c>
    </row>
    <row r="680" ht="14.25" customHeight="1">
      <c r="A680" s="83">
        <f t="shared" si="12"/>
        <v>0.08801</v>
      </c>
      <c r="B680" s="4">
        <f t="shared" si="2"/>
        <v>0.9237809998</v>
      </c>
      <c r="C680" s="4">
        <f t="shared" si="3"/>
        <v>0.9102937972</v>
      </c>
      <c r="D680" s="4">
        <f t="shared" si="4"/>
        <v>1.470243125</v>
      </c>
      <c r="E680" s="4">
        <f t="shared" si="5"/>
        <v>0.162707874</v>
      </c>
      <c r="F680" s="4">
        <f t="shared" si="6"/>
        <v>5.594651169</v>
      </c>
      <c r="G680" s="4">
        <f t="shared" si="7"/>
        <v>15.02405842</v>
      </c>
      <c r="H680" s="4">
        <f t="shared" si="8"/>
        <v>16.26365818</v>
      </c>
      <c r="I680" s="4">
        <f t="shared" si="9"/>
        <v>270.3692423</v>
      </c>
      <c r="J680" s="4">
        <f t="shared" si="10"/>
        <v>-46.68373817</v>
      </c>
      <c r="K680" s="2">
        <f t="shared" si="11"/>
        <v>0.2727847113</v>
      </c>
      <c r="L680" s="76">
        <f t="shared" si="1"/>
        <v>0.08814</v>
      </c>
    </row>
    <row r="681" ht="14.25" customHeight="1">
      <c r="A681" s="83">
        <f t="shared" si="12"/>
        <v>0.08814</v>
      </c>
      <c r="B681" s="4">
        <f t="shared" si="2"/>
        <v>0.9177121139</v>
      </c>
      <c r="C681" s="4">
        <f t="shared" si="3"/>
        <v>0.904313517</v>
      </c>
      <c r="D681" s="4">
        <f t="shared" si="4"/>
        <v>1.460584193</v>
      </c>
      <c r="E681" s="4">
        <f t="shared" si="5"/>
        <v>0.1626727027</v>
      </c>
      <c r="F681" s="4">
        <f t="shared" si="6"/>
        <v>5.559098126</v>
      </c>
      <c r="G681" s="4">
        <f t="shared" si="7"/>
        <v>14.83371455</v>
      </c>
      <c r="H681" s="4">
        <f t="shared" si="8"/>
        <v>16.16379944</v>
      </c>
      <c r="I681" s="4">
        <f t="shared" si="9"/>
        <v>270.3692423</v>
      </c>
      <c r="J681" s="4">
        <f t="shared" si="10"/>
        <v>-46.66747424</v>
      </c>
      <c r="K681" s="2">
        <f t="shared" si="11"/>
        <v>0.2729040139</v>
      </c>
      <c r="L681" s="76">
        <f t="shared" si="1"/>
        <v>0.08827</v>
      </c>
    </row>
    <row r="682" ht="14.25" customHeight="1">
      <c r="A682" s="83">
        <f t="shared" si="12"/>
        <v>0.08827</v>
      </c>
      <c r="B682" s="4">
        <f t="shared" si="2"/>
        <v>0.9116453422</v>
      </c>
      <c r="C682" s="4">
        <f t="shared" si="3"/>
        <v>0.8983353202</v>
      </c>
      <c r="D682" s="4">
        <f t="shared" si="4"/>
        <v>1.450928626</v>
      </c>
      <c r="E682" s="4">
        <f t="shared" si="5"/>
        <v>0.1626377679</v>
      </c>
      <c r="F682" s="4">
        <f t="shared" si="6"/>
        <v>5.523534487</v>
      </c>
      <c r="G682" s="4">
        <f t="shared" si="7"/>
        <v>14.64452795</v>
      </c>
      <c r="H682" s="4">
        <f t="shared" si="8"/>
        <v>16.06384333</v>
      </c>
      <c r="I682" s="4">
        <f t="shared" si="9"/>
        <v>270.3692423</v>
      </c>
      <c r="J682" s="4">
        <f t="shared" si="10"/>
        <v>-46.65119444</v>
      </c>
      <c r="K682" s="2">
        <f t="shared" si="11"/>
        <v>0.2730225278</v>
      </c>
      <c r="L682" s="76">
        <f t="shared" si="1"/>
        <v>0.0884</v>
      </c>
    </row>
    <row r="683" ht="14.25" customHeight="1">
      <c r="A683" s="83">
        <f t="shared" si="12"/>
        <v>0.0884</v>
      </c>
      <c r="B683" s="4">
        <f t="shared" si="2"/>
        <v>0.9055806869</v>
      </c>
      <c r="C683" s="4">
        <f t="shared" si="3"/>
        <v>0.8923592089</v>
      </c>
      <c r="D683" s="4">
        <f t="shared" si="4"/>
        <v>1.441276427</v>
      </c>
      <c r="E683" s="4">
        <f t="shared" si="5"/>
        <v>0.1626030695</v>
      </c>
      <c r="F683" s="4">
        <f t="shared" si="6"/>
        <v>5.487960416</v>
      </c>
      <c r="G683" s="4">
        <f t="shared" si="7"/>
        <v>14.45650057</v>
      </c>
      <c r="H683" s="4">
        <f t="shared" si="8"/>
        <v>15.96379073</v>
      </c>
      <c r="I683" s="4">
        <f t="shared" si="9"/>
        <v>270.3692423</v>
      </c>
      <c r="J683" s="4">
        <f t="shared" si="10"/>
        <v>-46.63489893</v>
      </c>
      <c r="K683" s="2">
        <f t="shared" si="11"/>
        <v>0.2731402533</v>
      </c>
      <c r="L683" s="76">
        <f t="shared" si="1"/>
        <v>0.08853</v>
      </c>
    </row>
    <row r="684" ht="14.25" customHeight="1">
      <c r="A684" s="83">
        <f t="shared" si="12"/>
        <v>0.08853</v>
      </c>
      <c r="B684" s="4">
        <f t="shared" si="2"/>
        <v>0.8995181501</v>
      </c>
      <c r="C684" s="4">
        <f t="shared" si="3"/>
        <v>0.8863851851</v>
      </c>
      <c r="D684" s="4">
        <f t="shared" si="4"/>
        <v>1.4316276</v>
      </c>
      <c r="E684" s="4">
        <f t="shared" si="5"/>
        <v>0.1625686073</v>
      </c>
      <c r="F684" s="4">
        <f t="shared" si="6"/>
        <v>5.452376074</v>
      </c>
      <c r="G684" s="4">
        <f t="shared" si="7"/>
        <v>14.26963433</v>
      </c>
      <c r="H684" s="4">
        <f t="shared" si="8"/>
        <v>15.86364247</v>
      </c>
      <c r="I684" s="4">
        <f t="shared" si="9"/>
        <v>270.3692423</v>
      </c>
      <c r="J684" s="4">
        <f t="shared" si="10"/>
        <v>-46.61858784</v>
      </c>
      <c r="K684" s="2">
        <f t="shared" si="11"/>
        <v>0.2732571906</v>
      </c>
      <c r="L684" s="76">
        <f t="shared" si="1"/>
        <v>0.08866</v>
      </c>
    </row>
    <row r="685" ht="14.25" customHeight="1">
      <c r="A685" s="83">
        <f t="shared" si="12"/>
        <v>0.08866</v>
      </c>
      <c r="B685" s="4">
        <f t="shared" si="2"/>
        <v>0.8934577337</v>
      </c>
      <c r="C685" s="4">
        <f t="shared" si="3"/>
        <v>0.8804132508</v>
      </c>
      <c r="D685" s="4">
        <f t="shared" si="4"/>
        <v>1.421982148</v>
      </c>
      <c r="E685" s="4">
        <f t="shared" si="5"/>
        <v>0.1625343814</v>
      </c>
      <c r="F685" s="4">
        <f t="shared" si="6"/>
        <v>5.416781627</v>
      </c>
      <c r="G685" s="4">
        <f t="shared" si="7"/>
        <v>14.08393114</v>
      </c>
      <c r="H685" s="4">
        <f t="shared" si="8"/>
        <v>15.76339944</v>
      </c>
      <c r="I685" s="4">
        <f t="shared" si="9"/>
        <v>270.3692423</v>
      </c>
      <c r="J685" s="4">
        <f t="shared" si="10"/>
        <v>-46.60226132</v>
      </c>
      <c r="K685" s="2">
        <f t="shared" si="11"/>
        <v>0.2733733402</v>
      </c>
      <c r="L685" s="76">
        <f t="shared" si="1"/>
        <v>0.08879</v>
      </c>
    </row>
    <row r="686" ht="14.25" customHeight="1">
      <c r="A686" s="83">
        <f t="shared" si="12"/>
        <v>0.08879</v>
      </c>
      <c r="B686" s="4">
        <f t="shared" si="2"/>
        <v>0.8873994397</v>
      </c>
      <c r="C686" s="4">
        <f t="shared" si="3"/>
        <v>0.8744434079</v>
      </c>
      <c r="D686" s="4">
        <f t="shared" si="4"/>
        <v>1.412340073</v>
      </c>
      <c r="E686" s="4">
        <f t="shared" si="5"/>
        <v>0.1625003915</v>
      </c>
      <c r="F686" s="4">
        <f t="shared" si="6"/>
        <v>5.381177238</v>
      </c>
      <c r="G686" s="4">
        <f t="shared" si="7"/>
        <v>13.89939287</v>
      </c>
      <c r="H686" s="4">
        <f t="shared" si="8"/>
        <v>15.66306248</v>
      </c>
      <c r="I686" s="4">
        <f t="shared" si="9"/>
        <v>270.3692423</v>
      </c>
      <c r="J686" s="4">
        <f t="shared" si="10"/>
        <v>-46.58591949</v>
      </c>
      <c r="K686" s="2">
        <f t="shared" si="11"/>
        <v>0.2734887021</v>
      </c>
      <c r="L686" s="76">
        <f t="shared" si="1"/>
        <v>0.08892</v>
      </c>
    </row>
    <row r="687" ht="14.25" customHeight="1">
      <c r="A687" s="83">
        <f t="shared" si="12"/>
        <v>0.08892</v>
      </c>
      <c r="B687" s="4">
        <f t="shared" si="2"/>
        <v>0.8813432702</v>
      </c>
      <c r="C687" s="4">
        <f t="shared" si="3"/>
        <v>0.8684756584</v>
      </c>
      <c r="D687" s="4">
        <f t="shared" si="4"/>
        <v>1.40270138</v>
      </c>
      <c r="E687" s="4">
        <f t="shared" si="5"/>
        <v>0.1624666376</v>
      </c>
      <c r="F687" s="4">
        <f t="shared" si="6"/>
        <v>5.345563071</v>
      </c>
      <c r="G687" s="4">
        <f t="shared" si="7"/>
        <v>13.71602138</v>
      </c>
      <c r="H687" s="4">
        <f t="shared" si="8"/>
        <v>15.56263246</v>
      </c>
      <c r="I687" s="4">
        <f t="shared" si="9"/>
        <v>270.3692423</v>
      </c>
      <c r="J687" s="4">
        <f t="shared" si="10"/>
        <v>-46.56956251</v>
      </c>
      <c r="K687" s="2">
        <f t="shared" si="11"/>
        <v>0.2736032767</v>
      </c>
      <c r="L687" s="76">
        <f t="shared" si="1"/>
        <v>0.08905</v>
      </c>
    </row>
    <row r="688" ht="14.25" customHeight="1">
      <c r="A688" s="83">
        <f t="shared" si="12"/>
        <v>0.08905</v>
      </c>
      <c r="B688" s="4">
        <f t="shared" si="2"/>
        <v>0.875289227</v>
      </c>
      <c r="C688" s="4">
        <f t="shared" si="3"/>
        <v>0.8625100043</v>
      </c>
      <c r="D688" s="4">
        <f t="shared" si="4"/>
        <v>1.393066071</v>
      </c>
      <c r="E688" s="4">
        <f t="shared" si="5"/>
        <v>0.1624331197</v>
      </c>
      <c r="F688" s="4">
        <f t="shared" si="6"/>
        <v>5.30993929</v>
      </c>
      <c r="G688" s="4">
        <f t="shared" si="7"/>
        <v>13.53381852</v>
      </c>
      <c r="H688" s="4">
        <f t="shared" si="8"/>
        <v>15.46211025</v>
      </c>
      <c r="I688" s="4">
        <f t="shared" si="9"/>
        <v>270.3692423</v>
      </c>
      <c r="J688" s="4">
        <f t="shared" si="10"/>
        <v>-46.55319052</v>
      </c>
      <c r="K688" s="2">
        <f t="shared" si="11"/>
        <v>0.2737170643</v>
      </c>
      <c r="L688" s="76">
        <f t="shared" si="1"/>
        <v>0.08918</v>
      </c>
    </row>
    <row r="689" ht="14.25" customHeight="1">
      <c r="A689" s="83">
        <f t="shared" si="12"/>
        <v>0.08918</v>
      </c>
      <c r="B689" s="4">
        <f t="shared" si="2"/>
        <v>0.8692373123</v>
      </c>
      <c r="C689" s="4">
        <f t="shared" si="3"/>
        <v>0.8565464475</v>
      </c>
      <c r="D689" s="4">
        <f t="shared" si="4"/>
        <v>1.38343415</v>
      </c>
      <c r="E689" s="4">
        <f t="shared" si="5"/>
        <v>0.1623998377</v>
      </c>
      <c r="F689" s="4">
        <f t="shared" si="6"/>
        <v>5.274306058</v>
      </c>
      <c r="G689" s="4">
        <f t="shared" si="7"/>
        <v>13.35278611</v>
      </c>
      <c r="H689" s="4">
        <f t="shared" si="8"/>
        <v>15.3614967</v>
      </c>
      <c r="I689" s="4">
        <f t="shared" si="9"/>
        <v>270.3692423</v>
      </c>
      <c r="J689" s="4">
        <f t="shared" si="10"/>
        <v>-46.53680364</v>
      </c>
      <c r="K689" s="2">
        <f t="shared" si="11"/>
        <v>0.2738300652</v>
      </c>
      <c r="L689" s="76">
        <f t="shared" si="1"/>
        <v>0.08931</v>
      </c>
    </row>
    <row r="690" ht="14.25" customHeight="1">
      <c r="A690" s="83">
        <f t="shared" si="12"/>
        <v>0.08931</v>
      </c>
      <c r="B690" s="4">
        <f t="shared" si="2"/>
        <v>0.8631875278</v>
      </c>
      <c r="C690" s="4">
        <f t="shared" si="3"/>
        <v>0.8505849899</v>
      </c>
      <c r="D690" s="4">
        <f t="shared" si="4"/>
        <v>1.373805619</v>
      </c>
      <c r="E690" s="4">
        <f t="shared" si="5"/>
        <v>0.1623667913</v>
      </c>
      <c r="F690" s="4">
        <f t="shared" si="6"/>
        <v>5.23866354</v>
      </c>
      <c r="G690" s="4">
        <f t="shared" si="7"/>
        <v>13.17292593</v>
      </c>
      <c r="H690" s="4">
        <f t="shared" si="8"/>
        <v>15.2607927</v>
      </c>
      <c r="I690" s="4">
        <f t="shared" si="9"/>
        <v>270.3692423</v>
      </c>
      <c r="J690" s="4">
        <f t="shared" si="10"/>
        <v>-46.52040204</v>
      </c>
      <c r="K690" s="2">
        <f t="shared" si="11"/>
        <v>0.2739422795</v>
      </c>
      <c r="L690" s="76">
        <f t="shared" si="1"/>
        <v>0.08944</v>
      </c>
    </row>
    <row r="691" ht="14.25" customHeight="1">
      <c r="A691" s="83">
        <f t="shared" si="12"/>
        <v>0.08944</v>
      </c>
      <c r="B691" s="4">
        <f t="shared" si="2"/>
        <v>0.8571398755</v>
      </c>
      <c r="C691" s="4">
        <f t="shared" si="3"/>
        <v>0.8446256333</v>
      </c>
      <c r="D691" s="4">
        <f t="shared" si="4"/>
        <v>1.364180481</v>
      </c>
      <c r="E691" s="4">
        <f t="shared" si="5"/>
        <v>0.1623339807</v>
      </c>
      <c r="F691" s="4">
        <f t="shared" si="6"/>
        <v>5.203011899</v>
      </c>
      <c r="G691" s="4">
        <f t="shared" si="7"/>
        <v>12.99423976</v>
      </c>
      <c r="H691" s="4">
        <f t="shared" si="8"/>
        <v>15.15999912</v>
      </c>
      <c r="I691" s="4">
        <f t="shared" si="9"/>
        <v>270.3692423</v>
      </c>
      <c r="J691" s="4">
        <f t="shared" si="10"/>
        <v>-46.50398585</v>
      </c>
      <c r="K691" s="2">
        <f t="shared" si="11"/>
        <v>0.2740537077</v>
      </c>
      <c r="L691" s="76">
        <f t="shared" si="1"/>
        <v>0.08957</v>
      </c>
    </row>
    <row r="692" ht="14.25" customHeight="1">
      <c r="A692" s="83">
        <f t="shared" si="12"/>
        <v>0.08957</v>
      </c>
      <c r="B692" s="4">
        <f t="shared" si="2"/>
        <v>0.8510943574</v>
      </c>
      <c r="C692" s="4">
        <f t="shared" si="3"/>
        <v>0.8386683798</v>
      </c>
      <c r="D692" s="4">
        <f t="shared" si="4"/>
        <v>1.35455874</v>
      </c>
      <c r="E692" s="4">
        <f t="shared" si="5"/>
        <v>0.1623014057</v>
      </c>
      <c r="F692" s="4">
        <f t="shared" si="6"/>
        <v>5.167351301</v>
      </c>
      <c r="G692" s="4">
        <f t="shared" si="7"/>
        <v>12.81672934</v>
      </c>
      <c r="H692" s="4">
        <f t="shared" si="8"/>
        <v>15.05911681</v>
      </c>
      <c r="I692" s="4">
        <f t="shared" si="9"/>
        <v>270.3692423</v>
      </c>
      <c r="J692" s="4">
        <f t="shared" si="10"/>
        <v>-46.4875552</v>
      </c>
      <c r="K692" s="2">
        <f t="shared" si="11"/>
        <v>0.27416435</v>
      </c>
      <c r="L692" s="76">
        <f t="shared" si="1"/>
        <v>0.0897</v>
      </c>
    </row>
    <row r="693" ht="14.25" customHeight="1">
      <c r="A693" s="83">
        <f t="shared" si="12"/>
        <v>0.0897</v>
      </c>
      <c r="B693" s="4">
        <f t="shared" si="2"/>
        <v>0.8450509752</v>
      </c>
      <c r="C693" s="4">
        <f t="shared" si="3"/>
        <v>0.832713231</v>
      </c>
      <c r="D693" s="4">
        <f t="shared" si="4"/>
        <v>1.344940399</v>
      </c>
      <c r="E693" s="4">
        <f t="shared" si="5"/>
        <v>0.1622690661</v>
      </c>
      <c r="F693" s="4">
        <f t="shared" si="6"/>
        <v>5.131681909</v>
      </c>
      <c r="G693" s="4">
        <f t="shared" si="7"/>
        <v>12.64039642</v>
      </c>
      <c r="H693" s="4">
        <f t="shared" si="8"/>
        <v>14.95814666</v>
      </c>
      <c r="I693" s="4">
        <f t="shared" si="9"/>
        <v>270.3692423</v>
      </c>
      <c r="J693" s="4">
        <f t="shared" si="10"/>
        <v>-46.47111025</v>
      </c>
      <c r="K693" s="2">
        <f t="shared" si="11"/>
        <v>0.2742742066</v>
      </c>
      <c r="L693" s="76">
        <f t="shared" si="1"/>
        <v>0.08983</v>
      </c>
    </row>
    <row r="694" ht="14.25" customHeight="1">
      <c r="A694" s="83">
        <f t="shared" si="12"/>
        <v>0.08983</v>
      </c>
      <c r="B694" s="4">
        <f t="shared" si="2"/>
        <v>0.8390097309</v>
      </c>
      <c r="C694" s="4">
        <f t="shared" si="3"/>
        <v>0.8267601888</v>
      </c>
      <c r="D694" s="4">
        <f t="shared" si="4"/>
        <v>1.33532546</v>
      </c>
      <c r="E694" s="4">
        <f t="shared" si="5"/>
        <v>0.162236962</v>
      </c>
      <c r="F694" s="4">
        <f t="shared" si="6"/>
        <v>5.096003887</v>
      </c>
      <c r="G694" s="4">
        <f t="shared" si="7"/>
        <v>12.4652427</v>
      </c>
      <c r="H694" s="4">
        <f t="shared" si="8"/>
        <v>14.85708954</v>
      </c>
      <c r="I694" s="4">
        <f t="shared" si="9"/>
        <v>270.3692423</v>
      </c>
      <c r="J694" s="4">
        <f t="shared" si="10"/>
        <v>-46.45465114</v>
      </c>
      <c r="K694" s="2">
        <f t="shared" si="11"/>
        <v>0.2743832779</v>
      </c>
      <c r="L694" s="76">
        <f t="shared" si="1"/>
        <v>0.08996</v>
      </c>
    </row>
    <row r="695" ht="14.25" customHeight="1">
      <c r="A695" s="83">
        <f t="shared" si="12"/>
        <v>0.08996</v>
      </c>
      <c r="B695" s="4">
        <f t="shared" si="2"/>
        <v>0.8329706262</v>
      </c>
      <c r="C695" s="4">
        <f t="shared" si="3"/>
        <v>0.8208092551</v>
      </c>
      <c r="D695" s="4">
        <f t="shared" si="4"/>
        <v>1.325713926</v>
      </c>
      <c r="E695" s="4">
        <f t="shared" si="5"/>
        <v>0.1622050931</v>
      </c>
      <c r="F695" s="4">
        <f t="shared" si="6"/>
        <v>5.060317401</v>
      </c>
      <c r="G695" s="4">
        <f t="shared" si="7"/>
        <v>12.29126985</v>
      </c>
      <c r="H695" s="4">
        <f t="shared" si="8"/>
        <v>14.75594633</v>
      </c>
      <c r="I695" s="4">
        <f t="shared" si="9"/>
        <v>270.3692423</v>
      </c>
      <c r="J695" s="4">
        <f t="shared" si="10"/>
        <v>-46.438178</v>
      </c>
      <c r="K695" s="2">
        <f t="shared" si="11"/>
        <v>0.2744915641</v>
      </c>
      <c r="L695" s="76">
        <f t="shared" si="1"/>
        <v>0.09009</v>
      </c>
    </row>
    <row r="696" ht="14.25" customHeight="1">
      <c r="A696" s="83">
        <f t="shared" si="12"/>
        <v>0.09009</v>
      </c>
      <c r="B696" s="4">
        <f t="shared" si="2"/>
        <v>0.8269336631</v>
      </c>
      <c r="C696" s="4">
        <f t="shared" si="3"/>
        <v>0.8148604316</v>
      </c>
      <c r="D696" s="4">
        <f t="shared" si="4"/>
        <v>1.316105801</v>
      </c>
      <c r="E696" s="4">
        <f t="shared" si="5"/>
        <v>0.1621734594</v>
      </c>
      <c r="F696" s="4">
        <f t="shared" si="6"/>
        <v>5.024622613</v>
      </c>
      <c r="G696" s="4">
        <f t="shared" si="7"/>
        <v>12.11847956</v>
      </c>
      <c r="H696" s="4">
        <f t="shared" si="8"/>
        <v>14.6547179</v>
      </c>
      <c r="I696" s="4">
        <f t="shared" si="9"/>
        <v>270.3692423</v>
      </c>
      <c r="J696" s="4">
        <f t="shared" si="10"/>
        <v>-46.42169098</v>
      </c>
      <c r="K696" s="2">
        <f t="shared" si="11"/>
        <v>0.2745990654</v>
      </c>
      <c r="L696" s="76">
        <f t="shared" si="1"/>
        <v>0.09022</v>
      </c>
    </row>
    <row r="697" ht="14.25" customHeight="1">
      <c r="A697" s="83">
        <f t="shared" si="12"/>
        <v>0.09022</v>
      </c>
      <c r="B697" s="4">
        <f t="shared" si="2"/>
        <v>0.8208988432</v>
      </c>
      <c r="C697" s="4">
        <f t="shared" si="3"/>
        <v>0.8089137201</v>
      </c>
      <c r="D697" s="4">
        <f t="shared" si="4"/>
        <v>1.306501087</v>
      </c>
      <c r="E697" s="4">
        <f t="shared" si="5"/>
        <v>0.1621420609</v>
      </c>
      <c r="F697" s="4">
        <f t="shared" si="6"/>
        <v>4.98891969</v>
      </c>
      <c r="G697" s="4">
        <f t="shared" si="7"/>
        <v>11.94687344</v>
      </c>
      <c r="H697" s="4">
        <f t="shared" si="8"/>
        <v>14.55340514</v>
      </c>
      <c r="I697" s="4">
        <f t="shared" si="9"/>
        <v>270.3692423</v>
      </c>
      <c r="J697" s="4">
        <f t="shared" si="10"/>
        <v>-46.40519023</v>
      </c>
      <c r="K697" s="2">
        <f t="shared" si="11"/>
        <v>0.2747057823</v>
      </c>
      <c r="L697" s="76">
        <f t="shared" si="1"/>
        <v>0.09035</v>
      </c>
    </row>
    <row r="698" ht="14.25" customHeight="1">
      <c r="A698" s="83">
        <f t="shared" si="12"/>
        <v>0.09035</v>
      </c>
      <c r="B698" s="4">
        <f t="shared" si="2"/>
        <v>0.8148661685</v>
      </c>
      <c r="C698" s="4">
        <f t="shared" si="3"/>
        <v>0.8029691225</v>
      </c>
      <c r="D698" s="4">
        <f t="shared" si="4"/>
        <v>1.296899787</v>
      </c>
      <c r="E698" s="4">
        <f t="shared" si="5"/>
        <v>0.1621108973</v>
      </c>
      <c r="F698" s="4">
        <f t="shared" si="6"/>
        <v>4.953208795</v>
      </c>
      <c r="G698" s="4">
        <f t="shared" si="7"/>
        <v>11.77645314</v>
      </c>
      <c r="H698" s="4">
        <f t="shared" si="8"/>
        <v>14.45200892</v>
      </c>
      <c r="I698" s="4">
        <f t="shared" si="9"/>
        <v>270.3692423</v>
      </c>
      <c r="J698" s="4">
        <f t="shared" si="10"/>
        <v>-46.38867588</v>
      </c>
      <c r="K698" s="2">
        <f t="shared" si="11"/>
        <v>0.2748117149</v>
      </c>
      <c r="L698" s="76">
        <f t="shared" si="1"/>
        <v>0.09048</v>
      </c>
    </row>
    <row r="699" ht="14.25" customHeight="1">
      <c r="A699" s="83">
        <f t="shared" si="12"/>
        <v>0.09048</v>
      </c>
      <c r="B699" s="4">
        <f t="shared" si="2"/>
        <v>0.8088356407</v>
      </c>
      <c r="C699" s="4">
        <f t="shared" si="3"/>
        <v>0.7970266403</v>
      </c>
      <c r="D699" s="4">
        <f t="shared" si="4"/>
        <v>1.287301904</v>
      </c>
      <c r="E699" s="4">
        <f t="shared" si="5"/>
        <v>0.1620799687</v>
      </c>
      <c r="F699" s="4">
        <f t="shared" si="6"/>
        <v>4.917490092</v>
      </c>
      <c r="G699" s="4">
        <f t="shared" si="7"/>
        <v>11.60722023</v>
      </c>
      <c r="H699" s="4">
        <f t="shared" si="8"/>
        <v>14.35053013</v>
      </c>
      <c r="I699" s="4">
        <f t="shared" si="9"/>
        <v>270.3692423</v>
      </c>
      <c r="J699" s="4">
        <f t="shared" si="10"/>
        <v>-46.37214809</v>
      </c>
      <c r="K699" s="2">
        <f t="shared" si="11"/>
        <v>0.2749168635</v>
      </c>
      <c r="L699" s="76">
        <f t="shared" si="1"/>
        <v>0.09061</v>
      </c>
    </row>
    <row r="700" ht="14.25" customHeight="1">
      <c r="A700" s="83">
        <f t="shared" si="12"/>
        <v>0.09061</v>
      </c>
      <c r="B700" s="4">
        <f t="shared" si="2"/>
        <v>0.8028072614</v>
      </c>
      <c r="C700" s="4">
        <f t="shared" si="3"/>
        <v>0.7910862754</v>
      </c>
      <c r="D700" s="4">
        <f t="shared" si="4"/>
        <v>1.27770744</v>
      </c>
      <c r="E700" s="4">
        <f t="shared" si="5"/>
        <v>0.1620492749</v>
      </c>
      <c r="F700" s="4">
        <f t="shared" si="6"/>
        <v>4.881763748</v>
      </c>
      <c r="G700" s="4">
        <f t="shared" si="7"/>
        <v>11.4391763</v>
      </c>
      <c r="H700" s="4">
        <f t="shared" si="8"/>
        <v>14.24896964</v>
      </c>
      <c r="I700" s="4">
        <f t="shared" si="9"/>
        <v>270.3692423</v>
      </c>
      <c r="J700" s="4">
        <f t="shared" si="10"/>
        <v>-46.35560699</v>
      </c>
      <c r="K700" s="2">
        <f t="shared" si="11"/>
        <v>0.2750212285</v>
      </c>
      <c r="L700" s="76">
        <f t="shared" si="1"/>
        <v>0.09074</v>
      </c>
    </row>
    <row r="701" ht="14.25" customHeight="1">
      <c r="A701" s="83">
        <f t="shared" si="12"/>
        <v>0.09074</v>
      </c>
      <c r="B701" s="4">
        <f t="shared" si="2"/>
        <v>0.7967810325</v>
      </c>
      <c r="C701" s="4">
        <f t="shared" si="3"/>
        <v>0.7851480294</v>
      </c>
      <c r="D701" s="4">
        <f t="shared" si="4"/>
        <v>1.268116399</v>
      </c>
      <c r="E701" s="4">
        <f t="shared" si="5"/>
        <v>0.1620188157</v>
      </c>
      <c r="F701" s="4">
        <f t="shared" si="6"/>
        <v>4.846029925</v>
      </c>
      <c r="G701" s="4">
        <f t="shared" si="7"/>
        <v>11.27232289</v>
      </c>
      <c r="H701" s="4">
        <f t="shared" si="8"/>
        <v>14.14732836</v>
      </c>
      <c r="I701" s="4">
        <f t="shared" si="9"/>
        <v>270.3692423</v>
      </c>
      <c r="J701" s="4">
        <f t="shared" si="10"/>
        <v>-46.33905273</v>
      </c>
      <c r="K701" s="2">
        <f t="shared" si="11"/>
        <v>0.27512481</v>
      </c>
      <c r="L701" s="76">
        <f t="shared" si="1"/>
        <v>0.09087</v>
      </c>
    </row>
    <row r="702" ht="14.25" customHeight="1">
      <c r="A702" s="83">
        <f t="shared" si="12"/>
        <v>0.09087</v>
      </c>
      <c r="B702" s="4">
        <f t="shared" si="2"/>
        <v>0.7907569556</v>
      </c>
      <c r="C702" s="4">
        <f t="shared" si="3"/>
        <v>0.7792119041</v>
      </c>
      <c r="D702" s="4">
        <f t="shared" si="4"/>
        <v>1.258528783</v>
      </c>
      <c r="E702" s="4">
        <f t="shared" si="5"/>
        <v>0.1619885912</v>
      </c>
      <c r="F702" s="4">
        <f t="shared" si="6"/>
        <v>4.810288788</v>
      </c>
      <c r="G702" s="4">
        <f t="shared" si="7"/>
        <v>11.10666155</v>
      </c>
      <c r="H702" s="4">
        <f t="shared" si="8"/>
        <v>14.04560715</v>
      </c>
      <c r="I702" s="4">
        <f t="shared" si="9"/>
        <v>270.3692423</v>
      </c>
      <c r="J702" s="4">
        <f t="shared" si="10"/>
        <v>-46.32248546</v>
      </c>
      <c r="K702" s="2">
        <f t="shared" si="11"/>
        <v>0.2752276084</v>
      </c>
      <c r="L702" s="76">
        <f t="shared" si="1"/>
        <v>0.091</v>
      </c>
    </row>
    <row r="703" ht="14.25" customHeight="1">
      <c r="A703" s="83">
        <f t="shared" si="12"/>
        <v>0.091</v>
      </c>
      <c r="B703" s="4">
        <f t="shared" si="2"/>
        <v>0.7847350325</v>
      </c>
      <c r="C703" s="4">
        <f t="shared" si="3"/>
        <v>0.7732779011</v>
      </c>
      <c r="D703" s="4">
        <f t="shared" si="4"/>
        <v>1.248944594</v>
      </c>
      <c r="E703" s="4">
        <f t="shared" si="5"/>
        <v>0.1619586012</v>
      </c>
      <c r="F703" s="4">
        <f t="shared" si="6"/>
        <v>4.774540503</v>
      </c>
      <c r="G703" s="4">
        <f t="shared" si="7"/>
        <v>10.94219377</v>
      </c>
      <c r="H703" s="4">
        <f t="shared" si="8"/>
        <v>13.94380691</v>
      </c>
      <c r="I703" s="4">
        <f t="shared" si="9"/>
        <v>270.3692423</v>
      </c>
      <c r="J703" s="4">
        <f t="shared" si="10"/>
        <v>-46.30590531</v>
      </c>
      <c r="K703" s="2">
        <f t="shared" si="11"/>
        <v>0.275329624</v>
      </c>
      <c r="L703" s="76">
        <f t="shared" si="1"/>
        <v>0.09113</v>
      </c>
    </row>
    <row r="704" ht="14.25" customHeight="1">
      <c r="A704" s="83">
        <f t="shared" si="12"/>
        <v>0.09113</v>
      </c>
      <c r="B704" s="4">
        <f t="shared" si="2"/>
        <v>0.7787152648</v>
      </c>
      <c r="C704" s="4">
        <f t="shared" si="3"/>
        <v>0.767346022</v>
      </c>
      <c r="D704" s="4">
        <f t="shared" si="4"/>
        <v>1.239363837</v>
      </c>
      <c r="E704" s="4">
        <f t="shared" si="5"/>
        <v>0.1619288455</v>
      </c>
      <c r="F704" s="4">
        <f t="shared" si="6"/>
        <v>4.738785234</v>
      </c>
      <c r="G704" s="4">
        <f t="shared" si="7"/>
        <v>10.77892104</v>
      </c>
      <c r="H704" s="4">
        <f t="shared" si="8"/>
        <v>13.84192852</v>
      </c>
      <c r="I704" s="4">
        <f t="shared" si="9"/>
        <v>270.3692423</v>
      </c>
      <c r="J704" s="4">
        <f t="shared" si="10"/>
        <v>-46.28931244</v>
      </c>
      <c r="K704" s="2">
        <f t="shared" si="11"/>
        <v>0.2754308569</v>
      </c>
      <c r="L704" s="76">
        <f t="shared" si="1"/>
        <v>0.09126</v>
      </c>
    </row>
    <row r="705" ht="14.25" customHeight="1">
      <c r="A705" s="83">
        <f t="shared" si="12"/>
        <v>0.09126</v>
      </c>
      <c r="B705" s="4">
        <f t="shared" si="2"/>
        <v>0.7726976542</v>
      </c>
      <c r="C705" s="4">
        <f t="shared" si="3"/>
        <v>0.7614162685</v>
      </c>
      <c r="D705" s="4">
        <f t="shared" si="4"/>
        <v>1.229786512</v>
      </c>
      <c r="E705" s="4">
        <f t="shared" si="5"/>
        <v>0.1618993241</v>
      </c>
      <c r="F705" s="4">
        <f t="shared" si="6"/>
        <v>4.703023145</v>
      </c>
      <c r="G705" s="4">
        <f t="shared" si="7"/>
        <v>10.61684482</v>
      </c>
      <c r="H705" s="4">
        <f t="shared" si="8"/>
        <v>13.73997289</v>
      </c>
      <c r="I705" s="4">
        <f t="shared" si="9"/>
        <v>270.3692423</v>
      </c>
      <c r="J705" s="4">
        <f t="shared" si="10"/>
        <v>-46.27270698</v>
      </c>
      <c r="K705" s="2">
        <f t="shared" si="11"/>
        <v>0.2755313076</v>
      </c>
      <c r="L705" s="76">
        <f t="shared" si="1"/>
        <v>0.09139</v>
      </c>
    </row>
    <row r="706" ht="14.25" customHeight="1">
      <c r="A706" s="83">
        <f t="shared" si="12"/>
        <v>0.09139</v>
      </c>
      <c r="B706" s="4">
        <f t="shared" si="2"/>
        <v>0.7666822023</v>
      </c>
      <c r="C706" s="4">
        <f t="shared" si="3"/>
        <v>0.7554886422</v>
      </c>
      <c r="D706" s="4">
        <f t="shared" si="4"/>
        <v>1.220212623</v>
      </c>
      <c r="E706" s="4">
        <f t="shared" si="5"/>
        <v>0.1618700369</v>
      </c>
      <c r="F706" s="4">
        <f t="shared" si="6"/>
        <v>4.667254402</v>
      </c>
      <c r="G706" s="4">
        <f t="shared" si="7"/>
        <v>10.45596655</v>
      </c>
      <c r="H706" s="4">
        <f t="shared" si="8"/>
        <v>13.63794089</v>
      </c>
      <c r="I706" s="4">
        <f t="shared" si="9"/>
        <v>270.3692423</v>
      </c>
      <c r="J706" s="4">
        <f t="shared" si="10"/>
        <v>-46.25608908</v>
      </c>
      <c r="K706" s="2">
        <f t="shared" si="11"/>
        <v>0.2756309763</v>
      </c>
      <c r="L706" s="76">
        <f t="shared" si="1"/>
        <v>0.09152</v>
      </c>
    </row>
    <row r="707" ht="14.25" customHeight="1">
      <c r="A707" s="83">
        <f t="shared" si="12"/>
        <v>0.09152</v>
      </c>
      <c r="B707" s="4">
        <f t="shared" si="2"/>
        <v>0.7606689107</v>
      </c>
      <c r="C707" s="4">
        <f t="shared" si="3"/>
        <v>0.7495631446</v>
      </c>
      <c r="D707" s="4">
        <f t="shared" si="4"/>
        <v>1.210642172</v>
      </c>
      <c r="E707" s="4">
        <f t="shared" si="5"/>
        <v>0.1618409837</v>
      </c>
      <c r="F707" s="4">
        <f t="shared" si="6"/>
        <v>4.631479169</v>
      </c>
      <c r="G707" s="4">
        <f t="shared" si="7"/>
        <v>10.29628766</v>
      </c>
      <c r="H707" s="4">
        <f t="shared" si="8"/>
        <v>13.53583341</v>
      </c>
      <c r="I707" s="4">
        <f t="shared" si="9"/>
        <v>270.3692423</v>
      </c>
      <c r="J707" s="4">
        <f t="shared" si="10"/>
        <v>-46.2394589</v>
      </c>
      <c r="K707" s="2">
        <f t="shared" si="11"/>
        <v>0.2757298633</v>
      </c>
      <c r="L707" s="76">
        <f t="shared" si="1"/>
        <v>0.09165</v>
      </c>
    </row>
    <row r="708" ht="14.25" customHeight="1">
      <c r="A708" s="83">
        <f t="shared" si="12"/>
        <v>0.09165</v>
      </c>
      <c r="B708" s="4">
        <f t="shared" si="2"/>
        <v>0.7546577811</v>
      </c>
      <c r="C708" s="4">
        <f t="shared" si="3"/>
        <v>0.7436397775</v>
      </c>
      <c r="D708" s="4">
        <f t="shared" si="4"/>
        <v>1.201075162</v>
      </c>
      <c r="E708" s="4">
        <f t="shared" si="5"/>
        <v>0.1618121645</v>
      </c>
      <c r="F708" s="4">
        <f t="shared" si="6"/>
        <v>4.59569761</v>
      </c>
      <c r="G708" s="4">
        <f t="shared" si="7"/>
        <v>10.13780953</v>
      </c>
      <c r="H708" s="4">
        <f t="shared" si="8"/>
        <v>13.43365136</v>
      </c>
      <c r="I708" s="4">
        <f t="shared" si="9"/>
        <v>270.3692423</v>
      </c>
      <c r="J708" s="4">
        <f t="shared" si="10"/>
        <v>-46.22281657</v>
      </c>
      <c r="K708" s="2">
        <f t="shared" si="11"/>
        <v>0.2758279688</v>
      </c>
      <c r="L708" s="76">
        <f t="shared" si="1"/>
        <v>0.09178</v>
      </c>
    </row>
    <row r="709" ht="14.25" customHeight="1">
      <c r="A709" s="83">
        <f t="shared" si="12"/>
        <v>0.09178</v>
      </c>
      <c r="B709" s="4">
        <f t="shared" si="2"/>
        <v>0.7486488149</v>
      </c>
      <c r="C709" s="4">
        <f t="shared" si="3"/>
        <v>0.7377185422</v>
      </c>
      <c r="D709" s="4">
        <f t="shared" si="4"/>
        <v>1.191511595</v>
      </c>
      <c r="E709" s="4">
        <f t="shared" si="5"/>
        <v>0.161783579</v>
      </c>
      <c r="F709" s="4">
        <f t="shared" si="6"/>
        <v>4.559909891</v>
      </c>
      <c r="G709" s="4">
        <f t="shared" si="7"/>
        <v>9.980533541</v>
      </c>
      <c r="H709" s="4">
        <f t="shared" si="8"/>
        <v>13.33139563</v>
      </c>
      <c r="I709" s="4">
        <f t="shared" si="9"/>
        <v>270.3692423</v>
      </c>
      <c r="J709" s="4">
        <f t="shared" si="10"/>
        <v>-46.20616223</v>
      </c>
      <c r="K709" s="2">
        <f t="shared" si="11"/>
        <v>0.2759252931</v>
      </c>
      <c r="L709" s="76">
        <f t="shared" si="1"/>
        <v>0.09191</v>
      </c>
    </row>
    <row r="710" ht="14.25" customHeight="1">
      <c r="A710" s="83">
        <f t="shared" si="12"/>
        <v>0.09191</v>
      </c>
      <c r="B710" s="4">
        <f t="shared" si="2"/>
        <v>0.7426420138</v>
      </c>
      <c r="C710" s="4">
        <f t="shared" si="3"/>
        <v>0.7317994404</v>
      </c>
      <c r="D710" s="4">
        <f t="shared" si="4"/>
        <v>1.181951474</v>
      </c>
      <c r="E710" s="4">
        <f t="shared" si="5"/>
        <v>0.1617552273</v>
      </c>
      <c r="F710" s="4">
        <f t="shared" si="6"/>
        <v>4.524116175</v>
      </c>
      <c r="G710" s="4">
        <f t="shared" si="7"/>
        <v>9.82446104</v>
      </c>
      <c r="H710" s="4">
        <f t="shared" si="8"/>
        <v>13.22906711</v>
      </c>
      <c r="I710" s="4">
        <f t="shared" si="9"/>
        <v>270.3692423</v>
      </c>
      <c r="J710" s="4">
        <f t="shared" si="10"/>
        <v>-46.18949604</v>
      </c>
      <c r="K710" s="2">
        <f t="shared" si="11"/>
        <v>0.2760218366</v>
      </c>
      <c r="L710" s="76">
        <f t="shared" si="1"/>
        <v>0.09204</v>
      </c>
    </row>
    <row r="711" ht="14.25" customHeight="1">
      <c r="A711" s="83">
        <f t="shared" si="12"/>
        <v>0.09204</v>
      </c>
      <c r="B711" s="4">
        <f t="shared" si="2"/>
        <v>0.7366373793</v>
      </c>
      <c r="C711" s="4">
        <f t="shared" si="3"/>
        <v>0.7258824736</v>
      </c>
      <c r="D711" s="4">
        <f t="shared" si="4"/>
        <v>1.172394802</v>
      </c>
      <c r="E711" s="4">
        <f t="shared" si="5"/>
        <v>0.1617271092</v>
      </c>
      <c r="F711" s="4">
        <f t="shared" si="6"/>
        <v>4.488316628</v>
      </c>
      <c r="G711" s="4">
        <f t="shared" si="7"/>
        <v>9.669593355</v>
      </c>
      <c r="H711" s="4">
        <f t="shared" si="8"/>
        <v>13.1266667</v>
      </c>
      <c r="I711" s="4">
        <f t="shared" si="9"/>
        <v>270.3692423</v>
      </c>
      <c r="J711" s="4">
        <f t="shared" si="10"/>
        <v>-46.17281815</v>
      </c>
      <c r="K711" s="2">
        <f t="shared" si="11"/>
        <v>0.2761175995</v>
      </c>
      <c r="L711" s="76">
        <f t="shared" si="1"/>
        <v>0.09217</v>
      </c>
    </row>
    <row r="712" ht="14.25" customHeight="1">
      <c r="A712" s="83">
        <f t="shared" si="12"/>
        <v>0.09217</v>
      </c>
      <c r="B712" s="4">
        <f t="shared" si="2"/>
        <v>0.730634913</v>
      </c>
      <c r="C712" s="4">
        <f t="shared" si="3"/>
        <v>0.7199676433</v>
      </c>
      <c r="D712" s="4">
        <f t="shared" si="4"/>
        <v>1.16284158</v>
      </c>
      <c r="E712" s="4">
        <f t="shared" si="5"/>
        <v>0.1616992246</v>
      </c>
      <c r="F712" s="4">
        <f t="shared" si="6"/>
        <v>4.452511415</v>
      </c>
      <c r="G712" s="4">
        <f t="shared" si="7"/>
        <v>9.515931792</v>
      </c>
      <c r="H712" s="4">
        <f t="shared" si="8"/>
        <v>13.02419529</v>
      </c>
      <c r="I712" s="4">
        <f t="shared" si="9"/>
        <v>270.3692423</v>
      </c>
      <c r="J712" s="4">
        <f t="shared" si="10"/>
        <v>-46.15612869</v>
      </c>
      <c r="K712" s="2">
        <f t="shared" si="11"/>
        <v>0.276212582</v>
      </c>
      <c r="L712" s="76">
        <f t="shared" si="1"/>
        <v>0.0923</v>
      </c>
    </row>
    <row r="713" ht="14.25" customHeight="1">
      <c r="A713" s="83">
        <f t="shared" si="12"/>
        <v>0.0923</v>
      </c>
      <c r="B713" s="4">
        <f t="shared" si="2"/>
        <v>0.7246346163</v>
      </c>
      <c r="C713" s="4">
        <f t="shared" si="3"/>
        <v>0.7140549509</v>
      </c>
      <c r="D713" s="4">
        <f t="shared" si="4"/>
        <v>1.153291811</v>
      </c>
      <c r="E713" s="4">
        <f t="shared" si="5"/>
        <v>0.1616715733</v>
      </c>
      <c r="F713" s="4">
        <f t="shared" si="6"/>
        <v>4.416700699</v>
      </c>
      <c r="G713" s="4">
        <f t="shared" si="7"/>
        <v>9.363477632</v>
      </c>
      <c r="H713" s="4">
        <f t="shared" si="8"/>
        <v>12.92165378</v>
      </c>
      <c r="I713" s="4">
        <f t="shared" si="9"/>
        <v>270.3692423</v>
      </c>
      <c r="J713" s="4">
        <f t="shared" si="10"/>
        <v>-46.13942781</v>
      </c>
      <c r="K713" s="2">
        <f t="shared" si="11"/>
        <v>0.2763067845</v>
      </c>
      <c r="L713" s="76">
        <f t="shared" si="1"/>
        <v>0.09243</v>
      </c>
    </row>
    <row r="714" ht="14.25" customHeight="1">
      <c r="A714" s="83">
        <f t="shared" si="12"/>
        <v>0.09243</v>
      </c>
      <c r="B714" s="4">
        <f t="shared" si="2"/>
        <v>0.7186364906</v>
      </c>
      <c r="C714" s="4">
        <f t="shared" si="3"/>
        <v>0.7081443979</v>
      </c>
      <c r="D714" s="4">
        <f t="shared" si="4"/>
        <v>1.143745498</v>
      </c>
      <c r="E714" s="4">
        <f t="shared" si="5"/>
        <v>0.1616441553</v>
      </c>
      <c r="F714" s="4">
        <f t="shared" si="6"/>
        <v>4.380884646</v>
      </c>
      <c r="G714" s="4">
        <f t="shared" si="7"/>
        <v>9.212232136</v>
      </c>
      <c r="H714" s="4">
        <f t="shared" si="8"/>
        <v>12.81904308</v>
      </c>
      <c r="I714" s="4">
        <f t="shared" si="9"/>
        <v>270.3692423</v>
      </c>
      <c r="J714" s="4">
        <f t="shared" si="10"/>
        <v>-46.12271566</v>
      </c>
      <c r="K714" s="2">
        <f t="shared" si="11"/>
        <v>0.2764002072</v>
      </c>
      <c r="L714" s="76">
        <f t="shared" si="1"/>
        <v>0.09256</v>
      </c>
    </row>
    <row r="715" ht="14.25" customHeight="1">
      <c r="A715" s="83">
        <f t="shared" si="12"/>
        <v>0.09256</v>
      </c>
      <c r="B715" s="4">
        <f t="shared" si="2"/>
        <v>0.7126405376</v>
      </c>
      <c r="C715" s="4">
        <f t="shared" si="3"/>
        <v>0.7022359858</v>
      </c>
      <c r="D715" s="4">
        <f t="shared" si="4"/>
        <v>1.134202642</v>
      </c>
      <c r="E715" s="4">
        <f t="shared" si="5"/>
        <v>0.1616169703</v>
      </c>
      <c r="F715" s="4">
        <f t="shared" si="6"/>
        <v>4.34506342</v>
      </c>
      <c r="G715" s="4">
        <f t="shared" si="7"/>
        <v>9.06219654</v>
      </c>
      <c r="H715" s="4">
        <f t="shared" si="8"/>
        <v>12.71636409</v>
      </c>
      <c r="I715" s="4">
        <f t="shared" si="9"/>
        <v>270.3692423</v>
      </c>
      <c r="J715" s="4">
        <f t="shared" si="10"/>
        <v>-46.10599239</v>
      </c>
      <c r="K715" s="2">
        <f t="shared" si="11"/>
        <v>0.2764928505</v>
      </c>
      <c r="L715" s="76">
        <f t="shared" si="1"/>
        <v>0.09269</v>
      </c>
    </row>
    <row r="716" ht="14.25" customHeight="1">
      <c r="A716" s="83">
        <f t="shared" si="12"/>
        <v>0.09269</v>
      </c>
      <c r="B716" s="4">
        <f t="shared" si="2"/>
        <v>0.7066467586</v>
      </c>
      <c r="C716" s="4">
        <f t="shared" si="3"/>
        <v>0.6963297159</v>
      </c>
      <c r="D716" s="4">
        <f t="shared" si="4"/>
        <v>1.124663247</v>
      </c>
      <c r="E716" s="4">
        <f t="shared" si="5"/>
        <v>0.1615900184</v>
      </c>
      <c r="F716" s="4">
        <f t="shared" si="6"/>
        <v>4.309237186</v>
      </c>
      <c r="G716" s="4">
        <f t="shared" si="7"/>
        <v>8.913372058</v>
      </c>
      <c r="H716" s="4">
        <f t="shared" si="8"/>
        <v>12.61361769</v>
      </c>
      <c r="I716" s="4">
        <f t="shared" si="9"/>
        <v>270.3692423</v>
      </c>
      <c r="J716" s="4">
        <f t="shared" si="10"/>
        <v>-46.08925815</v>
      </c>
      <c r="K716" s="2">
        <f t="shared" si="11"/>
        <v>0.2765847146</v>
      </c>
      <c r="L716" s="76">
        <f t="shared" si="1"/>
        <v>0.09282</v>
      </c>
    </row>
    <row r="717" ht="14.25" customHeight="1">
      <c r="A717" s="83">
        <f t="shared" si="12"/>
        <v>0.09282</v>
      </c>
      <c r="B717" s="4">
        <f t="shared" si="2"/>
        <v>0.700655155</v>
      </c>
      <c r="C717" s="4">
        <f t="shared" si="3"/>
        <v>0.6904255898</v>
      </c>
      <c r="D717" s="4">
        <f t="shared" si="4"/>
        <v>1.115127313</v>
      </c>
      <c r="E717" s="4">
        <f t="shared" si="5"/>
        <v>0.1615632993</v>
      </c>
      <c r="F717" s="4">
        <f t="shared" si="6"/>
        <v>4.273406107</v>
      </c>
      <c r="G717" s="4">
        <f t="shared" si="7"/>
        <v>8.765759883</v>
      </c>
      <c r="H717" s="4">
        <f t="shared" si="8"/>
        <v>12.51080481</v>
      </c>
      <c r="I717" s="4">
        <f t="shared" si="9"/>
        <v>270.3692423</v>
      </c>
      <c r="J717" s="4">
        <f t="shared" si="10"/>
        <v>-46.07251307</v>
      </c>
      <c r="K717" s="2">
        <f t="shared" si="11"/>
        <v>0.2766757998</v>
      </c>
      <c r="L717" s="76">
        <f t="shared" si="1"/>
        <v>0.09295</v>
      </c>
    </row>
    <row r="718" ht="14.25" customHeight="1">
      <c r="A718" s="83">
        <f t="shared" si="12"/>
        <v>0.09295</v>
      </c>
      <c r="B718" s="4">
        <f t="shared" si="2"/>
        <v>0.6946657283</v>
      </c>
      <c r="C718" s="4">
        <f t="shared" si="3"/>
        <v>0.6845236087</v>
      </c>
      <c r="D718" s="4">
        <f t="shared" si="4"/>
        <v>1.105594845</v>
      </c>
      <c r="E718" s="4">
        <f t="shared" si="5"/>
        <v>0.1615368129</v>
      </c>
      <c r="F718" s="4">
        <f t="shared" si="6"/>
        <v>4.237570349</v>
      </c>
      <c r="G718" s="4">
        <f t="shared" si="7"/>
        <v>8.619361183</v>
      </c>
      <c r="H718" s="4">
        <f t="shared" si="8"/>
        <v>12.40792633</v>
      </c>
      <c r="I718" s="4">
        <f t="shared" si="9"/>
        <v>270.3692423</v>
      </c>
      <c r="J718" s="4">
        <f t="shared" si="10"/>
        <v>-46.05575731</v>
      </c>
      <c r="K718" s="2">
        <f t="shared" si="11"/>
        <v>0.2767661063</v>
      </c>
      <c r="L718" s="76">
        <f t="shared" si="1"/>
        <v>0.09308</v>
      </c>
    </row>
    <row r="719" ht="14.25" customHeight="1">
      <c r="A719" s="83">
        <f t="shared" si="12"/>
        <v>0.09308</v>
      </c>
      <c r="B719" s="4">
        <f t="shared" si="2"/>
        <v>0.6886784799</v>
      </c>
      <c r="C719" s="4">
        <f t="shared" si="3"/>
        <v>0.6786237741</v>
      </c>
      <c r="D719" s="4">
        <f t="shared" si="4"/>
        <v>1.096065843</v>
      </c>
      <c r="E719" s="4">
        <f t="shared" si="5"/>
        <v>0.1615105592</v>
      </c>
      <c r="F719" s="4">
        <f t="shared" si="6"/>
        <v>4.201730076</v>
      </c>
      <c r="G719" s="4">
        <f t="shared" si="7"/>
        <v>8.474177104</v>
      </c>
      <c r="H719" s="4">
        <f t="shared" si="8"/>
        <v>12.30498317</v>
      </c>
      <c r="I719" s="4">
        <f t="shared" si="9"/>
        <v>270.3692423</v>
      </c>
      <c r="J719" s="4">
        <f t="shared" si="10"/>
        <v>-46.03899102</v>
      </c>
      <c r="K719" s="2">
        <f t="shared" si="11"/>
        <v>0.2768556345</v>
      </c>
      <c r="L719" s="76">
        <f t="shared" si="1"/>
        <v>0.09321</v>
      </c>
    </row>
    <row r="720" ht="14.25" customHeight="1">
      <c r="A720" s="83">
        <f t="shared" si="12"/>
        <v>0.09321</v>
      </c>
      <c r="B720" s="4">
        <f t="shared" si="2"/>
        <v>0.6826934111</v>
      </c>
      <c r="C720" s="4">
        <f t="shared" si="3"/>
        <v>0.6727260873</v>
      </c>
      <c r="D720" s="4">
        <f t="shared" si="4"/>
        <v>1.08654031</v>
      </c>
      <c r="E720" s="4">
        <f t="shared" si="5"/>
        <v>0.1614845379</v>
      </c>
      <c r="F720" s="4">
        <f t="shared" si="6"/>
        <v>4.165885453</v>
      </c>
      <c r="G720" s="4">
        <f t="shared" si="7"/>
        <v>8.33020877</v>
      </c>
      <c r="H720" s="4">
        <f t="shared" si="8"/>
        <v>12.20197622</v>
      </c>
      <c r="I720" s="4">
        <f t="shared" si="9"/>
        <v>270.3692423</v>
      </c>
      <c r="J720" s="4">
        <f t="shared" si="10"/>
        <v>-46.02221433</v>
      </c>
      <c r="K720" s="2">
        <f t="shared" si="11"/>
        <v>0.2769443846</v>
      </c>
      <c r="L720" s="76">
        <f t="shared" si="1"/>
        <v>0.09334</v>
      </c>
    </row>
    <row r="721" ht="14.25" customHeight="1">
      <c r="A721" s="83">
        <f t="shared" si="12"/>
        <v>0.09334</v>
      </c>
      <c r="B721" s="4">
        <f t="shared" si="2"/>
        <v>0.6767105232</v>
      </c>
      <c r="C721" s="4">
        <f t="shared" si="3"/>
        <v>0.6668305496</v>
      </c>
      <c r="D721" s="4">
        <f t="shared" si="4"/>
        <v>1.077018248</v>
      </c>
      <c r="E721" s="4">
        <f t="shared" si="5"/>
        <v>0.161458749</v>
      </c>
      <c r="F721" s="4">
        <f t="shared" si="6"/>
        <v>4.130036642</v>
      </c>
      <c r="G721" s="4">
        <f t="shared" si="7"/>
        <v>8.187457281</v>
      </c>
      <c r="H721" s="4">
        <f t="shared" si="8"/>
        <v>12.0989064</v>
      </c>
      <c r="I721" s="4">
        <f t="shared" si="9"/>
        <v>270.3692423</v>
      </c>
      <c r="J721" s="4">
        <f t="shared" si="10"/>
        <v>-46.00542741</v>
      </c>
      <c r="K721" s="2">
        <f t="shared" si="11"/>
        <v>0.277032357</v>
      </c>
      <c r="L721" s="76">
        <f t="shared" si="1"/>
        <v>0.09347</v>
      </c>
    </row>
    <row r="722" ht="14.25" customHeight="1">
      <c r="A722" s="83">
        <f t="shared" si="12"/>
        <v>0.09347</v>
      </c>
      <c r="B722" s="4">
        <f t="shared" si="2"/>
        <v>0.6707298176</v>
      </c>
      <c r="C722" s="4">
        <f t="shared" si="3"/>
        <v>0.6609371623</v>
      </c>
      <c r="D722" s="4">
        <f t="shared" si="4"/>
        <v>1.06749966</v>
      </c>
      <c r="E722" s="4">
        <f t="shared" si="5"/>
        <v>0.1614331923</v>
      </c>
      <c r="F722" s="4">
        <f t="shared" si="6"/>
        <v>4.09418381</v>
      </c>
      <c r="G722" s="4">
        <f t="shared" si="7"/>
        <v>8.045923714</v>
      </c>
      <c r="H722" s="4">
        <f t="shared" si="8"/>
        <v>11.99577461</v>
      </c>
      <c r="I722" s="4">
        <f t="shared" si="9"/>
        <v>270.3692423</v>
      </c>
      <c r="J722" s="4">
        <f t="shared" si="10"/>
        <v>-45.98863039</v>
      </c>
      <c r="K722" s="2">
        <f t="shared" si="11"/>
        <v>0.2771195519</v>
      </c>
      <c r="L722" s="76">
        <f t="shared" si="1"/>
        <v>0.0936</v>
      </c>
    </row>
    <row r="723" ht="14.25" customHeight="1">
      <c r="A723" s="83">
        <f t="shared" si="12"/>
        <v>0.0936</v>
      </c>
      <c r="B723" s="4">
        <f t="shared" si="2"/>
        <v>0.6647512957</v>
      </c>
      <c r="C723" s="4">
        <f t="shared" si="3"/>
        <v>0.6550459268</v>
      </c>
      <c r="D723" s="4">
        <f t="shared" si="4"/>
        <v>1.057984546</v>
      </c>
      <c r="E723" s="4">
        <f t="shared" si="5"/>
        <v>0.1614078677</v>
      </c>
      <c r="F723" s="4">
        <f t="shared" si="6"/>
        <v>4.05832712</v>
      </c>
      <c r="G723" s="4">
        <f t="shared" si="7"/>
        <v>7.905609126</v>
      </c>
      <c r="H723" s="4">
        <f t="shared" si="8"/>
        <v>11.89258175</v>
      </c>
      <c r="I723" s="4">
        <f t="shared" si="9"/>
        <v>270.3692423</v>
      </c>
      <c r="J723" s="4">
        <f t="shared" si="10"/>
        <v>-45.97182343</v>
      </c>
      <c r="K723" s="2">
        <f t="shared" si="11"/>
        <v>0.2772059696</v>
      </c>
      <c r="L723" s="76">
        <f t="shared" si="1"/>
        <v>0.09373</v>
      </c>
    </row>
    <row r="724" ht="14.25" customHeight="1">
      <c r="A724" s="83">
        <f t="shared" si="12"/>
        <v>0.09373</v>
      </c>
      <c r="B724" s="4">
        <f t="shared" si="2"/>
        <v>0.6587749586</v>
      </c>
      <c r="C724" s="4">
        <f t="shared" si="3"/>
        <v>0.6491568442</v>
      </c>
      <c r="D724" s="4">
        <f t="shared" si="4"/>
        <v>1.048472911</v>
      </c>
      <c r="E724" s="4">
        <f t="shared" si="5"/>
        <v>0.161382775</v>
      </c>
      <c r="F724" s="4">
        <f t="shared" si="6"/>
        <v>4.022466736</v>
      </c>
      <c r="G724" s="4">
        <f t="shared" si="7"/>
        <v>7.766514547</v>
      </c>
      <c r="H724" s="4">
        <f t="shared" si="8"/>
        <v>11.78932873</v>
      </c>
      <c r="I724" s="4">
        <f t="shared" si="9"/>
        <v>270.3692423</v>
      </c>
      <c r="J724" s="4">
        <f t="shared" si="10"/>
        <v>-45.95500667</v>
      </c>
      <c r="K724" s="2">
        <f t="shared" si="11"/>
        <v>0.2772916103</v>
      </c>
      <c r="L724" s="76">
        <f t="shared" si="1"/>
        <v>0.09386</v>
      </c>
    </row>
    <row r="725" ht="14.25" customHeight="1">
      <c r="A725" s="83">
        <f t="shared" si="12"/>
        <v>0.09386</v>
      </c>
      <c r="B725" s="4">
        <f t="shared" si="2"/>
        <v>0.6528008078</v>
      </c>
      <c r="C725" s="4">
        <f t="shared" si="3"/>
        <v>0.643269916</v>
      </c>
      <c r="D725" s="4">
        <f t="shared" si="4"/>
        <v>1.038964754</v>
      </c>
      <c r="E725" s="4">
        <f t="shared" si="5"/>
        <v>0.1613579142</v>
      </c>
      <c r="F725" s="4">
        <f t="shared" si="6"/>
        <v>3.986602822</v>
      </c>
      <c r="G725" s="4">
        <f t="shared" si="7"/>
        <v>7.628640988</v>
      </c>
      <c r="H725" s="4">
        <f t="shared" si="8"/>
        <v>11.68601646</v>
      </c>
      <c r="I725" s="4">
        <f t="shared" si="9"/>
        <v>270.3692423</v>
      </c>
      <c r="J725" s="4">
        <f t="shared" si="10"/>
        <v>-45.93818026</v>
      </c>
      <c r="K725" s="2">
        <f t="shared" si="11"/>
        <v>0.2773764744</v>
      </c>
      <c r="L725" s="76">
        <f t="shared" si="1"/>
        <v>0.09399</v>
      </c>
    </row>
    <row r="726" ht="14.25" customHeight="1">
      <c r="A726" s="83">
        <f t="shared" si="12"/>
        <v>0.09399</v>
      </c>
      <c r="B726" s="4">
        <f t="shared" si="2"/>
        <v>0.6468288443</v>
      </c>
      <c r="C726" s="4">
        <f t="shared" si="3"/>
        <v>0.6373851432</v>
      </c>
      <c r="D726" s="4">
        <f t="shared" si="4"/>
        <v>1.029460079</v>
      </c>
      <c r="E726" s="4">
        <f t="shared" si="5"/>
        <v>0.161333285</v>
      </c>
      <c r="F726" s="4">
        <f t="shared" si="6"/>
        <v>3.950735542</v>
      </c>
      <c r="G726" s="4">
        <f t="shared" si="7"/>
        <v>7.491989434</v>
      </c>
      <c r="H726" s="4">
        <f t="shared" si="8"/>
        <v>11.58264586</v>
      </c>
      <c r="I726" s="4">
        <f t="shared" si="9"/>
        <v>270.3692423</v>
      </c>
      <c r="J726" s="4">
        <f t="shared" si="10"/>
        <v>-45.92134435</v>
      </c>
      <c r="K726" s="2">
        <f t="shared" si="11"/>
        <v>0.2774605622</v>
      </c>
      <c r="L726" s="76">
        <f t="shared" si="1"/>
        <v>0.09412</v>
      </c>
    </row>
    <row r="727" ht="14.25" customHeight="1">
      <c r="A727" s="83">
        <f t="shared" si="12"/>
        <v>0.09412</v>
      </c>
      <c r="B727" s="4">
        <f t="shared" si="2"/>
        <v>0.6408590696</v>
      </c>
      <c r="C727" s="4">
        <f t="shared" si="3"/>
        <v>0.6315025271</v>
      </c>
      <c r="D727" s="4">
        <f t="shared" si="4"/>
        <v>1.019958887</v>
      </c>
      <c r="E727" s="4">
        <f t="shared" si="5"/>
        <v>0.1613088874</v>
      </c>
      <c r="F727" s="4">
        <f t="shared" si="6"/>
        <v>3.91486506</v>
      </c>
      <c r="G727" s="4">
        <f t="shared" si="7"/>
        <v>7.35656085</v>
      </c>
      <c r="H727" s="4">
        <f t="shared" si="8"/>
        <v>11.47921782</v>
      </c>
      <c r="I727" s="4">
        <f t="shared" si="9"/>
        <v>270.3692423</v>
      </c>
      <c r="J727" s="4">
        <f t="shared" si="10"/>
        <v>-45.90449908</v>
      </c>
      <c r="K727" s="2">
        <f t="shared" si="11"/>
        <v>0.2775438738</v>
      </c>
      <c r="L727" s="76">
        <f t="shared" si="1"/>
        <v>0.09425</v>
      </c>
    </row>
    <row r="728" ht="14.25" customHeight="1">
      <c r="A728" s="83">
        <f t="shared" si="12"/>
        <v>0.09425</v>
      </c>
      <c r="B728" s="4">
        <f t="shared" si="2"/>
        <v>0.6348914847</v>
      </c>
      <c r="C728" s="4">
        <f t="shared" si="3"/>
        <v>0.625622069</v>
      </c>
      <c r="D728" s="4">
        <f t="shared" si="4"/>
        <v>1.010461181</v>
      </c>
      <c r="E728" s="4">
        <f t="shared" si="5"/>
        <v>0.1612847212</v>
      </c>
      <c r="F728" s="4">
        <f t="shared" si="6"/>
        <v>3.87899154</v>
      </c>
      <c r="G728" s="4">
        <f t="shared" si="7"/>
        <v>7.222356176</v>
      </c>
      <c r="H728" s="4">
        <f t="shared" si="8"/>
        <v>11.37573326</v>
      </c>
      <c r="I728" s="4">
        <f t="shared" si="9"/>
        <v>270.3692423</v>
      </c>
      <c r="J728" s="4">
        <f t="shared" si="10"/>
        <v>-45.88764461</v>
      </c>
      <c r="K728" s="2">
        <f t="shared" si="11"/>
        <v>0.2776264097</v>
      </c>
      <c r="L728" s="76">
        <f t="shared" si="1"/>
        <v>0.09438</v>
      </c>
    </row>
    <row r="729" ht="14.25" customHeight="1">
      <c r="A729" s="83">
        <f t="shared" si="12"/>
        <v>0.09438</v>
      </c>
      <c r="B729" s="4">
        <f t="shared" si="2"/>
        <v>0.6289260909</v>
      </c>
      <c r="C729" s="4">
        <f t="shared" si="3"/>
        <v>0.61974377</v>
      </c>
      <c r="D729" s="4">
        <f t="shared" si="4"/>
        <v>1.000966962</v>
      </c>
      <c r="E729" s="4">
        <f t="shared" si="5"/>
        <v>0.1612607862</v>
      </c>
      <c r="F729" s="4">
        <f t="shared" si="6"/>
        <v>3.843115145</v>
      </c>
      <c r="G729" s="4">
        <f t="shared" si="7"/>
        <v>7.08937633</v>
      </c>
      <c r="H729" s="4">
        <f t="shared" si="8"/>
        <v>11.27219308</v>
      </c>
      <c r="I729" s="4">
        <f t="shared" si="9"/>
        <v>270.3692423</v>
      </c>
      <c r="J729" s="4">
        <f t="shared" si="10"/>
        <v>-45.87078108</v>
      </c>
      <c r="K729" s="2">
        <f t="shared" si="11"/>
        <v>0.2777081701</v>
      </c>
      <c r="L729" s="76">
        <f t="shared" si="1"/>
        <v>0.09451</v>
      </c>
    </row>
    <row r="730" ht="14.25" customHeight="1">
      <c r="A730" s="83">
        <f t="shared" si="12"/>
        <v>0.09451</v>
      </c>
      <c r="B730" s="4">
        <f t="shared" si="2"/>
        <v>0.6229628893</v>
      </c>
      <c r="C730" s="4">
        <f t="shared" si="3"/>
        <v>0.6138676312</v>
      </c>
      <c r="D730" s="4">
        <f t="shared" si="4"/>
        <v>0.991476232</v>
      </c>
      <c r="E730" s="4">
        <f t="shared" si="5"/>
        <v>0.1612370824</v>
      </c>
      <c r="F730" s="4">
        <f t="shared" si="6"/>
        <v>3.80723604</v>
      </c>
      <c r="G730" s="4">
        <f t="shared" si="7"/>
        <v>6.957622206</v>
      </c>
      <c r="H730" s="4">
        <f t="shared" si="8"/>
        <v>11.1685982</v>
      </c>
      <c r="I730" s="4">
        <f t="shared" si="9"/>
        <v>270.3692423</v>
      </c>
      <c r="J730" s="4">
        <f t="shared" si="10"/>
        <v>-45.85390864</v>
      </c>
      <c r="K730" s="2">
        <f t="shared" si="11"/>
        <v>0.2777891553</v>
      </c>
      <c r="L730" s="76">
        <f t="shared" si="1"/>
        <v>0.09464</v>
      </c>
    </row>
    <row r="731" ht="14.25" customHeight="1">
      <c r="A731" s="83">
        <f t="shared" si="12"/>
        <v>0.09464</v>
      </c>
      <c r="B731" s="4">
        <f t="shared" si="2"/>
        <v>0.6170018812</v>
      </c>
      <c r="C731" s="4">
        <f t="shared" si="3"/>
        <v>0.6079936538</v>
      </c>
      <c r="D731" s="4">
        <f t="shared" si="4"/>
        <v>0.9819889929</v>
      </c>
      <c r="E731" s="4">
        <f t="shared" si="5"/>
        <v>0.1612136096</v>
      </c>
      <c r="F731" s="4">
        <f t="shared" si="6"/>
        <v>3.771354387</v>
      </c>
      <c r="G731" s="4">
        <f t="shared" si="7"/>
        <v>6.827094679</v>
      </c>
      <c r="H731" s="4">
        <f t="shared" si="8"/>
        <v>11.06494953</v>
      </c>
      <c r="I731" s="4">
        <f t="shared" si="9"/>
        <v>270.3692423</v>
      </c>
      <c r="J731" s="4">
        <f t="shared" si="10"/>
        <v>-45.83702744</v>
      </c>
      <c r="K731" s="2">
        <f t="shared" si="11"/>
        <v>0.2778693655</v>
      </c>
      <c r="L731" s="76">
        <f t="shared" si="1"/>
        <v>0.09477</v>
      </c>
    </row>
    <row r="732" ht="14.25" customHeight="1">
      <c r="A732" s="83">
        <f t="shared" si="12"/>
        <v>0.09477</v>
      </c>
      <c r="B732" s="4">
        <f t="shared" si="2"/>
        <v>0.6110430677</v>
      </c>
      <c r="C732" s="4">
        <f t="shared" si="3"/>
        <v>0.6021218389</v>
      </c>
      <c r="D732" s="4">
        <f t="shared" si="4"/>
        <v>0.9725052466</v>
      </c>
      <c r="E732" s="4">
        <f t="shared" si="5"/>
        <v>0.1611903676</v>
      </c>
      <c r="F732" s="4">
        <f t="shared" si="6"/>
        <v>3.735470351</v>
      </c>
      <c r="G732" s="4">
        <f t="shared" si="7"/>
        <v>6.697794595</v>
      </c>
      <c r="H732" s="4">
        <f t="shared" si="8"/>
        <v>10.96124799</v>
      </c>
      <c r="I732" s="4">
        <f t="shared" si="9"/>
        <v>270.3692423</v>
      </c>
      <c r="J732" s="4">
        <f t="shared" si="10"/>
        <v>-45.82013763</v>
      </c>
      <c r="K732" s="2">
        <f t="shared" si="11"/>
        <v>0.2779488011</v>
      </c>
      <c r="L732" s="76">
        <f t="shared" si="1"/>
        <v>0.0949</v>
      </c>
    </row>
    <row r="733" ht="14.25" customHeight="1">
      <c r="A733" s="83">
        <f t="shared" si="12"/>
        <v>0.0949</v>
      </c>
      <c r="B733" s="4">
        <f t="shared" si="2"/>
        <v>0.6050864498</v>
      </c>
      <c r="C733" s="4">
        <f t="shared" si="3"/>
        <v>0.5962521876</v>
      </c>
      <c r="D733" s="4">
        <f t="shared" si="4"/>
        <v>0.9630249948</v>
      </c>
      <c r="E733" s="4">
        <f t="shared" si="5"/>
        <v>0.1611673563</v>
      </c>
      <c r="F733" s="4">
        <f t="shared" si="6"/>
        <v>3.699584094</v>
      </c>
      <c r="G733" s="4">
        <f t="shared" si="7"/>
        <v>6.569722783</v>
      </c>
      <c r="H733" s="4">
        <f t="shared" si="8"/>
        <v>10.85749447</v>
      </c>
      <c r="I733" s="4">
        <f t="shared" si="9"/>
        <v>270.3692423</v>
      </c>
      <c r="J733" s="4">
        <f t="shared" si="10"/>
        <v>-45.80323935</v>
      </c>
      <c r="K733" s="2">
        <f t="shared" si="11"/>
        <v>0.2780274624</v>
      </c>
      <c r="L733" s="76">
        <f t="shared" si="1"/>
        <v>0.09503</v>
      </c>
    </row>
    <row r="734" ht="14.25" customHeight="1">
      <c r="A734" s="83">
        <f t="shared" si="12"/>
        <v>0.09503</v>
      </c>
      <c r="B734" s="4">
        <f t="shared" si="2"/>
        <v>0.5991320286</v>
      </c>
      <c r="C734" s="4">
        <f t="shared" si="3"/>
        <v>0.590384701</v>
      </c>
      <c r="D734" s="4">
        <f t="shared" si="4"/>
        <v>0.9535482392</v>
      </c>
      <c r="E734" s="4">
        <f t="shared" si="5"/>
        <v>0.1611445755</v>
      </c>
      <c r="F734" s="4">
        <f t="shared" si="6"/>
        <v>3.663695779</v>
      </c>
      <c r="G734" s="4">
        <f t="shared" si="7"/>
        <v>6.442880046</v>
      </c>
      <c r="H734" s="4">
        <f t="shared" si="8"/>
        <v>10.7536899</v>
      </c>
      <c r="I734" s="4">
        <f t="shared" si="9"/>
        <v>270.3692423</v>
      </c>
      <c r="J734" s="4">
        <f t="shared" si="10"/>
        <v>-45.78633276</v>
      </c>
      <c r="K734" s="2">
        <f t="shared" si="11"/>
        <v>0.2781053495</v>
      </c>
      <c r="L734" s="76">
        <f t="shared" si="1"/>
        <v>0.09516</v>
      </c>
    </row>
    <row r="735" ht="14.25" customHeight="1">
      <c r="A735" s="83">
        <f t="shared" si="12"/>
        <v>0.09516</v>
      </c>
      <c r="B735" s="4">
        <f t="shared" si="2"/>
        <v>0.5931798054</v>
      </c>
      <c r="C735" s="4">
        <f t="shared" si="3"/>
        <v>0.5845193802</v>
      </c>
      <c r="D735" s="4">
        <f t="shared" si="4"/>
        <v>0.9440749817</v>
      </c>
      <c r="E735" s="4">
        <f t="shared" si="5"/>
        <v>0.1611220251</v>
      </c>
      <c r="F735" s="4">
        <f t="shared" si="6"/>
        <v>3.62780557</v>
      </c>
      <c r="G735" s="4">
        <f t="shared" si="7"/>
        <v>6.317267163</v>
      </c>
      <c r="H735" s="4">
        <f t="shared" si="8"/>
        <v>10.64983519</v>
      </c>
      <c r="I735" s="4">
        <f t="shared" si="9"/>
        <v>270.3692423</v>
      </c>
      <c r="J735" s="4">
        <f t="shared" si="10"/>
        <v>-45.769418</v>
      </c>
      <c r="K735" s="2">
        <f t="shared" si="11"/>
        <v>0.2781824629</v>
      </c>
      <c r="L735" s="76">
        <f t="shared" si="1"/>
        <v>0.09529</v>
      </c>
    </row>
    <row r="736" ht="14.25" customHeight="1">
      <c r="A736" s="83">
        <f t="shared" si="12"/>
        <v>0.09529</v>
      </c>
      <c r="B736" s="4">
        <f t="shared" si="2"/>
        <v>0.587229781</v>
      </c>
      <c r="C736" s="4">
        <f t="shared" si="3"/>
        <v>0.5786562262</v>
      </c>
      <c r="D736" s="4">
        <f t="shared" si="4"/>
        <v>0.9346052238</v>
      </c>
      <c r="E736" s="4">
        <f t="shared" si="5"/>
        <v>0.161099705</v>
      </c>
      <c r="F736" s="4">
        <f t="shared" si="6"/>
        <v>3.591913631</v>
      </c>
      <c r="G736" s="4">
        <f t="shared" si="7"/>
        <v>6.192884894</v>
      </c>
      <c r="H736" s="4">
        <f t="shared" si="8"/>
        <v>10.54593124</v>
      </c>
      <c r="I736" s="4">
        <f t="shared" si="9"/>
        <v>270.3692423</v>
      </c>
      <c r="J736" s="4">
        <f t="shared" si="10"/>
        <v>-45.75249523</v>
      </c>
      <c r="K736" s="2">
        <f t="shared" si="11"/>
        <v>0.2782588028</v>
      </c>
      <c r="L736" s="76">
        <f t="shared" si="1"/>
        <v>0.09542</v>
      </c>
    </row>
    <row r="737" ht="14.25" customHeight="1">
      <c r="A737" s="83">
        <f t="shared" si="12"/>
        <v>0.09542</v>
      </c>
      <c r="B737" s="4">
        <f t="shared" si="2"/>
        <v>0.5812819567</v>
      </c>
      <c r="C737" s="4">
        <f t="shared" si="3"/>
        <v>0.5727952401</v>
      </c>
      <c r="D737" s="4">
        <f t="shared" si="4"/>
        <v>0.9251389673</v>
      </c>
      <c r="E737" s="4">
        <f t="shared" si="5"/>
        <v>0.161077615</v>
      </c>
      <c r="F737" s="4">
        <f t="shared" si="6"/>
        <v>3.556020123</v>
      </c>
      <c r="G737" s="4">
        <f t="shared" si="7"/>
        <v>6.069733974</v>
      </c>
      <c r="H737" s="4">
        <f t="shared" si="8"/>
        <v>10.44197898</v>
      </c>
      <c r="I737" s="4">
        <f t="shared" si="9"/>
        <v>270.3692423</v>
      </c>
      <c r="J737" s="4">
        <f t="shared" si="10"/>
        <v>-45.73556458</v>
      </c>
      <c r="K737" s="2">
        <f t="shared" si="11"/>
        <v>0.2783343694</v>
      </c>
      <c r="L737" s="76">
        <f t="shared" si="1"/>
        <v>0.09555</v>
      </c>
    </row>
    <row r="738" ht="14.25" customHeight="1">
      <c r="A738" s="83">
        <f t="shared" si="12"/>
        <v>0.09555</v>
      </c>
      <c r="B738" s="4">
        <f t="shared" si="2"/>
        <v>0.5753363333</v>
      </c>
      <c r="C738" s="4">
        <f t="shared" si="3"/>
        <v>0.5669364228</v>
      </c>
      <c r="D738" s="4">
        <f t="shared" si="4"/>
        <v>0.9156762138</v>
      </c>
      <c r="E738" s="4">
        <f t="shared" si="5"/>
        <v>0.1610557549</v>
      </c>
      <c r="F738" s="4">
        <f t="shared" si="6"/>
        <v>3.520125209</v>
      </c>
      <c r="G738" s="4">
        <f t="shared" si="7"/>
        <v>5.947815113</v>
      </c>
      <c r="H738" s="4">
        <f t="shared" si="8"/>
        <v>10.33797932</v>
      </c>
      <c r="I738" s="4">
        <f t="shared" si="9"/>
        <v>270.3692423</v>
      </c>
      <c r="J738" s="4">
        <f t="shared" si="10"/>
        <v>-45.71862621</v>
      </c>
      <c r="K738" s="2">
        <f t="shared" si="11"/>
        <v>0.2784091632</v>
      </c>
      <c r="L738" s="76">
        <f t="shared" si="1"/>
        <v>0.09568</v>
      </c>
    </row>
    <row r="739" ht="14.25" customHeight="1">
      <c r="A739" s="83">
        <f t="shared" si="12"/>
        <v>0.09568</v>
      </c>
      <c r="B739" s="4">
        <f t="shared" si="2"/>
        <v>0.5693929119</v>
      </c>
      <c r="C739" s="4">
        <f t="shared" si="3"/>
        <v>0.5610797754</v>
      </c>
      <c r="D739" s="4">
        <f t="shared" si="4"/>
        <v>0.9062169648</v>
      </c>
      <c r="E739" s="4">
        <f t="shared" si="5"/>
        <v>0.1610341246</v>
      </c>
      <c r="F739" s="4">
        <f t="shared" si="6"/>
        <v>3.484229052</v>
      </c>
      <c r="G739" s="4">
        <f t="shared" si="7"/>
        <v>5.827129003</v>
      </c>
      <c r="H739" s="4">
        <f t="shared" si="8"/>
        <v>10.23393316</v>
      </c>
      <c r="I739" s="4">
        <f t="shared" si="9"/>
        <v>270.3692423</v>
      </c>
      <c r="J739" s="4">
        <f t="shared" si="10"/>
        <v>-45.70168027</v>
      </c>
      <c r="K739" s="2">
        <f t="shared" si="11"/>
        <v>0.2784831842</v>
      </c>
      <c r="L739" s="76">
        <f t="shared" si="1"/>
        <v>0.09581</v>
      </c>
    </row>
    <row r="740" ht="14.25" customHeight="1">
      <c r="A740" s="83">
        <f t="shared" si="12"/>
        <v>0.09581</v>
      </c>
      <c r="B740" s="4">
        <f t="shared" si="2"/>
        <v>0.5634516934</v>
      </c>
      <c r="C740" s="4">
        <f t="shared" si="3"/>
        <v>0.5552252987</v>
      </c>
      <c r="D740" s="4">
        <f t="shared" si="4"/>
        <v>0.896761222</v>
      </c>
      <c r="E740" s="4">
        <f t="shared" si="5"/>
        <v>0.161012724</v>
      </c>
      <c r="F740" s="4">
        <f t="shared" si="6"/>
        <v>3.448331815</v>
      </c>
      <c r="G740" s="4">
        <f t="shared" si="7"/>
        <v>5.707676308</v>
      </c>
      <c r="H740" s="4">
        <f t="shared" si="8"/>
        <v>10.12984143</v>
      </c>
      <c r="I740" s="4">
        <f t="shared" si="9"/>
        <v>270.3692423</v>
      </c>
      <c r="J740" s="4">
        <f t="shared" si="10"/>
        <v>-45.68472691</v>
      </c>
      <c r="K740" s="2">
        <f t="shared" si="11"/>
        <v>0.278556433</v>
      </c>
      <c r="L740" s="76">
        <f t="shared" si="1"/>
        <v>0.09594</v>
      </c>
    </row>
    <row r="741" ht="14.25" customHeight="1">
      <c r="A741" s="83">
        <f t="shared" si="12"/>
        <v>0.09594</v>
      </c>
      <c r="B741" s="4">
        <f t="shared" si="2"/>
        <v>0.5575126789</v>
      </c>
      <c r="C741" s="4">
        <f t="shared" si="3"/>
        <v>0.5493729938</v>
      </c>
      <c r="D741" s="4">
        <f t="shared" si="4"/>
        <v>0.8873089869</v>
      </c>
      <c r="E741" s="4">
        <f t="shared" si="5"/>
        <v>0.1609915528</v>
      </c>
      <c r="F741" s="4">
        <f t="shared" si="6"/>
        <v>3.41243366</v>
      </c>
      <c r="G741" s="4">
        <f t="shared" si="7"/>
        <v>5.589457673</v>
      </c>
      <c r="H741" s="4">
        <f t="shared" si="8"/>
        <v>10.02570504</v>
      </c>
      <c r="I741" s="4">
        <f t="shared" si="9"/>
        <v>270.3692423</v>
      </c>
      <c r="J741" s="4">
        <f t="shared" si="10"/>
        <v>-45.66776628</v>
      </c>
      <c r="K741" s="2">
        <f t="shared" si="11"/>
        <v>0.2786289096</v>
      </c>
      <c r="L741" s="76">
        <f t="shared" si="1"/>
        <v>0.09607</v>
      </c>
    </row>
    <row r="742" ht="14.25" customHeight="1">
      <c r="A742" s="83">
        <f t="shared" si="12"/>
        <v>0.09607</v>
      </c>
      <c r="B742" s="4">
        <f t="shared" si="2"/>
        <v>0.5515758693</v>
      </c>
      <c r="C742" s="4">
        <f t="shared" si="3"/>
        <v>0.5435228616</v>
      </c>
      <c r="D742" s="4">
        <f t="shared" si="4"/>
        <v>0.8778602609</v>
      </c>
      <c r="E742" s="4">
        <f t="shared" si="5"/>
        <v>0.160970611</v>
      </c>
      <c r="F742" s="4">
        <f t="shared" si="6"/>
        <v>3.376534749</v>
      </c>
      <c r="G742" s="4">
        <f t="shared" si="7"/>
        <v>5.472473718</v>
      </c>
      <c r="H742" s="4">
        <f t="shared" si="8"/>
        <v>9.921524894</v>
      </c>
      <c r="I742" s="4">
        <f t="shared" si="9"/>
        <v>270.3692423</v>
      </c>
      <c r="J742" s="4">
        <f t="shared" si="10"/>
        <v>-45.65079852</v>
      </c>
      <c r="K742" s="2">
        <f t="shared" si="11"/>
        <v>0.2787006145</v>
      </c>
      <c r="L742" s="76">
        <f t="shared" si="1"/>
        <v>0.0962</v>
      </c>
    </row>
    <row r="743" ht="14.25" customHeight="1">
      <c r="A743" s="83">
        <f t="shared" si="12"/>
        <v>0.0962</v>
      </c>
      <c r="B743" s="4">
        <f t="shared" si="2"/>
        <v>0.5456412655</v>
      </c>
      <c r="C743" s="4">
        <f t="shared" si="3"/>
        <v>0.537674903</v>
      </c>
      <c r="D743" s="4">
        <f t="shared" si="4"/>
        <v>0.8684150456</v>
      </c>
      <c r="E743" s="4">
        <f t="shared" si="5"/>
        <v>0.1609498983</v>
      </c>
      <c r="F743" s="4">
        <f t="shared" si="6"/>
        <v>3.340635245</v>
      </c>
      <c r="G743" s="4">
        <f t="shared" si="7"/>
        <v>5.356725042</v>
      </c>
      <c r="H743" s="4">
        <f t="shared" si="8"/>
        <v>9.817301918</v>
      </c>
      <c r="I743" s="4">
        <f t="shared" si="9"/>
        <v>270.3692423</v>
      </c>
      <c r="J743" s="4">
        <f t="shared" si="10"/>
        <v>-45.63382378</v>
      </c>
      <c r="K743" s="2">
        <f t="shared" si="11"/>
        <v>0.2787715478</v>
      </c>
      <c r="L743" s="76">
        <f t="shared" si="1"/>
        <v>0.09633</v>
      </c>
    </row>
    <row r="744" ht="14.25" customHeight="1">
      <c r="A744" s="83">
        <f t="shared" si="12"/>
        <v>0.09633</v>
      </c>
      <c r="B744" s="4">
        <f t="shared" si="2"/>
        <v>0.5397088684</v>
      </c>
      <c r="C744" s="4">
        <f t="shared" si="3"/>
        <v>0.5318291189</v>
      </c>
      <c r="D744" s="4">
        <f t="shared" si="4"/>
        <v>0.8589733424</v>
      </c>
      <c r="E744" s="4">
        <f t="shared" si="5"/>
        <v>0.1609294147</v>
      </c>
      <c r="F744" s="4">
        <f t="shared" si="6"/>
        <v>3.304735308</v>
      </c>
      <c r="G744" s="4">
        <f t="shared" si="7"/>
        <v>5.24221222</v>
      </c>
      <c r="H744" s="4">
        <f t="shared" si="8"/>
        <v>9.713037022</v>
      </c>
      <c r="I744" s="4">
        <f t="shared" si="9"/>
        <v>270.3692423</v>
      </c>
      <c r="J744" s="4">
        <f t="shared" si="10"/>
        <v>-45.61684222</v>
      </c>
      <c r="K744" s="2">
        <f t="shared" si="11"/>
        <v>0.27884171</v>
      </c>
      <c r="L744" s="76">
        <f t="shared" si="1"/>
        <v>0.09646</v>
      </c>
    </row>
    <row r="745" ht="14.25" customHeight="1">
      <c r="A745" s="83">
        <f t="shared" si="12"/>
        <v>0.09646</v>
      </c>
      <c r="B745" s="4">
        <f t="shared" si="2"/>
        <v>0.5337786789</v>
      </c>
      <c r="C745" s="4">
        <f t="shared" si="3"/>
        <v>0.5259855102</v>
      </c>
      <c r="D745" s="4">
        <f t="shared" si="4"/>
        <v>0.8495351527</v>
      </c>
      <c r="E745" s="4">
        <f t="shared" si="5"/>
        <v>0.1609091599</v>
      </c>
      <c r="F745" s="4">
        <f t="shared" si="6"/>
        <v>3.268835102</v>
      </c>
      <c r="G745" s="4">
        <f t="shared" si="7"/>
        <v>5.128935803</v>
      </c>
      <c r="H745" s="4">
        <f t="shared" si="8"/>
        <v>9.60873112</v>
      </c>
      <c r="I745" s="4">
        <f t="shared" si="9"/>
        <v>270.3692423</v>
      </c>
      <c r="J745" s="4">
        <f t="shared" si="10"/>
        <v>-45.59985397</v>
      </c>
      <c r="K745" s="2">
        <f t="shared" si="11"/>
        <v>0.2789111012</v>
      </c>
      <c r="L745" s="76">
        <f t="shared" si="1"/>
        <v>0.09659</v>
      </c>
    </row>
    <row r="746" ht="14.25" customHeight="1">
      <c r="A746" s="83">
        <f t="shared" si="12"/>
        <v>0.09659</v>
      </c>
      <c r="B746" s="4">
        <f t="shared" si="2"/>
        <v>0.5278506979</v>
      </c>
      <c r="C746" s="4">
        <f t="shared" si="3"/>
        <v>0.5201440777</v>
      </c>
      <c r="D746" s="4">
        <f t="shared" si="4"/>
        <v>0.8401004779</v>
      </c>
      <c r="E746" s="4">
        <f t="shared" si="5"/>
        <v>0.1608891339</v>
      </c>
      <c r="F746" s="4">
        <f t="shared" si="6"/>
        <v>3.232934787</v>
      </c>
      <c r="G746" s="4">
        <f t="shared" si="7"/>
        <v>5.016896323</v>
      </c>
      <c r="H746" s="4">
        <f t="shared" si="8"/>
        <v>9.504385127</v>
      </c>
      <c r="I746" s="4">
        <f t="shared" si="9"/>
        <v>270.3692423</v>
      </c>
      <c r="J746" s="4">
        <f t="shared" si="10"/>
        <v>-45.5828592</v>
      </c>
      <c r="K746" s="2">
        <f t="shared" si="11"/>
        <v>0.2789797218</v>
      </c>
      <c r="L746" s="76">
        <f t="shared" si="1"/>
        <v>0.09672</v>
      </c>
    </row>
    <row r="747" ht="14.25" customHeight="1">
      <c r="A747" s="83">
        <f t="shared" si="12"/>
        <v>0.09672</v>
      </c>
      <c r="B747" s="4">
        <f t="shared" si="2"/>
        <v>0.5219249262</v>
      </c>
      <c r="C747" s="4">
        <f t="shared" si="3"/>
        <v>0.5143048223</v>
      </c>
      <c r="D747" s="4">
        <f t="shared" si="4"/>
        <v>0.8306693193</v>
      </c>
      <c r="E747" s="4">
        <f t="shared" si="5"/>
        <v>0.1608693363</v>
      </c>
      <c r="F747" s="4">
        <f t="shared" si="6"/>
        <v>3.197034526</v>
      </c>
      <c r="G747" s="4">
        <f t="shared" si="7"/>
        <v>4.906094284</v>
      </c>
      <c r="H747" s="4">
        <f t="shared" si="8"/>
        <v>9.399999957</v>
      </c>
      <c r="I747" s="4">
        <f t="shared" si="9"/>
        <v>270.3692423</v>
      </c>
      <c r="J747" s="4">
        <f t="shared" si="10"/>
        <v>-45.56585805</v>
      </c>
      <c r="K747" s="2">
        <f t="shared" si="11"/>
        <v>0.2790475721</v>
      </c>
      <c r="L747" s="76">
        <f t="shared" si="1"/>
        <v>0.09685</v>
      </c>
    </row>
    <row r="748" ht="14.25" customHeight="1">
      <c r="A748" s="83">
        <f t="shared" si="12"/>
        <v>0.09685</v>
      </c>
      <c r="B748" s="4">
        <f t="shared" si="2"/>
        <v>0.5160013647</v>
      </c>
      <c r="C748" s="4">
        <f t="shared" si="3"/>
        <v>0.5084677447</v>
      </c>
      <c r="D748" s="4">
        <f t="shared" si="4"/>
        <v>0.8212416783</v>
      </c>
      <c r="E748" s="4">
        <f t="shared" si="5"/>
        <v>0.1608497671</v>
      </c>
      <c r="F748" s="4">
        <f t="shared" si="6"/>
        <v>3.161134479</v>
      </c>
      <c r="G748" s="4">
        <f t="shared" si="7"/>
        <v>4.796530172</v>
      </c>
      <c r="H748" s="4">
        <f t="shared" si="8"/>
        <v>9.295576524</v>
      </c>
      <c r="I748" s="4">
        <f t="shared" si="9"/>
        <v>270.3692423</v>
      </c>
      <c r="J748" s="4">
        <f t="shared" si="10"/>
        <v>-45.54885066</v>
      </c>
      <c r="K748" s="2">
        <f t="shared" si="11"/>
        <v>0.2791146522</v>
      </c>
      <c r="L748" s="76">
        <f t="shared" si="1"/>
        <v>0.09698</v>
      </c>
    </row>
    <row r="749" ht="14.25" customHeight="1">
      <c r="A749" s="83">
        <f t="shared" si="12"/>
        <v>0.09698</v>
      </c>
      <c r="B749" s="4">
        <f t="shared" si="2"/>
        <v>0.5100800141</v>
      </c>
      <c r="C749" s="4">
        <f t="shared" si="3"/>
        <v>0.5026328459</v>
      </c>
      <c r="D749" s="4">
        <f t="shared" si="4"/>
        <v>0.8118175561</v>
      </c>
      <c r="E749" s="4">
        <f t="shared" si="5"/>
        <v>0.1608304262</v>
      </c>
      <c r="F749" s="4">
        <f t="shared" si="6"/>
        <v>3.125234807</v>
      </c>
      <c r="G749" s="4">
        <f t="shared" si="7"/>
        <v>4.688204448</v>
      </c>
      <c r="H749" s="4">
        <f t="shared" si="8"/>
        <v>9.191115743</v>
      </c>
      <c r="I749" s="4">
        <f t="shared" si="9"/>
        <v>270.3692423</v>
      </c>
      <c r="J749" s="4">
        <f t="shared" si="10"/>
        <v>-45.53183719</v>
      </c>
      <c r="K749" s="2">
        <f t="shared" si="11"/>
        <v>0.2791809626</v>
      </c>
      <c r="L749" s="76">
        <f t="shared" si="1"/>
        <v>0.09711</v>
      </c>
    </row>
    <row r="750" ht="14.25" customHeight="1">
      <c r="A750" s="83">
        <f t="shared" si="12"/>
        <v>0.09711</v>
      </c>
      <c r="B750" s="4">
        <f t="shared" si="2"/>
        <v>0.5041608752</v>
      </c>
      <c r="C750" s="4">
        <f t="shared" si="3"/>
        <v>0.4968001265</v>
      </c>
      <c r="D750" s="4">
        <f t="shared" si="4"/>
        <v>0.8023969541</v>
      </c>
      <c r="E750" s="4">
        <f t="shared" si="5"/>
        <v>0.1608113132</v>
      </c>
      <c r="F750" s="4">
        <f t="shared" si="6"/>
        <v>3.089335672</v>
      </c>
      <c r="G750" s="4">
        <f t="shared" si="7"/>
        <v>4.58111755</v>
      </c>
      <c r="H750" s="4">
        <f t="shared" si="8"/>
        <v>9.086618527</v>
      </c>
      <c r="I750" s="4">
        <f t="shared" si="9"/>
        <v>270.3692423</v>
      </c>
      <c r="J750" s="4">
        <f t="shared" si="10"/>
        <v>-45.51481779</v>
      </c>
      <c r="K750" s="2">
        <f t="shared" si="11"/>
        <v>0.2792465035</v>
      </c>
      <c r="L750" s="76">
        <f t="shared" si="1"/>
        <v>0.09724</v>
      </c>
    </row>
    <row r="751" ht="14.25" customHeight="1">
      <c r="A751" s="83">
        <f t="shared" si="12"/>
        <v>0.09724</v>
      </c>
      <c r="B751" s="4">
        <f t="shared" si="2"/>
        <v>0.4982439489</v>
      </c>
      <c r="C751" s="4">
        <f t="shared" si="3"/>
        <v>0.4909695873</v>
      </c>
      <c r="D751" s="4">
        <f t="shared" si="4"/>
        <v>0.7929798734</v>
      </c>
      <c r="E751" s="4">
        <f t="shared" si="5"/>
        <v>0.1607924282</v>
      </c>
      <c r="F751" s="4">
        <f t="shared" si="6"/>
        <v>3.053437235</v>
      </c>
      <c r="G751" s="4">
        <f t="shared" si="7"/>
        <v>4.475269894</v>
      </c>
      <c r="H751" s="4">
        <f t="shared" si="8"/>
        <v>8.982085791</v>
      </c>
      <c r="I751" s="4">
        <f t="shared" si="9"/>
        <v>270.3692423</v>
      </c>
      <c r="J751" s="4">
        <f t="shared" si="10"/>
        <v>-45.4977926</v>
      </c>
      <c r="K751" s="2">
        <f t="shared" si="11"/>
        <v>0.2793112753</v>
      </c>
      <c r="L751" s="76">
        <f t="shared" si="1"/>
        <v>0.09737</v>
      </c>
    </row>
    <row r="752" ht="14.25" customHeight="1">
      <c r="A752" s="83">
        <f t="shared" si="12"/>
        <v>0.09737</v>
      </c>
      <c r="B752" s="4">
        <f t="shared" si="2"/>
        <v>0.4923292359</v>
      </c>
      <c r="C752" s="4">
        <f t="shared" si="3"/>
        <v>0.4851412291</v>
      </c>
      <c r="D752" s="4">
        <f t="shared" si="4"/>
        <v>0.7835663152</v>
      </c>
      <c r="E752" s="4">
        <f t="shared" si="5"/>
        <v>0.1607737708</v>
      </c>
      <c r="F752" s="4">
        <f t="shared" si="6"/>
        <v>3.017539655</v>
      </c>
      <c r="G752" s="4">
        <f t="shared" si="7"/>
        <v>4.370661874</v>
      </c>
      <c r="H752" s="4">
        <f t="shared" si="8"/>
        <v>8.877518448</v>
      </c>
      <c r="I752" s="4">
        <f t="shared" si="9"/>
        <v>270.3692423</v>
      </c>
      <c r="J752" s="4">
        <f t="shared" si="10"/>
        <v>-45.48076178</v>
      </c>
      <c r="K752" s="2">
        <f t="shared" si="11"/>
        <v>0.2793752781</v>
      </c>
      <c r="L752" s="76">
        <f t="shared" si="1"/>
        <v>0.0975</v>
      </c>
    </row>
    <row r="753" ht="14.25" customHeight="1">
      <c r="A753" s="83">
        <f t="shared" si="12"/>
        <v>0.0975</v>
      </c>
      <c r="B753" s="4">
        <f t="shared" si="2"/>
        <v>0.4864167369</v>
      </c>
      <c r="C753" s="4">
        <f t="shared" si="3"/>
        <v>0.4793150525</v>
      </c>
      <c r="D753" s="4">
        <f t="shared" si="4"/>
        <v>0.7741562807</v>
      </c>
      <c r="E753" s="4">
        <f t="shared" si="5"/>
        <v>0.160755341</v>
      </c>
      <c r="F753" s="4">
        <f t="shared" si="6"/>
        <v>2.981643095</v>
      </c>
      <c r="G753" s="4">
        <f t="shared" si="7"/>
        <v>4.267293861</v>
      </c>
      <c r="H753" s="4">
        <f t="shared" si="8"/>
        <v>8.772917413</v>
      </c>
      <c r="I753" s="4">
        <f t="shared" si="9"/>
        <v>270.3692423</v>
      </c>
      <c r="J753" s="4">
        <f t="shared" si="10"/>
        <v>-45.46372547</v>
      </c>
      <c r="K753" s="2">
        <f t="shared" si="11"/>
        <v>0.2794385122</v>
      </c>
      <c r="L753" s="76">
        <f t="shared" si="1"/>
        <v>0.09763</v>
      </c>
    </row>
    <row r="754" ht="14.25" customHeight="1">
      <c r="A754" s="83">
        <f t="shared" si="12"/>
        <v>0.09763</v>
      </c>
      <c r="B754" s="4">
        <f t="shared" si="2"/>
        <v>0.4805064526</v>
      </c>
      <c r="C754" s="4">
        <f t="shared" si="3"/>
        <v>0.4734910583</v>
      </c>
      <c r="D754" s="4">
        <f t="shared" si="4"/>
        <v>0.7647497711</v>
      </c>
      <c r="E754" s="4">
        <f t="shared" si="5"/>
        <v>0.1607371386</v>
      </c>
      <c r="F754" s="4">
        <f t="shared" si="6"/>
        <v>2.945747712</v>
      </c>
      <c r="G754" s="4">
        <f t="shared" si="7"/>
        <v>4.165166201</v>
      </c>
      <c r="H754" s="4">
        <f t="shared" si="8"/>
        <v>8.668283597</v>
      </c>
      <c r="I754" s="4">
        <f t="shared" si="9"/>
        <v>270.3692423</v>
      </c>
      <c r="J754" s="4">
        <f t="shared" si="10"/>
        <v>-45.44668382</v>
      </c>
      <c r="K754" s="2">
        <f t="shared" si="11"/>
        <v>0.2795009781</v>
      </c>
      <c r="L754" s="76">
        <f t="shared" si="1"/>
        <v>0.09776</v>
      </c>
    </row>
    <row r="755" ht="14.25" customHeight="1">
      <c r="A755" s="83">
        <f t="shared" si="12"/>
        <v>0.09776</v>
      </c>
      <c r="B755" s="4">
        <f t="shared" si="2"/>
        <v>0.4745983837</v>
      </c>
      <c r="C755" s="4">
        <f t="shared" si="3"/>
        <v>0.4676692473</v>
      </c>
      <c r="D755" s="4">
        <f t="shared" si="4"/>
        <v>0.7553467874</v>
      </c>
      <c r="E755" s="4">
        <f t="shared" si="5"/>
        <v>0.1607191634</v>
      </c>
      <c r="F755" s="4">
        <f t="shared" si="6"/>
        <v>2.909853669</v>
      </c>
      <c r="G755" s="4">
        <f t="shared" si="7"/>
        <v>4.064279221</v>
      </c>
      <c r="H755" s="4">
        <f t="shared" si="8"/>
        <v>8.563617916</v>
      </c>
      <c r="I755" s="4">
        <f t="shared" si="9"/>
        <v>270.3692423</v>
      </c>
      <c r="J755" s="4">
        <f t="shared" si="10"/>
        <v>-45.42963698</v>
      </c>
      <c r="K755" s="2">
        <f t="shared" si="11"/>
        <v>0.2795626759</v>
      </c>
      <c r="L755" s="76">
        <f t="shared" si="1"/>
        <v>0.09789</v>
      </c>
    </row>
    <row r="756" ht="14.25" customHeight="1">
      <c r="A756" s="83">
        <f t="shared" si="12"/>
        <v>0.09789</v>
      </c>
      <c r="B756" s="4">
        <f t="shared" si="2"/>
        <v>0.4686925309</v>
      </c>
      <c r="C756" s="4">
        <f t="shared" si="3"/>
        <v>0.4618496199</v>
      </c>
      <c r="D756" s="4">
        <f t="shared" si="4"/>
        <v>0.7459473308</v>
      </c>
      <c r="E756" s="4">
        <f t="shared" si="5"/>
        <v>0.1607014152</v>
      </c>
      <c r="F756" s="4">
        <f t="shared" si="6"/>
        <v>2.873961125</v>
      </c>
      <c r="G756" s="4">
        <f t="shared" si="7"/>
        <v>3.964633223</v>
      </c>
      <c r="H756" s="4">
        <f t="shared" si="8"/>
        <v>8.458921281</v>
      </c>
      <c r="I756" s="4">
        <f t="shared" si="9"/>
        <v>270.3692423</v>
      </c>
      <c r="J756" s="4">
        <f t="shared" si="10"/>
        <v>-45.41258509</v>
      </c>
      <c r="K756" s="2">
        <f t="shared" si="11"/>
        <v>0.2796236059</v>
      </c>
      <c r="L756" s="76">
        <f t="shared" si="1"/>
        <v>0.09802</v>
      </c>
    </row>
    <row r="757" ht="14.25" customHeight="1">
      <c r="A757" s="83">
        <f t="shared" si="12"/>
        <v>0.09802</v>
      </c>
      <c r="B757" s="4">
        <f t="shared" si="2"/>
        <v>0.4627888948</v>
      </c>
      <c r="C757" s="4">
        <f t="shared" si="3"/>
        <v>0.4560321769</v>
      </c>
      <c r="D757" s="4">
        <f t="shared" si="4"/>
        <v>0.7365514021</v>
      </c>
      <c r="E757" s="4">
        <f t="shared" si="5"/>
        <v>0.1606838938</v>
      </c>
      <c r="F757" s="4">
        <f t="shared" si="6"/>
        <v>2.838070239</v>
      </c>
      <c r="G757" s="4">
        <f t="shared" si="7"/>
        <v>3.866228488</v>
      </c>
      <c r="H757" s="4">
        <f t="shared" si="8"/>
        <v>8.354194605</v>
      </c>
      <c r="I757" s="4">
        <f t="shared" si="9"/>
        <v>270.3692423</v>
      </c>
      <c r="J757" s="4">
        <f t="shared" si="10"/>
        <v>-45.39552832</v>
      </c>
      <c r="K757" s="2">
        <f t="shared" si="11"/>
        <v>0.2796837685</v>
      </c>
      <c r="L757" s="76">
        <f t="shared" si="1"/>
        <v>0.09815</v>
      </c>
    </row>
    <row r="758" ht="14.25" customHeight="1">
      <c r="A758" s="83">
        <f t="shared" si="12"/>
        <v>0.09815</v>
      </c>
      <c r="B758" s="4">
        <f t="shared" si="2"/>
        <v>0.4568874761</v>
      </c>
      <c r="C758" s="4">
        <f t="shared" si="3"/>
        <v>0.450216919</v>
      </c>
      <c r="D758" s="4">
        <f t="shared" si="4"/>
        <v>0.7271590026</v>
      </c>
      <c r="E758" s="4">
        <f t="shared" si="5"/>
        <v>0.1606665991</v>
      </c>
      <c r="F758" s="4">
        <f t="shared" si="6"/>
        <v>2.802181172</v>
      </c>
      <c r="G758" s="4">
        <f t="shared" si="7"/>
        <v>3.769065273</v>
      </c>
      <c r="H758" s="4">
        <f t="shared" si="8"/>
        <v>8.2494388</v>
      </c>
      <c r="I758" s="4">
        <f t="shared" si="9"/>
        <v>270.3692423</v>
      </c>
      <c r="J758" s="4">
        <f t="shared" si="10"/>
        <v>-45.3784668</v>
      </c>
      <c r="K758" s="2">
        <f t="shared" si="11"/>
        <v>0.2797431638</v>
      </c>
      <c r="L758" s="76">
        <f t="shared" si="1"/>
        <v>0.09828</v>
      </c>
    </row>
    <row r="759" ht="14.25" customHeight="1">
      <c r="A759" s="83">
        <f t="shared" si="12"/>
        <v>0.09828</v>
      </c>
      <c r="B759" s="4">
        <f t="shared" si="2"/>
        <v>0.4509882754</v>
      </c>
      <c r="C759" s="4">
        <f t="shared" si="3"/>
        <v>0.4444038466</v>
      </c>
      <c r="D759" s="4">
        <f t="shared" si="4"/>
        <v>0.7177701331</v>
      </c>
      <c r="E759" s="4">
        <f t="shared" si="5"/>
        <v>0.160649531</v>
      </c>
      <c r="F759" s="4">
        <f t="shared" si="6"/>
        <v>2.766294081</v>
      </c>
      <c r="G759" s="4">
        <f t="shared" si="7"/>
        <v>3.673143813</v>
      </c>
      <c r="H759" s="4">
        <f t="shared" si="8"/>
        <v>8.144654779</v>
      </c>
      <c r="I759" s="4">
        <f t="shared" si="9"/>
        <v>270.3692423</v>
      </c>
      <c r="J759" s="4">
        <f t="shared" si="10"/>
        <v>-45.36140069</v>
      </c>
      <c r="K759" s="2">
        <f t="shared" si="11"/>
        <v>0.2798017923</v>
      </c>
      <c r="L759" s="76">
        <f t="shared" si="1"/>
        <v>0.09841</v>
      </c>
    </row>
    <row r="760" ht="14.25" customHeight="1">
      <c r="A760" s="83">
        <f t="shared" si="12"/>
        <v>0.09841</v>
      </c>
      <c r="B760" s="4">
        <f t="shared" si="2"/>
        <v>0.4450912933</v>
      </c>
      <c r="C760" s="4">
        <f t="shared" si="3"/>
        <v>0.4385929605</v>
      </c>
      <c r="D760" s="4">
        <f t="shared" si="4"/>
        <v>0.7083847946</v>
      </c>
      <c r="E760" s="4">
        <f t="shared" si="5"/>
        <v>0.1606326891</v>
      </c>
      <c r="F760" s="4">
        <f t="shared" si="6"/>
        <v>2.730409127</v>
      </c>
      <c r="G760" s="4">
        <f t="shared" si="7"/>
        <v>3.578464321</v>
      </c>
      <c r="H760" s="4">
        <f t="shared" si="8"/>
        <v>8.039843453</v>
      </c>
      <c r="I760" s="4">
        <f t="shared" si="9"/>
        <v>270.3692423</v>
      </c>
      <c r="J760" s="4">
        <f t="shared" si="10"/>
        <v>-45.34433013</v>
      </c>
      <c r="K760" s="2">
        <f t="shared" si="11"/>
        <v>0.2798596542</v>
      </c>
      <c r="L760" s="76">
        <f t="shared" si="1"/>
        <v>0.09854</v>
      </c>
    </row>
    <row r="761" ht="14.25" customHeight="1">
      <c r="A761" s="83">
        <f t="shared" si="12"/>
        <v>0.09854</v>
      </c>
      <c r="B761" s="4">
        <f t="shared" si="2"/>
        <v>0.4391965304</v>
      </c>
      <c r="C761" s="4">
        <f t="shared" si="3"/>
        <v>0.4327842611</v>
      </c>
      <c r="D761" s="4">
        <f t="shared" si="4"/>
        <v>0.6990029881</v>
      </c>
      <c r="E761" s="4">
        <f t="shared" si="5"/>
        <v>0.1606160734</v>
      </c>
      <c r="F761" s="4">
        <f t="shared" si="6"/>
        <v>2.694526468</v>
      </c>
      <c r="G761" s="4">
        <f t="shared" si="7"/>
        <v>3.485026987</v>
      </c>
      <c r="H761" s="4">
        <f t="shared" si="8"/>
        <v>7.935005733</v>
      </c>
      <c r="I761" s="4">
        <f t="shared" si="9"/>
        <v>270.3692423</v>
      </c>
      <c r="J761" s="4">
        <f t="shared" si="10"/>
        <v>-45.32725527</v>
      </c>
      <c r="K761" s="2">
        <f t="shared" si="11"/>
        <v>0.2799167497</v>
      </c>
      <c r="L761" s="76">
        <f t="shared" si="1"/>
        <v>0.09867</v>
      </c>
    </row>
    <row r="762" ht="14.25" customHeight="1">
      <c r="A762" s="83">
        <f t="shared" si="12"/>
        <v>0.09867</v>
      </c>
      <c r="B762" s="4">
        <f t="shared" si="2"/>
        <v>0.4333039872</v>
      </c>
      <c r="C762" s="4">
        <f t="shared" si="3"/>
        <v>0.426977749</v>
      </c>
      <c r="D762" s="4">
        <f t="shared" si="4"/>
        <v>0.6896247143</v>
      </c>
      <c r="E762" s="4">
        <f t="shared" si="5"/>
        <v>0.1605996837</v>
      </c>
      <c r="F762" s="4">
        <f t="shared" si="6"/>
        <v>2.658646264</v>
      </c>
      <c r="G762" s="4">
        <f t="shared" si="7"/>
        <v>3.392831979</v>
      </c>
      <c r="H762" s="4">
        <f t="shared" si="8"/>
        <v>7.83014253</v>
      </c>
      <c r="I762" s="4">
        <f t="shared" si="9"/>
        <v>270.3692423</v>
      </c>
      <c r="J762" s="4">
        <f t="shared" si="10"/>
        <v>-45.31017626</v>
      </c>
      <c r="K762" s="2">
        <f t="shared" si="11"/>
        <v>0.2799730792</v>
      </c>
      <c r="L762" s="76">
        <f t="shared" si="1"/>
        <v>0.0988</v>
      </c>
    </row>
    <row r="763" ht="14.25" customHeight="1">
      <c r="A763" s="83">
        <f t="shared" si="12"/>
        <v>0.0988</v>
      </c>
      <c r="B763" s="4">
        <f t="shared" si="2"/>
        <v>0.4274136643</v>
      </c>
      <c r="C763" s="4">
        <f t="shared" si="3"/>
        <v>0.4211734248</v>
      </c>
      <c r="D763" s="4">
        <f t="shared" si="4"/>
        <v>0.6802499742</v>
      </c>
      <c r="E763" s="4">
        <f t="shared" si="5"/>
        <v>0.1605835198</v>
      </c>
      <c r="F763" s="4">
        <f t="shared" si="6"/>
        <v>2.622768672</v>
      </c>
      <c r="G763" s="4">
        <f t="shared" si="7"/>
        <v>3.301879443</v>
      </c>
      <c r="H763" s="4">
        <f t="shared" si="8"/>
        <v>7.725254755</v>
      </c>
      <c r="I763" s="4">
        <f t="shared" si="9"/>
        <v>270.3692423</v>
      </c>
      <c r="J763" s="4">
        <f t="shared" si="10"/>
        <v>-45.29309324</v>
      </c>
      <c r="K763" s="2">
        <f t="shared" si="11"/>
        <v>0.280028643</v>
      </c>
      <c r="L763" s="76">
        <f t="shared" si="1"/>
        <v>0.09893</v>
      </c>
    </row>
    <row r="764" ht="14.25" customHeight="1">
      <c r="A764" s="83">
        <f t="shared" si="12"/>
        <v>0.09893</v>
      </c>
      <c r="B764" s="4">
        <f t="shared" si="2"/>
        <v>0.4215255622</v>
      </c>
      <c r="C764" s="4">
        <f t="shared" si="3"/>
        <v>0.415371289</v>
      </c>
      <c r="D764" s="4">
        <f t="shared" si="4"/>
        <v>0.6708787686</v>
      </c>
      <c r="E764" s="4">
        <f t="shared" si="5"/>
        <v>0.1605675814</v>
      </c>
      <c r="F764" s="4">
        <f t="shared" si="6"/>
        <v>2.58689385</v>
      </c>
      <c r="G764" s="4">
        <f t="shared" si="7"/>
        <v>3.2121695</v>
      </c>
      <c r="H764" s="4">
        <f t="shared" si="8"/>
        <v>7.620343316</v>
      </c>
      <c r="I764" s="4">
        <f t="shared" si="9"/>
        <v>270.3692423</v>
      </c>
      <c r="J764" s="4">
        <f t="shared" si="10"/>
        <v>-45.27600638</v>
      </c>
      <c r="K764" s="2">
        <f t="shared" si="11"/>
        <v>0.2800834413</v>
      </c>
      <c r="L764" s="76">
        <f t="shared" si="1"/>
        <v>0.09906</v>
      </c>
    </row>
    <row r="765" ht="14.25" customHeight="1">
      <c r="A765" s="83">
        <f t="shared" si="12"/>
        <v>0.09906</v>
      </c>
      <c r="B765" s="4">
        <f t="shared" si="2"/>
        <v>0.4156396814</v>
      </c>
      <c r="C765" s="4">
        <f t="shared" si="3"/>
        <v>0.409571342</v>
      </c>
      <c r="D765" s="4">
        <f t="shared" si="4"/>
        <v>0.6615110984</v>
      </c>
      <c r="E765" s="4">
        <f t="shared" si="5"/>
        <v>0.1605518686</v>
      </c>
      <c r="F765" s="4">
        <f t="shared" si="6"/>
        <v>2.551021958</v>
      </c>
      <c r="G765" s="4">
        <f t="shared" si="7"/>
        <v>3.123702254</v>
      </c>
      <c r="H765" s="4">
        <f t="shared" si="8"/>
        <v>7.515409124</v>
      </c>
      <c r="I765" s="4">
        <f t="shared" si="9"/>
        <v>270.3692423</v>
      </c>
      <c r="J765" s="4">
        <f t="shared" si="10"/>
        <v>-45.2589158</v>
      </c>
      <c r="K765" s="2">
        <f t="shared" si="11"/>
        <v>0.2801374745</v>
      </c>
      <c r="L765" s="76">
        <f t="shared" si="1"/>
        <v>0.09919</v>
      </c>
    </row>
    <row r="766" ht="14.25" customHeight="1">
      <c r="A766" s="83">
        <f t="shared" si="12"/>
        <v>0.09919</v>
      </c>
      <c r="B766" s="4">
        <f t="shared" si="2"/>
        <v>0.4097560223</v>
      </c>
      <c r="C766" s="4">
        <f t="shared" si="3"/>
        <v>0.4037735844</v>
      </c>
      <c r="D766" s="4">
        <f t="shared" si="4"/>
        <v>0.6521469641</v>
      </c>
      <c r="E766" s="4">
        <f t="shared" si="5"/>
        <v>0.1605363809</v>
      </c>
      <c r="F766" s="4">
        <f t="shared" si="6"/>
        <v>2.515153151</v>
      </c>
      <c r="G766" s="4">
        <f t="shared" si="7"/>
        <v>3.03647778</v>
      </c>
      <c r="H766" s="4">
        <f t="shared" si="8"/>
        <v>7.410453086</v>
      </c>
      <c r="I766" s="4">
        <f t="shared" si="9"/>
        <v>270.3692423</v>
      </c>
      <c r="J766" s="4">
        <f t="shared" si="10"/>
        <v>-45.24182167</v>
      </c>
      <c r="K766" s="2">
        <f t="shared" si="11"/>
        <v>0.2801907428</v>
      </c>
      <c r="L766" s="76">
        <f t="shared" si="1"/>
        <v>0.09932</v>
      </c>
    </row>
    <row r="767" ht="14.25" customHeight="1">
      <c r="A767" s="83">
        <f t="shared" si="12"/>
        <v>0.09932</v>
      </c>
      <c r="B767" s="4">
        <f t="shared" si="2"/>
        <v>0.4038745855</v>
      </c>
      <c r="C767" s="4">
        <f t="shared" si="3"/>
        <v>0.3979780166</v>
      </c>
      <c r="D767" s="4">
        <f t="shared" si="4"/>
        <v>0.6427863667</v>
      </c>
      <c r="E767" s="4">
        <f t="shared" si="5"/>
        <v>0.1605211183</v>
      </c>
      <c r="F767" s="4">
        <f t="shared" si="6"/>
        <v>2.479287589</v>
      </c>
      <c r="G767" s="4">
        <f t="shared" si="7"/>
        <v>2.950496137</v>
      </c>
      <c r="H767" s="4">
        <f t="shared" si="8"/>
        <v>7.305476112</v>
      </c>
      <c r="I767" s="4">
        <f t="shared" si="9"/>
        <v>270.3692423</v>
      </c>
      <c r="J767" s="4">
        <f t="shared" si="10"/>
        <v>-45.22472413</v>
      </c>
      <c r="K767" s="2">
        <f t="shared" si="11"/>
        <v>0.2802432465</v>
      </c>
      <c r="L767" s="76">
        <f t="shared" si="1"/>
        <v>0.09945</v>
      </c>
    </row>
    <row r="768" ht="14.25" customHeight="1">
      <c r="A768" s="83">
        <f t="shared" si="12"/>
        <v>0.09945</v>
      </c>
      <c r="B768" s="4">
        <f t="shared" si="2"/>
        <v>0.3979953714</v>
      </c>
      <c r="C768" s="4">
        <f t="shared" si="3"/>
        <v>0.3921846389</v>
      </c>
      <c r="D768" s="4">
        <f t="shared" si="4"/>
        <v>0.6334293068</v>
      </c>
      <c r="E768" s="4">
        <f t="shared" si="5"/>
        <v>0.1605060806</v>
      </c>
      <c r="F768" s="4">
        <f t="shared" si="6"/>
        <v>2.443425429</v>
      </c>
      <c r="G768" s="4">
        <f t="shared" si="7"/>
        <v>2.865757357</v>
      </c>
      <c r="H768" s="4">
        <f t="shared" si="8"/>
        <v>7.200479109</v>
      </c>
      <c r="I768" s="4">
        <f t="shared" si="9"/>
        <v>270.3692423</v>
      </c>
      <c r="J768" s="4">
        <f t="shared" si="10"/>
        <v>-45.20762333</v>
      </c>
      <c r="K768" s="2">
        <f t="shared" si="11"/>
        <v>0.2802949859</v>
      </c>
      <c r="L768" s="76">
        <f t="shared" si="1"/>
        <v>0.09958</v>
      </c>
    </row>
    <row r="769" ht="14.25" customHeight="1">
      <c r="A769" s="83">
        <f t="shared" si="12"/>
        <v>0.09958</v>
      </c>
      <c r="B769" s="4">
        <f t="shared" si="2"/>
        <v>0.3921183803</v>
      </c>
      <c r="C769" s="4">
        <f t="shared" si="3"/>
        <v>0.386393452</v>
      </c>
      <c r="D769" s="4">
        <f t="shared" si="4"/>
        <v>0.6240757851</v>
      </c>
      <c r="E769" s="4">
        <f t="shared" si="5"/>
        <v>0.1604912676</v>
      </c>
      <c r="F769" s="4">
        <f t="shared" si="6"/>
        <v>2.407566827</v>
      </c>
      <c r="G769" s="4">
        <f t="shared" si="7"/>
        <v>2.782261453</v>
      </c>
      <c r="H769" s="4">
        <f t="shared" si="8"/>
        <v>7.095462983</v>
      </c>
      <c r="I769" s="4">
        <f t="shared" si="9"/>
        <v>270.3692423</v>
      </c>
      <c r="J769" s="4">
        <f t="shared" si="10"/>
        <v>-45.19051941</v>
      </c>
      <c r="K769" s="2">
        <f t="shared" si="11"/>
        <v>0.2803459613</v>
      </c>
      <c r="L769" s="76">
        <f t="shared" si="1"/>
        <v>0.09971</v>
      </c>
    </row>
    <row r="770" ht="14.25" customHeight="1">
      <c r="A770" s="83">
        <f t="shared" si="12"/>
        <v>0.09971</v>
      </c>
      <c r="B770" s="4">
        <f t="shared" si="2"/>
        <v>0.3862436128</v>
      </c>
      <c r="C770" s="4">
        <f t="shared" si="3"/>
        <v>0.3806044561</v>
      </c>
      <c r="D770" s="4">
        <f t="shared" si="4"/>
        <v>0.6147258022</v>
      </c>
      <c r="E770" s="4">
        <f t="shared" si="5"/>
        <v>0.1604766791</v>
      </c>
      <c r="F770" s="4">
        <f t="shared" si="6"/>
        <v>2.37171194</v>
      </c>
      <c r="G770" s="4">
        <f t="shared" si="7"/>
        <v>2.700008413</v>
      </c>
      <c r="H770" s="4">
        <f t="shared" si="8"/>
        <v>6.990428641</v>
      </c>
      <c r="I770" s="4">
        <f t="shared" si="9"/>
        <v>270.3692423</v>
      </c>
      <c r="J770" s="4">
        <f t="shared" si="10"/>
        <v>-45.17341253</v>
      </c>
      <c r="K770" s="2">
        <f t="shared" si="11"/>
        <v>0.2803961729</v>
      </c>
      <c r="L770" s="76">
        <f t="shared" si="1"/>
        <v>0.09984</v>
      </c>
    </row>
    <row r="771" ht="14.25" customHeight="1">
      <c r="A771" s="83">
        <f t="shared" si="12"/>
        <v>0.09984</v>
      </c>
      <c r="B771" s="4">
        <f t="shared" si="2"/>
        <v>0.3803710692</v>
      </c>
      <c r="C771" s="4">
        <f t="shared" si="3"/>
        <v>0.3748176516</v>
      </c>
      <c r="D771" s="4">
        <f t="shared" si="4"/>
        <v>0.6053793587</v>
      </c>
      <c r="E771" s="4">
        <f t="shared" si="5"/>
        <v>0.160462315</v>
      </c>
      <c r="F771" s="4">
        <f t="shared" si="6"/>
        <v>2.335860926</v>
      </c>
      <c r="G771" s="4">
        <f t="shared" si="7"/>
        <v>2.618998207</v>
      </c>
      <c r="H771" s="4">
        <f t="shared" si="8"/>
        <v>6.885376989</v>
      </c>
      <c r="I771" s="4">
        <f t="shared" si="9"/>
        <v>270.3692423</v>
      </c>
      <c r="J771" s="4">
        <f t="shared" si="10"/>
        <v>-45.15630283</v>
      </c>
      <c r="K771" s="2">
        <f t="shared" si="11"/>
        <v>0.2804456212</v>
      </c>
      <c r="L771" s="76">
        <f t="shared" si="1"/>
        <v>0.09997</v>
      </c>
    </row>
    <row r="772" ht="14.25" customHeight="1">
      <c r="A772" s="83">
        <f t="shared" si="12"/>
        <v>0.09997</v>
      </c>
      <c r="B772" s="4">
        <f t="shared" si="2"/>
        <v>0.3745007498</v>
      </c>
      <c r="C772" s="4">
        <f t="shared" si="3"/>
        <v>0.3690330389</v>
      </c>
      <c r="D772" s="4">
        <f t="shared" si="4"/>
        <v>0.5960364552</v>
      </c>
      <c r="E772" s="4">
        <f t="shared" si="5"/>
        <v>0.1604481749</v>
      </c>
      <c r="F772" s="4">
        <f t="shared" si="6"/>
        <v>2.30001394</v>
      </c>
      <c r="G772" s="4">
        <f t="shared" si="7"/>
        <v>2.539230779</v>
      </c>
      <c r="H772" s="4">
        <f t="shared" si="8"/>
        <v>6.780308931</v>
      </c>
      <c r="I772" s="4">
        <f t="shared" si="9"/>
        <v>270.3692423</v>
      </c>
      <c r="J772" s="4">
        <f t="shared" si="10"/>
        <v>-45.13919045</v>
      </c>
      <c r="K772" s="2">
        <f t="shared" si="11"/>
        <v>0.2804943063</v>
      </c>
      <c r="L772" s="76">
        <f t="shared" si="1"/>
        <v>0.1001</v>
      </c>
    </row>
    <row r="773" ht="14.25" customHeight="1">
      <c r="A773" s="83">
        <f t="shared" si="12"/>
        <v>0.1001</v>
      </c>
      <c r="B773" s="4">
        <f t="shared" si="2"/>
        <v>0.368632655</v>
      </c>
      <c r="C773" s="4">
        <f t="shared" si="3"/>
        <v>0.3632506183</v>
      </c>
      <c r="D773" s="4">
        <f t="shared" si="4"/>
        <v>0.5866970924</v>
      </c>
      <c r="E773" s="4">
        <f t="shared" si="5"/>
        <v>0.1604342588</v>
      </c>
      <c r="F773" s="4">
        <f t="shared" si="6"/>
        <v>2.264171138</v>
      </c>
      <c r="G773" s="4">
        <f t="shared" si="7"/>
        <v>2.460706052</v>
      </c>
      <c r="H773" s="4">
        <f t="shared" si="8"/>
        <v>6.675225372</v>
      </c>
      <c r="I773" s="4">
        <f t="shared" si="9"/>
        <v>270.3692423</v>
      </c>
      <c r="J773" s="4">
        <f t="shared" si="10"/>
        <v>-45.12207555</v>
      </c>
      <c r="K773" s="2">
        <f t="shared" si="11"/>
        <v>0.2805422285</v>
      </c>
      <c r="L773" s="76">
        <f t="shared" si="1"/>
        <v>0.10023</v>
      </c>
    </row>
    <row r="774" ht="14.25" customHeight="1">
      <c r="A774" s="83">
        <f t="shared" si="12"/>
        <v>0.10023</v>
      </c>
      <c r="B774" s="4">
        <f t="shared" si="2"/>
        <v>0.3627667852</v>
      </c>
      <c r="C774" s="4">
        <f t="shared" si="3"/>
        <v>0.3574703902</v>
      </c>
      <c r="D774" s="4">
        <f t="shared" si="4"/>
        <v>0.5773612706</v>
      </c>
      <c r="E774" s="4">
        <f t="shared" si="5"/>
        <v>0.1604205664</v>
      </c>
      <c r="F774" s="4">
        <f t="shared" si="6"/>
        <v>2.228332677</v>
      </c>
      <c r="G774" s="4">
        <f t="shared" si="7"/>
        <v>2.383423928</v>
      </c>
      <c r="H774" s="4">
        <f t="shared" si="8"/>
        <v>6.570127215</v>
      </c>
      <c r="I774" s="4">
        <f t="shared" si="9"/>
        <v>270.3692423</v>
      </c>
      <c r="J774" s="4">
        <f t="shared" si="10"/>
        <v>-45.10495827</v>
      </c>
      <c r="K774" s="2">
        <f t="shared" si="11"/>
        <v>0.2805893882</v>
      </c>
      <c r="L774" s="76">
        <f t="shared" si="1"/>
        <v>0.10036</v>
      </c>
    </row>
    <row r="775" ht="14.25" customHeight="1">
      <c r="A775" s="83">
        <f t="shared" si="12"/>
        <v>0.10036</v>
      </c>
      <c r="B775" s="4">
        <f t="shared" si="2"/>
        <v>0.3569031407</v>
      </c>
      <c r="C775" s="4">
        <f t="shared" si="3"/>
        <v>0.3516923548</v>
      </c>
      <c r="D775" s="4">
        <f t="shared" si="4"/>
        <v>0.5680289904</v>
      </c>
      <c r="E775" s="4">
        <f t="shared" si="5"/>
        <v>0.1604070976</v>
      </c>
      <c r="F775" s="4">
        <f t="shared" si="6"/>
        <v>2.192498711</v>
      </c>
      <c r="G775" s="4">
        <f t="shared" si="7"/>
        <v>2.307384287</v>
      </c>
      <c r="H775" s="4">
        <f t="shared" si="8"/>
        <v>6.465015362</v>
      </c>
      <c r="I775" s="4">
        <f t="shared" si="9"/>
        <v>270.3692423</v>
      </c>
      <c r="J775" s="4">
        <f t="shared" si="10"/>
        <v>-45.08783877</v>
      </c>
      <c r="K775" s="2">
        <f t="shared" si="11"/>
        <v>0.2806357856</v>
      </c>
      <c r="L775" s="76">
        <f t="shared" si="1"/>
        <v>0.10049</v>
      </c>
    </row>
    <row r="776" ht="14.25" customHeight="1">
      <c r="A776" s="83">
        <f t="shared" si="12"/>
        <v>0.10049</v>
      </c>
      <c r="B776" s="4">
        <f t="shared" si="2"/>
        <v>0.3510417216</v>
      </c>
      <c r="C776" s="4">
        <f t="shared" si="3"/>
        <v>0.3459165125</v>
      </c>
      <c r="D776" s="4">
        <f t="shared" si="4"/>
        <v>0.5587002523</v>
      </c>
      <c r="E776" s="4">
        <f t="shared" si="5"/>
        <v>0.1603938522</v>
      </c>
      <c r="F776" s="4">
        <f t="shared" si="6"/>
        <v>2.156669397</v>
      </c>
      <c r="G776" s="4">
        <f t="shared" si="7"/>
        <v>2.232586986</v>
      </c>
      <c r="H776" s="4">
        <f t="shared" si="8"/>
        <v>6.359890716</v>
      </c>
      <c r="I776" s="4">
        <f t="shared" si="9"/>
        <v>270.3692423</v>
      </c>
      <c r="J776" s="4">
        <f t="shared" si="10"/>
        <v>-45.07071718</v>
      </c>
      <c r="K776" s="2">
        <f t="shared" si="11"/>
        <v>0.280681421</v>
      </c>
      <c r="L776" s="76">
        <f t="shared" si="1"/>
        <v>0.10062</v>
      </c>
    </row>
    <row r="777" ht="14.25" customHeight="1">
      <c r="A777" s="83">
        <f t="shared" si="12"/>
        <v>0.10062</v>
      </c>
      <c r="B777" s="4">
        <f t="shared" si="2"/>
        <v>0.3451825284</v>
      </c>
      <c r="C777" s="4">
        <f t="shared" si="3"/>
        <v>0.3401428635</v>
      </c>
      <c r="D777" s="4">
        <f t="shared" si="4"/>
        <v>0.5493750566</v>
      </c>
      <c r="E777" s="4">
        <f t="shared" si="5"/>
        <v>0.1603808299</v>
      </c>
      <c r="F777" s="4">
        <f t="shared" si="6"/>
        <v>2.120844889</v>
      </c>
      <c r="G777" s="4">
        <f t="shared" si="7"/>
        <v>2.159031862</v>
      </c>
      <c r="H777" s="4">
        <f t="shared" si="8"/>
        <v>6.254754178</v>
      </c>
      <c r="I777" s="4">
        <f t="shared" si="9"/>
        <v>270.3692423</v>
      </c>
      <c r="J777" s="4">
        <f t="shared" si="10"/>
        <v>-45.05359365</v>
      </c>
      <c r="K777" s="2">
        <f t="shared" si="11"/>
        <v>0.2807262948</v>
      </c>
      <c r="L777" s="76">
        <f t="shared" si="1"/>
        <v>0.10075</v>
      </c>
    </row>
    <row r="778" ht="14.25" customHeight="1">
      <c r="A778" s="83">
        <f t="shared" si="12"/>
        <v>0.10075</v>
      </c>
      <c r="B778" s="4">
        <f t="shared" si="2"/>
        <v>0.3393255612</v>
      </c>
      <c r="C778" s="4">
        <f t="shared" si="3"/>
        <v>0.334371408</v>
      </c>
      <c r="D778" s="4">
        <f t="shared" si="4"/>
        <v>0.5400534038</v>
      </c>
      <c r="E778" s="4">
        <f t="shared" si="5"/>
        <v>0.1603680306</v>
      </c>
      <c r="F778" s="4">
        <f t="shared" si="6"/>
        <v>2.085025343</v>
      </c>
      <c r="G778" s="4">
        <f t="shared" si="7"/>
        <v>2.086718727</v>
      </c>
      <c r="H778" s="4">
        <f t="shared" si="8"/>
        <v>6.149606647</v>
      </c>
      <c r="I778" s="4">
        <f t="shared" si="9"/>
        <v>270.3692423</v>
      </c>
      <c r="J778" s="4">
        <f t="shared" si="10"/>
        <v>-45.03646833</v>
      </c>
      <c r="K778" s="2">
        <f t="shared" si="11"/>
        <v>0.2807704071</v>
      </c>
      <c r="L778" s="76">
        <f t="shared" si="1"/>
        <v>0.10088</v>
      </c>
    </row>
    <row r="779" ht="14.25" customHeight="1">
      <c r="A779" s="83">
        <f t="shared" si="12"/>
        <v>0.10088</v>
      </c>
      <c r="B779" s="4">
        <f t="shared" si="2"/>
        <v>0.3334708203</v>
      </c>
      <c r="C779" s="4">
        <f t="shared" si="3"/>
        <v>0.3286021463</v>
      </c>
      <c r="D779" s="4">
        <f t="shared" si="4"/>
        <v>0.5307352943</v>
      </c>
      <c r="E779" s="4">
        <f t="shared" si="5"/>
        <v>0.1603554541</v>
      </c>
      <c r="F779" s="4">
        <f t="shared" si="6"/>
        <v>2.049210912</v>
      </c>
      <c r="G779" s="4">
        <f t="shared" si="7"/>
        <v>2.015647374</v>
      </c>
      <c r="H779" s="4">
        <f t="shared" si="8"/>
        <v>6.044449023</v>
      </c>
      <c r="I779" s="4">
        <f t="shared" si="9"/>
        <v>270.3692423</v>
      </c>
      <c r="J779" s="4">
        <f t="shared" si="10"/>
        <v>-45.01934137</v>
      </c>
      <c r="K779" s="2">
        <f t="shared" si="11"/>
        <v>0.2808137583</v>
      </c>
      <c r="L779" s="76">
        <f t="shared" si="1"/>
        <v>0.10101</v>
      </c>
    </row>
    <row r="780" ht="14.25" customHeight="1">
      <c r="A780" s="83">
        <f t="shared" si="12"/>
        <v>0.10101</v>
      </c>
      <c r="B780" s="4">
        <f t="shared" si="2"/>
        <v>0.3276183059</v>
      </c>
      <c r="C780" s="4">
        <f t="shared" si="3"/>
        <v>0.3228350787</v>
      </c>
      <c r="D780" s="4">
        <f t="shared" si="4"/>
        <v>0.5214207284</v>
      </c>
      <c r="E780" s="4">
        <f t="shared" si="5"/>
        <v>0.1603431001</v>
      </c>
      <c r="F780" s="4">
        <f t="shared" si="6"/>
        <v>2.013401752</v>
      </c>
      <c r="G780" s="4">
        <f t="shared" si="7"/>
        <v>1.945817574</v>
      </c>
      <c r="H780" s="4">
        <f t="shared" si="8"/>
        <v>5.939282204</v>
      </c>
      <c r="I780" s="4">
        <f t="shared" si="9"/>
        <v>270.3692423</v>
      </c>
      <c r="J780" s="4">
        <f t="shared" si="10"/>
        <v>-45.00221291</v>
      </c>
      <c r="K780" s="2">
        <f t="shared" si="11"/>
        <v>0.2808563487</v>
      </c>
      <c r="L780" s="76">
        <f t="shared" si="1"/>
        <v>0.10114</v>
      </c>
    </row>
    <row r="781" ht="14.25" customHeight="1">
      <c r="A781" s="83">
        <f t="shared" si="12"/>
        <v>0.10114</v>
      </c>
      <c r="B781" s="4">
        <f t="shared" si="2"/>
        <v>0.3217680183</v>
      </c>
      <c r="C781" s="4">
        <f t="shared" si="3"/>
        <v>0.3170702052</v>
      </c>
      <c r="D781" s="4">
        <f t="shared" si="4"/>
        <v>0.5121097064</v>
      </c>
      <c r="E781" s="4">
        <f t="shared" si="5"/>
        <v>0.1603309686</v>
      </c>
      <c r="F781" s="4">
        <f t="shared" si="6"/>
        <v>1.977598015</v>
      </c>
      <c r="G781" s="4">
        <f t="shared" si="7"/>
        <v>1.877229076</v>
      </c>
      <c r="H781" s="4">
        <f t="shared" si="8"/>
        <v>5.834107088</v>
      </c>
      <c r="I781" s="4">
        <f t="shared" si="9"/>
        <v>270.3692423</v>
      </c>
      <c r="J781" s="4">
        <f t="shared" si="10"/>
        <v>-44.98508309</v>
      </c>
      <c r="K781" s="2">
        <f t="shared" si="11"/>
        <v>0.2808981785</v>
      </c>
      <c r="L781" s="76">
        <f t="shared" si="1"/>
        <v>0.10127</v>
      </c>
    </row>
    <row r="782" ht="14.25" customHeight="1">
      <c r="A782" s="83">
        <f t="shared" si="12"/>
        <v>0.10127</v>
      </c>
      <c r="B782" s="4">
        <f t="shared" si="2"/>
        <v>0.3159199575</v>
      </c>
      <c r="C782" s="4">
        <f t="shared" si="3"/>
        <v>0.3113075261</v>
      </c>
      <c r="D782" s="4">
        <f t="shared" si="4"/>
        <v>0.5028022285</v>
      </c>
      <c r="E782" s="4">
        <f t="shared" si="5"/>
        <v>0.1603190592</v>
      </c>
      <c r="F782" s="4">
        <f t="shared" si="6"/>
        <v>1.941799856</v>
      </c>
      <c r="G782" s="4">
        <f t="shared" si="7"/>
        <v>1.809881606</v>
      </c>
      <c r="H782" s="4">
        <f t="shared" si="8"/>
        <v>5.72892457</v>
      </c>
      <c r="I782" s="4">
        <f t="shared" si="9"/>
        <v>270.3692423</v>
      </c>
      <c r="J782" s="4">
        <f t="shared" si="10"/>
        <v>-44.96795208</v>
      </c>
      <c r="K782" s="2">
        <f t="shared" si="11"/>
        <v>0.2809392481</v>
      </c>
      <c r="L782" s="76">
        <f t="shared" si="1"/>
        <v>0.1014</v>
      </c>
    </row>
    <row r="783" ht="14.25" customHeight="1">
      <c r="A783" s="83">
        <f t="shared" si="12"/>
        <v>0.1014</v>
      </c>
      <c r="B783" s="4">
        <f t="shared" si="2"/>
        <v>0.3100741237</v>
      </c>
      <c r="C783" s="4">
        <f t="shared" si="3"/>
        <v>0.3055470415</v>
      </c>
      <c r="D783" s="4">
        <f t="shared" si="4"/>
        <v>0.4934982951</v>
      </c>
      <c r="E783" s="4">
        <f t="shared" si="5"/>
        <v>0.1603073718</v>
      </c>
      <c r="F783" s="4">
        <f t="shared" si="6"/>
        <v>1.906007428</v>
      </c>
      <c r="G783" s="4">
        <f t="shared" si="7"/>
        <v>1.743774872</v>
      </c>
      <c r="H783" s="4">
        <f t="shared" si="8"/>
        <v>5.623735547</v>
      </c>
      <c r="I783" s="4">
        <f t="shared" si="9"/>
        <v>270.3692423</v>
      </c>
      <c r="J783" s="4">
        <f t="shared" si="10"/>
        <v>-44.95082</v>
      </c>
      <c r="K783" s="2">
        <f t="shared" si="11"/>
        <v>0.2809795577</v>
      </c>
      <c r="L783" s="76">
        <f t="shared" si="1"/>
        <v>0.10153</v>
      </c>
    </row>
    <row r="784" ht="14.25" customHeight="1">
      <c r="A784" s="83">
        <f t="shared" si="12"/>
        <v>0.10153</v>
      </c>
      <c r="B784" s="4">
        <f t="shared" si="2"/>
        <v>0.3042305171</v>
      </c>
      <c r="C784" s="4">
        <f t="shared" si="3"/>
        <v>0.2997887515</v>
      </c>
      <c r="D784" s="4">
        <f t="shared" si="4"/>
        <v>0.4841979064</v>
      </c>
      <c r="E784" s="4">
        <f t="shared" si="5"/>
        <v>0.1602959062</v>
      </c>
      <c r="F784" s="4">
        <f t="shared" si="6"/>
        <v>1.870220885</v>
      </c>
      <c r="G784" s="4">
        <f t="shared" si="7"/>
        <v>1.678908555</v>
      </c>
      <c r="H784" s="4">
        <f t="shared" si="8"/>
        <v>5.518540912</v>
      </c>
      <c r="I784" s="4">
        <f t="shared" si="9"/>
        <v>270.3692423</v>
      </c>
      <c r="J784" s="4">
        <f t="shared" si="10"/>
        <v>-44.93368701</v>
      </c>
      <c r="K784" s="2">
        <f t="shared" si="11"/>
        <v>0.2810191077</v>
      </c>
      <c r="L784" s="76">
        <f t="shared" si="1"/>
        <v>0.10166</v>
      </c>
    </row>
    <row r="785" ht="14.25" customHeight="1">
      <c r="A785" s="83">
        <f t="shared" si="12"/>
        <v>0.10166</v>
      </c>
      <c r="B785" s="4">
        <f t="shared" si="2"/>
        <v>0.2983891378</v>
      </c>
      <c r="C785" s="4">
        <f t="shared" si="3"/>
        <v>0.2940326564</v>
      </c>
      <c r="D785" s="4">
        <f t="shared" si="4"/>
        <v>0.4749010624</v>
      </c>
      <c r="E785" s="4">
        <f t="shared" si="5"/>
        <v>0.1602846622</v>
      </c>
      <c r="F785" s="4">
        <f t="shared" si="6"/>
        <v>1.834440378</v>
      </c>
      <c r="G785" s="4">
        <f t="shared" si="7"/>
        <v>1.61528232</v>
      </c>
      <c r="H785" s="4">
        <f t="shared" si="8"/>
        <v>5.413341559</v>
      </c>
      <c r="I785" s="4">
        <f t="shared" si="9"/>
        <v>270.3692423</v>
      </c>
      <c r="J785" s="4">
        <f t="shared" si="10"/>
        <v>-44.91655325</v>
      </c>
      <c r="K785" s="2">
        <f t="shared" si="11"/>
        <v>0.2810578983</v>
      </c>
      <c r="L785" s="76">
        <f t="shared" si="1"/>
        <v>0.10179</v>
      </c>
    </row>
    <row r="786" ht="14.25" customHeight="1">
      <c r="A786" s="83">
        <f t="shared" si="12"/>
        <v>0.10179</v>
      </c>
      <c r="B786" s="4">
        <f t="shared" si="2"/>
        <v>0.2925499859</v>
      </c>
      <c r="C786" s="4">
        <f t="shared" si="3"/>
        <v>0.2882787561</v>
      </c>
      <c r="D786" s="4">
        <f t="shared" si="4"/>
        <v>0.4656077635</v>
      </c>
      <c r="E786" s="4">
        <f t="shared" si="5"/>
        <v>0.1602736396</v>
      </c>
      <c r="F786" s="4">
        <f t="shared" si="6"/>
        <v>1.798666061</v>
      </c>
      <c r="G786" s="4">
        <f t="shared" si="7"/>
        <v>1.552895808</v>
      </c>
      <c r="H786" s="4">
        <f t="shared" si="8"/>
        <v>5.308138381</v>
      </c>
      <c r="I786" s="4">
        <f t="shared" si="9"/>
        <v>270.3692423</v>
      </c>
      <c r="J786" s="4">
        <f t="shared" si="10"/>
        <v>-44.89941887</v>
      </c>
      <c r="K786" s="2">
        <f t="shared" si="11"/>
        <v>0.2810959298</v>
      </c>
      <c r="L786" s="76">
        <f t="shared" si="1"/>
        <v>0.10192</v>
      </c>
    </row>
    <row r="787" ht="14.25" customHeight="1">
      <c r="A787" s="83">
        <f t="shared" si="12"/>
        <v>0.10192</v>
      </c>
      <c r="B787" s="4">
        <f t="shared" si="2"/>
        <v>0.2867130614</v>
      </c>
      <c r="C787" s="4">
        <f t="shared" si="3"/>
        <v>0.2825270507</v>
      </c>
      <c r="D787" s="4">
        <f t="shared" si="4"/>
        <v>0.4563180097</v>
      </c>
      <c r="E787" s="4">
        <f t="shared" si="5"/>
        <v>0.1602628381</v>
      </c>
      <c r="F787" s="4">
        <f t="shared" si="6"/>
        <v>1.762898087</v>
      </c>
      <c r="G787" s="4">
        <f t="shared" si="7"/>
        <v>1.491748639</v>
      </c>
      <c r="H787" s="4">
        <f t="shared" si="8"/>
        <v>5.202932268</v>
      </c>
      <c r="I787" s="4">
        <f t="shared" si="9"/>
        <v>270.3692423</v>
      </c>
      <c r="J787" s="4">
        <f t="shared" si="10"/>
        <v>-44.88228401</v>
      </c>
      <c r="K787" s="2">
        <f t="shared" si="11"/>
        <v>0.2811332025</v>
      </c>
      <c r="L787" s="76">
        <f t="shared" si="1"/>
        <v>0.10205</v>
      </c>
    </row>
    <row r="788" ht="14.25" customHeight="1">
      <c r="A788" s="83">
        <f t="shared" si="12"/>
        <v>0.10205</v>
      </c>
      <c r="B788" s="4">
        <f t="shared" si="2"/>
        <v>0.2808783645</v>
      </c>
      <c r="C788" s="4">
        <f t="shared" si="3"/>
        <v>0.2767775404</v>
      </c>
      <c r="D788" s="4">
        <f t="shared" si="4"/>
        <v>0.4470318012</v>
      </c>
      <c r="E788" s="4">
        <f t="shared" si="5"/>
        <v>0.1602522576</v>
      </c>
      <c r="F788" s="4">
        <f t="shared" si="6"/>
        <v>1.727136606</v>
      </c>
      <c r="G788" s="4">
        <f t="shared" si="7"/>
        <v>1.431840411</v>
      </c>
      <c r="H788" s="4">
        <f t="shared" si="8"/>
        <v>5.09772411</v>
      </c>
      <c r="I788" s="4">
        <f t="shared" si="9"/>
        <v>270.3692423</v>
      </c>
      <c r="J788" s="4">
        <f t="shared" si="10"/>
        <v>-44.86514881</v>
      </c>
      <c r="K788" s="2">
        <f t="shared" si="11"/>
        <v>0.2811697167</v>
      </c>
      <c r="L788" s="76">
        <f t="shared" si="1"/>
        <v>0.10218</v>
      </c>
    </row>
    <row r="789" ht="14.25" customHeight="1">
      <c r="A789" s="83">
        <f t="shared" si="12"/>
        <v>0.10218</v>
      </c>
      <c r="B789" s="4">
        <f t="shared" si="2"/>
        <v>0.2750458951</v>
      </c>
      <c r="C789" s="4">
        <f t="shared" si="3"/>
        <v>0.2710302251</v>
      </c>
      <c r="D789" s="4">
        <f t="shared" si="4"/>
        <v>0.4377491379</v>
      </c>
      <c r="E789" s="4">
        <f t="shared" si="5"/>
        <v>0.1602418979</v>
      </c>
      <c r="F789" s="4">
        <f t="shared" si="6"/>
        <v>1.691381771</v>
      </c>
      <c r="G789" s="4">
        <f t="shared" si="7"/>
        <v>1.373170701</v>
      </c>
      <c r="H789" s="4">
        <f t="shared" si="8"/>
        <v>4.992514797</v>
      </c>
      <c r="I789" s="4">
        <f t="shared" ref="I789:I897" si="13">IF(B789&gt;0,$P$9+$P$10+$P$14+ O1801*(B789-B788)/($P$2),0)</f>
        <v>270.3692423</v>
      </c>
      <c r="J789" s="4">
        <f t="shared" si="10"/>
        <v>-44.84801343</v>
      </c>
      <c r="K789" s="2">
        <f t="shared" si="11"/>
        <v>0.2812054726</v>
      </c>
      <c r="L789" s="76">
        <f t="shared" si="1"/>
        <v>0.10231</v>
      </c>
    </row>
    <row r="790" ht="14.25" customHeight="1">
      <c r="A790" s="83">
        <f t="shared" si="12"/>
        <v>0.10231</v>
      </c>
      <c r="B790" s="4">
        <f t="shared" si="2"/>
        <v>0.2692156534</v>
      </c>
      <c r="C790" s="4">
        <f t="shared" si="3"/>
        <v>0.2652851049</v>
      </c>
      <c r="D790" s="4">
        <f t="shared" si="4"/>
        <v>0.42847002</v>
      </c>
      <c r="E790" s="4">
        <f t="shared" si="5"/>
        <v>0.1602317588</v>
      </c>
      <c r="F790" s="4">
        <f t="shared" si="6"/>
        <v>1.655633733</v>
      </c>
      <c r="G790" s="4">
        <f t="shared" si="7"/>
        <v>1.315739067</v>
      </c>
      <c r="H790" s="4">
        <f t="shared" si="8"/>
        <v>4.887305216</v>
      </c>
      <c r="I790" s="4">
        <f t="shared" si="13"/>
        <v>270.3692423</v>
      </c>
      <c r="J790" s="4">
        <f t="shared" si="10"/>
        <v>-44.83087801</v>
      </c>
      <c r="K790" s="2">
        <f t="shared" si="11"/>
        <v>0.2812404707</v>
      </c>
      <c r="L790" s="76">
        <f t="shared" si="1"/>
        <v>0.10244</v>
      </c>
    </row>
    <row r="791" ht="14.25" customHeight="1">
      <c r="A791" s="83">
        <f t="shared" si="12"/>
        <v>0.10244</v>
      </c>
      <c r="B791" s="4">
        <f t="shared" si="2"/>
        <v>0.2633876393</v>
      </c>
      <c r="C791" s="4">
        <f t="shared" si="3"/>
        <v>0.2595421797</v>
      </c>
      <c r="D791" s="4">
        <f t="shared" si="4"/>
        <v>0.4191944474</v>
      </c>
      <c r="E791" s="4">
        <f t="shared" si="5"/>
        <v>0.16022184</v>
      </c>
      <c r="F791" s="4">
        <f t="shared" si="6"/>
        <v>1.619892642</v>
      </c>
      <c r="G791" s="4">
        <f t="shared" si="7"/>
        <v>1.259545043</v>
      </c>
      <c r="H791" s="4">
        <f t="shared" si="8"/>
        <v>4.782096254</v>
      </c>
      <c r="I791" s="4">
        <f t="shared" si="13"/>
        <v>270.3692423</v>
      </c>
      <c r="J791" s="4">
        <f t="shared" si="10"/>
        <v>-44.81374268</v>
      </c>
      <c r="K791" s="2">
        <f t="shared" si="11"/>
        <v>0.2812747111</v>
      </c>
      <c r="L791" s="76">
        <f t="shared" si="1"/>
        <v>0.10257</v>
      </c>
    </row>
    <row r="792" ht="14.25" customHeight="1">
      <c r="A792" s="83">
        <f t="shared" si="12"/>
        <v>0.10257</v>
      </c>
      <c r="B792" s="4">
        <f t="shared" si="2"/>
        <v>0.2575618527</v>
      </c>
      <c r="C792" s="4">
        <f t="shared" si="3"/>
        <v>0.2538014497</v>
      </c>
      <c r="D792" s="4">
        <f t="shared" si="4"/>
        <v>0.4099224201</v>
      </c>
      <c r="E792" s="4">
        <f t="shared" si="5"/>
        <v>0.1602121413</v>
      </c>
      <c r="F792" s="4">
        <f t="shared" si="6"/>
        <v>1.584158651</v>
      </c>
      <c r="G792" s="4">
        <f t="shared" si="7"/>
        <v>1.204588143</v>
      </c>
      <c r="H792" s="4">
        <f t="shared" si="8"/>
        <v>4.676888796</v>
      </c>
      <c r="I792" s="4">
        <f t="shared" si="13"/>
        <v>270.3692423</v>
      </c>
      <c r="J792" s="4">
        <f t="shared" si="10"/>
        <v>-44.79660761</v>
      </c>
      <c r="K792" s="2">
        <f t="shared" si="11"/>
        <v>0.2813081941</v>
      </c>
      <c r="L792" s="76">
        <f t="shared" si="1"/>
        <v>0.1027</v>
      </c>
    </row>
    <row r="793" ht="14.25" customHeight="1">
      <c r="A793" s="83">
        <f t="shared" si="12"/>
        <v>0.1027</v>
      </c>
      <c r="B793" s="4">
        <f t="shared" si="2"/>
        <v>0.2517382937</v>
      </c>
      <c r="C793" s="4">
        <f t="shared" si="3"/>
        <v>0.2480629146</v>
      </c>
      <c r="D793" s="4">
        <f t="shared" si="4"/>
        <v>0.4006539381</v>
      </c>
      <c r="E793" s="4">
        <f t="shared" si="5"/>
        <v>0.1602026626</v>
      </c>
      <c r="F793" s="4">
        <f t="shared" si="6"/>
        <v>1.548431909</v>
      </c>
      <c r="G793" s="4">
        <f t="shared" si="7"/>
        <v>1.150867861</v>
      </c>
      <c r="H793" s="4">
        <f t="shared" si="8"/>
        <v>4.571683726</v>
      </c>
      <c r="I793" s="4">
        <f t="shared" si="13"/>
        <v>270.3692423</v>
      </c>
      <c r="J793" s="4">
        <f t="shared" si="10"/>
        <v>-44.77947292</v>
      </c>
      <c r="K793" s="2">
        <f t="shared" si="11"/>
        <v>0.2813409201</v>
      </c>
      <c r="L793" s="76">
        <f t="shared" si="1"/>
        <v>0.10283</v>
      </c>
    </row>
    <row r="794" ht="14.25" customHeight="1">
      <c r="A794" s="83">
        <f t="shared" si="12"/>
        <v>0.10283</v>
      </c>
      <c r="B794" s="4">
        <f t="shared" si="2"/>
        <v>0.2459169622</v>
      </c>
      <c r="C794" s="4">
        <f t="shared" si="3"/>
        <v>0.2423265746</v>
      </c>
      <c r="D794" s="4">
        <f t="shared" si="4"/>
        <v>0.3913890013</v>
      </c>
      <c r="E794" s="4">
        <f t="shared" si="5"/>
        <v>0.1601934036</v>
      </c>
      <c r="F794" s="4">
        <f t="shared" si="6"/>
        <v>1.512712566</v>
      </c>
      <c r="G794" s="4">
        <f t="shared" si="7"/>
        <v>1.098383667</v>
      </c>
      <c r="H794" s="4">
        <f t="shared" si="8"/>
        <v>4.466481927</v>
      </c>
      <c r="I794" s="4">
        <f t="shared" si="13"/>
        <v>270.3692423</v>
      </c>
      <c r="J794" s="4">
        <f t="shared" si="10"/>
        <v>-44.76233876</v>
      </c>
      <c r="K794" s="2">
        <f t="shared" si="11"/>
        <v>0.2813728893</v>
      </c>
      <c r="L794" s="76">
        <f t="shared" si="1"/>
        <v>0.10296</v>
      </c>
    </row>
    <row r="795" ht="14.25" customHeight="1">
      <c r="A795" s="83">
        <f t="shared" si="12"/>
        <v>0.10296</v>
      </c>
      <c r="B795" s="4">
        <f t="shared" si="2"/>
        <v>0.2400978582</v>
      </c>
      <c r="C795" s="4">
        <f t="shared" si="3"/>
        <v>0.2365924295</v>
      </c>
      <c r="D795" s="4">
        <f t="shared" si="4"/>
        <v>0.3821276096</v>
      </c>
      <c r="E795" s="4">
        <f t="shared" si="5"/>
        <v>0.1601843641</v>
      </c>
      <c r="F795" s="4">
        <f t="shared" si="6"/>
        <v>1.477000772</v>
      </c>
      <c r="G795" s="4">
        <f t="shared" si="7"/>
        <v>1.047135015</v>
      </c>
      <c r="H795" s="4">
        <f t="shared" si="8"/>
        <v>4.36128428</v>
      </c>
      <c r="I795" s="4">
        <f t="shared" si="13"/>
        <v>270.3692423</v>
      </c>
      <c r="J795" s="4">
        <f t="shared" si="10"/>
        <v>-44.74520528</v>
      </c>
      <c r="K795" s="2">
        <f t="shared" si="11"/>
        <v>0.281404102</v>
      </c>
      <c r="L795" s="76">
        <f t="shared" si="1"/>
        <v>0.10309</v>
      </c>
    </row>
    <row r="796" ht="14.25" customHeight="1">
      <c r="A796" s="83">
        <f t="shared" si="12"/>
        <v>0.10309</v>
      </c>
      <c r="B796" s="4">
        <f t="shared" si="2"/>
        <v>0.2342809815</v>
      </c>
      <c r="C796" s="4">
        <f t="shared" si="3"/>
        <v>0.2308604792</v>
      </c>
      <c r="D796" s="4">
        <f t="shared" si="4"/>
        <v>0.3728697628</v>
      </c>
      <c r="E796" s="4">
        <f t="shared" si="5"/>
        <v>0.160175544</v>
      </c>
      <c r="F796" s="4">
        <f t="shared" si="6"/>
        <v>1.441296677</v>
      </c>
      <c r="G796" s="4">
        <f t="shared" si="7"/>
        <v>0.9971213329</v>
      </c>
      <c r="H796" s="4">
        <f t="shared" si="8"/>
        <v>4.256091666</v>
      </c>
      <c r="I796" s="4">
        <f t="shared" si="13"/>
        <v>270.3692423</v>
      </c>
      <c r="J796" s="4">
        <f t="shared" si="10"/>
        <v>-44.72807262</v>
      </c>
      <c r="K796" s="2">
        <f t="shared" si="11"/>
        <v>0.2814345585</v>
      </c>
      <c r="L796" s="76">
        <f t="shared" si="1"/>
        <v>0.10322</v>
      </c>
    </row>
    <row r="797" ht="14.25" customHeight="1">
      <c r="A797" s="83">
        <f t="shared" si="12"/>
        <v>0.10322</v>
      </c>
      <c r="B797" s="4">
        <f t="shared" si="2"/>
        <v>0.2284663321</v>
      </c>
      <c r="C797" s="4">
        <f t="shared" si="3"/>
        <v>0.2251307236</v>
      </c>
      <c r="D797" s="4">
        <f t="shared" si="4"/>
        <v>0.3636154608</v>
      </c>
      <c r="E797" s="4">
        <f t="shared" si="5"/>
        <v>0.1601669429</v>
      </c>
      <c r="F797" s="4">
        <f t="shared" si="6"/>
        <v>1.405600429</v>
      </c>
      <c r="G797" s="4">
        <f t="shared" si="7"/>
        <v>0.9483420318</v>
      </c>
      <c r="H797" s="4">
        <f t="shared" si="8"/>
        <v>4.150904963</v>
      </c>
      <c r="I797" s="4">
        <f t="shared" si="13"/>
        <v>270.3692423</v>
      </c>
      <c r="J797" s="4">
        <f t="shared" si="10"/>
        <v>-44.71094092</v>
      </c>
      <c r="K797" s="2">
        <f t="shared" si="11"/>
        <v>0.2814642592</v>
      </c>
      <c r="L797" s="76">
        <f t="shared" si="1"/>
        <v>0.10335</v>
      </c>
    </row>
    <row r="798" ht="14.25" customHeight="1">
      <c r="A798" s="83">
        <f t="shared" si="12"/>
        <v>0.10335</v>
      </c>
      <c r="B798" s="4">
        <f t="shared" si="2"/>
        <v>0.2226539098</v>
      </c>
      <c r="C798" s="4">
        <f t="shared" si="3"/>
        <v>0.2194031627</v>
      </c>
      <c r="D798" s="4">
        <f t="shared" si="4"/>
        <v>0.3543647034</v>
      </c>
      <c r="E798" s="4">
        <f t="shared" si="5"/>
        <v>0.1601585607</v>
      </c>
      <c r="F798" s="4">
        <f t="shared" si="6"/>
        <v>1.369912178</v>
      </c>
      <c r="G798" s="4">
        <f t="shared" si="7"/>
        <v>0.9007965001</v>
      </c>
      <c r="H798" s="4">
        <f t="shared" si="8"/>
        <v>4.04572505</v>
      </c>
      <c r="I798" s="4">
        <f t="shared" si="13"/>
        <v>270.3692423</v>
      </c>
      <c r="J798" s="4">
        <f t="shared" si="10"/>
        <v>-44.69381032</v>
      </c>
      <c r="K798" s="2">
        <f t="shared" si="11"/>
        <v>0.2814932042</v>
      </c>
      <c r="L798" s="76">
        <f t="shared" si="1"/>
        <v>0.10348</v>
      </c>
    </row>
    <row r="799" ht="14.25" customHeight="1">
      <c r="A799" s="83">
        <f t="shared" si="12"/>
        <v>0.10348</v>
      </c>
      <c r="B799" s="4">
        <f t="shared" si="2"/>
        <v>0.2168437144</v>
      </c>
      <c r="C799" s="4">
        <f t="shared" si="3"/>
        <v>0.2136777962</v>
      </c>
      <c r="D799" s="4">
        <f t="shared" si="4"/>
        <v>0.3451174903</v>
      </c>
      <c r="E799" s="4">
        <f t="shared" si="5"/>
        <v>0.1601503971</v>
      </c>
      <c r="F799" s="4">
        <f t="shared" si="6"/>
        <v>1.334232072</v>
      </c>
      <c r="G799" s="4">
        <f t="shared" si="7"/>
        <v>0.8544841063</v>
      </c>
      <c r="H799" s="4">
        <f t="shared" si="8"/>
        <v>3.940552801</v>
      </c>
      <c r="I799" s="4">
        <f t="shared" si="13"/>
        <v>270.3692423</v>
      </c>
      <c r="J799" s="4">
        <f t="shared" si="10"/>
        <v>-44.67668098</v>
      </c>
      <c r="K799" s="2">
        <f t="shared" si="11"/>
        <v>0.2815213939</v>
      </c>
      <c r="L799" s="76">
        <f t="shared" si="1"/>
        <v>0.10361</v>
      </c>
    </row>
    <row r="800" ht="14.25" customHeight="1">
      <c r="A800" s="83">
        <f t="shared" si="12"/>
        <v>0.10361</v>
      </c>
      <c r="B800" s="4">
        <f t="shared" si="2"/>
        <v>0.2110357459</v>
      </c>
      <c r="C800" s="4">
        <f t="shared" si="3"/>
        <v>0.207954624</v>
      </c>
      <c r="D800" s="4">
        <f t="shared" si="4"/>
        <v>0.3358738213</v>
      </c>
      <c r="E800" s="4">
        <f t="shared" si="5"/>
        <v>0.1601424521</v>
      </c>
      <c r="F800" s="4">
        <f t="shared" si="6"/>
        <v>1.298560259</v>
      </c>
      <c r="G800" s="4">
        <f t="shared" si="7"/>
        <v>0.809404198</v>
      </c>
      <c r="H800" s="4">
        <f t="shared" si="8"/>
        <v>3.835389093</v>
      </c>
      <c r="I800" s="4">
        <f t="shared" si="13"/>
        <v>270.3692423</v>
      </c>
      <c r="J800" s="4">
        <f t="shared" si="10"/>
        <v>-44.65955303</v>
      </c>
      <c r="K800" s="2">
        <f t="shared" si="11"/>
        <v>0.2815488285</v>
      </c>
      <c r="L800" s="76">
        <f t="shared" si="1"/>
        <v>0.10374</v>
      </c>
    </row>
    <row r="801" ht="14.25" customHeight="1">
      <c r="A801" s="83">
        <f t="shared" si="12"/>
        <v>0.10374</v>
      </c>
      <c r="B801" s="4">
        <f t="shared" si="2"/>
        <v>0.205230004</v>
      </c>
      <c r="C801" s="4">
        <f t="shared" si="3"/>
        <v>0.2022336459</v>
      </c>
      <c r="D801" s="4">
        <f t="shared" si="4"/>
        <v>0.3266336961</v>
      </c>
      <c r="E801" s="4">
        <f t="shared" si="5"/>
        <v>0.1601347252</v>
      </c>
      <c r="F801" s="4">
        <f t="shared" si="6"/>
        <v>1.262896887</v>
      </c>
      <c r="G801" s="4">
        <f t="shared" si="7"/>
        <v>0.7655561024</v>
      </c>
      <c r="H801" s="4">
        <f t="shared" si="8"/>
        <v>3.730234797</v>
      </c>
      <c r="I801" s="4">
        <f t="shared" si="13"/>
        <v>270.3692423</v>
      </c>
      <c r="J801" s="4">
        <f t="shared" si="10"/>
        <v>-44.6424266</v>
      </c>
      <c r="K801" s="2">
        <f t="shared" si="11"/>
        <v>0.2815755084</v>
      </c>
      <c r="L801" s="76">
        <f t="shared" si="1"/>
        <v>0.10387</v>
      </c>
    </row>
    <row r="802" ht="14.25" customHeight="1">
      <c r="A802" s="83">
        <f t="shared" si="12"/>
        <v>0.10387</v>
      </c>
      <c r="B802" s="4">
        <f t="shared" si="2"/>
        <v>0.1994264885</v>
      </c>
      <c r="C802" s="4">
        <f t="shared" si="3"/>
        <v>0.1965148618</v>
      </c>
      <c r="D802" s="4">
        <f t="shared" si="4"/>
        <v>0.3173971143</v>
      </c>
      <c r="E802" s="4">
        <f t="shared" si="5"/>
        <v>0.1601272164</v>
      </c>
      <c r="F802" s="4">
        <f t="shared" si="6"/>
        <v>1.227242103</v>
      </c>
      <c r="G802" s="4">
        <f t="shared" si="7"/>
        <v>0.7229391262</v>
      </c>
      <c r="H802" s="4">
        <f t="shared" si="8"/>
        <v>3.625090787</v>
      </c>
      <c r="I802" s="4">
        <f t="shared" si="13"/>
        <v>270.3692423</v>
      </c>
      <c r="J802" s="4">
        <f t="shared" si="10"/>
        <v>-44.62530186</v>
      </c>
      <c r="K802" s="2">
        <f t="shared" si="11"/>
        <v>0.2816014338</v>
      </c>
      <c r="L802" s="76">
        <f t="shared" si="1"/>
        <v>0.104</v>
      </c>
    </row>
    <row r="803" ht="14.25" customHeight="1">
      <c r="A803" s="83">
        <f t="shared" si="12"/>
        <v>0.104</v>
      </c>
      <c r="B803" s="4">
        <f t="shared" si="2"/>
        <v>0.1936251993</v>
      </c>
      <c r="C803" s="4">
        <f t="shared" si="3"/>
        <v>0.1907982714</v>
      </c>
      <c r="D803" s="4">
        <f t="shared" si="4"/>
        <v>0.3081640757</v>
      </c>
      <c r="E803" s="4">
        <f t="shared" si="5"/>
        <v>0.1601199254</v>
      </c>
      <c r="F803" s="4">
        <f t="shared" si="6"/>
        <v>1.191596055</v>
      </c>
      <c r="G803" s="4">
        <f t="shared" si="7"/>
        <v>0.681552556</v>
      </c>
      <c r="H803" s="4">
        <f t="shared" si="8"/>
        <v>3.519957932</v>
      </c>
      <c r="I803" s="4">
        <f t="shared" si="13"/>
        <v>270.3692423</v>
      </c>
      <c r="J803" s="4">
        <f t="shared" si="10"/>
        <v>-44.60817893</v>
      </c>
      <c r="K803" s="2">
        <f t="shared" si="11"/>
        <v>0.2816266051</v>
      </c>
      <c r="L803" s="76">
        <f t="shared" si="1"/>
        <v>0.10413</v>
      </c>
    </row>
    <row r="804" ht="14.25" customHeight="1">
      <c r="A804" s="83">
        <f t="shared" si="12"/>
        <v>0.10413</v>
      </c>
      <c r="B804" s="4">
        <f t="shared" si="2"/>
        <v>0.187826136</v>
      </c>
      <c r="C804" s="4">
        <f t="shared" si="3"/>
        <v>0.1850838744</v>
      </c>
      <c r="D804" s="4">
        <f t="shared" si="4"/>
        <v>0.2989345799</v>
      </c>
      <c r="E804" s="4">
        <f t="shared" si="5"/>
        <v>0.1601128519</v>
      </c>
      <c r="F804" s="4">
        <f t="shared" si="6"/>
        <v>1.155958889</v>
      </c>
      <c r="G804" s="4">
        <f t="shared" si="7"/>
        <v>0.6413956578</v>
      </c>
      <c r="H804" s="4">
        <f t="shared" si="8"/>
        <v>3.4148371</v>
      </c>
      <c r="I804" s="4">
        <f t="shared" si="13"/>
        <v>270.3692423</v>
      </c>
      <c r="J804" s="4">
        <f t="shared" si="10"/>
        <v>-44.59105796</v>
      </c>
      <c r="K804" s="2">
        <f t="shared" si="11"/>
        <v>0.2816510225</v>
      </c>
      <c r="L804" s="76">
        <f t="shared" si="1"/>
        <v>0.10426</v>
      </c>
    </row>
    <row r="805" ht="14.25" customHeight="1">
      <c r="A805" s="83">
        <f t="shared" si="12"/>
        <v>0.10426</v>
      </c>
      <c r="B805" s="4">
        <f t="shared" si="2"/>
        <v>0.1820292985</v>
      </c>
      <c r="C805" s="4">
        <f t="shared" si="3"/>
        <v>0.1793716707</v>
      </c>
      <c r="D805" s="4">
        <f t="shared" si="4"/>
        <v>0.2897086264</v>
      </c>
      <c r="E805" s="4">
        <f t="shared" si="5"/>
        <v>0.1601059958</v>
      </c>
      <c r="F805" s="4">
        <f t="shared" si="6"/>
        <v>1.120330752</v>
      </c>
      <c r="G805" s="4">
        <f t="shared" si="7"/>
        <v>0.6024676773</v>
      </c>
      <c r="H805" s="4">
        <f t="shared" si="8"/>
        <v>3.309729161</v>
      </c>
      <c r="I805" s="4">
        <f t="shared" si="13"/>
        <v>270.3692423</v>
      </c>
      <c r="J805" s="4">
        <f t="shared" si="10"/>
        <v>-44.57393909</v>
      </c>
      <c r="K805" s="2">
        <f t="shared" si="11"/>
        <v>0.2816746863</v>
      </c>
      <c r="L805" s="76">
        <f t="shared" si="1"/>
        <v>0.10439</v>
      </c>
    </row>
    <row r="806" ht="14.25" customHeight="1">
      <c r="A806" s="83">
        <f t="shared" si="12"/>
        <v>0.10439</v>
      </c>
      <c r="B806" s="4">
        <f t="shared" si="2"/>
        <v>0.1762346864</v>
      </c>
      <c r="C806" s="4">
        <f t="shared" si="3"/>
        <v>0.17366166</v>
      </c>
      <c r="D806" s="4">
        <f t="shared" si="4"/>
        <v>0.2804862149</v>
      </c>
      <c r="E806" s="4">
        <f t="shared" si="5"/>
        <v>0.1600993569</v>
      </c>
      <c r="F806" s="4">
        <f t="shared" si="6"/>
        <v>1.08471179</v>
      </c>
      <c r="G806" s="4">
        <f t="shared" si="7"/>
        <v>0.5647678404</v>
      </c>
      <c r="H806" s="4">
        <f t="shared" si="8"/>
        <v>3.204634978</v>
      </c>
      <c r="I806" s="4">
        <f t="shared" si="13"/>
        <v>270.3692423</v>
      </c>
      <c r="J806" s="4">
        <f t="shared" si="10"/>
        <v>-44.55682246</v>
      </c>
      <c r="K806" s="2">
        <f t="shared" si="11"/>
        <v>0.2816975968</v>
      </c>
      <c r="L806" s="76">
        <f t="shared" si="1"/>
        <v>0.10452</v>
      </c>
    </row>
    <row r="807" ht="14.25" customHeight="1">
      <c r="A807" s="83">
        <f t="shared" si="12"/>
        <v>0.10452</v>
      </c>
      <c r="B807" s="4">
        <f t="shared" si="2"/>
        <v>0.1704422995</v>
      </c>
      <c r="C807" s="4">
        <f t="shared" si="3"/>
        <v>0.1679538419</v>
      </c>
      <c r="D807" s="4">
        <f t="shared" si="4"/>
        <v>0.2712673448</v>
      </c>
      <c r="E807" s="4">
        <f t="shared" si="5"/>
        <v>0.1600929349</v>
      </c>
      <c r="F807" s="4">
        <f t="shared" si="6"/>
        <v>1.049102149</v>
      </c>
      <c r="G807" s="4">
        <f t="shared" si="7"/>
        <v>0.5282953526</v>
      </c>
      <c r="H807" s="4">
        <f t="shared" si="8"/>
        <v>3.099555417</v>
      </c>
      <c r="I807" s="4">
        <f t="shared" si="13"/>
        <v>270.3692423</v>
      </c>
      <c r="J807" s="4">
        <f t="shared" si="10"/>
        <v>-44.53970821</v>
      </c>
      <c r="K807" s="2">
        <f t="shared" si="11"/>
        <v>0.2817197543</v>
      </c>
      <c r="L807" s="76">
        <f t="shared" si="1"/>
        <v>0.10465</v>
      </c>
    </row>
    <row r="808" ht="14.25" customHeight="1">
      <c r="A808" s="83">
        <f t="shared" si="12"/>
        <v>0.10465</v>
      </c>
      <c r="B808" s="4">
        <f t="shared" si="2"/>
        <v>0.1646521374</v>
      </c>
      <c r="C808" s="4">
        <f t="shared" si="3"/>
        <v>0.1622482162</v>
      </c>
      <c r="D808" s="4">
        <f t="shared" si="4"/>
        <v>0.2620520156</v>
      </c>
      <c r="E808" s="4">
        <f t="shared" si="5"/>
        <v>0.1600867295</v>
      </c>
      <c r="F808" s="4">
        <f t="shared" si="6"/>
        <v>1.013501973</v>
      </c>
      <c r="G808" s="4">
        <f t="shared" si="7"/>
        <v>0.4930493995</v>
      </c>
      <c r="H808" s="4">
        <f t="shared" si="8"/>
        <v>2.994491339</v>
      </c>
      <c r="I808" s="4">
        <f t="shared" si="13"/>
        <v>270.3692423</v>
      </c>
      <c r="J808" s="4">
        <f t="shared" si="10"/>
        <v>-44.52259648</v>
      </c>
      <c r="K808" s="2">
        <f t="shared" si="11"/>
        <v>0.2817411591</v>
      </c>
      <c r="L808" s="76">
        <f t="shared" si="1"/>
        <v>0.10478</v>
      </c>
    </row>
    <row r="809" ht="14.25" customHeight="1">
      <c r="A809" s="83">
        <f t="shared" si="12"/>
        <v>0.10478</v>
      </c>
      <c r="B809" s="4">
        <f t="shared" si="2"/>
        <v>0.1588641999</v>
      </c>
      <c r="C809" s="4">
        <f t="shared" si="3"/>
        <v>0.1565447826</v>
      </c>
      <c r="D809" s="4">
        <f t="shared" si="4"/>
        <v>0.2528402269</v>
      </c>
      <c r="E809" s="4">
        <f t="shared" si="5"/>
        <v>0.1600807407</v>
      </c>
      <c r="F809" s="4">
        <f t="shared" si="6"/>
        <v>0.9779114082</v>
      </c>
      <c r="G809" s="4">
        <f t="shared" si="7"/>
        <v>0.4590291467</v>
      </c>
      <c r="H809" s="4">
        <f t="shared" si="8"/>
        <v>2.889443607</v>
      </c>
      <c r="I809" s="4">
        <f t="shared" si="13"/>
        <v>270.3692423</v>
      </c>
      <c r="J809" s="4">
        <f t="shared" si="10"/>
        <v>-44.50548742</v>
      </c>
      <c r="K809" s="2">
        <f t="shared" si="11"/>
        <v>0.2817618115</v>
      </c>
      <c r="L809" s="76">
        <f t="shared" si="1"/>
        <v>0.10491</v>
      </c>
    </row>
    <row r="810" ht="14.25" customHeight="1">
      <c r="A810" s="83">
        <f t="shared" si="12"/>
        <v>0.10491</v>
      </c>
      <c r="B810" s="4">
        <f t="shared" si="2"/>
        <v>0.1530784865</v>
      </c>
      <c r="C810" s="4">
        <f t="shared" si="3"/>
        <v>0.1508435406</v>
      </c>
      <c r="D810" s="4">
        <f t="shared" si="4"/>
        <v>0.2436319781</v>
      </c>
      <c r="E810" s="4">
        <f t="shared" si="5"/>
        <v>0.1600749681</v>
      </c>
      <c r="F810" s="4">
        <f t="shared" si="6"/>
        <v>0.9423305992</v>
      </c>
      <c r="G810" s="4">
        <f t="shared" si="7"/>
        <v>0.4262337399</v>
      </c>
      <c r="H810" s="4">
        <f t="shared" si="8"/>
        <v>2.784413079</v>
      </c>
      <c r="I810" s="4">
        <f t="shared" si="13"/>
        <v>270.3692423</v>
      </c>
      <c r="J810" s="4">
        <f t="shared" si="10"/>
        <v>-44.48838116</v>
      </c>
      <c r="K810" s="2">
        <f t="shared" si="11"/>
        <v>0.2817817117</v>
      </c>
      <c r="L810" s="76">
        <f t="shared" si="1"/>
        <v>0.10504</v>
      </c>
    </row>
    <row r="811" ht="14.25" customHeight="1">
      <c r="A811" s="83">
        <f t="shared" si="12"/>
        <v>0.10504</v>
      </c>
      <c r="B811" s="4">
        <f t="shared" si="2"/>
        <v>0.147294997</v>
      </c>
      <c r="C811" s="4">
        <f t="shared" si="3"/>
        <v>0.14514449</v>
      </c>
      <c r="D811" s="4">
        <f t="shared" si="4"/>
        <v>0.2344272686</v>
      </c>
      <c r="E811" s="4">
        <f t="shared" si="5"/>
        <v>0.1600694116</v>
      </c>
      <c r="F811" s="4">
        <f t="shared" si="6"/>
        <v>0.9067596901</v>
      </c>
      <c r="G811" s="4">
        <f t="shared" si="7"/>
        <v>0.3946623051</v>
      </c>
      <c r="H811" s="4">
        <f t="shared" si="8"/>
        <v>2.679400612</v>
      </c>
      <c r="I811" s="4">
        <f t="shared" si="13"/>
        <v>270.3692423</v>
      </c>
      <c r="J811" s="4">
        <f t="shared" si="10"/>
        <v>-44.47127784</v>
      </c>
      <c r="K811" s="2">
        <f t="shared" si="11"/>
        <v>0.28180086</v>
      </c>
      <c r="L811" s="76">
        <f t="shared" si="1"/>
        <v>0.10517</v>
      </c>
    </row>
    <row r="812" ht="14.25" customHeight="1">
      <c r="A812" s="83">
        <f t="shared" si="12"/>
        <v>0.10517</v>
      </c>
      <c r="B812" s="4">
        <f t="shared" si="2"/>
        <v>0.1415137308</v>
      </c>
      <c r="C812" s="4">
        <f t="shared" si="3"/>
        <v>0.1394476304</v>
      </c>
      <c r="D812" s="4">
        <f t="shared" si="4"/>
        <v>0.2252260978</v>
      </c>
      <c r="E812" s="4">
        <f t="shared" si="5"/>
        <v>0.1600640708</v>
      </c>
      <c r="F812" s="4">
        <f t="shared" si="6"/>
        <v>0.8711988248</v>
      </c>
      <c r="G812" s="4">
        <f t="shared" si="7"/>
        <v>0.3643139483</v>
      </c>
      <c r="H812" s="4">
        <f t="shared" si="8"/>
        <v>2.574407064</v>
      </c>
      <c r="I812" s="4">
        <f t="shared" si="13"/>
        <v>270.3692423</v>
      </c>
      <c r="J812" s="4">
        <f t="shared" si="10"/>
        <v>-44.4541776</v>
      </c>
      <c r="K812" s="2">
        <f t="shared" si="11"/>
        <v>0.2818192568</v>
      </c>
      <c r="L812" s="76">
        <f t="shared" si="1"/>
        <v>0.1053</v>
      </c>
    </row>
    <row r="813" ht="14.25" customHeight="1">
      <c r="A813" s="83">
        <f t="shared" si="12"/>
        <v>0.1053</v>
      </c>
      <c r="B813" s="4">
        <f t="shared" si="2"/>
        <v>0.1357346878</v>
      </c>
      <c r="C813" s="4">
        <f t="shared" si="3"/>
        <v>0.1337529613</v>
      </c>
      <c r="D813" s="4">
        <f t="shared" si="4"/>
        <v>0.2160284651</v>
      </c>
      <c r="E813" s="4">
        <f t="shared" si="5"/>
        <v>0.1600589456</v>
      </c>
      <c r="F813" s="4">
        <f t="shared" si="6"/>
        <v>0.8356481469</v>
      </c>
      <c r="G813" s="4">
        <f t="shared" si="7"/>
        <v>0.3351877562</v>
      </c>
      <c r="H813" s="4">
        <f t="shared" si="8"/>
        <v>2.469433287</v>
      </c>
      <c r="I813" s="4">
        <f t="shared" si="13"/>
        <v>270.3692423</v>
      </c>
      <c r="J813" s="4">
        <f t="shared" si="10"/>
        <v>-44.43708058</v>
      </c>
      <c r="K813" s="2">
        <f t="shared" si="11"/>
        <v>0.2818369023</v>
      </c>
      <c r="L813" s="76">
        <f t="shared" si="1"/>
        <v>0.10543</v>
      </c>
    </row>
    <row r="814" ht="14.25" customHeight="1">
      <c r="A814" s="83">
        <f t="shared" si="12"/>
        <v>0.10543</v>
      </c>
      <c r="B814" s="4">
        <f t="shared" si="2"/>
        <v>0.1299578673</v>
      </c>
      <c r="C814" s="4">
        <f t="shared" si="3"/>
        <v>0.1280604824</v>
      </c>
      <c r="D814" s="4">
        <f t="shared" si="4"/>
        <v>0.2068343697</v>
      </c>
      <c r="E814" s="4">
        <f t="shared" si="5"/>
        <v>0.1600540358</v>
      </c>
      <c r="F814" s="4">
        <f t="shared" si="6"/>
        <v>0.8001077996</v>
      </c>
      <c r="G814" s="4">
        <f t="shared" si="7"/>
        <v>0.3072827957</v>
      </c>
      <c r="H814" s="4">
        <f t="shared" si="8"/>
        <v>2.364480136</v>
      </c>
      <c r="I814" s="4">
        <f t="shared" si="13"/>
        <v>270.3692423</v>
      </c>
      <c r="J814" s="4">
        <f t="shared" si="10"/>
        <v>-44.41998692</v>
      </c>
      <c r="K814" s="2">
        <f t="shared" si="11"/>
        <v>0.2818537968</v>
      </c>
      <c r="L814" s="76">
        <f t="shared" si="1"/>
        <v>0.10556</v>
      </c>
    </row>
    <row r="815" ht="14.25" customHeight="1">
      <c r="A815" s="83">
        <f t="shared" si="12"/>
        <v>0.10556</v>
      </c>
      <c r="B815" s="4">
        <f t="shared" si="2"/>
        <v>0.124183269</v>
      </c>
      <c r="C815" s="4">
        <f t="shared" si="3"/>
        <v>0.1223701933</v>
      </c>
      <c r="D815" s="4">
        <f t="shared" si="4"/>
        <v>0.1976438111</v>
      </c>
      <c r="E815" s="4">
        <f t="shared" si="5"/>
        <v>0.1600493411</v>
      </c>
      <c r="F815" s="4">
        <f t="shared" si="6"/>
        <v>0.7645779257</v>
      </c>
      <c r="G815" s="4">
        <f t="shared" si="7"/>
        <v>0.2805981141</v>
      </c>
      <c r="H815" s="4">
        <f t="shared" si="8"/>
        <v>2.25954846</v>
      </c>
      <c r="I815" s="4">
        <f t="shared" si="13"/>
        <v>270.3692423</v>
      </c>
      <c r="J815" s="4">
        <f t="shared" si="10"/>
        <v>-44.40289675</v>
      </c>
      <c r="K815" s="2">
        <f t="shared" si="11"/>
        <v>0.2818699407</v>
      </c>
      <c r="L815" s="76">
        <f t="shared" si="1"/>
        <v>0.10569</v>
      </c>
    </row>
    <row r="816" ht="14.25" customHeight="1">
      <c r="A816" s="83">
        <f t="shared" si="12"/>
        <v>0.10569</v>
      </c>
      <c r="B816" s="4">
        <f t="shared" si="2"/>
        <v>0.1184108924</v>
      </c>
      <c r="C816" s="4">
        <f t="shared" si="3"/>
        <v>0.1166820934</v>
      </c>
      <c r="D816" s="4">
        <f t="shared" si="4"/>
        <v>0.1884567884</v>
      </c>
      <c r="E816" s="4">
        <f t="shared" si="5"/>
        <v>0.1600448614</v>
      </c>
      <c r="F816" s="4">
        <f t="shared" si="6"/>
        <v>0.7290586676</v>
      </c>
      <c r="G816" s="4">
        <f t="shared" si="7"/>
        <v>0.2551327396</v>
      </c>
      <c r="H816" s="4">
        <f t="shared" si="8"/>
        <v>2.154639108</v>
      </c>
      <c r="I816" s="4">
        <f t="shared" si="13"/>
        <v>270.3692423</v>
      </c>
      <c r="J816" s="4">
        <f t="shared" si="10"/>
        <v>-44.38581023</v>
      </c>
      <c r="K816" s="2">
        <f t="shared" si="11"/>
        <v>0.2818853341</v>
      </c>
      <c r="L816" s="76">
        <f t="shared" si="1"/>
        <v>0.10582</v>
      </c>
    </row>
    <row r="817" ht="14.25" customHeight="1">
      <c r="A817" s="83">
        <f t="shared" si="12"/>
        <v>0.10582</v>
      </c>
      <c r="B817" s="4">
        <f t="shared" si="2"/>
        <v>0.1126407371</v>
      </c>
      <c r="C817" s="4">
        <f t="shared" si="3"/>
        <v>0.1109961823</v>
      </c>
      <c r="D817" s="4">
        <f t="shared" si="4"/>
        <v>0.179273301</v>
      </c>
      <c r="E817" s="4">
        <f t="shared" si="5"/>
        <v>0.1600405962</v>
      </c>
      <c r="F817" s="4">
        <f t="shared" si="6"/>
        <v>0.6935501674</v>
      </c>
      <c r="G817" s="4">
        <f t="shared" si="7"/>
        <v>0.2308856807</v>
      </c>
      <c r="H817" s="4">
        <f t="shared" si="8"/>
        <v>2.049752928</v>
      </c>
      <c r="I817" s="4">
        <f t="shared" si="13"/>
        <v>270.3692423</v>
      </c>
      <c r="J817" s="4">
        <f t="shared" si="10"/>
        <v>-44.36872747</v>
      </c>
      <c r="K817" s="2">
        <f t="shared" si="11"/>
        <v>0.2818999774</v>
      </c>
      <c r="L817" s="76">
        <f t="shared" si="1"/>
        <v>0.10595</v>
      </c>
    </row>
    <row r="818" ht="14.25" customHeight="1">
      <c r="A818" s="83">
        <f t="shared" si="12"/>
        <v>0.10595</v>
      </c>
      <c r="B818" s="4">
        <f t="shared" si="2"/>
        <v>0.1068728025</v>
      </c>
      <c r="C818" s="4">
        <f t="shared" si="3"/>
        <v>0.1053124596</v>
      </c>
      <c r="D818" s="4">
        <f t="shared" si="4"/>
        <v>0.170093348</v>
      </c>
      <c r="E818" s="4">
        <f t="shared" si="5"/>
        <v>0.1600365456</v>
      </c>
      <c r="F818" s="4">
        <f t="shared" si="6"/>
        <v>0.6580525668</v>
      </c>
      <c r="G818" s="4">
        <f t="shared" si="7"/>
        <v>0.2078559267</v>
      </c>
      <c r="H818" s="4">
        <f t="shared" si="8"/>
        <v>1.944890766</v>
      </c>
      <c r="I818" s="4">
        <f t="shared" si="13"/>
        <v>270.3692423</v>
      </c>
      <c r="J818" s="4">
        <f t="shared" si="10"/>
        <v>-44.35164863</v>
      </c>
      <c r="K818" s="2">
        <f t="shared" si="11"/>
        <v>0.2819138708</v>
      </c>
      <c r="L818" s="76">
        <f t="shared" si="1"/>
        <v>0.10608</v>
      </c>
    </row>
    <row r="819" ht="14.25" customHeight="1">
      <c r="A819" s="83">
        <f t="shared" si="12"/>
        <v>0.10608</v>
      </c>
      <c r="B819" s="4">
        <f t="shared" si="2"/>
        <v>0.1011070882</v>
      </c>
      <c r="C819" s="4">
        <f t="shared" si="3"/>
        <v>0.0996309247</v>
      </c>
      <c r="D819" s="4">
        <f t="shared" si="4"/>
        <v>0.1609169287</v>
      </c>
      <c r="E819" s="4">
        <f t="shared" si="5"/>
        <v>0.1600327091</v>
      </c>
      <c r="F819" s="4">
        <f t="shared" si="6"/>
        <v>0.622566007</v>
      </c>
      <c r="G819" s="4">
        <f t="shared" si="7"/>
        <v>0.1860424479</v>
      </c>
      <c r="H819" s="4">
        <f t="shared" si="8"/>
        <v>1.840053464</v>
      </c>
      <c r="I819" s="4">
        <f t="shared" si="13"/>
        <v>270.3692423</v>
      </c>
      <c r="J819" s="4">
        <f t="shared" si="10"/>
        <v>-44.33457384</v>
      </c>
      <c r="K819" s="2">
        <f t="shared" si="11"/>
        <v>0.2819270148</v>
      </c>
      <c r="L819" s="76">
        <f t="shared" si="1"/>
        <v>0.10621</v>
      </c>
    </row>
    <row r="820" ht="14.25" customHeight="1">
      <c r="A820" s="83">
        <f t="shared" si="12"/>
        <v>0.10621</v>
      </c>
      <c r="B820" s="4">
        <f t="shared" si="2"/>
        <v>0.09534359359</v>
      </c>
      <c r="C820" s="4">
        <f t="shared" si="3"/>
        <v>0.09395157712</v>
      </c>
      <c r="D820" s="4">
        <f t="shared" si="4"/>
        <v>0.1517440421</v>
      </c>
      <c r="E820" s="4">
        <f t="shared" si="5"/>
        <v>0.1600290866</v>
      </c>
      <c r="F820" s="4">
        <f t="shared" si="6"/>
        <v>0.5870906289</v>
      </c>
      <c r="G820" s="4">
        <f t="shared" si="7"/>
        <v>0.1654441952</v>
      </c>
      <c r="H820" s="4">
        <f t="shared" si="8"/>
        <v>1.735241865</v>
      </c>
      <c r="I820" s="4">
        <f t="shared" si="13"/>
        <v>270.3692423</v>
      </c>
      <c r="J820" s="4">
        <f t="shared" si="10"/>
        <v>-44.31750324</v>
      </c>
      <c r="K820" s="2">
        <f t="shared" si="11"/>
        <v>0.2819394094</v>
      </c>
      <c r="L820" s="76">
        <f t="shared" si="1"/>
        <v>0.10634</v>
      </c>
    </row>
    <row r="821" ht="14.25" customHeight="1">
      <c r="A821" s="83">
        <f t="shared" si="12"/>
        <v>0.10634</v>
      </c>
      <c r="B821" s="4">
        <f t="shared" si="2"/>
        <v>0.08958231817</v>
      </c>
      <c r="C821" s="4">
        <f t="shared" si="3"/>
        <v>0.08827441632</v>
      </c>
      <c r="D821" s="4">
        <f t="shared" si="4"/>
        <v>0.1425746875</v>
      </c>
      <c r="E821" s="4">
        <f t="shared" si="5"/>
        <v>0.1600256779</v>
      </c>
      <c r="F821" s="4">
        <f t="shared" si="6"/>
        <v>0.5516265731</v>
      </c>
      <c r="G821" s="4">
        <f t="shared" si="7"/>
        <v>0.1460601006</v>
      </c>
      <c r="H821" s="4">
        <f t="shared" si="8"/>
        <v>1.630456808</v>
      </c>
      <c r="I821" s="4">
        <f t="shared" si="13"/>
        <v>270.3692423</v>
      </c>
      <c r="J821" s="4">
        <f t="shared" si="10"/>
        <v>-44.30043695</v>
      </c>
      <c r="K821" s="2">
        <f t="shared" si="11"/>
        <v>0.2819510551</v>
      </c>
      <c r="L821" s="76">
        <f t="shared" si="1"/>
        <v>0.10647</v>
      </c>
    </row>
    <row r="822" ht="14.25" customHeight="1">
      <c r="A822" s="83">
        <f t="shared" si="12"/>
        <v>0.10647</v>
      </c>
      <c r="B822" s="4">
        <f t="shared" si="2"/>
        <v>0.08382326136</v>
      </c>
      <c r="C822" s="4">
        <f t="shared" si="3"/>
        <v>0.08259944175</v>
      </c>
      <c r="D822" s="4">
        <f t="shared" si="4"/>
        <v>0.1334088639</v>
      </c>
      <c r="E822" s="4">
        <f t="shared" si="5"/>
        <v>0.1600224827</v>
      </c>
      <c r="F822" s="4">
        <f t="shared" si="6"/>
        <v>0.5161739797</v>
      </c>
      <c r="G822" s="4">
        <f t="shared" si="7"/>
        <v>0.1278890771</v>
      </c>
      <c r="H822" s="4">
        <f t="shared" si="8"/>
        <v>1.525699132</v>
      </c>
      <c r="I822" s="4">
        <f t="shared" si="13"/>
        <v>270.3692423</v>
      </c>
      <c r="J822" s="4">
        <f t="shared" si="10"/>
        <v>-44.28337513</v>
      </c>
      <c r="K822" s="2">
        <f t="shared" si="11"/>
        <v>0.2819619521</v>
      </c>
      <c r="L822" s="76">
        <f t="shared" si="1"/>
        <v>0.1066</v>
      </c>
    </row>
    <row r="823" ht="14.25" customHeight="1">
      <c r="A823" s="83">
        <f t="shared" si="12"/>
        <v>0.1066</v>
      </c>
      <c r="B823" s="4">
        <f t="shared" si="2"/>
        <v>0.0780664226</v>
      </c>
      <c r="C823" s="4">
        <f t="shared" si="3"/>
        <v>0.07692665283</v>
      </c>
      <c r="D823" s="4">
        <f t="shared" si="4"/>
        <v>0.1242465705</v>
      </c>
      <c r="E823" s="4">
        <f t="shared" si="5"/>
        <v>0.1600195008</v>
      </c>
      <c r="F823" s="4">
        <f t="shared" si="6"/>
        <v>0.4807329885</v>
      </c>
      <c r="G823" s="4">
        <f t="shared" si="7"/>
        <v>0.110930019</v>
      </c>
      <c r="H823" s="4">
        <f t="shared" si="8"/>
        <v>1.420969673</v>
      </c>
      <c r="I823" s="4">
        <f t="shared" si="13"/>
        <v>270.3692423</v>
      </c>
      <c r="J823" s="4">
        <f t="shared" si="10"/>
        <v>-44.2663179</v>
      </c>
      <c r="K823" s="2">
        <f t="shared" si="11"/>
        <v>0.2819721008</v>
      </c>
      <c r="L823" s="76">
        <f t="shared" si="1"/>
        <v>0.10673</v>
      </c>
    </row>
    <row r="824" ht="14.25" customHeight="1">
      <c r="A824" s="83">
        <f t="shared" si="12"/>
        <v>0.10673</v>
      </c>
      <c r="B824" s="4">
        <f t="shared" si="2"/>
        <v>0.07231180127</v>
      </c>
      <c r="C824" s="4">
        <f t="shared" si="3"/>
        <v>0.07125604897</v>
      </c>
      <c r="D824" s="4">
        <f t="shared" si="4"/>
        <v>0.1150878062</v>
      </c>
      <c r="E824" s="4">
        <f t="shared" si="5"/>
        <v>0.1600167319</v>
      </c>
      <c r="F824" s="4">
        <f t="shared" si="6"/>
        <v>0.4453037387</v>
      </c>
      <c r="G824" s="4">
        <f t="shared" si="7"/>
        <v>0.09518180144</v>
      </c>
      <c r="H824" s="4">
        <f t="shared" si="8"/>
        <v>1.316269264</v>
      </c>
      <c r="I824" s="4">
        <f t="shared" si="13"/>
        <v>270.3692423</v>
      </c>
      <c r="J824" s="4">
        <f t="shared" si="10"/>
        <v>-44.24926541</v>
      </c>
      <c r="K824" s="2">
        <f t="shared" si="11"/>
        <v>0.2819815013</v>
      </c>
      <c r="L824" s="76">
        <f t="shared" si="1"/>
        <v>0.10686</v>
      </c>
    </row>
    <row r="825" ht="14.25" customHeight="1">
      <c r="A825" s="83">
        <f t="shared" si="12"/>
        <v>0.10686</v>
      </c>
      <c r="B825" s="4">
        <f t="shared" si="2"/>
        <v>0.06655939677</v>
      </c>
      <c r="C825" s="4">
        <f t="shared" si="3"/>
        <v>0.06558762957</v>
      </c>
      <c r="D825" s="4">
        <f t="shared" si="4"/>
        <v>0.10593257</v>
      </c>
      <c r="E825" s="4">
        <f t="shared" si="5"/>
        <v>0.1600141759</v>
      </c>
      <c r="F825" s="4">
        <f t="shared" si="6"/>
        <v>0.4098863692</v>
      </c>
      <c r="G825" s="4">
        <f t="shared" si="7"/>
        <v>0.08064328113</v>
      </c>
      <c r="H825" s="4">
        <f t="shared" si="8"/>
        <v>1.211598738</v>
      </c>
      <c r="I825" s="4">
        <f t="shared" si="13"/>
        <v>270.3692423</v>
      </c>
      <c r="J825" s="4">
        <f t="shared" si="10"/>
        <v>-44.23221778</v>
      </c>
      <c r="K825" s="2">
        <f t="shared" si="11"/>
        <v>0.281990154</v>
      </c>
      <c r="L825" s="76">
        <f t="shared" si="1"/>
        <v>0.10699</v>
      </c>
    </row>
    <row r="826" ht="14.25" customHeight="1">
      <c r="A826" s="83">
        <f t="shared" si="12"/>
        <v>0.10699</v>
      </c>
      <c r="B826" s="4">
        <f t="shared" si="2"/>
        <v>0.06080920845</v>
      </c>
      <c r="C826" s="4">
        <f t="shared" si="3"/>
        <v>0.05992139401</v>
      </c>
      <c r="D826" s="4">
        <f t="shared" si="4"/>
        <v>0.09678086111</v>
      </c>
      <c r="E826" s="4">
        <f t="shared" si="5"/>
        <v>0.1600118324</v>
      </c>
      <c r="F826" s="4">
        <f t="shared" si="6"/>
        <v>0.3744810188</v>
      </c>
      <c r="G826" s="4">
        <f t="shared" si="7"/>
        <v>0.06731329604</v>
      </c>
      <c r="H826" s="4">
        <f t="shared" si="8"/>
        <v>1.106958925</v>
      </c>
      <c r="I826" s="4">
        <f t="shared" si="13"/>
        <v>270.3692423</v>
      </c>
      <c r="J826" s="4">
        <f t="shared" si="10"/>
        <v>-44.21517515</v>
      </c>
      <c r="K826" s="2">
        <f t="shared" si="11"/>
        <v>0.2819980592</v>
      </c>
      <c r="L826" s="76">
        <f t="shared" si="1"/>
        <v>0.10712</v>
      </c>
    </row>
    <row r="827" ht="14.25" customHeight="1">
      <c r="A827" s="83">
        <f t="shared" si="12"/>
        <v>0.10712</v>
      </c>
      <c r="B827" s="4">
        <f t="shared" si="2"/>
        <v>0.05506123568</v>
      </c>
      <c r="C827" s="4">
        <f t="shared" si="3"/>
        <v>0.05425734164</v>
      </c>
      <c r="D827" s="4">
        <f t="shared" si="4"/>
        <v>0.08763267832</v>
      </c>
      <c r="E827" s="4">
        <f t="shared" si="5"/>
        <v>0.1600097013</v>
      </c>
      <c r="F827" s="4">
        <f t="shared" si="6"/>
        <v>0.3390878254</v>
      </c>
      <c r="G827" s="4">
        <f t="shared" si="7"/>
        <v>0.05519066559</v>
      </c>
      <c r="H827" s="4">
        <f t="shared" si="8"/>
        <v>1.002350654</v>
      </c>
      <c r="I827" s="4">
        <f t="shared" si="13"/>
        <v>270.3692423</v>
      </c>
      <c r="J827" s="4">
        <f t="shared" si="10"/>
        <v>-44.19813766</v>
      </c>
      <c r="K827" s="2">
        <f t="shared" si="11"/>
        <v>0.2820052172</v>
      </c>
      <c r="L827" s="76">
        <f t="shared" si="1"/>
        <v>0.10725</v>
      </c>
    </row>
    <row r="828" ht="14.25" customHeight="1">
      <c r="A828" s="83">
        <f t="shared" si="12"/>
        <v>0.10725</v>
      </c>
      <c r="B828" s="4">
        <f t="shared" si="2"/>
        <v>0.04931547779</v>
      </c>
      <c r="C828" s="4">
        <f t="shared" si="3"/>
        <v>0.04859547181</v>
      </c>
      <c r="D828" s="4">
        <f t="shared" si="4"/>
        <v>0.07848802061</v>
      </c>
      <c r="E828" s="4">
        <f t="shared" si="5"/>
        <v>0.1600077823</v>
      </c>
      <c r="F828" s="4">
        <f t="shared" si="6"/>
        <v>0.3037069268</v>
      </c>
      <c r="G828" s="4">
        <f t="shared" si="7"/>
        <v>0.04427419074</v>
      </c>
      <c r="H828" s="4">
        <f t="shared" si="8"/>
        <v>0.89777475</v>
      </c>
      <c r="I828" s="4">
        <f t="shared" si="13"/>
        <v>270.3692423</v>
      </c>
      <c r="J828" s="4">
        <f t="shared" si="10"/>
        <v>-44.18110544</v>
      </c>
      <c r="K828" s="2">
        <f t="shared" si="11"/>
        <v>0.2820116282</v>
      </c>
      <c r="L828" s="76">
        <f t="shared" si="1"/>
        <v>0.10738</v>
      </c>
    </row>
    <row r="829" ht="14.25" customHeight="1">
      <c r="A829" s="83">
        <f t="shared" si="12"/>
        <v>0.10738</v>
      </c>
      <c r="B829" s="4">
        <f t="shared" si="2"/>
        <v>0.04357193408</v>
      </c>
      <c r="C829" s="4">
        <f t="shared" si="3"/>
        <v>0.04293578384</v>
      </c>
      <c r="D829" s="4">
        <f t="shared" si="4"/>
        <v>0.06934688689</v>
      </c>
      <c r="E829" s="4">
        <f t="shared" si="5"/>
        <v>0.1600060751</v>
      </c>
      <c r="F829" s="4">
        <f t="shared" si="6"/>
        <v>0.2683384603</v>
      </c>
      <c r="G829" s="4">
        <f t="shared" si="7"/>
        <v>0.03456265406</v>
      </c>
      <c r="H829" s="4">
        <f t="shared" si="8"/>
        <v>0.7932320378</v>
      </c>
      <c r="I829" s="4">
        <f t="shared" si="13"/>
        <v>270.3692423</v>
      </c>
      <c r="J829" s="4">
        <f t="shared" si="10"/>
        <v>-44.16407863</v>
      </c>
      <c r="K829" s="2">
        <f t="shared" si="11"/>
        <v>0.2820172926</v>
      </c>
      <c r="L829" s="76">
        <f t="shared" si="1"/>
        <v>0.10751</v>
      </c>
    </row>
    <row r="830" ht="14.25" customHeight="1">
      <c r="A830" s="83">
        <f t="shared" si="12"/>
        <v>0.10751</v>
      </c>
      <c r="B830" s="4">
        <f t="shared" si="2"/>
        <v>0.03783060386</v>
      </c>
      <c r="C830" s="4">
        <f t="shared" si="3"/>
        <v>0.03727827704</v>
      </c>
      <c r="D830" s="4">
        <f t="shared" si="4"/>
        <v>0.06020927604</v>
      </c>
      <c r="E830" s="4">
        <f t="shared" si="5"/>
        <v>0.1600045796</v>
      </c>
      <c r="F830" s="4">
        <f t="shared" si="6"/>
        <v>0.2329825629</v>
      </c>
      <c r="G830" s="4">
        <f t="shared" si="7"/>
        <v>0.02605481982</v>
      </c>
      <c r="H830" s="4">
        <f t="shared" si="8"/>
        <v>0.6887233394</v>
      </c>
      <c r="I830" s="4">
        <f t="shared" si="13"/>
        <v>270.3692423</v>
      </c>
      <c r="J830" s="4">
        <f t="shared" si="10"/>
        <v>-44.14705736</v>
      </c>
      <c r="K830" s="2">
        <f t="shared" si="11"/>
        <v>0.2820222105</v>
      </c>
      <c r="L830" s="76">
        <f t="shared" si="1"/>
        <v>0.10764</v>
      </c>
    </row>
    <row r="831" ht="14.25" customHeight="1">
      <c r="A831" s="83">
        <f t="shared" si="12"/>
        <v>0.10764</v>
      </c>
      <c r="B831" s="4">
        <f t="shared" si="2"/>
        <v>0.0320914864</v>
      </c>
      <c r="C831" s="4">
        <f t="shared" si="3"/>
        <v>0.0316229507</v>
      </c>
      <c r="D831" s="4">
        <f t="shared" si="4"/>
        <v>0.05107518692</v>
      </c>
      <c r="E831" s="4">
        <f t="shared" si="5"/>
        <v>0.1600032955</v>
      </c>
      <c r="F831" s="4">
        <f t="shared" si="6"/>
        <v>0.1976393711</v>
      </c>
      <c r="G831" s="4">
        <f t="shared" si="7"/>
        <v>0.01874943408</v>
      </c>
      <c r="H831" s="4">
        <f t="shared" si="8"/>
        <v>0.584249475</v>
      </c>
      <c r="I831" s="4">
        <f t="shared" si="13"/>
        <v>270.3692423</v>
      </c>
      <c r="J831" s="4">
        <f t="shared" si="10"/>
        <v>-44.13004176</v>
      </c>
      <c r="K831" s="2">
        <f t="shared" si="11"/>
        <v>0.2820263824</v>
      </c>
      <c r="L831" s="76">
        <f t="shared" si="1"/>
        <v>0.10777</v>
      </c>
    </row>
    <row r="832" ht="14.25" customHeight="1">
      <c r="A832" s="83">
        <f t="shared" si="12"/>
        <v>0.10777</v>
      </c>
      <c r="B832" s="4">
        <f t="shared" si="2"/>
        <v>0.02635458098</v>
      </c>
      <c r="C832" s="4">
        <f t="shared" si="3"/>
        <v>0.02596980409</v>
      </c>
      <c r="D832" s="4">
        <f t="shared" si="4"/>
        <v>0.04194461835</v>
      </c>
      <c r="E832" s="4">
        <f t="shared" si="5"/>
        <v>0.1600022226</v>
      </c>
      <c r="F832" s="4">
        <f t="shared" si="6"/>
        <v>0.1623090209</v>
      </c>
      <c r="G832" s="4">
        <f t="shared" si="7"/>
        <v>0.01264522477</v>
      </c>
      <c r="H832" s="4">
        <f t="shared" si="8"/>
        <v>0.4798112625</v>
      </c>
      <c r="I832" s="4">
        <f t="shared" si="13"/>
        <v>270.3692423</v>
      </c>
      <c r="J832" s="4">
        <f t="shared" si="10"/>
        <v>-44.11303196</v>
      </c>
      <c r="K832" s="2">
        <f t="shared" si="11"/>
        <v>0.2820298085</v>
      </c>
      <c r="L832" s="76">
        <f t="shared" si="1"/>
        <v>0.1079</v>
      </c>
    </row>
    <row r="833" ht="14.25" customHeight="1">
      <c r="A833" s="83">
        <f t="shared" si="12"/>
        <v>0.1079</v>
      </c>
      <c r="B833" s="4">
        <f t="shared" si="2"/>
        <v>0.02061988682</v>
      </c>
      <c r="C833" s="4">
        <f t="shared" si="3"/>
        <v>0.02031883647</v>
      </c>
      <c r="D833" s="4">
        <f t="shared" si="4"/>
        <v>0.03281756913</v>
      </c>
      <c r="E833" s="4">
        <f t="shared" si="5"/>
        <v>0.1600013606</v>
      </c>
      <c r="F833" s="4">
        <f t="shared" si="6"/>
        <v>0.1269916481</v>
      </c>
      <c r="G833" s="4">
        <f t="shared" si="7"/>
        <v>0.007740901766</v>
      </c>
      <c r="H833" s="4">
        <f t="shared" si="8"/>
        <v>0.3754095177</v>
      </c>
      <c r="I833" s="4">
        <f t="shared" si="13"/>
        <v>270.3692423</v>
      </c>
      <c r="J833" s="4">
        <f t="shared" si="10"/>
        <v>-44.09602811</v>
      </c>
      <c r="K833" s="2">
        <f t="shared" si="11"/>
        <v>0.2820324891</v>
      </c>
      <c r="L833" s="76">
        <f t="shared" si="1"/>
        <v>0.10803</v>
      </c>
    </row>
    <row r="834" ht="14.25" customHeight="1">
      <c r="A834" s="83">
        <f t="shared" si="12"/>
        <v>0.10803</v>
      </c>
      <c r="B834" s="4">
        <f t="shared" si="2"/>
        <v>0.01488740317</v>
      </c>
      <c r="C834" s="4">
        <f t="shared" si="3"/>
        <v>0.01467004708</v>
      </c>
      <c r="D834" s="4">
        <f t="shared" si="4"/>
        <v>0.02369403804</v>
      </c>
      <c r="E834" s="4">
        <f t="shared" si="5"/>
        <v>0.1600007092</v>
      </c>
      <c r="F834" s="4">
        <f t="shared" si="6"/>
        <v>0.09168738782</v>
      </c>
      <c r="G834" s="4">
        <f t="shared" si="7"/>
        <v>0.004035157001</v>
      </c>
      <c r="H834" s="4">
        <f t="shared" si="8"/>
        <v>0.2710450544</v>
      </c>
      <c r="I834" s="4">
        <f t="shared" si="13"/>
        <v>270.3692423</v>
      </c>
      <c r="J834" s="4">
        <f t="shared" si="10"/>
        <v>-44.07903033</v>
      </c>
      <c r="K834" s="2">
        <f t="shared" si="11"/>
        <v>0.2820344245</v>
      </c>
      <c r="L834" s="76">
        <f t="shared" si="1"/>
        <v>0.10816</v>
      </c>
    </row>
    <row r="835" ht="14.25" customHeight="1">
      <c r="A835" s="83">
        <f t="shared" si="12"/>
        <v>0.10816</v>
      </c>
      <c r="B835" s="4">
        <f t="shared" si="2"/>
        <v>0.009157129222</v>
      </c>
      <c r="C835" s="4">
        <f t="shared" si="3"/>
        <v>0.009023435136</v>
      </c>
      <c r="D835" s="4">
        <f t="shared" si="4"/>
        <v>0.0145740238</v>
      </c>
      <c r="E835" s="4">
        <f t="shared" si="5"/>
        <v>0.1600002683</v>
      </c>
      <c r="F835" s="4">
        <f t="shared" si="6"/>
        <v>0.05639637502</v>
      </c>
      <c r="G835" s="4">
        <f t="shared" si="7"/>
        <v>0.001526664535</v>
      </c>
      <c r="H835" s="4">
        <f t="shared" si="8"/>
        <v>0.1667186842</v>
      </c>
      <c r="I835" s="4">
        <f t="shared" si="13"/>
        <v>270.3692423</v>
      </c>
      <c r="J835" s="4">
        <f t="shared" si="10"/>
        <v>-44.06203875</v>
      </c>
      <c r="K835" s="2">
        <f t="shared" si="11"/>
        <v>0.2820356149</v>
      </c>
      <c r="L835" s="76">
        <f t="shared" si="1"/>
        <v>0.10829</v>
      </c>
    </row>
    <row r="836" ht="14.25" customHeight="1">
      <c r="A836" s="83">
        <f t="shared" si="12"/>
        <v>0.10829</v>
      </c>
      <c r="B836" s="4">
        <f t="shared" si="2"/>
        <v>0.003429064184</v>
      </c>
      <c r="C836" s="4">
        <f t="shared" si="3"/>
        <v>0.003378999847</v>
      </c>
      <c r="D836" s="4">
        <f t="shared" si="4"/>
        <v>0.005457525151</v>
      </c>
      <c r="E836" s="4">
        <f t="shared" si="5"/>
        <v>0.1600000376</v>
      </c>
      <c r="F836" s="4">
        <f t="shared" si="6"/>
        <v>0.02111874408</v>
      </c>
      <c r="G836" s="4">
        <f t="shared" si="7"/>
        <v>0.0002140806487</v>
      </c>
      <c r="H836" s="4">
        <f t="shared" si="8"/>
        <v>0.06243121657</v>
      </c>
      <c r="I836" s="4">
        <f t="shared" si="13"/>
        <v>270.3692423</v>
      </c>
      <c r="J836" s="4">
        <f t="shared" si="10"/>
        <v>-44.04505351</v>
      </c>
      <c r="K836" s="2">
        <f t="shared" si="11"/>
        <v>0.2820360607</v>
      </c>
      <c r="L836" s="1">
        <f t="shared" si="1"/>
        <v>0</v>
      </c>
    </row>
    <row r="837" ht="14.25" customHeight="1">
      <c r="A837" s="83">
        <f t="shared" si="12"/>
        <v>0.10842</v>
      </c>
      <c r="B837" s="4">
        <f t="shared" si="2"/>
        <v>-0.002296792772</v>
      </c>
      <c r="C837" s="4">
        <f t="shared" si="3"/>
        <v>-0.002263259598</v>
      </c>
      <c r="D837" s="4">
        <f t="shared" si="4"/>
        <v>-0.00365545923</v>
      </c>
      <c r="E837" s="4">
        <f t="shared" si="5"/>
        <v>0.1600000169</v>
      </c>
      <c r="F837" s="4">
        <f t="shared" si="6"/>
        <v>-0.01414537099</v>
      </c>
      <c r="G837" s="4">
        <f t="shared" si="7"/>
        <v>0.00009604392986</v>
      </c>
      <c r="H837" s="4">
        <f t="shared" si="8"/>
        <v>0</v>
      </c>
      <c r="I837" s="4">
        <f t="shared" si="13"/>
        <v>0</v>
      </c>
      <c r="J837" s="4">
        <f t="shared" si="10"/>
        <v>0</v>
      </c>
      <c r="K837" s="2">
        <f t="shared" si="11"/>
        <v>0.2820357621</v>
      </c>
      <c r="L837" s="1">
        <f t="shared" si="1"/>
        <v>0</v>
      </c>
    </row>
    <row r="838" ht="14.25" customHeight="1">
      <c r="A838" s="83">
        <f t="shared" si="12"/>
        <v>0.10855</v>
      </c>
      <c r="B838" s="4">
        <f t="shared" si="2"/>
        <v>-0.002296792772</v>
      </c>
      <c r="C838" s="4">
        <f t="shared" si="3"/>
        <v>-0.002263259598</v>
      </c>
      <c r="D838" s="4">
        <f t="shared" si="4"/>
        <v>-0.00365545923</v>
      </c>
      <c r="E838" s="4">
        <f t="shared" si="5"/>
        <v>0.1600000169</v>
      </c>
      <c r="F838" s="4">
        <f t="shared" si="6"/>
        <v>-0.01414537099</v>
      </c>
      <c r="G838" s="4">
        <f t="shared" si="7"/>
        <v>0.00009604392986</v>
      </c>
      <c r="H838" s="4">
        <f t="shared" si="8"/>
        <v>0</v>
      </c>
      <c r="I838" s="4">
        <f t="shared" si="13"/>
        <v>0</v>
      </c>
      <c r="J838" s="4">
        <f t="shared" si="10"/>
        <v>0</v>
      </c>
      <c r="K838" s="2">
        <f t="shared" si="11"/>
        <v>0.2820354635</v>
      </c>
      <c r="L838" s="1">
        <f t="shared" si="1"/>
        <v>0</v>
      </c>
    </row>
    <row r="839" ht="14.25" customHeight="1">
      <c r="A839" s="83">
        <f t="shared" si="12"/>
        <v>0.10868</v>
      </c>
      <c r="B839" s="4">
        <f t="shared" si="2"/>
        <v>-0.002296792772</v>
      </c>
      <c r="C839" s="4">
        <f t="shared" si="3"/>
        <v>-0.002263259598</v>
      </c>
      <c r="D839" s="4">
        <f t="shared" si="4"/>
        <v>-0.00365545923</v>
      </c>
      <c r="E839" s="4">
        <f t="shared" si="5"/>
        <v>0.1600000169</v>
      </c>
      <c r="F839" s="4">
        <f t="shared" si="6"/>
        <v>-0.01414537099</v>
      </c>
      <c r="G839" s="4">
        <f t="shared" si="7"/>
        <v>0.00009604392986</v>
      </c>
      <c r="H839" s="4">
        <f t="shared" si="8"/>
        <v>0</v>
      </c>
      <c r="I839" s="4">
        <f t="shared" si="13"/>
        <v>0</v>
      </c>
      <c r="J839" s="4">
        <f t="shared" si="10"/>
        <v>0</v>
      </c>
      <c r="K839" s="2">
        <f t="shared" si="11"/>
        <v>0.2820351649</v>
      </c>
      <c r="L839" s="1">
        <f t="shared" si="1"/>
        <v>0</v>
      </c>
    </row>
    <row r="840" ht="14.25" customHeight="1">
      <c r="A840" s="83">
        <f t="shared" si="12"/>
        <v>0.10881</v>
      </c>
      <c r="B840" s="4">
        <f t="shared" si="2"/>
        <v>-0.002296792772</v>
      </c>
      <c r="C840" s="4">
        <f t="shared" si="3"/>
        <v>-0.002263259598</v>
      </c>
      <c r="D840" s="4">
        <f t="shared" si="4"/>
        <v>-0.00365545923</v>
      </c>
      <c r="E840" s="4">
        <f t="shared" si="5"/>
        <v>0.1600000169</v>
      </c>
      <c r="F840" s="4">
        <f t="shared" si="6"/>
        <v>-0.01414537099</v>
      </c>
      <c r="G840" s="4">
        <f t="shared" si="7"/>
        <v>0.00009604392986</v>
      </c>
      <c r="H840" s="4">
        <f t="shared" si="8"/>
        <v>0</v>
      </c>
      <c r="I840" s="4">
        <f t="shared" si="13"/>
        <v>0</v>
      </c>
      <c r="J840" s="4">
        <f t="shared" si="10"/>
        <v>0</v>
      </c>
      <c r="K840" s="2">
        <f t="shared" si="11"/>
        <v>0.2820348663</v>
      </c>
      <c r="L840" s="1">
        <f t="shared" si="1"/>
        <v>0</v>
      </c>
    </row>
    <row r="841" ht="14.25" customHeight="1">
      <c r="A841" s="83">
        <f t="shared" si="12"/>
        <v>0.10894</v>
      </c>
      <c r="B841" s="4">
        <f t="shared" si="2"/>
        <v>-0.002296792772</v>
      </c>
      <c r="C841" s="4">
        <f t="shared" si="3"/>
        <v>-0.002263259598</v>
      </c>
      <c r="D841" s="4">
        <f t="shared" si="4"/>
        <v>-0.00365545923</v>
      </c>
      <c r="E841" s="4">
        <f t="shared" si="5"/>
        <v>0.1600000169</v>
      </c>
      <c r="F841" s="4">
        <f t="shared" si="6"/>
        <v>-0.01414537099</v>
      </c>
      <c r="G841" s="4">
        <f t="shared" si="7"/>
        <v>0.00009604392986</v>
      </c>
      <c r="H841" s="4">
        <f t="shared" si="8"/>
        <v>0</v>
      </c>
      <c r="I841" s="4">
        <f t="shared" si="13"/>
        <v>0</v>
      </c>
      <c r="J841" s="4">
        <f t="shared" si="10"/>
        <v>0</v>
      </c>
      <c r="K841" s="2">
        <f t="shared" si="11"/>
        <v>0.2820345678</v>
      </c>
      <c r="L841" s="1">
        <f t="shared" si="1"/>
        <v>0</v>
      </c>
    </row>
    <row r="842" ht="14.25" customHeight="1">
      <c r="A842" s="83">
        <f t="shared" si="12"/>
        <v>0.10907</v>
      </c>
      <c r="B842" s="4">
        <f t="shared" si="2"/>
        <v>-0.002296792772</v>
      </c>
      <c r="C842" s="4">
        <f t="shared" si="3"/>
        <v>-0.002263259598</v>
      </c>
      <c r="D842" s="4">
        <f t="shared" si="4"/>
        <v>-0.00365545923</v>
      </c>
      <c r="E842" s="4">
        <f t="shared" si="5"/>
        <v>0.1600000169</v>
      </c>
      <c r="F842" s="4">
        <f t="shared" si="6"/>
        <v>-0.01414537099</v>
      </c>
      <c r="G842" s="4">
        <f t="shared" si="7"/>
        <v>0.00009604392986</v>
      </c>
      <c r="H842" s="4">
        <f t="shared" si="8"/>
        <v>0</v>
      </c>
      <c r="I842" s="4">
        <f t="shared" si="13"/>
        <v>0</v>
      </c>
      <c r="J842" s="4">
        <f t="shared" si="10"/>
        <v>0</v>
      </c>
      <c r="K842" s="2">
        <f t="shared" si="11"/>
        <v>0.2820342692</v>
      </c>
      <c r="L842" s="1">
        <f t="shared" si="1"/>
        <v>0</v>
      </c>
    </row>
    <row r="843" ht="14.25" customHeight="1">
      <c r="A843" s="83">
        <f t="shared" si="12"/>
        <v>0.1092</v>
      </c>
      <c r="B843" s="4">
        <f t="shared" si="2"/>
        <v>-0.002296792772</v>
      </c>
      <c r="C843" s="4">
        <f t="shared" si="3"/>
        <v>-0.002263259598</v>
      </c>
      <c r="D843" s="4">
        <f t="shared" si="4"/>
        <v>-0.00365545923</v>
      </c>
      <c r="E843" s="4">
        <f t="shared" si="5"/>
        <v>0.1600000169</v>
      </c>
      <c r="F843" s="4">
        <f t="shared" si="6"/>
        <v>-0.01414537099</v>
      </c>
      <c r="G843" s="4">
        <f t="shared" si="7"/>
        <v>0.00009604392986</v>
      </c>
      <c r="H843" s="4">
        <f t="shared" si="8"/>
        <v>0</v>
      </c>
      <c r="I843" s="4">
        <f t="shared" si="13"/>
        <v>0</v>
      </c>
      <c r="J843" s="4">
        <f t="shared" si="10"/>
        <v>0</v>
      </c>
      <c r="K843" s="2">
        <f t="shared" si="11"/>
        <v>0.2820339706</v>
      </c>
      <c r="L843" s="1">
        <f t="shared" si="1"/>
        <v>0</v>
      </c>
    </row>
    <row r="844" ht="14.25" customHeight="1">
      <c r="A844" s="83">
        <f t="shared" si="12"/>
        <v>0.10933</v>
      </c>
      <c r="B844" s="4">
        <f t="shared" si="2"/>
        <v>-0.002296792772</v>
      </c>
      <c r="C844" s="4">
        <f t="shared" si="3"/>
        <v>-0.002263259598</v>
      </c>
      <c r="D844" s="4">
        <f t="shared" si="4"/>
        <v>-0.00365545923</v>
      </c>
      <c r="E844" s="4">
        <f t="shared" si="5"/>
        <v>0.1600000169</v>
      </c>
      <c r="F844" s="4">
        <f t="shared" si="6"/>
        <v>-0.01414537099</v>
      </c>
      <c r="G844" s="4">
        <f t="shared" si="7"/>
        <v>0.00009604392986</v>
      </c>
      <c r="H844" s="4">
        <f t="shared" si="8"/>
        <v>0</v>
      </c>
      <c r="I844" s="4">
        <f t="shared" si="13"/>
        <v>0</v>
      </c>
      <c r="J844" s="4">
        <f t="shared" si="10"/>
        <v>0</v>
      </c>
      <c r="K844" s="2">
        <f t="shared" si="11"/>
        <v>0.282033672</v>
      </c>
      <c r="L844" s="1">
        <f t="shared" si="1"/>
        <v>0</v>
      </c>
    </row>
    <row r="845" ht="14.25" customHeight="1">
      <c r="A845" s="83">
        <f t="shared" si="12"/>
        <v>0.10946</v>
      </c>
      <c r="B845" s="4">
        <f t="shared" si="2"/>
        <v>-0.002296792772</v>
      </c>
      <c r="C845" s="4">
        <f t="shared" si="3"/>
        <v>-0.002263259598</v>
      </c>
      <c r="D845" s="4">
        <f t="shared" si="4"/>
        <v>-0.00365545923</v>
      </c>
      <c r="E845" s="4">
        <f t="shared" si="5"/>
        <v>0.1600000169</v>
      </c>
      <c r="F845" s="4">
        <f t="shared" si="6"/>
        <v>-0.01414537099</v>
      </c>
      <c r="G845" s="4">
        <f t="shared" si="7"/>
        <v>0.00009604392986</v>
      </c>
      <c r="H845" s="4">
        <f t="shared" si="8"/>
        <v>0</v>
      </c>
      <c r="I845" s="4">
        <f t="shared" si="13"/>
        <v>0</v>
      </c>
      <c r="J845" s="4">
        <f t="shared" si="10"/>
        <v>0</v>
      </c>
      <c r="K845" s="2">
        <f t="shared" si="11"/>
        <v>0.2820333734</v>
      </c>
      <c r="L845" s="1">
        <f t="shared" si="1"/>
        <v>0</v>
      </c>
    </row>
    <row r="846" ht="14.25" customHeight="1">
      <c r="A846" s="83">
        <f t="shared" si="12"/>
        <v>0.10959</v>
      </c>
      <c r="B846" s="4">
        <f t="shared" si="2"/>
        <v>-0.002296792772</v>
      </c>
      <c r="C846" s="4">
        <f t="shared" si="3"/>
        <v>-0.002263259598</v>
      </c>
      <c r="D846" s="4">
        <f t="shared" si="4"/>
        <v>-0.00365545923</v>
      </c>
      <c r="E846" s="4">
        <f t="shared" si="5"/>
        <v>0.1600000169</v>
      </c>
      <c r="F846" s="4">
        <f t="shared" si="6"/>
        <v>-0.01414537099</v>
      </c>
      <c r="G846" s="4">
        <f t="shared" si="7"/>
        <v>0.00009604392986</v>
      </c>
      <c r="H846" s="4">
        <f t="shared" si="8"/>
        <v>0</v>
      </c>
      <c r="I846" s="4">
        <f t="shared" si="13"/>
        <v>0</v>
      </c>
      <c r="J846" s="4">
        <f t="shared" si="10"/>
        <v>0</v>
      </c>
      <c r="K846" s="2">
        <f t="shared" si="11"/>
        <v>0.2820330749</v>
      </c>
      <c r="L846" s="1">
        <f t="shared" si="1"/>
        <v>0</v>
      </c>
    </row>
    <row r="847" ht="14.25" customHeight="1">
      <c r="A847" s="83">
        <f t="shared" si="12"/>
        <v>0.10972</v>
      </c>
      <c r="B847" s="4">
        <f t="shared" si="2"/>
        <v>-0.002296792772</v>
      </c>
      <c r="C847" s="4">
        <f t="shared" si="3"/>
        <v>-0.002263259598</v>
      </c>
      <c r="D847" s="4">
        <f t="shared" si="4"/>
        <v>-0.00365545923</v>
      </c>
      <c r="E847" s="4">
        <f t="shared" si="5"/>
        <v>0.1600000169</v>
      </c>
      <c r="F847" s="4">
        <f t="shared" si="6"/>
        <v>-0.01414537099</v>
      </c>
      <c r="G847" s="4">
        <f t="shared" si="7"/>
        <v>0.00009604392986</v>
      </c>
      <c r="H847" s="4">
        <f t="shared" si="8"/>
        <v>0</v>
      </c>
      <c r="I847" s="4">
        <f t="shared" si="13"/>
        <v>0</v>
      </c>
      <c r="J847" s="4">
        <f t="shared" si="10"/>
        <v>0</v>
      </c>
      <c r="K847" s="2">
        <f t="shared" si="11"/>
        <v>0.2820327763</v>
      </c>
      <c r="L847" s="1">
        <f t="shared" si="1"/>
        <v>0</v>
      </c>
    </row>
    <row r="848" ht="14.25" customHeight="1">
      <c r="A848" s="83">
        <f t="shared" si="12"/>
        <v>0.10985</v>
      </c>
      <c r="B848" s="4">
        <f t="shared" si="2"/>
        <v>-0.002296792772</v>
      </c>
      <c r="C848" s="4">
        <f t="shared" si="3"/>
        <v>-0.002263259598</v>
      </c>
      <c r="D848" s="4">
        <f t="shared" si="4"/>
        <v>-0.00365545923</v>
      </c>
      <c r="E848" s="4">
        <f t="shared" si="5"/>
        <v>0.1600000169</v>
      </c>
      <c r="F848" s="4">
        <f t="shared" si="6"/>
        <v>-0.01414537099</v>
      </c>
      <c r="G848" s="4">
        <f t="shared" si="7"/>
        <v>0.00009604392986</v>
      </c>
      <c r="H848" s="4">
        <f t="shared" si="8"/>
        <v>0</v>
      </c>
      <c r="I848" s="4">
        <f t="shared" si="13"/>
        <v>0</v>
      </c>
      <c r="J848" s="4">
        <f t="shared" si="10"/>
        <v>0</v>
      </c>
      <c r="K848" s="2">
        <f t="shared" si="11"/>
        <v>0.2820324777</v>
      </c>
      <c r="L848" s="1">
        <f t="shared" si="1"/>
        <v>0</v>
      </c>
    </row>
    <row r="849" ht="14.25" customHeight="1">
      <c r="A849" s="83">
        <f t="shared" si="12"/>
        <v>0.10998</v>
      </c>
      <c r="B849" s="4">
        <f t="shared" si="2"/>
        <v>-0.002296792772</v>
      </c>
      <c r="C849" s="4">
        <f t="shared" si="3"/>
        <v>-0.002263259598</v>
      </c>
      <c r="D849" s="4">
        <f t="shared" si="4"/>
        <v>-0.00365545923</v>
      </c>
      <c r="E849" s="4">
        <f t="shared" si="5"/>
        <v>0.1600000169</v>
      </c>
      <c r="F849" s="4">
        <f t="shared" si="6"/>
        <v>-0.01414537099</v>
      </c>
      <c r="G849" s="4">
        <f t="shared" si="7"/>
        <v>0.00009604392986</v>
      </c>
      <c r="H849" s="4">
        <f t="shared" si="8"/>
        <v>0</v>
      </c>
      <c r="I849" s="4">
        <f t="shared" si="13"/>
        <v>0</v>
      </c>
      <c r="J849" s="4">
        <f t="shared" si="10"/>
        <v>0</v>
      </c>
      <c r="K849" s="2">
        <f t="shared" si="11"/>
        <v>0.2820321791</v>
      </c>
      <c r="L849" s="1">
        <f t="shared" si="1"/>
        <v>0</v>
      </c>
    </row>
    <row r="850" ht="14.25" customHeight="1">
      <c r="A850" s="83">
        <f t="shared" si="12"/>
        <v>0.11011</v>
      </c>
      <c r="B850" s="4">
        <f t="shared" si="2"/>
        <v>-0.002296792772</v>
      </c>
      <c r="C850" s="4">
        <f t="shared" si="3"/>
        <v>-0.002263259598</v>
      </c>
      <c r="D850" s="4">
        <f t="shared" si="4"/>
        <v>-0.00365545923</v>
      </c>
      <c r="E850" s="4">
        <f t="shared" si="5"/>
        <v>0.1600000169</v>
      </c>
      <c r="F850" s="4">
        <f t="shared" si="6"/>
        <v>-0.01414537099</v>
      </c>
      <c r="G850" s="4">
        <f t="shared" si="7"/>
        <v>0.00009604392986</v>
      </c>
      <c r="H850" s="4">
        <f t="shared" si="8"/>
        <v>0</v>
      </c>
      <c r="I850" s="4">
        <f t="shared" si="13"/>
        <v>0</v>
      </c>
      <c r="J850" s="4">
        <f t="shared" si="10"/>
        <v>0</v>
      </c>
      <c r="K850" s="2">
        <f t="shared" si="11"/>
        <v>0.2820318805</v>
      </c>
      <c r="L850" s="1">
        <f t="shared" si="1"/>
        <v>0</v>
      </c>
    </row>
    <row r="851" ht="14.25" customHeight="1">
      <c r="A851" s="83">
        <f t="shared" si="12"/>
        <v>0.11024</v>
      </c>
      <c r="B851" s="4">
        <f t="shared" si="2"/>
        <v>-0.002296792772</v>
      </c>
      <c r="C851" s="4">
        <f t="shared" si="3"/>
        <v>-0.002263259598</v>
      </c>
      <c r="D851" s="4">
        <f t="shared" si="4"/>
        <v>-0.00365545923</v>
      </c>
      <c r="E851" s="4">
        <f t="shared" si="5"/>
        <v>0.1600000169</v>
      </c>
      <c r="F851" s="4">
        <f t="shared" si="6"/>
        <v>-0.01414537099</v>
      </c>
      <c r="G851" s="4">
        <f t="shared" si="7"/>
        <v>0.00009604392986</v>
      </c>
      <c r="H851" s="4">
        <f t="shared" si="8"/>
        <v>0</v>
      </c>
      <c r="I851" s="4">
        <f t="shared" si="13"/>
        <v>0</v>
      </c>
      <c r="J851" s="4">
        <f t="shared" si="10"/>
        <v>0</v>
      </c>
      <c r="K851" s="2">
        <f t="shared" si="11"/>
        <v>0.2820315819</v>
      </c>
      <c r="L851" s="1">
        <f t="shared" si="1"/>
        <v>0</v>
      </c>
    </row>
    <row r="852" ht="14.25" customHeight="1">
      <c r="A852" s="83">
        <f t="shared" si="12"/>
        <v>0.11037</v>
      </c>
      <c r="B852" s="4">
        <f t="shared" si="2"/>
        <v>-0.002296792772</v>
      </c>
      <c r="C852" s="4">
        <f t="shared" si="3"/>
        <v>-0.002263259598</v>
      </c>
      <c r="D852" s="4">
        <f t="shared" si="4"/>
        <v>-0.00365545923</v>
      </c>
      <c r="E852" s="4">
        <f t="shared" si="5"/>
        <v>0.1600000169</v>
      </c>
      <c r="F852" s="4">
        <f t="shared" si="6"/>
        <v>-0.01414537099</v>
      </c>
      <c r="G852" s="4">
        <f t="shared" si="7"/>
        <v>0.00009604392986</v>
      </c>
      <c r="H852" s="4">
        <f t="shared" si="8"/>
        <v>0</v>
      </c>
      <c r="I852" s="4">
        <f t="shared" si="13"/>
        <v>0</v>
      </c>
      <c r="J852" s="4">
        <f t="shared" si="10"/>
        <v>0</v>
      </c>
      <c r="K852" s="2">
        <f t="shared" si="11"/>
        <v>0.2820312834</v>
      </c>
      <c r="L852" s="1">
        <f t="shared" si="1"/>
        <v>0</v>
      </c>
    </row>
    <row r="853" ht="14.25" customHeight="1">
      <c r="A853" s="83">
        <f t="shared" si="12"/>
        <v>0.1105</v>
      </c>
      <c r="B853" s="4">
        <f t="shared" si="2"/>
        <v>-0.002296792772</v>
      </c>
      <c r="C853" s="4">
        <f t="shared" si="3"/>
        <v>-0.002263259598</v>
      </c>
      <c r="D853" s="4">
        <f t="shared" si="4"/>
        <v>-0.00365545923</v>
      </c>
      <c r="E853" s="4">
        <f t="shared" si="5"/>
        <v>0.1600000169</v>
      </c>
      <c r="F853" s="4">
        <f t="shared" si="6"/>
        <v>-0.01414537099</v>
      </c>
      <c r="G853" s="4">
        <f t="shared" si="7"/>
        <v>0.00009604392986</v>
      </c>
      <c r="H853" s="4">
        <f t="shared" si="8"/>
        <v>0</v>
      </c>
      <c r="I853" s="4">
        <f t="shared" si="13"/>
        <v>0</v>
      </c>
      <c r="J853" s="4">
        <f t="shared" si="10"/>
        <v>0</v>
      </c>
      <c r="K853" s="2">
        <f t="shared" si="11"/>
        <v>0.2820309848</v>
      </c>
      <c r="L853" s="1">
        <f t="shared" si="1"/>
        <v>0</v>
      </c>
    </row>
    <row r="854" ht="14.25" customHeight="1">
      <c r="A854" s="83">
        <f t="shared" si="12"/>
        <v>0.11063</v>
      </c>
      <c r="B854" s="4">
        <f t="shared" si="2"/>
        <v>-0.002296792772</v>
      </c>
      <c r="C854" s="4">
        <f t="shared" si="3"/>
        <v>-0.002263259598</v>
      </c>
      <c r="D854" s="4">
        <f t="shared" si="4"/>
        <v>-0.00365545923</v>
      </c>
      <c r="E854" s="4">
        <f t="shared" si="5"/>
        <v>0.1600000169</v>
      </c>
      <c r="F854" s="4">
        <f t="shared" si="6"/>
        <v>-0.01414537099</v>
      </c>
      <c r="G854" s="4">
        <f t="shared" si="7"/>
        <v>0.00009604392986</v>
      </c>
      <c r="H854" s="4">
        <f t="shared" si="8"/>
        <v>0</v>
      </c>
      <c r="I854" s="4">
        <f t="shared" si="13"/>
        <v>0</v>
      </c>
      <c r="J854" s="4">
        <f t="shared" si="10"/>
        <v>0</v>
      </c>
      <c r="K854" s="2">
        <f t="shared" si="11"/>
        <v>0.2820306862</v>
      </c>
      <c r="L854" s="1">
        <f t="shared" si="1"/>
        <v>0</v>
      </c>
    </row>
    <row r="855" ht="14.25" customHeight="1">
      <c r="A855" s="83">
        <f t="shared" si="12"/>
        <v>0.11076</v>
      </c>
      <c r="B855" s="4">
        <f t="shared" si="2"/>
        <v>-0.002296792772</v>
      </c>
      <c r="C855" s="4">
        <f t="shared" si="3"/>
        <v>-0.002263259598</v>
      </c>
      <c r="D855" s="4">
        <f t="shared" si="4"/>
        <v>-0.00365545923</v>
      </c>
      <c r="E855" s="4">
        <f t="shared" si="5"/>
        <v>0.1600000169</v>
      </c>
      <c r="F855" s="4">
        <f t="shared" si="6"/>
        <v>-0.01414537099</v>
      </c>
      <c r="G855" s="4">
        <f t="shared" si="7"/>
        <v>0.00009604392986</v>
      </c>
      <c r="H855" s="4">
        <f t="shared" si="8"/>
        <v>0</v>
      </c>
      <c r="I855" s="4">
        <f t="shared" si="13"/>
        <v>0</v>
      </c>
      <c r="J855" s="4">
        <f t="shared" si="10"/>
        <v>0</v>
      </c>
      <c r="K855" s="2">
        <f t="shared" si="11"/>
        <v>0.2820303876</v>
      </c>
      <c r="L855" s="1">
        <f t="shared" si="1"/>
        <v>0</v>
      </c>
    </row>
    <row r="856" ht="14.25" customHeight="1">
      <c r="A856" s="83">
        <f t="shared" si="12"/>
        <v>0.11089</v>
      </c>
      <c r="B856" s="4">
        <f t="shared" si="2"/>
        <v>-0.002296792772</v>
      </c>
      <c r="C856" s="4">
        <f t="shared" si="3"/>
        <v>-0.002263259598</v>
      </c>
      <c r="D856" s="4">
        <f t="shared" si="4"/>
        <v>-0.00365545923</v>
      </c>
      <c r="E856" s="4">
        <f t="shared" si="5"/>
        <v>0.1600000169</v>
      </c>
      <c r="F856" s="4">
        <f t="shared" si="6"/>
        <v>-0.01414537099</v>
      </c>
      <c r="G856" s="4">
        <f t="shared" si="7"/>
        <v>0.00009604392986</v>
      </c>
      <c r="H856" s="4">
        <f t="shared" si="8"/>
        <v>0</v>
      </c>
      <c r="I856" s="4">
        <f t="shared" si="13"/>
        <v>0</v>
      </c>
      <c r="J856" s="4">
        <f t="shared" si="10"/>
        <v>0</v>
      </c>
      <c r="K856" s="2">
        <f t="shared" si="11"/>
        <v>0.282030089</v>
      </c>
      <c r="L856" s="1">
        <f t="shared" si="1"/>
        <v>0</v>
      </c>
    </row>
    <row r="857" ht="14.25" customHeight="1">
      <c r="A857" s="83">
        <f t="shared" si="12"/>
        <v>0.11102</v>
      </c>
      <c r="B857" s="4">
        <f t="shared" si="2"/>
        <v>-0.002296792772</v>
      </c>
      <c r="C857" s="4">
        <f t="shared" si="3"/>
        <v>-0.002263259598</v>
      </c>
      <c r="D857" s="4">
        <f t="shared" si="4"/>
        <v>-0.00365545923</v>
      </c>
      <c r="E857" s="4">
        <f t="shared" si="5"/>
        <v>0.1600000169</v>
      </c>
      <c r="F857" s="4">
        <f t="shared" si="6"/>
        <v>-0.01414537099</v>
      </c>
      <c r="G857" s="4">
        <f t="shared" si="7"/>
        <v>0.00009604392986</v>
      </c>
      <c r="H857" s="4">
        <f t="shared" si="8"/>
        <v>0</v>
      </c>
      <c r="I857" s="4">
        <f t="shared" si="13"/>
        <v>0</v>
      </c>
      <c r="J857" s="4">
        <f t="shared" si="10"/>
        <v>0</v>
      </c>
      <c r="K857" s="2">
        <f t="shared" si="11"/>
        <v>0.2820297904</v>
      </c>
      <c r="L857" s="1">
        <f t="shared" si="1"/>
        <v>0</v>
      </c>
    </row>
    <row r="858" ht="14.25" customHeight="1">
      <c r="A858" s="83">
        <f t="shared" si="12"/>
        <v>0.11115</v>
      </c>
      <c r="B858" s="4">
        <f t="shared" si="2"/>
        <v>-0.002296792772</v>
      </c>
      <c r="C858" s="4">
        <f t="shared" si="3"/>
        <v>-0.002263259598</v>
      </c>
      <c r="D858" s="4">
        <f t="shared" si="4"/>
        <v>-0.00365545923</v>
      </c>
      <c r="E858" s="4">
        <f t="shared" si="5"/>
        <v>0.1600000169</v>
      </c>
      <c r="F858" s="4">
        <f t="shared" si="6"/>
        <v>-0.01414537099</v>
      </c>
      <c r="G858" s="4">
        <f t="shared" si="7"/>
        <v>0.00009604392986</v>
      </c>
      <c r="H858" s="4">
        <f t="shared" si="8"/>
        <v>0</v>
      </c>
      <c r="I858" s="4">
        <f t="shared" si="13"/>
        <v>0</v>
      </c>
      <c r="J858" s="4">
        <f t="shared" si="10"/>
        <v>0</v>
      </c>
      <c r="K858" s="2">
        <f t="shared" si="11"/>
        <v>0.2820294919</v>
      </c>
      <c r="L858" s="1">
        <f t="shared" si="1"/>
        <v>0</v>
      </c>
    </row>
    <row r="859" ht="14.25" customHeight="1">
      <c r="A859" s="83">
        <f t="shared" si="12"/>
        <v>0.11128</v>
      </c>
      <c r="B859" s="4">
        <f t="shared" si="2"/>
        <v>-0.002296792772</v>
      </c>
      <c r="C859" s="4">
        <f t="shared" si="3"/>
        <v>-0.002263259598</v>
      </c>
      <c r="D859" s="4">
        <f t="shared" si="4"/>
        <v>-0.00365545923</v>
      </c>
      <c r="E859" s="4">
        <f t="shared" si="5"/>
        <v>0.1600000169</v>
      </c>
      <c r="F859" s="4">
        <f t="shared" si="6"/>
        <v>-0.01414537099</v>
      </c>
      <c r="G859" s="4">
        <f t="shared" si="7"/>
        <v>0.00009604392986</v>
      </c>
      <c r="H859" s="4">
        <f t="shared" si="8"/>
        <v>0</v>
      </c>
      <c r="I859" s="4">
        <f t="shared" si="13"/>
        <v>0</v>
      </c>
      <c r="J859" s="4">
        <f t="shared" si="10"/>
        <v>0</v>
      </c>
      <c r="K859" s="2">
        <f t="shared" si="11"/>
        <v>0.2820291933</v>
      </c>
      <c r="L859" s="1">
        <f t="shared" si="1"/>
        <v>0</v>
      </c>
    </row>
    <row r="860" ht="14.25" customHeight="1">
      <c r="A860" s="83">
        <f t="shared" si="12"/>
        <v>0.11141</v>
      </c>
      <c r="B860" s="4">
        <f t="shared" si="2"/>
        <v>-0.002296792772</v>
      </c>
      <c r="C860" s="4">
        <f t="shared" si="3"/>
        <v>-0.002263259598</v>
      </c>
      <c r="D860" s="4">
        <f t="shared" si="4"/>
        <v>-0.00365545923</v>
      </c>
      <c r="E860" s="4">
        <f t="shared" si="5"/>
        <v>0.1600000169</v>
      </c>
      <c r="F860" s="4">
        <f t="shared" si="6"/>
        <v>-0.01414537099</v>
      </c>
      <c r="G860" s="4">
        <f t="shared" si="7"/>
        <v>0.00009604392986</v>
      </c>
      <c r="H860" s="4">
        <f t="shared" si="8"/>
        <v>0</v>
      </c>
      <c r="I860" s="4">
        <f t="shared" si="13"/>
        <v>0</v>
      </c>
      <c r="J860" s="4">
        <f t="shared" si="10"/>
        <v>0</v>
      </c>
      <c r="K860" s="2">
        <f t="shared" si="11"/>
        <v>0.2820288947</v>
      </c>
      <c r="L860" s="1">
        <f t="shared" si="1"/>
        <v>0</v>
      </c>
    </row>
    <row r="861" ht="14.25" customHeight="1">
      <c r="A861" s="83">
        <f t="shared" si="12"/>
        <v>0.11154</v>
      </c>
      <c r="B861" s="4">
        <f t="shared" si="2"/>
        <v>-0.002296792772</v>
      </c>
      <c r="C861" s="4">
        <f t="shared" si="3"/>
        <v>-0.002263259598</v>
      </c>
      <c r="D861" s="4">
        <f t="shared" si="4"/>
        <v>-0.00365545923</v>
      </c>
      <c r="E861" s="4">
        <f t="shared" si="5"/>
        <v>0.1600000169</v>
      </c>
      <c r="F861" s="4">
        <f t="shared" si="6"/>
        <v>-0.01414537099</v>
      </c>
      <c r="G861" s="4">
        <f t="shared" si="7"/>
        <v>0.00009604392986</v>
      </c>
      <c r="H861" s="4">
        <f t="shared" si="8"/>
        <v>0</v>
      </c>
      <c r="I861" s="4">
        <f t="shared" si="13"/>
        <v>0</v>
      </c>
      <c r="J861" s="4">
        <f t="shared" si="10"/>
        <v>0</v>
      </c>
      <c r="K861" s="2">
        <f t="shared" si="11"/>
        <v>0.2820285961</v>
      </c>
      <c r="L861" s="1">
        <f t="shared" si="1"/>
        <v>0</v>
      </c>
    </row>
    <row r="862" ht="14.25" customHeight="1">
      <c r="A862" s="83">
        <f t="shared" si="12"/>
        <v>0.11167</v>
      </c>
      <c r="B862" s="4">
        <f t="shared" si="2"/>
        <v>-0.002296792772</v>
      </c>
      <c r="C862" s="4">
        <f t="shared" si="3"/>
        <v>-0.002263259598</v>
      </c>
      <c r="D862" s="4">
        <f t="shared" si="4"/>
        <v>-0.00365545923</v>
      </c>
      <c r="E862" s="4">
        <f t="shared" si="5"/>
        <v>0.1600000169</v>
      </c>
      <c r="F862" s="4">
        <f t="shared" si="6"/>
        <v>-0.01414537099</v>
      </c>
      <c r="G862" s="4">
        <f t="shared" si="7"/>
        <v>0.00009604392986</v>
      </c>
      <c r="H862" s="4">
        <f t="shared" si="8"/>
        <v>0</v>
      </c>
      <c r="I862" s="4">
        <f t="shared" si="13"/>
        <v>0</v>
      </c>
      <c r="J862" s="4">
        <f t="shared" si="10"/>
        <v>0</v>
      </c>
      <c r="K862" s="2">
        <f t="shared" si="11"/>
        <v>0.2820282975</v>
      </c>
      <c r="L862" s="1">
        <f t="shared" si="1"/>
        <v>0</v>
      </c>
    </row>
    <row r="863" ht="14.25" customHeight="1">
      <c r="A863" s="83">
        <f t="shared" si="12"/>
        <v>0.1118</v>
      </c>
      <c r="B863" s="4">
        <f t="shared" si="2"/>
        <v>-0.002296792772</v>
      </c>
      <c r="C863" s="4">
        <f t="shared" si="3"/>
        <v>-0.002263259598</v>
      </c>
      <c r="D863" s="4">
        <f t="shared" si="4"/>
        <v>-0.00365545923</v>
      </c>
      <c r="E863" s="4">
        <f t="shared" si="5"/>
        <v>0.1600000169</v>
      </c>
      <c r="F863" s="4">
        <f t="shared" si="6"/>
        <v>-0.01414537099</v>
      </c>
      <c r="G863" s="4">
        <f t="shared" si="7"/>
        <v>0.00009604392986</v>
      </c>
      <c r="H863" s="4">
        <f t="shared" si="8"/>
        <v>0</v>
      </c>
      <c r="I863" s="4">
        <f t="shared" si="13"/>
        <v>0</v>
      </c>
      <c r="J863" s="4">
        <f t="shared" si="10"/>
        <v>0</v>
      </c>
      <c r="K863" s="2">
        <f t="shared" si="11"/>
        <v>0.2820279989</v>
      </c>
      <c r="L863" s="1">
        <f t="shared" si="1"/>
        <v>0</v>
      </c>
    </row>
    <row r="864" ht="14.25" customHeight="1">
      <c r="A864" s="83">
        <f t="shared" si="12"/>
        <v>0.11193</v>
      </c>
      <c r="B864" s="4">
        <f t="shared" si="2"/>
        <v>-0.002296792772</v>
      </c>
      <c r="C864" s="4">
        <f t="shared" si="3"/>
        <v>-0.002263259598</v>
      </c>
      <c r="D864" s="4">
        <f t="shared" si="4"/>
        <v>-0.00365545923</v>
      </c>
      <c r="E864" s="4">
        <f t="shared" si="5"/>
        <v>0.1600000169</v>
      </c>
      <c r="F864" s="4">
        <f t="shared" si="6"/>
        <v>-0.01414537099</v>
      </c>
      <c r="G864" s="4">
        <f t="shared" si="7"/>
        <v>0.00009604392986</v>
      </c>
      <c r="H864" s="4">
        <f t="shared" si="8"/>
        <v>0</v>
      </c>
      <c r="I864" s="4">
        <f t="shared" si="13"/>
        <v>0</v>
      </c>
      <c r="J864" s="4">
        <f t="shared" si="10"/>
        <v>0</v>
      </c>
      <c r="K864" s="2">
        <f t="shared" si="11"/>
        <v>0.2820277004</v>
      </c>
      <c r="L864" s="1">
        <f t="shared" si="1"/>
        <v>0</v>
      </c>
    </row>
    <row r="865" ht="14.25" customHeight="1">
      <c r="A865" s="83">
        <f t="shared" si="12"/>
        <v>0.11206</v>
      </c>
      <c r="B865" s="4">
        <f t="shared" si="2"/>
        <v>-0.002296792772</v>
      </c>
      <c r="C865" s="4">
        <f t="shared" si="3"/>
        <v>-0.002263259598</v>
      </c>
      <c r="D865" s="4">
        <f t="shared" si="4"/>
        <v>-0.00365545923</v>
      </c>
      <c r="E865" s="4">
        <f t="shared" si="5"/>
        <v>0.1600000169</v>
      </c>
      <c r="F865" s="4">
        <f t="shared" si="6"/>
        <v>-0.01414537099</v>
      </c>
      <c r="G865" s="4">
        <f t="shared" si="7"/>
        <v>0.00009604392986</v>
      </c>
      <c r="H865" s="4">
        <f t="shared" si="8"/>
        <v>0</v>
      </c>
      <c r="I865" s="4">
        <f t="shared" si="13"/>
        <v>0</v>
      </c>
      <c r="J865" s="4">
        <f t="shared" si="10"/>
        <v>0</v>
      </c>
      <c r="K865" s="2">
        <f t="shared" si="11"/>
        <v>0.2820274018</v>
      </c>
      <c r="L865" s="1">
        <f t="shared" si="1"/>
        <v>0</v>
      </c>
    </row>
    <row r="866" ht="14.25" customHeight="1">
      <c r="A866" s="83">
        <f t="shared" si="12"/>
        <v>0.11219</v>
      </c>
      <c r="B866" s="4">
        <f t="shared" si="2"/>
        <v>-0.002296792772</v>
      </c>
      <c r="C866" s="4">
        <f t="shared" si="3"/>
        <v>-0.002263259598</v>
      </c>
      <c r="D866" s="4">
        <f t="shared" si="4"/>
        <v>-0.00365545923</v>
      </c>
      <c r="E866" s="4">
        <f t="shared" si="5"/>
        <v>0.1600000169</v>
      </c>
      <c r="F866" s="4">
        <f t="shared" si="6"/>
        <v>-0.01414537099</v>
      </c>
      <c r="G866" s="4">
        <f t="shared" si="7"/>
        <v>0.00009604392986</v>
      </c>
      <c r="H866" s="4">
        <f t="shared" si="8"/>
        <v>0</v>
      </c>
      <c r="I866" s="4">
        <f t="shared" si="13"/>
        <v>0</v>
      </c>
      <c r="J866" s="4">
        <f t="shared" si="10"/>
        <v>0</v>
      </c>
      <c r="K866" s="2">
        <f t="shared" si="11"/>
        <v>0.2820271032</v>
      </c>
      <c r="L866" s="1">
        <f t="shared" si="1"/>
        <v>0</v>
      </c>
    </row>
    <row r="867" ht="14.25" customHeight="1">
      <c r="A867" s="83">
        <f t="shared" si="12"/>
        <v>0.11232</v>
      </c>
      <c r="B867" s="4">
        <f t="shared" si="2"/>
        <v>-0.002296792772</v>
      </c>
      <c r="C867" s="4">
        <f t="shared" si="3"/>
        <v>-0.002263259598</v>
      </c>
      <c r="D867" s="4">
        <f t="shared" si="4"/>
        <v>-0.00365545923</v>
      </c>
      <c r="E867" s="4">
        <f t="shared" si="5"/>
        <v>0.1600000169</v>
      </c>
      <c r="F867" s="4">
        <f t="shared" si="6"/>
        <v>-0.01414537099</v>
      </c>
      <c r="G867" s="4">
        <f t="shared" si="7"/>
        <v>0.00009604392986</v>
      </c>
      <c r="H867" s="4">
        <f t="shared" si="8"/>
        <v>0</v>
      </c>
      <c r="I867" s="4">
        <f t="shared" si="13"/>
        <v>0</v>
      </c>
      <c r="J867" s="4">
        <f t="shared" si="10"/>
        <v>0</v>
      </c>
      <c r="K867" s="2">
        <f t="shared" si="11"/>
        <v>0.2820268046</v>
      </c>
      <c r="L867" s="1">
        <f t="shared" si="1"/>
        <v>0</v>
      </c>
    </row>
    <row r="868" ht="14.25" customHeight="1">
      <c r="A868" s="83">
        <f t="shared" si="12"/>
        <v>0.11245</v>
      </c>
      <c r="B868" s="4">
        <f t="shared" si="2"/>
        <v>-0.002296792772</v>
      </c>
      <c r="C868" s="4">
        <f t="shared" si="3"/>
        <v>-0.002263259598</v>
      </c>
      <c r="D868" s="4">
        <f t="shared" si="4"/>
        <v>-0.00365545923</v>
      </c>
      <c r="E868" s="4">
        <f t="shared" si="5"/>
        <v>0.1600000169</v>
      </c>
      <c r="F868" s="4">
        <f t="shared" si="6"/>
        <v>-0.01414537099</v>
      </c>
      <c r="G868" s="4">
        <f t="shared" si="7"/>
        <v>0.00009604392986</v>
      </c>
      <c r="H868" s="4">
        <f t="shared" si="8"/>
        <v>0</v>
      </c>
      <c r="I868" s="4">
        <f t="shared" si="13"/>
        <v>0</v>
      </c>
      <c r="J868" s="4">
        <f t="shared" si="10"/>
        <v>0</v>
      </c>
      <c r="K868" s="2">
        <f t="shared" si="11"/>
        <v>0.282026506</v>
      </c>
      <c r="L868" s="1">
        <f t="shared" si="1"/>
        <v>0</v>
      </c>
    </row>
    <row r="869" ht="14.25" customHeight="1">
      <c r="A869" s="83">
        <f t="shared" si="12"/>
        <v>0.11258</v>
      </c>
      <c r="B869" s="4">
        <f t="shared" si="2"/>
        <v>-0.002296792772</v>
      </c>
      <c r="C869" s="4">
        <f t="shared" si="3"/>
        <v>-0.002263259598</v>
      </c>
      <c r="D869" s="4">
        <f t="shared" si="4"/>
        <v>-0.00365545923</v>
      </c>
      <c r="E869" s="4">
        <f t="shared" si="5"/>
        <v>0.1600000169</v>
      </c>
      <c r="F869" s="4">
        <f t="shared" si="6"/>
        <v>-0.01414537099</v>
      </c>
      <c r="G869" s="4">
        <f t="shared" si="7"/>
        <v>0.00009604392986</v>
      </c>
      <c r="H869" s="4">
        <f t="shared" si="8"/>
        <v>0</v>
      </c>
      <c r="I869" s="4">
        <f t="shared" si="13"/>
        <v>0</v>
      </c>
      <c r="J869" s="4">
        <f t="shared" si="10"/>
        <v>0</v>
      </c>
      <c r="K869" s="2">
        <f t="shared" si="11"/>
        <v>0.2820262074</v>
      </c>
      <c r="L869" s="1">
        <f t="shared" si="1"/>
        <v>0</v>
      </c>
    </row>
    <row r="870" ht="14.25" customHeight="1">
      <c r="A870" s="83">
        <f t="shared" si="12"/>
        <v>0.11271</v>
      </c>
      <c r="B870" s="4">
        <f t="shared" si="2"/>
        <v>-0.002296792772</v>
      </c>
      <c r="C870" s="4">
        <f t="shared" si="3"/>
        <v>-0.002263259598</v>
      </c>
      <c r="D870" s="4">
        <f t="shared" si="4"/>
        <v>-0.00365545923</v>
      </c>
      <c r="E870" s="4">
        <f t="shared" si="5"/>
        <v>0.1600000169</v>
      </c>
      <c r="F870" s="4">
        <f t="shared" si="6"/>
        <v>-0.01414537099</v>
      </c>
      <c r="G870" s="4">
        <f t="shared" si="7"/>
        <v>0.00009604392986</v>
      </c>
      <c r="H870" s="4">
        <f t="shared" si="8"/>
        <v>0</v>
      </c>
      <c r="I870" s="4">
        <f t="shared" si="13"/>
        <v>0</v>
      </c>
      <c r="J870" s="4">
        <f t="shared" si="10"/>
        <v>0</v>
      </c>
      <c r="K870" s="2">
        <f t="shared" si="11"/>
        <v>0.2820259089</v>
      </c>
      <c r="L870" s="1">
        <f t="shared" si="1"/>
        <v>0</v>
      </c>
    </row>
    <row r="871" ht="14.25" customHeight="1">
      <c r="A871" s="83">
        <f t="shared" si="12"/>
        <v>0.11284</v>
      </c>
      <c r="B871" s="4">
        <f t="shared" si="2"/>
        <v>-0.002296792772</v>
      </c>
      <c r="C871" s="4">
        <f t="shared" si="3"/>
        <v>-0.002263259598</v>
      </c>
      <c r="D871" s="4">
        <f t="shared" si="4"/>
        <v>-0.00365545923</v>
      </c>
      <c r="E871" s="4">
        <f t="shared" si="5"/>
        <v>0.1600000169</v>
      </c>
      <c r="F871" s="4">
        <f t="shared" si="6"/>
        <v>-0.01414537099</v>
      </c>
      <c r="G871" s="4">
        <f t="shared" si="7"/>
        <v>0.00009604392986</v>
      </c>
      <c r="H871" s="4">
        <f t="shared" si="8"/>
        <v>0</v>
      </c>
      <c r="I871" s="4">
        <f t="shared" si="13"/>
        <v>0</v>
      </c>
      <c r="J871" s="4">
        <f t="shared" si="10"/>
        <v>0</v>
      </c>
      <c r="K871" s="2">
        <f t="shared" si="11"/>
        <v>0.2820256103</v>
      </c>
      <c r="L871" s="1">
        <f t="shared" si="1"/>
        <v>0</v>
      </c>
    </row>
    <row r="872" ht="14.25" customHeight="1">
      <c r="A872" s="83">
        <f t="shared" si="12"/>
        <v>0.11297</v>
      </c>
      <c r="B872" s="4">
        <f t="shared" si="2"/>
        <v>-0.002296792772</v>
      </c>
      <c r="C872" s="4">
        <f t="shared" si="3"/>
        <v>-0.002263259598</v>
      </c>
      <c r="D872" s="4">
        <f t="shared" si="4"/>
        <v>-0.00365545923</v>
      </c>
      <c r="E872" s="4">
        <f t="shared" si="5"/>
        <v>0.1600000169</v>
      </c>
      <c r="F872" s="4">
        <f t="shared" si="6"/>
        <v>-0.01414537099</v>
      </c>
      <c r="G872" s="4">
        <f t="shared" si="7"/>
        <v>0.00009604392986</v>
      </c>
      <c r="H872" s="4">
        <f t="shared" si="8"/>
        <v>0</v>
      </c>
      <c r="I872" s="4">
        <f t="shared" si="13"/>
        <v>0</v>
      </c>
      <c r="J872" s="4">
        <f t="shared" si="10"/>
        <v>0</v>
      </c>
      <c r="K872" s="2">
        <f t="shared" si="11"/>
        <v>0.2820253117</v>
      </c>
      <c r="L872" s="1">
        <f t="shared" si="1"/>
        <v>0</v>
      </c>
    </row>
    <row r="873" ht="14.25" customHeight="1">
      <c r="A873" s="83">
        <f t="shared" si="12"/>
        <v>0.1131</v>
      </c>
      <c r="B873" s="4">
        <f t="shared" si="2"/>
        <v>-0.002296792772</v>
      </c>
      <c r="C873" s="4">
        <f t="shared" si="3"/>
        <v>-0.002263259598</v>
      </c>
      <c r="D873" s="4">
        <f t="shared" si="4"/>
        <v>-0.00365545923</v>
      </c>
      <c r="E873" s="4">
        <f t="shared" si="5"/>
        <v>0.1600000169</v>
      </c>
      <c r="F873" s="4">
        <f t="shared" si="6"/>
        <v>-0.01414537099</v>
      </c>
      <c r="G873" s="4">
        <f t="shared" si="7"/>
        <v>0.00009604392986</v>
      </c>
      <c r="H873" s="4">
        <f t="shared" si="8"/>
        <v>0</v>
      </c>
      <c r="I873" s="4">
        <f t="shared" si="13"/>
        <v>0</v>
      </c>
      <c r="J873" s="4">
        <f t="shared" si="10"/>
        <v>0</v>
      </c>
      <c r="K873" s="2">
        <f t="shared" si="11"/>
        <v>0.2820250131</v>
      </c>
      <c r="L873" s="1">
        <f t="shared" si="1"/>
        <v>0</v>
      </c>
    </row>
    <row r="874" ht="14.25" customHeight="1">
      <c r="A874" s="83">
        <f t="shared" si="12"/>
        <v>0.11323</v>
      </c>
      <c r="B874" s="4">
        <f t="shared" si="2"/>
        <v>-0.002296792772</v>
      </c>
      <c r="C874" s="4">
        <f t="shared" si="3"/>
        <v>-0.002263259598</v>
      </c>
      <c r="D874" s="4">
        <f t="shared" si="4"/>
        <v>-0.00365545923</v>
      </c>
      <c r="E874" s="4">
        <f t="shared" si="5"/>
        <v>0.1600000169</v>
      </c>
      <c r="F874" s="4">
        <f t="shared" si="6"/>
        <v>-0.01414537099</v>
      </c>
      <c r="G874" s="4">
        <f t="shared" si="7"/>
        <v>0.00009604392986</v>
      </c>
      <c r="H874" s="4">
        <f t="shared" si="8"/>
        <v>0</v>
      </c>
      <c r="I874" s="4">
        <f t="shared" si="13"/>
        <v>0</v>
      </c>
      <c r="J874" s="4">
        <f t="shared" si="10"/>
        <v>0</v>
      </c>
      <c r="K874" s="2">
        <f t="shared" si="11"/>
        <v>0.2820247145</v>
      </c>
      <c r="L874" s="1">
        <f t="shared" si="1"/>
        <v>0</v>
      </c>
    </row>
    <row r="875" ht="14.25" customHeight="1">
      <c r="A875" s="83">
        <f t="shared" si="12"/>
        <v>0.11336</v>
      </c>
      <c r="B875" s="4">
        <f t="shared" si="2"/>
        <v>-0.002296792772</v>
      </c>
      <c r="C875" s="4">
        <f t="shared" si="3"/>
        <v>-0.002263259598</v>
      </c>
      <c r="D875" s="4">
        <f t="shared" si="4"/>
        <v>-0.00365545923</v>
      </c>
      <c r="E875" s="4">
        <f t="shared" si="5"/>
        <v>0.1600000169</v>
      </c>
      <c r="F875" s="4">
        <f t="shared" si="6"/>
        <v>-0.01414537099</v>
      </c>
      <c r="G875" s="4">
        <f t="shared" si="7"/>
        <v>0.00009604392986</v>
      </c>
      <c r="H875" s="4">
        <f t="shared" si="8"/>
        <v>0</v>
      </c>
      <c r="I875" s="4">
        <f t="shared" si="13"/>
        <v>0</v>
      </c>
      <c r="J875" s="4">
        <f t="shared" si="10"/>
        <v>0</v>
      </c>
      <c r="K875" s="2">
        <f t="shared" si="11"/>
        <v>0.2820244159</v>
      </c>
      <c r="L875" s="1">
        <f t="shared" si="1"/>
        <v>0</v>
      </c>
    </row>
    <row r="876" ht="14.25" customHeight="1">
      <c r="A876" s="83">
        <f t="shared" si="12"/>
        <v>0.11349</v>
      </c>
      <c r="B876" s="4">
        <f t="shared" si="2"/>
        <v>-0.002296792772</v>
      </c>
      <c r="C876" s="4">
        <f t="shared" si="3"/>
        <v>-0.002263259598</v>
      </c>
      <c r="D876" s="4">
        <f t="shared" si="4"/>
        <v>-0.00365545923</v>
      </c>
      <c r="E876" s="4">
        <f t="shared" si="5"/>
        <v>0.1600000169</v>
      </c>
      <c r="F876" s="4">
        <f t="shared" si="6"/>
        <v>-0.01414537099</v>
      </c>
      <c r="G876" s="4">
        <f t="shared" si="7"/>
        <v>0.00009604392986</v>
      </c>
      <c r="H876" s="4">
        <f t="shared" si="8"/>
        <v>0</v>
      </c>
      <c r="I876" s="4">
        <f t="shared" si="13"/>
        <v>0</v>
      </c>
      <c r="J876" s="4">
        <f t="shared" si="10"/>
        <v>0</v>
      </c>
      <c r="K876" s="2">
        <f t="shared" si="11"/>
        <v>0.2820241174</v>
      </c>
      <c r="L876" s="1">
        <f t="shared" si="1"/>
        <v>0</v>
      </c>
    </row>
    <row r="877" ht="14.25" customHeight="1">
      <c r="A877" s="83">
        <f t="shared" si="12"/>
        <v>0.11362</v>
      </c>
      <c r="B877" s="4">
        <f t="shared" si="2"/>
        <v>-0.002296792772</v>
      </c>
      <c r="C877" s="4">
        <f t="shared" si="3"/>
        <v>-0.002263259598</v>
      </c>
      <c r="D877" s="4">
        <f t="shared" si="4"/>
        <v>-0.00365545923</v>
      </c>
      <c r="E877" s="4">
        <f t="shared" si="5"/>
        <v>0.1600000169</v>
      </c>
      <c r="F877" s="4">
        <f t="shared" si="6"/>
        <v>-0.01414537099</v>
      </c>
      <c r="G877" s="4">
        <f t="shared" si="7"/>
        <v>0.00009604392986</v>
      </c>
      <c r="H877" s="4">
        <f t="shared" si="8"/>
        <v>0</v>
      </c>
      <c r="I877" s="4">
        <f t="shared" si="13"/>
        <v>0</v>
      </c>
      <c r="J877" s="4">
        <f t="shared" si="10"/>
        <v>0</v>
      </c>
      <c r="K877" s="2">
        <f t="shared" si="11"/>
        <v>0.2820238188</v>
      </c>
      <c r="L877" s="1">
        <f t="shared" si="1"/>
        <v>0</v>
      </c>
    </row>
    <row r="878" ht="14.25" customHeight="1">
      <c r="A878" s="83">
        <f t="shared" si="12"/>
        <v>0.11375</v>
      </c>
      <c r="B878" s="4">
        <f t="shared" si="2"/>
        <v>-0.002296792772</v>
      </c>
      <c r="C878" s="4">
        <f t="shared" si="3"/>
        <v>-0.002263259598</v>
      </c>
      <c r="D878" s="4">
        <f t="shared" si="4"/>
        <v>-0.00365545923</v>
      </c>
      <c r="E878" s="4">
        <f t="shared" si="5"/>
        <v>0.1600000169</v>
      </c>
      <c r="F878" s="4">
        <f t="shared" si="6"/>
        <v>-0.01414537099</v>
      </c>
      <c r="G878" s="4">
        <f t="shared" si="7"/>
        <v>0.00009604392986</v>
      </c>
      <c r="H878" s="4">
        <f t="shared" si="8"/>
        <v>0</v>
      </c>
      <c r="I878" s="4">
        <f t="shared" si="13"/>
        <v>0</v>
      </c>
      <c r="J878" s="4">
        <f t="shared" si="10"/>
        <v>0</v>
      </c>
      <c r="K878" s="2">
        <f t="shared" si="11"/>
        <v>0.2820235202</v>
      </c>
      <c r="L878" s="1">
        <f t="shared" si="1"/>
        <v>0</v>
      </c>
    </row>
    <row r="879" ht="14.25" customHeight="1">
      <c r="A879" s="83">
        <f t="shared" si="12"/>
        <v>0.11388</v>
      </c>
      <c r="B879" s="4">
        <f t="shared" si="2"/>
        <v>-0.002296792772</v>
      </c>
      <c r="C879" s="4">
        <f t="shared" si="3"/>
        <v>-0.002263259598</v>
      </c>
      <c r="D879" s="4">
        <f t="shared" si="4"/>
        <v>-0.00365545923</v>
      </c>
      <c r="E879" s="4">
        <f t="shared" si="5"/>
        <v>0.1600000169</v>
      </c>
      <c r="F879" s="4">
        <f t="shared" si="6"/>
        <v>-0.01414537099</v>
      </c>
      <c r="G879" s="4">
        <f t="shared" si="7"/>
        <v>0.00009604392986</v>
      </c>
      <c r="H879" s="4">
        <f t="shared" si="8"/>
        <v>0</v>
      </c>
      <c r="I879" s="4">
        <f t="shared" si="13"/>
        <v>0</v>
      </c>
      <c r="J879" s="4">
        <f t="shared" si="10"/>
        <v>0</v>
      </c>
      <c r="K879" s="2">
        <f t="shared" si="11"/>
        <v>0.2820232216</v>
      </c>
      <c r="L879" s="1">
        <f t="shared" si="1"/>
        <v>0</v>
      </c>
    </row>
    <row r="880" ht="14.25" customHeight="1">
      <c r="A880" s="83">
        <f t="shared" si="12"/>
        <v>0.11401</v>
      </c>
      <c r="B880" s="4">
        <f t="shared" si="2"/>
        <v>-0.002296792772</v>
      </c>
      <c r="C880" s="4">
        <f t="shared" si="3"/>
        <v>-0.002263259598</v>
      </c>
      <c r="D880" s="4">
        <f t="shared" si="4"/>
        <v>-0.00365545923</v>
      </c>
      <c r="E880" s="4">
        <f t="shared" si="5"/>
        <v>0.1600000169</v>
      </c>
      <c r="F880" s="4">
        <f t="shared" si="6"/>
        <v>-0.01414537099</v>
      </c>
      <c r="G880" s="4">
        <f t="shared" si="7"/>
        <v>0.00009604392986</v>
      </c>
      <c r="H880" s="4">
        <f t="shared" si="8"/>
        <v>0</v>
      </c>
      <c r="I880" s="4">
        <f t="shared" si="13"/>
        <v>0</v>
      </c>
      <c r="J880" s="4">
        <f t="shared" si="10"/>
        <v>0</v>
      </c>
      <c r="K880" s="2">
        <f t="shared" si="11"/>
        <v>0.282022923</v>
      </c>
      <c r="L880" s="1">
        <f t="shared" si="1"/>
        <v>0</v>
      </c>
    </row>
    <row r="881" ht="14.25" customHeight="1">
      <c r="A881" s="83">
        <f t="shared" si="12"/>
        <v>0.11414</v>
      </c>
      <c r="B881" s="4">
        <f t="shared" si="2"/>
        <v>-0.002296792772</v>
      </c>
      <c r="C881" s="4">
        <f t="shared" si="3"/>
        <v>-0.002263259598</v>
      </c>
      <c r="D881" s="4">
        <f t="shared" si="4"/>
        <v>-0.00365545923</v>
      </c>
      <c r="E881" s="4">
        <f t="shared" si="5"/>
        <v>0.1600000169</v>
      </c>
      <c r="F881" s="4">
        <f t="shared" si="6"/>
        <v>-0.01414537099</v>
      </c>
      <c r="G881" s="4">
        <f t="shared" si="7"/>
        <v>0.00009604392986</v>
      </c>
      <c r="H881" s="4">
        <f t="shared" si="8"/>
        <v>0</v>
      </c>
      <c r="I881" s="4">
        <f t="shared" si="13"/>
        <v>0</v>
      </c>
      <c r="J881" s="4">
        <f t="shared" si="10"/>
        <v>0</v>
      </c>
      <c r="K881" s="2">
        <f t="shared" si="11"/>
        <v>0.2820226244</v>
      </c>
      <c r="L881" s="1">
        <f t="shared" si="1"/>
        <v>0</v>
      </c>
    </row>
    <row r="882" ht="14.25" customHeight="1">
      <c r="A882" s="83">
        <f t="shared" si="12"/>
        <v>0.11427</v>
      </c>
      <c r="B882" s="4">
        <f t="shared" si="2"/>
        <v>-0.002296792772</v>
      </c>
      <c r="C882" s="4">
        <f t="shared" si="3"/>
        <v>-0.002263259598</v>
      </c>
      <c r="D882" s="4">
        <f t="shared" si="4"/>
        <v>-0.00365545923</v>
      </c>
      <c r="E882" s="4">
        <f t="shared" si="5"/>
        <v>0.1600000169</v>
      </c>
      <c r="F882" s="4">
        <f t="shared" si="6"/>
        <v>-0.01414537099</v>
      </c>
      <c r="G882" s="4">
        <f t="shared" si="7"/>
        <v>0.00009604392986</v>
      </c>
      <c r="H882" s="4">
        <f t="shared" si="8"/>
        <v>0</v>
      </c>
      <c r="I882" s="4">
        <f t="shared" si="13"/>
        <v>0</v>
      </c>
      <c r="J882" s="4">
        <f t="shared" si="10"/>
        <v>0</v>
      </c>
      <c r="K882" s="2">
        <f t="shared" si="11"/>
        <v>0.2820223259</v>
      </c>
      <c r="L882" s="1">
        <f t="shared" si="1"/>
        <v>0</v>
      </c>
    </row>
    <row r="883" ht="14.25" customHeight="1">
      <c r="A883" s="83">
        <f t="shared" si="12"/>
        <v>0.1144</v>
      </c>
      <c r="B883" s="4">
        <f t="shared" si="2"/>
        <v>-0.002296792772</v>
      </c>
      <c r="C883" s="4">
        <f t="shared" si="3"/>
        <v>-0.002263259598</v>
      </c>
      <c r="D883" s="4">
        <f t="shared" si="4"/>
        <v>-0.00365545923</v>
      </c>
      <c r="E883" s="4">
        <f t="shared" si="5"/>
        <v>0.1600000169</v>
      </c>
      <c r="F883" s="4">
        <f t="shared" si="6"/>
        <v>-0.01414537099</v>
      </c>
      <c r="G883" s="4">
        <f t="shared" si="7"/>
        <v>0.00009604392986</v>
      </c>
      <c r="H883" s="4">
        <f t="shared" si="8"/>
        <v>0</v>
      </c>
      <c r="I883" s="4">
        <f t="shared" si="13"/>
        <v>0</v>
      </c>
      <c r="J883" s="4">
        <f t="shared" si="10"/>
        <v>0</v>
      </c>
      <c r="K883" s="2">
        <f t="shared" si="11"/>
        <v>0.2820220273</v>
      </c>
      <c r="L883" s="1">
        <f t="shared" si="1"/>
        <v>0</v>
      </c>
    </row>
    <row r="884" ht="14.25" customHeight="1">
      <c r="A884" s="83">
        <f t="shared" si="12"/>
        <v>0.11453</v>
      </c>
      <c r="B884" s="4">
        <f t="shared" si="2"/>
        <v>-0.002296792772</v>
      </c>
      <c r="C884" s="4">
        <f t="shared" si="3"/>
        <v>-0.002263259598</v>
      </c>
      <c r="D884" s="4">
        <f t="shared" si="4"/>
        <v>-0.00365545923</v>
      </c>
      <c r="E884" s="4">
        <f t="shared" si="5"/>
        <v>0.1600000169</v>
      </c>
      <c r="F884" s="4">
        <f t="shared" si="6"/>
        <v>-0.01414537099</v>
      </c>
      <c r="G884" s="4">
        <f t="shared" si="7"/>
        <v>0.00009604392986</v>
      </c>
      <c r="H884" s="4">
        <f t="shared" si="8"/>
        <v>0</v>
      </c>
      <c r="I884" s="4">
        <f t="shared" si="13"/>
        <v>0</v>
      </c>
      <c r="J884" s="4">
        <f t="shared" si="10"/>
        <v>0</v>
      </c>
      <c r="K884" s="2">
        <f t="shared" si="11"/>
        <v>0.2820217287</v>
      </c>
      <c r="L884" s="1">
        <f t="shared" si="1"/>
        <v>0</v>
      </c>
    </row>
    <row r="885" ht="14.25" customHeight="1">
      <c r="A885" s="83">
        <f t="shared" si="12"/>
        <v>0.11466</v>
      </c>
      <c r="B885" s="4">
        <f t="shared" si="2"/>
        <v>-0.002296792772</v>
      </c>
      <c r="C885" s="4">
        <f t="shared" si="3"/>
        <v>-0.002263259598</v>
      </c>
      <c r="D885" s="4">
        <f t="shared" si="4"/>
        <v>-0.00365545923</v>
      </c>
      <c r="E885" s="4">
        <f t="shared" si="5"/>
        <v>0.1600000169</v>
      </c>
      <c r="F885" s="4">
        <f t="shared" si="6"/>
        <v>-0.01414537099</v>
      </c>
      <c r="G885" s="4">
        <f t="shared" si="7"/>
        <v>0.00009604392986</v>
      </c>
      <c r="H885" s="4">
        <f t="shared" si="8"/>
        <v>0</v>
      </c>
      <c r="I885" s="4">
        <f t="shared" si="13"/>
        <v>0</v>
      </c>
      <c r="J885" s="4">
        <f t="shared" si="10"/>
        <v>0</v>
      </c>
      <c r="K885" s="2">
        <f t="shared" si="11"/>
        <v>0.2820214301</v>
      </c>
      <c r="L885" s="1">
        <f t="shared" si="1"/>
        <v>0</v>
      </c>
    </row>
    <row r="886" ht="14.25" customHeight="1">
      <c r="A886" s="83">
        <f t="shared" si="12"/>
        <v>0.11479</v>
      </c>
      <c r="B886" s="4">
        <f t="shared" si="2"/>
        <v>-0.002296792772</v>
      </c>
      <c r="C886" s="4">
        <f t="shared" si="3"/>
        <v>-0.002263259598</v>
      </c>
      <c r="D886" s="4">
        <f t="shared" si="4"/>
        <v>-0.00365545923</v>
      </c>
      <c r="E886" s="4">
        <f t="shared" si="5"/>
        <v>0.1600000169</v>
      </c>
      <c r="F886" s="4">
        <f t="shared" si="6"/>
        <v>-0.01414537099</v>
      </c>
      <c r="G886" s="4">
        <f t="shared" si="7"/>
        <v>0.00009604392986</v>
      </c>
      <c r="H886" s="4">
        <f t="shared" si="8"/>
        <v>0</v>
      </c>
      <c r="I886" s="4">
        <f t="shared" si="13"/>
        <v>0</v>
      </c>
      <c r="J886" s="4">
        <f t="shared" si="10"/>
        <v>0</v>
      </c>
      <c r="K886" s="2">
        <f t="shared" si="11"/>
        <v>0.2820211315</v>
      </c>
      <c r="L886" s="1">
        <f t="shared" si="1"/>
        <v>0</v>
      </c>
    </row>
    <row r="887" ht="14.25" customHeight="1">
      <c r="A887" s="83">
        <f t="shared" si="12"/>
        <v>0.11492</v>
      </c>
      <c r="B887" s="4">
        <f t="shared" si="2"/>
        <v>-0.002296792772</v>
      </c>
      <c r="C887" s="4">
        <f t="shared" si="3"/>
        <v>-0.002263259598</v>
      </c>
      <c r="D887" s="4">
        <f t="shared" si="4"/>
        <v>-0.00365545923</v>
      </c>
      <c r="E887" s="4">
        <f t="shared" si="5"/>
        <v>0.1600000169</v>
      </c>
      <c r="F887" s="4">
        <f t="shared" si="6"/>
        <v>-0.01414537099</v>
      </c>
      <c r="G887" s="4">
        <f t="shared" si="7"/>
        <v>0.00009604392986</v>
      </c>
      <c r="H887" s="4">
        <f t="shared" si="8"/>
        <v>0</v>
      </c>
      <c r="I887" s="4">
        <f t="shared" si="13"/>
        <v>0</v>
      </c>
      <c r="J887" s="4">
        <f t="shared" si="10"/>
        <v>0</v>
      </c>
      <c r="K887" s="2">
        <f t="shared" si="11"/>
        <v>0.2820208329</v>
      </c>
      <c r="L887" s="1">
        <f t="shared" si="1"/>
        <v>0</v>
      </c>
    </row>
    <row r="888" ht="14.25" customHeight="1">
      <c r="A888" s="83">
        <f t="shared" si="12"/>
        <v>0.11505</v>
      </c>
      <c r="B888" s="4">
        <f t="shared" si="2"/>
        <v>-0.002296792772</v>
      </c>
      <c r="C888" s="4">
        <f t="shared" si="3"/>
        <v>-0.002263259598</v>
      </c>
      <c r="D888" s="4">
        <f t="shared" si="4"/>
        <v>-0.00365545923</v>
      </c>
      <c r="E888" s="4">
        <f t="shared" si="5"/>
        <v>0.1600000169</v>
      </c>
      <c r="F888" s="4">
        <f t="shared" si="6"/>
        <v>-0.01414537099</v>
      </c>
      <c r="G888" s="4">
        <f t="shared" si="7"/>
        <v>0.00009604392986</v>
      </c>
      <c r="H888" s="4">
        <f t="shared" si="8"/>
        <v>0</v>
      </c>
      <c r="I888" s="4">
        <f t="shared" si="13"/>
        <v>0</v>
      </c>
      <c r="J888" s="4">
        <f t="shared" si="10"/>
        <v>0</v>
      </c>
      <c r="K888" s="2">
        <f t="shared" si="11"/>
        <v>0.2820205344</v>
      </c>
      <c r="L888" s="1">
        <f t="shared" si="1"/>
        <v>0</v>
      </c>
    </row>
    <row r="889" ht="14.25" customHeight="1">
      <c r="A889" s="83">
        <f t="shared" si="12"/>
        <v>0.11518</v>
      </c>
      <c r="B889" s="4">
        <f t="shared" si="2"/>
        <v>-0.002296792772</v>
      </c>
      <c r="C889" s="4">
        <f t="shared" si="3"/>
        <v>-0.002263259598</v>
      </c>
      <c r="D889" s="4">
        <f t="shared" si="4"/>
        <v>-0.00365545923</v>
      </c>
      <c r="E889" s="4">
        <f t="shared" si="5"/>
        <v>0.1600000169</v>
      </c>
      <c r="F889" s="4">
        <f t="shared" si="6"/>
        <v>-0.01414537099</v>
      </c>
      <c r="G889" s="4">
        <f t="shared" si="7"/>
        <v>0.00009604392986</v>
      </c>
      <c r="H889" s="4">
        <f t="shared" si="8"/>
        <v>0</v>
      </c>
      <c r="I889" s="4">
        <f t="shared" si="13"/>
        <v>0</v>
      </c>
      <c r="J889" s="4">
        <f t="shared" si="10"/>
        <v>0</v>
      </c>
      <c r="K889" s="2">
        <f t="shared" si="11"/>
        <v>0.2820202358</v>
      </c>
      <c r="L889" s="1">
        <f t="shared" si="1"/>
        <v>0</v>
      </c>
    </row>
    <row r="890" ht="14.25" customHeight="1">
      <c r="A890" s="83">
        <f t="shared" si="12"/>
        <v>0.11531</v>
      </c>
      <c r="B890" s="4">
        <f t="shared" si="2"/>
        <v>-0.002296792772</v>
      </c>
      <c r="C890" s="4">
        <f t="shared" si="3"/>
        <v>-0.002263259598</v>
      </c>
      <c r="D890" s="4">
        <f t="shared" si="4"/>
        <v>-0.00365545923</v>
      </c>
      <c r="E890" s="4">
        <f t="shared" si="5"/>
        <v>0.1600000169</v>
      </c>
      <c r="F890" s="4">
        <f t="shared" si="6"/>
        <v>-0.01414537099</v>
      </c>
      <c r="G890" s="4">
        <f t="shared" si="7"/>
        <v>0.00009604392986</v>
      </c>
      <c r="H890" s="4">
        <f t="shared" si="8"/>
        <v>0</v>
      </c>
      <c r="I890" s="4">
        <f t="shared" si="13"/>
        <v>0</v>
      </c>
      <c r="J890" s="4">
        <f t="shared" si="10"/>
        <v>0</v>
      </c>
      <c r="K890" s="2">
        <f t="shared" si="11"/>
        <v>0.2820199372</v>
      </c>
      <c r="L890" s="1">
        <f t="shared" si="1"/>
        <v>0</v>
      </c>
    </row>
    <row r="891" ht="14.25" customHeight="1">
      <c r="A891" s="83">
        <f t="shared" si="12"/>
        <v>0.11544</v>
      </c>
      <c r="B891" s="4">
        <f t="shared" si="2"/>
        <v>-0.002296792772</v>
      </c>
      <c r="C891" s="4">
        <f t="shared" si="3"/>
        <v>-0.002263259598</v>
      </c>
      <c r="D891" s="4">
        <f t="shared" si="4"/>
        <v>-0.00365545923</v>
      </c>
      <c r="E891" s="4">
        <f t="shared" si="5"/>
        <v>0.1600000169</v>
      </c>
      <c r="F891" s="4">
        <f t="shared" si="6"/>
        <v>-0.01414537099</v>
      </c>
      <c r="G891" s="4">
        <f t="shared" si="7"/>
        <v>0.00009604392986</v>
      </c>
      <c r="H891" s="4">
        <f t="shared" si="8"/>
        <v>0</v>
      </c>
      <c r="I891" s="4">
        <f t="shared" si="13"/>
        <v>0</v>
      </c>
      <c r="J891" s="4">
        <f t="shared" si="10"/>
        <v>0</v>
      </c>
      <c r="K891" s="2">
        <f t="shared" si="11"/>
        <v>0.2820196386</v>
      </c>
      <c r="L891" s="1">
        <f t="shared" si="1"/>
        <v>0</v>
      </c>
    </row>
    <row r="892" ht="14.25" customHeight="1">
      <c r="A892" s="83">
        <f t="shared" si="12"/>
        <v>0.11557</v>
      </c>
      <c r="B892" s="4">
        <f t="shared" si="2"/>
        <v>-0.002296792772</v>
      </c>
      <c r="C892" s="4">
        <f t="shared" si="3"/>
        <v>-0.002263259598</v>
      </c>
      <c r="D892" s="4">
        <f t="shared" si="4"/>
        <v>-0.00365545923</v>
      </c>
      <c r="E892" s="4">
        <f t="shared" si="5"/>
        <v>0.1600000169</v>
      </c>
      <c r="F892" s="4">
        <f t="shared" si="6"/>
        <v>-0.01414537099</v>
      </c>
      <c r="G892" s="4">
        <f t="shared" si="7"/>
        <v>0.00009604392986</v>
      </c>
      <c r="H892" s="4">
        <f t="shared" si="8"/>
        <v>0</v>
      </c>
      <c r="I892" s="4">
        <f t="shared" si="13"/>
        <v>0</v>
      </c>
      <c r="J892" s="4">
        <f t="shared" si="10"/>
        <v>0</v>
      </c>
      <c r="K892" s="2">
        <f t="shared" si="11"/>
        <v>0.28201934</v>
      </c>
      <c r="L892" s="1">
        <f t="shared" si="1"/>
        <v>0</v>
      </c>
    </row>
    <row r="893" ht="14.25" customHeight="1">
      <c r="A893" s="83">
        <f t="shared" si="12"/>
        <v>0.1157</v>
      </c>
      <c r="B893" s="4">
        <f t="shared" si="2"/>
        <v>-0.002296792772</v>
      </c>
      <c r="C893" s="4">
        <f t="shared" si="3"/>
        <v>-0.002263259598</v>
      </c>
      <c r="D893" s="4">
        <f t="shared" si="4"/>
        <v>-0.00365545923</v>
      </c>
      <c r="E893" s="4">
        <f t="shared" si="5"/>
        <v>0.1600000169</v>
      </c>
      <c r="F893" s="4">
        <f t="shared" si="6"/>
        <v>-0.01414537099</v>
      </c>
      <c r="G893" s="4">
        <f t="shared" si="7"/>
        <v>0.00009604392986</v>
      </c>
      <c r="H893" s="4">
        <f t="shared" si="8"/>
        <v>0</v>
      </c>
      <c r="I893" s="4">
        <f t="shared" si="13"/>
        <v>0</v>
      </c>
      <c r="J893" s="4">
        <f t="shared" si="10"/>
        <v>0</v>
      </c>
      <c r="K893" s="2">
        <f t="shared" si="11"/>
        <v>0.2820190414</v>
      </c>
      <c r="L893" s="1">
        <f t="shared" si="1"/>
        <v>0</v>
      </c>
    </row>
    <row r="894" ht="14.25" customHeight="1">
      <c r="A894" s="83">
        <f t="shared" si="12"/>
        <v>0.11583</v>
      </c>
      <c r="B894" s="4">
        <f t="shared" si="2"/>
        <v>-0.002296792772</v>
      </c>
      <c r="C894" s="4">
        <f t="shared" si="3"/>
        <v>-0.002263259598</v>
      </c>
      <c r="D894" s="4">
        <f t="shared" si="4"/>
        <v>-0.00365545923</v>
      </c>
      <c r="E894" s="4">
        <f t="shared" si="5"/>
        <v>0.1600000169</v>
      </c>
      <c r="F894" s="4">
        <f t="shared" si="6"/>
        <v>-0.01414537099</v>
      </c>
      <c r="G894" s="4">
        <f t="shared" si="7"/>
        <v>0.00009604392986</v>
      </c>
      <c r="H894" s="4">
        <f t="shared" si="8"/>
        <v>0</v>
      </c>
      <c r="I894" s="4">
        <f t="shared" si="13"/>
        <v>0</v>
      </c>
      <c r="J894" s="4">
        <f t="shared" si="10"/>
        <v>0</v>
      </c>
      <c r="K894" s="2">
        <f t="shared" si="11"/>
        <v>0.2820187429</v>
      </c>
      <c r="L894" s="1">
        <f t="shared" si="1"/>
        <v>0</v>
      </c>
    </row>
    <row r="895" ht="14.25" customHeight="1">
      <c r="A895" s="83">
        <f t="shared" si="12"/>
        <v>0.11596</v>
      </c>
      <c r="B895" s="4">
        <f t="shared" si="2"/>
        <v>-0.002296792772</v>
      </c>
      <c r="C895" s="4">
        <f t="shared" si="3"/>
        <v>-0.002263259598</v>
      </c>
      <c r="D895" s="4">
        <f t="shared" si="4"/>
        <v>-0.00365545923</v>
      </c>
      <c r="E895" s="4">
        <f t="shared" si="5"/>
        <v>0.1600000169</v>
      </c>
      <c r="F895" s="4">
        <f t="shared" si="6"/>
        <v>-0.01414537099</v>
      </c>
      <c r="G895" s="4">
        <f t="shared" si="7"/>
        <v>0.00009604392986</v>
      </c>
      <c r="H895" s="4">
        <f t="shared" si="8"/>
        <v>0</v>
      </c>
      <c r="I895" s="4">
        <f t="shared" si="13"/>
        <v>0</v>
      </c>
      <c r="J895" s="4">
        <f t="shared" si="10"/>
        <v>0</v>
      </c>
      <c r="K895" s="2">
        <f t="shared" si="11"/>
        <v>0.2820184443</v>
      </c>
      <c r="L895" s="1">
        <f t="shared" si="1"/>
        <v>0</v>
      </c>
    </row>
    <row r="896" ht="14.25" customHeight="1">
      <c r="A896" s="83">
        <f t="shared" si="12"/>
        <v>0.11609</v>
      </c>
      <c r="B896" s="4">
        <f t="shared" si="2"/>
        <v>-0.002296792772</v>
      </c>
      <c r="C896" s="4">
        <f t="shared" si="3"/>
        <v>-0.002263259598</v>
      </c>
      <c r="D896" s="4">
        <f t="shared" si="4"/>
        <v>-0.00365545923</v>
      </c>
      <c r="E896" s="4">
        <f t="shared" si="5"/>
        <v>0.1600000169</v>
      </c>
      <c r="F896" s="4">
        <f t="shared" si="6"/>
        <v>-0.01414537099</v>
      </c>
      <c r="G896" s="4">
        <f t="shared" si="7"/>
        <v>0.00009604392986</v>
      </c>
      <c r="H896" s="4">
        <f t="shared" si="8"/>
        <v>0</v>
      </c>
      <c r="I896" s="4">
        <f t="shared" si="13"/>
        <v>0</v>
      </c>
      <c r="J896" s="4">
        <f t="shared" si="10"/>
        <v>0</v>
      </c>
      <c r="K896" s="2">
        <f t="shared" si="11"/>
        <v>0.2820181457</v>
      </c>
      <c r="L896" s="1">
        <f t="shared" si="1"/>
        <v>0</v>
      </c>
    </row>
    <row r="897" ht="14.25" customHeight="1">
      <c r="A897" s="83">
        <f t="shared" si="12"/>
        <v>0.11622</v>
      </c>
      <c r="B897" s="4">
        <f t="shared" si="2"/>
        <v>-0.002296792772</v>
      </c>
      <c r="C897" s="4">
        <f t="shared" si="3"/>
        <v>-0.002263259598</v>
      </c>
      <c r="D897" s="4">
        <f t="shared" si="4"/>
        <v>-0.00365545923</v>
      </c>
      <c r="E897" s="4">
        <f t="shared" si="5"/>
        <v>0.1600000169</v>
      </c>
      <c r="F897" s="4">
        <f t="shared" si="6"/>
        <v>-0.01414537099</v>
      </c>
      <c r="G897" s="4">
        <f t="shared" si="7"/>
        <v>0.00009604392986</v>
      </c>
      <c r="H897" s="4">
        <f t="shared" si="8"/>
        <v>0</v>
      </c>
      <c r="I897" s="4">
        <f t="shared" si="13"/>
        <v>0</v>
      </c>
      <c r="J897" s="4">
        <f t="shared" si="10"/>
        <v>0</v>
      </c>
      <c r="K897" s="2">
        <f t="shared" si="11"/>
        <v>0.2820178471</v>
      </c>
      <c r="L897" s="1">
        <f t="shared" si="1"/>
        <v>0</v>
      </c>
    </row>
    <row r="898" ht="14.25" customHeight="1">
      <c r="A898" s="83"/>
      <c r="B898" s="4"/>
      <c r="C898" s="4"/>
      <c r="D898" s="4"/>
      <c r="E898" s="4"/>
      <c r="F898" s="4"/>
      <c r="G898" s="4"/>
      <c r="H898" s="4"/>
      <c r="I898" s="4"/>
      <c r="J898" s="4"/>
      <c r="K898" s="2"/>
      <c r="L898" s="1"/>
    </row>
    <row r="899" ht="14.25" customHeight="1">
      <c r="A899" s="83"/>
      <c r="B899" s="4"/>
      <c r="C899" s="4"/>
      <c r="D899" s="4"/>
      <c r="E899" s="4"/>
      <c r="F899" s="4"/>
      <c r="G899" s="4"/>
      <c r="H899" s="4"/>
      <c r="I899" s="4"/>
      <c r="J899" s="4"/>
      <c r="K899" s="2"/>
      <c r="L899" s="1"/>
    </row>
    <row r="900" ht="14.25" customHeight="1">
      <c r="A900" s="83"/>
      <c r="B900" s="4"/>
      <c r="C900" s="4"/>
      <c r="D900" s="4"/>
      <c r="E900" s="4"/>
      <c r="F900" s="4"/>
      <c r="G900" s="4"/>
      <c r="H900" s="4"/>
      <c r="I900" s="4"/>
      <c r="J900" s="4"/>
      <c r="K900" s="2"/>
      <c r="L900" s="1"/>
    </row>
    <row r="901" ht="14.25" customHeight="1">
      <c r="A901" s="83"/>
      <c r="B901" s="4"/>
      <c r="C901" s="4"/>
      <c r="D901" s="4"/>
      <c r="E901" s="4"/>
      <c r="F901" s="4"/>
      <c r="G901" s="4"/>
      <c r="H901" s="4"/>
      <c r="I901" s="4"/>
      <c r="J901" s="4"/>
      <c r="K901" s="2"/>
      <c r="L901" s="1"/>
    </row>
    <row r="902" ht="14.25" customHeight="1">
      <c r="A902" s="83"/>
      <c r="B902" s="4"/>
      <c r="C902" s="4"/>
      <c r="D902" s="4"/>
      <c r="E902" s="4"/>
      <c r="F902" s="4"/>
      <c r="G902" s="4"/>
      <c r="H902" s="4"/>
      <c r="I902" s="4"/>
      <c r="J902" s="4"/>
      <c r="K902" s="2"/>
      <c r="L902" s="1"/>
    </row>
    <row r="903" ht="14.25" customHeight="1">
      <c r="A903" s="83"/>
      <c r="B903" s="4"/>
      <c r="C903" s="4"/>
      <c r="D903" s="4"/>
      <c r="E903" s="4"/>
      <c r="F903" s="4"/>
      <c r="G903" s="4"/>
      <c r="H903" s="4"/>
      <c r="I903" s="4"/>
      <c r="J903" s="4"/>
      <c r="K903" s="2"/>
      <c r="L903" s="1"/>
    </row>
    <row r="904" ht="14.25" customHeight="1">
      <c r="A904" s="83"/>
      <c r="B904" s="4"/>
      <c r="C904" s="4"/>
      <c r="D904" s="4"/>
      <c r="E904" s="4"/>
      <c r="F904" s="4"/>
      <c r="G904" s="4"/>
      <c r="H904" s="4"/>
      <c r="I904" s="4"/>
      <c r="J904" s="4"/>
      <c r="K904" s="2"/>
      <c r="L904" s="1"/>
    </row>
    <row r="905" ht="14.25" customHeight="1">
      <c r="A905" s="83"/>
      <c r="B905" s="4"/>
      <c r="C905" s="4"/>
      <c r="D905" s="4"/>
      <c r="E905" s="4"/>
      <c r="F905" s="4"/>
      <c r="G905" s="4"/>
      <c r="H905" s="4"/>
      <c r="I905" s="4"/>
      <c r="J905" s="4"/>
      <c r="K905" s="2"/>
      <c r="L905" s="1"/>
    </row>
    <row r="906" ht="14.25" customHeight="1">
      <c r="A906" s="83"/>
      <c r="B906" s="4"/>
      <c r="C906" s="4"/>
      <c r="D906" s="4"/>
      <c r="E906" s="4"/>
      <c r="F906" s="4"/>
      <c r="G906" s="4"/>
      <c r="H906" s="4"/>
      <c r="I906" s="4"/>
      <c r="J906" s="4"/>
      <c r="K906" s="2"/>
      <c r="L906" s="1"/>
    </row>
    <row r="907" ht="14.25" customHeight="1">
      <c r="A907" s="83"/>
      <c r="B907" s="4"/>
      <c r="C907" s="4"/>
      <c r="D907" s="4"/>
      <c r="E907" s="4"/>
      <c r="F907" s="4"/>
      <c r="G907" s="4"/>
      <c r="H907" s="4"/>
      <c r="I907" s="4"/>
      <c r="J907" s="4"/>
      <c r="K907" s="2"/>
      <c r="L907" s="1"/>
    </row>
    <row r="908" ht="14.25" customHeight="1">
      <c r="A908" s="83"/>
      <c r="B908" s="4"/>
      <c r="C908" s="4"/>
      <c r="D908" s="4"/>
      <c r="E908" s="4"/>
      <c r="F908" s="4"/>
      <c r="G908" s="4"/>
      <c r="H908" s="4"/>
      <c r="I908" s="4"/>
      <c r="J908" s="4"/>
      <c r="K908" s="2"/>
      <c r="L908" s="1"/>
    </row>
    <row r="909" ht="14.25" customHeight="1">
      <c r="A909" s="83"/>
      <c r="B909" s="4"/>
      <c r="C909" s="4"/>
      <c r="D909" s="4"/>
      <c r="E909" s="4"/>
      <c r="F909" s="4"/>
      <c r="G909" s="4"/>
      <c r="H909" s="4"/>
      <c r="I909" s="4"/>
      <c r="J909" s="4"/>
      <c r="K909" s="2"/>
      <c r="L909" s="1"/>
    </row>
    <row r="910" ht="14.25" customHeight="1">
      <c r="A910" s="83"/>
      <c r="B910" s="4"/>
      <c r="C910" s="4"/>
      <c r="D910" s="4"/>
      <c r="E910" s="4"/>
      <c r="F910" s="4"/>
      <c r="G910" s="4"/>
      <c r="H910" s="4"/>
      <c r="I910" s="4"/>
      <c r="J910" s="4"/>
      <c r="K910" s="2"/>
      <c r="L910" s="1"/>
    </row>
    <row r="911" ht="14.25" customHeight="1">
      <c r="A911" s="83"/>
      <c r="B911" s="4"/>
      <c r="C911" s="4"/>
      <c r="D911" s="4"/>
      <c r="E911" s="4"/>
      <c r="F911" s="4"/>
      <c r="G911" s="4"/>
      <c r="H911" s="4"/>
      <c r="I911" s="4"/>
      <c r="J911" s="4"/>
      <c r="K911" s="2"/>
      <c r="L911" s="1"/>
    </row>
    <row r="912" ht="14.25" customHeight="1">
      <c r="A912" s="83"/>
      <c r="B912" s="4"/>
      <c r="C912" s="4"/>
      <c r="D912" s="4"/>
      <c r="E912" s="4"/>
      <c r="F912" s="4"/>
      <c r="G912" s="4"/>
      <c r="H912" s="4"/>
      <c r="I912" s="4"/>
      <c r="J912" s="4"/>
      <c r="K912" s="2"/>
      <c r="L912" s="1"/>
    </row>
    <row r="913" ht="14.25" customHeight="1">
      <c r="A913" s="83"/>
      <c r="B913" s="4"/>
      <c r="C913" s="4"/>
      <c r="D913" s="4"/>
      <c r="E913" s="4"/>
      <c r="F913" s="4"/>
      <c r="G913" s="4"/>
      <c r="H913" s="4"/>
      <c r="I913" s="4"/>
      <c r="J913" s="4"/>
      <c r="K913" s="2"/>
      <c r="L913" s="1"/>
    </row>
    <row r="914" ht="14.25" customHeight="1">
      <c r="A914" s="83"/>
      <c r="B914" s="4"/>
      <c r="C914" s="4"/>
      <c r="D914" s="4"/>
      <c r="E914" s="4"/>
      <c r="F914" s="4"/>
      <c r="G914" s="4"/>
      <c r="H914" s="4"/>
      <c r="I914" s="4"/>
      <c r="J914" s="4"/>
      <c r="K914" s="2"/>
      <c r="L914" s="1"/>
    </row>
    <row r="915" ht="14.25" customHeight="1">
      <c r="A915" s="83"/>
      <c r="B915" s="4"/>
      <c r="C915" s="4"/>
      <c r="D915" s="4"/>
      <c r="E915" s="4"/>
      <c r="F915" s="4"/>
      <c r="G915" s="4"/>
      <c r="H915" s="4"/>
      <c r="I915" s="4"/>
      <c r="J915" s="4"/>
      <c r="K915" s="2"/>
      <c r="L915" s="1"/>
    </row>
    <row r="916" ht="14.25" customHeight="1">
      <c r="A916" s="83"/>
      <c r="B916" s="4"/>
      <c r="C916" s="4"/>
      <c r="D916" s="4"/>
      <c r="E916" s="4"/>
      <c r="F916" s="4"/>
      <c r="G916" s="4"/>
      <c r="H916" s="4"/>
      <c r="I916" s="4"/>
      <c r="J916" s="4"/>
      <c r="K916" s="2"/>
      <c r="L916" s="1"/>
    </row>
    <row r="917" ht="14.25" customHeight="1">
      <c r="A917" s="83"/>
      <c r="B917" s="4"/>
      <c r="C917" s="4"/>
      <c r="D917" s="4"/>
      <c r="E917" s="4"/>
      <c r="F917" s="4"/>
      <c r="G917" s="4"/>
      <c r="H917" s="4"/>
      <c r="I917" s="4"/>
      <c r="J917" s="4"/>
      <c r="K917" s="2"/>
      <c r="L917" s="1"/>
    </row>
    <row r="918" ht="14.25" customHeight="1">
      <c r="A918" s="83"/>
      <c r="B918" s="4"/>
      <c r="C918" s="4"/>
      <c r="D918" s="4"/>
      <c r="E918" s="4"/>
      <c r="F918" s="4"/>
      <c r="G918" s="4"/>
      <c r="H918" s="4"/>
      <c r="I918" s="4"/>
      <c r="J918" s="4"/>
      <c r="K918" s="2"/>
      <c r="L918" s="1"/>
    </row>
    <row r="919" ht="14.25" customHeight="1">
      <c r="A919" s="83"/>
      <c r="B919" s="4"/>
      <c r="C919" s="4"/>
      <c r="D919" s="4"/>
      <c r="E919" s="4"/>
      <c r="F919" s="4"/>
      <c r="G919" s="4"/>
      <c r="H919" s="4"/>
      <c r="I919" s="4"/>
      <c r="J919" s="4"/>
      <c r="K919" s="2"/>
      <c r="L919" s="1"/>
    </row>
    <row r="920" ht="14.25" customHeight="1">
      <c r="A920" s="83"/>
      <c r="B920" s="4"/>
      <c r="C920" s="4"/>
      <c r="D920" s="4"/>
      <c r="E920" s="4"/>
      <c r="F920" s="4"/>
      <c r="G920" s="4"/>
      <c r="H920" s="4"/>
      <c r="I920" s="4"/>
      <c r="J920" s="4"/>
      <c r="K920" s="2"/>
      <c r="L920" s="1"/>
    </row>
    <row r="921" ht="14.25" customHeight="1">
      <c r="A921" s="83"/>
      <c r="B921" s="4"/>
      <c r="C921" s="4"/>
      <c r="D921" s="4"/>
      <c r="E921" s="4"/>
      <c r="F921" s="4"/>
      <c r="G921" s="4"/>
      <c r="H921" s="4"/>
      <c r="I921" s="4"/>
      <c r="J921" s="4"/>
      <c r="K921" s="2"/>
      <c r="L921" s="1"/>
    </row>
    <row r="922" ht="14.25" customHeight="1">
      <c r="A922" s="83"/>
      <c r="B922" s="4"/>
      <c r="C922" s="4"/>
      <c r="D922" s="4"/>
      <c r="E922" s="4"/>
      <c r="F922" s="4"/>
      <c r="G922" s="4"/>
      <c r="H922" s="4"/>
      <c r="I922" s="4"/>
      <c r="J922" s="4"/>
      <c r="K922" s="2"/>
      <c r="L922" s="1"/>
    </row>
    <row r="923" ht="14.25" customHeight="1">
      <c r="A923" s="83"/>
      <c r="B923" s="4"/>
      <c r="C923" s="4"/>
      <c r="D923" s="4"/>
      <c r="E923" s="4"/>
      <c r="F923" s="4"/>
      <c r="G923" s="4"/>
      <c r="H923" s="4"/>
      <c r="I923" s="4"/>
      <c r="J923" s="4"/>
      <c r="K923" s="2"/>
      <c r="L923" s="1"/>
    </row>
    <row r="924" ht="14.25" customHeight="1">
      <c r="A924" s="83"/>
      <c r="B924" s="4"/>
      <c r="C924" s="4"/>
      <c r="D924" s="4"/>
      <c r="E924" s="4"/>
      <c r="F924" s="4"/>
      <c r="G924" s="4"/>
      <c r="H924" s="4"/>
      <c r="I924" s="4"/>
      <c r="J924" s="4"/>
      <c r="K924" s="2"/>
      <c r="L924" s="1"/>
    </row>
    <row r="925" ht="14.25" customHeight="1">
      <c r="A925" s="83"/>
      <c r="B925" s="4"/>
      <c r="C925" s="4"/>
      <c r="D925" s="4"/>
      <c r="E925" s="4"/>
      <c r="F925" s="4"/>
      <c r="G925" s="4"/>
      <c r="H925" s="4"/>
      <c r="I925" s="4"/>
      <c r="J925" s="4"/>
      <c r="K925" s="2"/>
      <c r="L925" s="1"/>
    </row>
    <row r="926" ht="14.25" customHeight="1">
      <c r="A926" s="83"/>
      <c r="B926" s="4"/>
      <c r="C926" s="4"/>
      <c r="D926" s="4"/>
      <c r="E926" s="4"/>
      <c r="F926" s="4"/>
      <c r="G926" s="4"/>
      <c r="H926" s="4"/>
      <c r="I926" s="4"/>
      <c r="J926" s="4"/>
      <c r="K926" s="2"/>
      <c r="L926" s="1"/>
    </row>
    <row r="927" ht="14.25" customHeight="1">
      <c r="A927" s="83"/>
      <c r="B927" s="4"/>
      <c r="C927" s="4"/>
      <c r="D927" s="4"/>
      <c r="E927" s="4"/>
      <c r="F927" s="4"/>
      <c r="G927" s="4"/>
      <c r="H927" s="4"/>
      <c r="I927" s="4"/>
      <c r="J927" s="4"/>
      <c r="K927" s="2"/>
      <c r="L927" s="1"/>
    </row>
    <row r="928" ht="14.25" customHeight="1">
      <c r="A928" s="83"/>
      <c r="B928" s="4"/>
      <c r="C928" s="4"/>
      <c r="D928" s="4"/>
      <c r="E928" s="4"/>
      <c r="F928" s="4"/>
      <c r="G928" s="4"/>
      <c r="H928" s="4"/>
      <c r="I928" s="4"/>
      <c r="J928" s="4"/>
      <c r="K928" s="2"/>
      <c r="L928" s="1"/>
    </row>
    <row r="929" ht="14.25" customHeight="1">
      <c r="A929" s="83"/>
      <c r="B929" s="4"/>
      <c r="C929" s="4"/>
      <c r="D929" s="4"/>
      <c r="E929" s="4"/>
      <c r="F929" s="4"/>
      <c r="G929" s="4"/>
      <c r="H929" s="4"/>
      <c r="I929" s="4"/>
      <c r="J929" s="4"/>
      <c r="K929" s="2"/>
      <c r="L929" s="1"/>
    </row>
    <row r="930" ht="14.25" customHeight="1">
      <c r="A930" s="83"/>
      <c r="B930" s="4"/>
      <c r="C930" s="4"/>
      <c r="D930" s="4"/>
      <c r="E930" s="4"/>
      <c r="F930" s="4"/>
      <c r="G930" s="4"/>
      <c r="H930" s="4"/>
      <c r="I930" s="4"/>
      <c r="J930" s="4"/>
      <c r="K930" s="2"/>
      <c r="L930" s="1"/>
    </row>
    <row r="931" ht="14.25" customHeight="1">
      <c r="A931" s="83"/>
      <c r="B931" s="4"/>
      <c r="C931" s="4"/>
      <c r="D931" s="4"/>
      <c r="E931" s="4"/>
      <c r="F931" s="4"/>
      <c r="G931" s="4"/>
      <c r="H931" s="4"/>
      <c r="I931" s="4"/>
      <c r="J931" s="4"/>
      <c r="K931" s="2"/>
      <c r="L931" s="1"/>
    </row>
    <row r="932" ht="14.25" customHeight="1">
      <c r="A932" s="83"/>
      <c r="B932" s="4"/>
      <c r="C932" s="4"/>
      <c r="D932" s="4"/>
      <c r="E932" s="4"/>
      <c r="F932" s="4"/>
      <c r="G932" s="4"/>
      <c r="H932" s="4"/>
      <c r="I932" s="4"/>
      <c r="J932" s="4"/>
      <c r="K932" s="2"/>
      <c r="L932" s="1"/>
    </row>
    <row r="933" ht="14.25" customHeight="1">
      <c r="A933" s="83"/>
      <c r="B933" s="4"/>
      <c r="C933" s="4"/>
      <c r="D933" s="4"/>
      <c r="E933" s="4"/>
      <c r="F933" s="4"/>
      <c r="G933" s="4"/>
      <c r="H933" s="4"/>
      <c r="I933" s="4"/>
      <c r="J933" s="4"/>
      <c r="K933" s="2"/>
      <c r="L933" s="1"/>
    </row>
    <row r="934" ht="14.25" customHeight="1">
      <c r="A934" s="83"/>
      <c r="B934" s="4"/>
      <c r="C934" s="4"/>
      <c r="D934" s="4"/>
      <c r="E934" s="4"/>
      <c r="F934" s="4"/>
      <c r="G934" s="4"/>
      <c r="H934" s="4"/>
      <c r="I934" s="4"/>
      <c r="J934" s="4"/>
      <c r="K934" s="2"/>
      <c r="L934" s="1"/>
    </row>
    <row r="935" ht="14.25" customHeight="1">
      <c r="A935" s="83"/>
      <c r="B935" s="4"/>
      <c r="C935" s="4"/>
      <c r="D935" s="4"/>
      <c r="E935" s="4"/>
      <c r="F935" s="4"/>
      <c r="G935" s="4"/>
      <c r="H935" s="4"/>
      <c r="I935" s="4"/>
      <c r="J935" s="4"/>
      <c r="K935" s="2"/>
      <c r="L935" s="1"/>
    </row>
    <row r="936" ht="14.25" customHeight="1">
      <c r="A936" s="83"/>
      <c r="B936" s="4"/>
      <c r="C936" s="4"/>
      <c r="D936" s="4"/>
      <c r="E936" s="4"/>
      <c r="F936" s="4"/>
      <c r="G936" s="4"/>
      <c r="H936" s="4"/>
      <c r="I936" s="4"/>
      <c r="J936" s="4"/>
      <c r="K936" s="2"/>
      <c r="L936" s="1"/>
    </row>
    <row r="937" ht="14.25" customHeight="1">
      <c r="A937" s="83"/>
      <c r="B937" s="4"/>
      <c r="C937" s="4"/>
      <c r="D937" s="4"/>
      <c r="E937" s="4"/>
      <c r="F937" s="4"/>
      <c r="G937" s="4"/>
      <c r="H937" s="4"/>
      <c r="I937" s="4"/>
      <c r="J937" s="4"/>
      <c r="K937" s="2"/>
      <c r="L937" s="1"/>
    </row>
    <row r="938" ht="14.25" customHeight="1">
      <c r="A938" s="83"/>
      <c r="B938" s="4"/>
      <c r="C938" s="4"/>
      <c r="D938" s="4"/>
      <c r="E938" s="4"/>
      <c r="F938" s="4"/>
      <c r="G938" s="4"/>
      <c r="H938" s="4"/>
      <c r="I938" s="4"/>
      <c r="J938" s="4"/>
      <c r="K938" s="2"/>
      <c r="L938" s="1"/>
    </row>
    <row r="939" ht="14.25" customHeight="1">
      <c r="A939" s="83"/>
      <c r="B939" s="4"/>
      <c r="C939" s="4"/>
      <c r="D939" s="4"/>
      <c r="E939" s="4"/>
      <c r="F939" s="4"/>
      <c r="G939" s="4"/>
      <c r="H939" s="4"/>
      <c r="I939" s="4"/>
      <c r="J939" s="4"/>
      <c r="K939" s="2"/>
      <c r="L939" s="1"/>
    </row>
    <row r="940" ht="14.25" customHeight="1">
      <c r="A940" s="83"/>
      <c r="B940" s="4"/>
      <c r="C940" s="4"/>
      <c r="D940" s="4"/>
      <c r="E940" s="4"/>
      <c r="F940" s="4"/>
      <c r="G940" s="4"/>
      <c r="H940" s="4"/>
      <c r="I940" s="4"/>
      <c r="J940" s="4"/>
      <c r="K940" s="2"/>
      <c r="L940" s="1"/>
    </row>
    <row r="941" ht="14.25" customHeight="1">
      <c r="A941" s="83"/>
      <c r="B941" s="4"/>
      <c r="C941" s="4"/>
      <c r="D941" s="4"/>
      <c r="E941" s="4"/>
      <c r="F941" s="4"/>
      <c r="G941" s="4"/>
      <c r="H941" s="4"/>
      <c r="I941" s="4"/>
      <c r="J941" s="4"/>
      <c r="K941" s="2"/>
      <c r="L941" s="1"/>
    </row>
    <row r="942" ht="14.25" customHeight="1">
      <c r="A942" s="83"/>
      <c r="B942" s="4"/>
      <c r="C942" s="4"/>
      <c r="D942" s="4"/>
      <c r="E942" s="4"/>
      <c r="F942" s="4"/>
      <c r="G942" s="4"/>
      <c r="H942" s="4"/>
      <c r="I942" s="4"/>
      <c r="J942" s="4"/>
      <c r="K942" s="2"/>
      <c r="L942" s="1"/>
    </row>
    <row r="943" ht="14.25" customHeight="1">
      <c r="A943" s="83"/>
      <c r="B943" s="4"/>
      <c r="C943" s="4"/>
      <c r="D943" s="4"/>
      <c r="E943" s="4"/>
      <c r="F943" s="4"/>
      <c r="G943" s="4"/>
      <c r="H943" s="4"/>
      <c r="I943" s="4"/>
      <c r="J943" s="4"/>
      <c r="K943" s="2"/>
      <c r="L943" s="1"/>
    </row>
    <row r="944" ht="14.25" customHeight="1">
      <c r="A944" s="83"/>
      <c r="B944" s="4"/>
      <c r="C944" s="4"/>
      <c r="D944" s="4"/>
      <c r="E944" s="4"/>
      <c r="F944" s="4"/>
      <c r="G944" s="4"/>
      <c r="H944" s="4"/>
      <c r="I944" s="4"/>
      <c r="J944" s="4"/>
      <c r="K944" s="2"/>
      <c r="L944" s="1"/>
    </row>
    <row r="945" ht="14.25" customHeight="1">
      <c r="A945" s="83"/>
      <c r="B945" s="4"/>
      <c r="C945" s="4"/>
      <c r="D945" s="4"/>
      <c r="E945" s="4"/>
      <c r="F945" s="4"/>
      <c r="G945" s="4"/>
      <c r="H945" s="4"/>
      <c r="I945" s="4"/>
      <c r="J945" s="4"/>
      <c r="K945" s="2"/>
      <c r="L945" s="1"/>
    </row>
    <row r="946" ht="14.25" customHeight="1">
      <c r="A946" s="83"/>
      <c r="B946" s="4"/>
      <c r="C946" s="4"/>
      <c r="D946" s="4"/>
      <c r="E946" s="4"/>
      <c r="F946" s="4"/>
      <c r="G946" s="4"/>
      <c r="H946" s="4"/>
      <c r="I946" s="4"/>
      <c r="J946" s="4"/>
      <c r="K946" s="2"/>
      <c r="L946" s="1"/>
    </row>
    <row r="947" ht="14.25" customHeight="1">
      <c r="A947" s="83"/>
      <c r="B947" s="4"/>
      <c r="C947" s="4"/>
      <c r="D947" s="4"/>
      <c r="E947" s="4"/>
      <c r="F947" s="4"/>
      <c r="G947" s="4"/>
      <c r="H947" s="4"/>
      <c r="I947" s="4"/>
      <c r="J947" s="4"/>
      <c r="K947" s="2"/>
      <c r="L947" s="1"/>
    </row>
    <row r="948" ht="14.25" customHeight="1">
      <c r="A948" s="83"/>
      <c r="B948" s="4"/>
      <c r="C948" s="4"/>
      <c r="D948" s="4"/>
      <c r="E948" s="4"/>
      <c r="F948" s="4"/>
      <c r="G948" s="4"/>
      <c r="H948" s="4"/>
      <c r="I948" s="4"/>
      <c r="J948" s="4"/>
      <c r="K948" s="2"/>
      <c r="L948" s="1"/>
    </row>
    <row r="949" ht="14.25" customHeight="1">
      <c r="A949" s="83"/>
      <c r="B949" s="4"/>
      <c r="C949" s="4"/>
      <c r="D949" s="4"/>
      <c r="E949" s="4"/>
      <c r="F949" s="4"/>
      <c r="G949" s="4"/>
      <c r="H949" s="4"/>
      <c r="I949" s="4"/>
      <c r="J949" s="4"/>
      <c r="K949" s="2"/>
      <c r="L949" s="1"/>
    </row>
    <row r="950" ht="14.25" customHeight="1">
      <c r="A950" s="83"/>
      <c r="B950" s="4"/>
      <c r="C950" s="4"/>
      <c r="D950" s="4"/>
      <c r="E950" s="4"/>
      <c r="F950" s="4"/>
      <c r="G950" s="4"/>
      <c r="H950" s="4"/>
      <c r="I950" s="4"/>
      <c r="J950" s="4"/>
      <c r="K950" s="2"/>
      <c r="L950" s="1"/>
    </row>
    <row r="951" ht="14.25" customHeight="1">
      <c r="A951" s="83"/>
      <c r="B951" s="4"/>
      <c r="C951" s="4"/>
      <c r="D951" s="4"/>
      <c r="E951" s="4"/>
      <c r="F951" s="4"/>
      <c r="G951" s="4"/>
      <c r="H951" s="4"/>
      <c r="I951" s="4"/>
      <c r="J951" s="4"/>
      <c r="K951" s="2"/>
      <c r="L951" s="1"/>
    </row>
    <row r="952" ht="14.25" customHeight="1">
      <c r="A952" s="83"/>
      <c r="B952" s="4"/>
      <c r="C952" s="4"/>
      <c r="D952" s="4"/>
      <c r="E952" s="4"/>
      <c r="F952" s="4"/>
      <c r="G952" s="4"/>
      <c r="H952" s="4"/>
      <c r="I952" s="4"/>
      <c r="J952" s="4"/>
      <c r="K952" s="2"/>
      <c r="L952" s="1"/>
    </row>
    <row r="953" ht="14.25" customHeight="1">
      <c r="A953" s="83"/>
      <c r="B953" s="4"/>
      <c r="C953" s="4"/>
      <c r="D953" s="4"/>
      <c r="E953" s="4"/>
      <c r="F953" s="4"/>
      <c r="G953" s="4"/>
      <c r="H953" s="4"/>
      <c r="I953" s="4"/>
      <c r="J953" s="4"/>
      <c r="K953" s="2"/>
      <c r="L953" s="1"/>
    </row>
    <row r="954" ht="14.25" customHeight="1">
      <c r="A954" s="83"/>
      <c r="B954" s="4"/>
      <c r="C954" s="4"/>
      <c r="D954" s="4"/>
      <c r="E954" s="4"/>
      <c r="F954" s="4"/>
      <c r="G954" s="4"/>
      <c r="H954" s="4"/>
      <c r="I954" s="4"/>
      <c r="J954" s="4"/>
      <c r="K954" s="2"/>
      <c r="L954" s="1"/>
    </row>
    <row r="955" ht="14.25" customHeight="1">
      <c r="A955" s="83"/>
      <c r="B955" s="4"/>
      <c r="C955" s="4"/>
      <c r="D955" s="4"/>
      <c r="E955" s="4"/>
      <c r="F955" s="4"/>
      <c r="G955" s="4"/>
      <c r="H955" s="4"/>
      <c r="I955" s="4"/>
      <c r="J955" s="4"/>
      <c r="K955" s="2"/>
      <c r="L955" s="1"/>
    </row>
    <row r="956" ht="14.25" customHeight="1">
      <c r="A956" s="83"/>
      <c r="B956" s="4"/>
      <c r="C956" s="4"/>
      <c r="D956" s="4"/>
      <c r="E956" s="4"/>
      <c r="F956" s="4"/>
      <c r="G956" s="4"/>
      <c r="H956" s="4"/>
      <c r="I956" s="4"/>
      <c r="J956" s="4"/>
      <c r="K956" s="2"/>
      <c r="L956" s="1"/>
    </row>
    <row r="957" ht="14.25" customHeight="1">
      <c r="A957" s="83"/>
      <c r="B957" s="4"/>
      <c r="C957" s="4"/>
      <c r="D957" s="4"/>
      <c r="E957" s="4"/>
      <c r="F957" s="4"/>
      <c r="G957" s="4"/>
      <c r="H957" s="4"/>
      <c r="I957" s="4"/>
      <c r="J957" s="4"/>
      <c r="K957" s="2"/>
      <c r="L957" s="1"/>
    </row>
    <row r="958" ht="14.25" customHeight="1">
      <c r="A958" s="83"/>
      <c r="B958" s="4"/>
      <c r="C958" s="4"/>
      <c r="D958" s="4"/>
      <c r="E958" s="4"/>
      <c r="F958" s="4"/>
      <c r="G958" s="4"/>
      <c r="H958" s="4"/>
      <c r="I958" s="4"/>
      <c r="J958" s="4"/>
      <c r="K958" s="2"/>
      <c r="L958" s="1"/>
    </row>
    <row r="959" ht="14.25" customHeight="1">
      <c r="A959" s="83"/>
      <c r="B959" s="4"/>
      <c r="C959" s="4"/>
      <c r="D959" s="4"/>
      <c r="E959" s="4"/>
      <c r="F959" s="4"/>
      <c r="G959" s="4"/>
      <c r="H959" s="4"/>
      <c r="I959" s="4"/>
      <c r="J959" s="4"/>
      <c r="K959" s="2"/>
      <c r="L959" s="1"/>
    </row>
    <row r="960" ht="14.25" customHeight="1">
      <c r="A960" s="83"/>
      <c r="B960" s="4"/>
      <c r="C960" s="4"/>
      <c r="D960" s="4"/>
      <c r="E960" s="4"/>
      <c r="F960" s="4"/>
      <c r="G960" s="4"/>
      <c r="H960" s="4"/>
      <c r="I960" s="4"/>
      <c r="J960" s="4"/>
      <c r="K960" s="2"/>
      <c r="L960" s="1"/>
    </row>
    <row r="961" ht="14.25" customHeight="1">
      <c r="A961" s="83"/>
      <c r="B961" s="4"/>
      <c r="C961" s="4"/>
      <c r="D961" s="4"/>
      <c r="E961" s="4"/>
      <c r="F961" s="4"/>
      <c r="G961" s="4"/>
      <c r="H961" s="4"/>
      <c r="I961" s="4"/>
      <c r="J961" s="4"/>
      <c r="K961" s="2"/>
      <c r="L961" s="1"/>
    </row>
    <row r="962" ht="14.25" customHeight="1">
      <c r="A962" s="83"/>
      <c r="B962" s="4"/>
      <c r="C962" s="4"/>
      <c r="D962" s="4"/>
      <c r="E962" s="4"/>
      <c r="F962" s="4"/>
      <c r="G962" s="4"/>
      <c r="H962" s="4"/>
      <c r="I962" s="4"/>
      <c r="J962" s="4"/>
      <c r="K962" s="2"/>
      <c r="L962" s="1"/>
    </row>
    <row r="963" ht="14.25" customHeight="1">
      <c r="A963" s="83"/>
      <c r="B963" s="4"/>
      <c r="C963" s="4"/>
      <c r="D963" s="4"/>
      <c r="E963" s="4"/>
      <c r="F963" s="4"/>
      <c r="G963" s="4"/>
      <c r="H963" s="4"/>
      <c r="I963" s="4"/>
      <c r="J963" s="4"/>
      <c r="K963" s="2"/>
      <c r="L963" s="1"/>
    </row>
    <row r="964" ht="14.25" customHeight="1">
      <c r="A964" s="83"/>
      <c r="B964" s="4"/>
      <c r="C964" s="4"/>
      <c r="D964" s="4"/>
      <c r="E964" s="4"/>
      <c r="F964" s="4"/>
      <c r="G964" s="4"/>
      <c r="H964" s="4"/>
      <c r="I964" s="4"/>
      <c r="J964" s="4"/>
      <c r="K964" s="2"/>
      <c r="L964" s="1"/>
    </row>
    <row r="965" ht="14.25" customHeight="1">
      <c r="A965" s="83"/>
      <c r="B965" s="4"/>
      <c r="C965" s="4"/>
      <c r="D965" s="4"/>
      <c r="E965" s="4"/>
      <c r="F965" s="4"/>
      <c r="G965" s="4"/>
      <c r="H965" s="4"/>
      <c r="I965" s="4"/>
      <c r="J965" s="4"/>
      <c r="K965" s="2"/>
      <c r="L965" s="1"/>
    </row>
    <row r="966" ht="14.25" customHeight="1">
      <c r="A966" s="83"/>
      <c r="B966" s="4"/>
      <c r="C966" s="4"/>
      <c r="D966" s="4"/>
      <c r="E966" s="4"/>
      <c r="F966" s="4"/>
      <c r="G966" s="4"/>
      <c r="H966" s="4"/>
      <c r="I966" s="4"/>
      <c r="J966" s="4"/>
      <c r="K966" s="2"/>
      <c r="L966" s="1"/>
    </row>
    <row r="967" ht="14.25" customHeight="1">
      <c r="A967" s="83"/>
      <c r="B967" s="4"/>
      <c r="C967" s="4"/>
      <c r="D967" s="4"/>
      <c r="E967" s="4"/>
      <c r="F967" s="4"/>
      <c r="G967" s="4"/>
      <c r="H967" s="4"/>
      <c r="I967" s="4"/>
      <c r="J967" s="4"/>
      <c r="K967" s="2"/>
      <c r="L967" s="1"/>
    </row>
    <row r="968" ht="14.25" customHeight="1">
      <c r="A968" s="83"/>
      <c r="B968" s="4"/>
      <c r="C968" s="4"/>
      <c r="D968" s="4"/>
      <c r="E968" s="4"/>
      <c r="F968" s="4"/>
      <c r="G968" s="4"/>
      <c r="H968" s="4"/>
      <c r="I968" s="4"/>
      <c r="J968" s="4"/>
      <c r="K968" s="2"/>
      <c r="L968" s="1"/>
    </row>
    <row r="969" ht="14.25" customHeight="1">
      <c r="A969" s="83"/>
      <c r="B969" s="4"/>
      <c r="C969" s="4"/>
      <c r="D969" s="4"/>
      <c r="E969" s="4"/>
      <c r="F969" s="4"/>
      <c r="G969" s="4"/>
      <c r="H969" s="4"/>
      <c r="I969" s="4"/>
      <c r="J969" s="4"/>
      <c r="K969" s="2"/>
      <c r="L969" s="1"/>
    </row>
    <row r="970" ht="14.25" customHeight="1">
      <c r="A970" s="83"/>
      <c r="B970" s="4"/>
      <c r="C970" s="4"/>
      <c r="D970" s="4"/>
      <c r="E970" s="4"/>
      <c r="F970" s="4"/>
      <c r="G970" s="4"/>
      <c r="H970" s="4"/>
      <c r="I970" s="4"/>
      <c r="J970" s="4"/>
      <c r="K970" s="2"/>
      <c r="L970" s="1"/>
    </row>
    <row r="971" ht="14.25" customHeight="1">
      <c r="A971" s="83"/>
      <c r="B971" s="4"/>
      <c r="C971" s="4"/>
      <c r="D971" s="4"/>
      <c r="E971" s="4"/>
      <c r="F971" s="4"/>
      <c r="G971" s="4"/>
      <c r="H971" s="4"/>
      <c r="I971" s="4"/>
      <c r="J971" s="4"/>
      <c r="K971" s="2"/>
      <c r="L971" s="1"/>
    </row>
    <row r="972" ht="14.25" customHeight="1">
      <c r="A972" s="83"/>
      <c r="B972" s="4"/>
      <c r="C972" s="4"/>
      <c r="D972" s="4"/>
      <c r="E972" s="4"/>
      <c r="F972" s="4"/>
      <c r="G972" s="4"/>
      <c r="H972" s="4"/>
      <c r="I972" s="4"/>
      <c r="J972" s="4"/>
      <c r="K972" s="2"/>
      <c r="L972" s="1"/>
    </row>
    <row r="973" ht="14.25" customHeight="1">
      <c r="A973" s="83"/>
      <c r="B973" s="4"/>
      <c r="C973" s="4"/>
      <c r="D973" s="4"/>
      <c r="E973" s="4"/>
      <c r="F973" s="4"/>
      <c r="G973" s="4"/>
      <c r="H973" s="4"/>
      <c r="I973" s="4"/>
      <c r="J973" s="4"/>
      <c r="K973" s="2"/>
      <c r="L973" s="1"/>
    </row>
    <row r="974" ht="14.25" customHeight="1">
      <c r="A974" s="83"/>
      <c r="B974" s="4"/>
      <c r="C974" s="4"/>
      <c r="D974" s="4"/>
      <c r="E974" s="4"/>
      <c r="F974" s="4"/>
      <c r="G974" s="4"/>
      <c r="H974" s="4"/>
      <c r="I974" s="4"/>
      <c r="J974" s="4"/>
      <c r="K974" s="2"/>
      <c r="L974" s="1"/>
    </row>
    <row r="975" ht="14.25" customHeight="1">
      <c r="A975" s="83"/>
      <c r="B975" s="4"/>
      <c r="C975" s="4"/>
      <c r="D975" s="4"/>
      <c r="E975" s="4"/>
      <c r="F975" s="4"/>
      <c r="G975" s="4"/>
      <c r="H975" s="4"/>
      <c r="I975" s="4"/>
      <c r="J975" s="4"/>
      <c r="K975" s="2"/>
      <c r="L975" s="1"/>
    </row>
    <row r="976" ht="14.25" customHeight="1">
      <c r="A976" s="83"/>
      <c r="B976" s="4"/>
      <c r="C976" s="4"/>
      <c r="D976" s="4"/>
      <c r="E976" s="4"/>
      <c r="F976" s="4"/>
      <c r="G976" s="4"/>
      <c r="H976" s="4"/>
      <c r="I976" s="4"/>
      <c r="J976" s="4"/>
      <c r="K976" s="2"/>
      <c r="L976" s="1"/>
    </row>
    <row r="977" ht="14.25" customHeight="1">
      <c r="A977" s="83"/>
      <c r="B977" s="4"/>
      <c r="C977" s="4"/>
      <c r="D977" s="4"/>
      <c r="E977" s="4"/>
      <c r="F977" s="4"/>
      <c r="G977" s="4"/>
      <c r="H977" s="4"/>
      <c r="I977" s="4"/>
      <c r="J977" s="4"/>
      <c r="K977" s="2"/>
      <c r="L977" s="1"/>
    </row>
    <row r="978" ht="14.25" customHeight="1">
      <c r="A978" s="83"/>
      <c r="B978" s="4"/>
      <c r="C978" s="4"/>
      <c r="D978" s="4"/>
      <c r="E978" s="4"/>
      <c r="F978" s="4"/>
      <c r="G978" s="4"/>
      <c r="H978" s="4"/>
      <c r="I978" s="4"/>
      <c r="J978" s="4"/>
      <c r="K978" s="2"/>
      <c r="L978" s="1"/>
    </row>
    <row r="979" ht="14.25" customHeight="1">
      <c r="A979" s="83"/>
      <c r="B979" s="4"/>
      <c r="C979" s="4"/>
      <c r="D979" s="4"/>
      <c r="E979" s="4"/>
      <c r="F979" s="4"/>
      <c r="G979" s="4"/>
      <c r="H979" s="4"/>
      <c r="I979" s="4"/>
      <c r="J979" s="4"/>
      <c r="K979" s="2"/>
      <c r="L979" s="1"/>
    </row>
    <row r="980" ht="14.25" customHeight="1">
      <c r="A980" s="83"/>
      <c r="B980" s="4"/>
      <c r="C980" s="4"/>
      <c r="D980" s="4"/>
      <c r="E980" s="4"/>
      <c r="F980" s="4"/>
      <c r="G980" s="4"/>
      <c r="H980" s="4"/>
      <c r="I980" s="4"/>
      <c r="J980" s="4"/>
      <c r="K980" s="2"/>
      <c r="L980" s="1"/>
    </row>
    <row r="981" ht="14.25" customHeight="1">
      <c r="A981" s="83"/>
      <c r="B981" s="4"/>
      <c r="C981" s="4"/>
      <c r="D981" s="4"/>
      <c r="E981" s="4"/>
      <c r="F981" s="4"/>
      <c r="G981" s="4"/>
      <c r="H981" s="4"/>
      <c r="I981" s="4"/>
      <c r="J981" s="4"/>
      <c r="K981" s="2"/>
      <c r="L981" s="1"/>
    </row>
    <row r="982" ht="14.25" customHeight="1">
      <c r="A982" s="83"/>
      <c r="B982" s="4"/>
      <c r="C982" s="4"/>
      <c r="D982" s="4"/>
      <c r="E982" s="4"/>
      <c r="F982" s="4"/>
      <c r="G982" s="4"/>
      <c r="H982" s="4"/>
      <c r="I982" s="4"/>
      <c r="J982" s="4"/>
      <c r="K982" s="2"/>
      <c r="L982" s="1"/>
    </row>
    <row r="983" ht="14.25" customHeight="1">
      <c r="A983" s="83"/>
      <c r="B983" s="4"/>
      <c r="C983" s="4"/>
      <c r="D983" s="4"/>
      <c r="E983" s="4"/>
      <c r="F983" s="4"/>
      <c r="G983" s="4"/>
      <c r="H983" s="4"/>
      <c r="I983" s="4"/>
      <c r="J983" s="4"/>
      <c r="K983" s="2"/>
      <c r="L983" s="1"/>
    </row>
    <row r="984" ht="14.25" customHeight="1">
      <c r="A984" s="83"/>
      <c r="B984" s="4"/>
      <c r="C984" s="4"/>
      <c r="D984" s="4"/>
      <c r="E984" s="4"/>
      <c r="F984" s="4"/>
      <c r="G984" s="4"/>
      <c r="H984" s="4"/>
      <c r="I984" s="4"/>
      <c r="J984" s="4"/>
      <c r="K984" s="2"/>
      <c r="L984" s="1"/>
    </row>
    <row r="985" ht="14.25" customHeight="1">
      <c r="A985" s="83"/>
      <c r="B985" s="4"/>
      <c r="C985" s="4"/>
      <c r="D985" s="4"/>
      <c r="E985" s="4"/>
      <c r="F985" s="4"/>
      <c r="G985" s="4"/>
      <c r="H985" s="4"/>
      <c r="I985" s="4"/>
      <c r="J985" s="4"/>
      <c r="K985" s="2"/>
      <c r="L985" s="1"/>
    </row>
    <row r="986" ht="14.25" customHeight="1">
      <c r="A986" s="83"/>
      <c r="B986" s="4"/>
      <c r="C986" s="4"/>
      <c r="D986" s="4"/>
      <c r="E986" s="4"/>
      <c r="F986" s="4"/>
      <c r="G986" s="4"/>
      <c r="H986" s="4"/>
      <c r="I986" s="4"/>
      <c r="J986" s="4"/>
      <c r="K986" s="2"/>
      <c r="L986" s="1"/>
    </row>
    <row r="987" ht="14.25" customHeight="1">
      <c r="A987" s="83"/>
      <c r="B987" s="4"/>
      <c r="C987" s="4"/>
      <c r="D987" s="4"/>
      <c r="E987" s="4"/>
      <c r="F987" s="4"/>
      <c r="G987" s="4"/>
      <c r="H987" s="4"/>
      <c r="I987" s="4"/>
      <c r="J987" s="4"/>
      <c r="K987" s="2"/>
      <c r="L987" s="1"/>
    </row>
    <row r="988" ht="14.25" customHeight="1">
      <c r="A988" s="83"/>
      <c r="B988" s="4"/>
      <c r="C988" s="4"/>
      <c r="D988" s="4"/>
      <c r="E988" s="4"/>
      <c r="F988" s="4"/>
      <c r="G988" s="4"/>
      <c r="H988" s="4"/>
      <c r="I988" s="4"/>
      <c r="J988" s="4"/>
      <c r="K988" s="2"/>
      <c r="L988" s="1"/>
    </row>
    <row r="989" ht="14.25" customHeight="1">
      <c r="A989" s="83"/>
      <c r="B989" s="4"/>
      <c r="C989" s="4"/>
      <c r="D989" s="4"/>
      <c r="E989" s="4"/>
      <c r="F989" s="4"/>
      <c r="G989" s="4"/>
      <c r="H989" s="4"/>
      <c r="I989" s="4"/>
      <c r="J989" s="4"/>
      <c r="K989" s="2"/>
      <c r="L989" s="1"/>
    </row>
    <row r="990" ht="14.25" customHeight="1">
      <c r="A990" s="83"/>
      <c r="B990" s="4"/>
      <c r="C990" s="4"/>
      <c r="D990" s="4"/>
      <c r="E990" s="4"/>
      <c r="F990" s="4"/>
      <c r="G990" s="4"/>
      <c r="H990" s="4"/>
      <c r="I990" s="4"/>
      <c r="J990" s="4"/>
      <c r="K990" s="2"/>
      <c r="L990" s="1"/>
    </row>
    <row r="991" ht="14.25" customHeight="1">
      <c r="A991" s="83"/>
      <c r="B991" s="4"/>
      <c r="C991" s="4"/>
      <c r="D991" s="4"/>
      <c r="E991" s="4"/>
      <c r="F991" s="4"/>
      <c r="G991" s="4"/>
      <c r="H991" s="4"/>
      <c r="I991" s="4"/>
      <c r="J991" s="4"/>
      <c r="K991" s="2"/>
      <c r="L991" s="1"/>
    </row>
    <row r="992" ht="14.25" customHeight="1">
      <c r="A992" s="83"/>
      <c r="B992" s="4"/>
      <c r="C992" s="4"/>
      <c r="D992" s="4"/>
      <c r="E992" s="4"/>
      <c r="F992" s="4"/>
      <c r="G992" s="4"/>
      <c r="H992" s="4"/>
      <c r="I992" s="4"/>
      <c r="J992" s="4"/>
      <c r="K992" s="2"/>
      <c r="L992" s="1"/>
    </row>
    <row r="993" ht="14.25" customHeight="1">
      <c r="A993" s="83"/>
      <c r="B993" s="4"/>
      <c r="C993" s="4"/>
      <c r="D993" s="4"/>
      <c r="E993" s="4"/>
      <c r="F993" s="4"/>
      <c r="G993" s="4"/>
      <c r="H993" s="4"/>
      <c r="I993" s="4"/>
      <c r="J993" s="4"/>
      <c r="K993" s="2"/>
      <c r="L993" s="1"/>
    </row>
    <row r="994" ht="14.25" customHeight="1">
      <c r="A994" s="83"/>
      <c r="B994" s="4"/>
      <c r="C994" s="4"/>
      <c r="D994" s="4"/>
      <c r="E994" s="4"/>
      <c r="F994" s="4"/>
      <c r="G994" s="4"/>
      <c r="H994" s="4"/>
      <c r="I994" s="4"/>
      <c r="J994" s="4"/>
      <c r="K994" s="2"/>
      <c r="L994" s="1"/>
    </row>
    <row r="995" ht="14.25" customHeight="1">
      <c r="A995" s="83"/>
      <c r="B995" s="4"/>
      <c r="C995" s="4"/>
      <c r="D995" s="4"/>
      <c r="E995" s="4"/>
      <c r="F995" s="4"/>
      <c r="G995" s="4"/>
      <c r="H995" s="4"/>
      <c r="I995" s="4"/>
      <c r="J995" s="4"/>
      <c r="K995" s="2"/>
      <c r="L995" s="1"/>
    </row>
    <row r="996" ht="14.25" customHeight="1">
      <c r="A996" s="83"/>
      <c r="B996" s="4"/>
      <c r="C996" s="4"/>
      <c r="D996" s="4"/>
      <c r="E996" s="4"/>
      <c r="F996" s="4"/>
      <c r="G996" s="4"/>
      <c r="H996" s="4"/>
      <c r="I996" s="4"/>
      <c r="J996" s="4"/>
      <c r="K996" s="2"/>
      <c r="L996" s="1"/>
    </row>
    <row r="997" ht="14.25" customHeight="1">
      <c r="A997" s="83"/>
      <c r="B997" s="4"/>
      <c r="C997" s="4"/>
      <c r="D997" s="4"/>
      <c r="E997" s="4"/>
      <c r="F997" s="4"/>
      <c r="G997" s="4"/>
      <c r="H997" s="4"/>
      <c r="I997" s="4"/>
      <c r="J997" s="4"/>
      <c r="K997" s="2"/>
      <c r="L997" s="1"/>
    </row>
    <row r="998" ht="14.25" customHeight="1">
      <c r="A998" s="83"/>
      <c r="B998" s="4"/>
      <c r="C998" s="4"/>
      <c r="D998" s="4"/>
      <c r="E998" s="4"/>
      <c r="F998" s="4"/>
      <c r="G998" s="4"/>
      <c r="H998" s="4"/>
      <c r="I998" s="4"/>
      <c r="J998" s="4"/>
      <c r="K998" s="2"/>
      <c r="L998" s="1"/>
    </row>
    <row r="999" ht="14.25" customHeight="1">
      <c r="A999" s="83"/>
      <c r="B999" s="4"/>
      <c r="C999" s="4"/>
      <c r="D999" s="4"/>
      <c r="E999" s="4"/>
      <c r="F999" s="4"/>
      <c r="G999" s="4"/>
      <c r="H999" s="4"/>
      <c r="I999" s="4"/>
      <c r="J999" s="4"/>
      <c r="K999" s="2"/>
      <c r="L999" s="1"/>
    </row>
    <row r="1000" ht="14.25" customHeight="1">
      <c r="A1000" s="83"/>
      <c r="B1000" s="4"/>
      <c r="C1000" s="4"/>
      <c r="D1000" s="4"/>
      <c r="E1000" s="4"/>
      <c r="F1000" s="4"/>
      <c r="G1000" s="4"/>
      <c r="H1000" s="4"/>
      <c r="I1000" s="4"/>
      <c r="J1000" s="4"/>
      <c r="K1000" s="2"/>
      <c r="L1000" s="1"/>
    </row>
    <row r="1001" ht="14.25" customHeight="1">
      <c r="A1001" s="83"/>
      <c r="B1001" s="4"/>
      <c r="C1001" s="4"/>
      <c r="D1001" s="4"/>
      <c r="E1001" s="4"/>
      <c r="F1001" s="4"/>
      <c r="G1001" s="4"/>
      <c r="H1001" s="4"/>
      <c r="I1001" s="4"/>
      <c r="J1001" s="4"/>
      <c r="K1001" s="2"/>
      <c r="L1001" s="1"/>
    </row>
    <row r="1002" ht="14.25" customHeight="1">
      <c r="A1002" s="83"/>
      <c r="B1002" s="4"/>
      <c r="C1002" s="4"/>
      <c r="D1002" s="4"/>
      <c r="E1002" s="4"/>
      <c r="F1002" s="4"/>
      <c r="G1002" s="4"/>
      <c r="H1002" s="4"/>
      <c r="I1002" s="4"/>
      <c r="J1002" s="4"/>
      <c r="K1002" s="2"/>
      <c r="L1002" s="1"/>
    </row>
    <row r="1003" ht="14.25" customHeight="1">
      <c r="A1003" s="83"/>
      <c r="B1003" s="4"/>
      <c r="C1003" s="4"/>
      <c r="D1003" s="4"/>
      <c r="E1003" s="4"/>
      <c r="F1003" s="4"/>
      <c r="G1003" s="4"/>
      <c r="H1003" s="4"/>
      <c r="I1003" s="4"/>
      <c r="J1003" s="4"/>
      <c r="K1003" s="2"/>
      <c r="L1003" s="1"/>
    </row>
    <row r="1004" ht="14.25" customHeight="1">
      <c r="A1004" s="83"/>
      <c r="B1004" s="4"/>
      <c r="C1004" s="4"/>
      <c r="D1004" s="4"/>
      <c r="E1004" s="4"/>
      <c r="F1004" s="4"/>
      <c r="G1004" s="4"/>
      <c r="H1004" s="4"/>
      <c r="I1004" s="4"/>
      <c r="J1004" s="4"/>
      <c r="K1004" s="2"/>
      <c r="L1004" s="1"/>
    </row>
    <row r="1005" ht="14.25" customHeight="1">
      <c r="A1005" s="83"/>
      <c r="B1005" s="4"/>
      <c r="C1005" s="4"/>
      <c r="D1005" s="4"/>
      <c r="E1005" s="4"/>
      <c r="F1005" s="4"/>
      <c r="G1005" s="4"/>
      <c r="H1005" s="4"/>
      <c r="I1005" s="4"/>
      <c r="J1005" s="4"/>
      <c r="K1005" s="2"/>
      <c r="L1005" s="1"/>
    </row>
    <row r="1006" ht="14.25" customHeight="1">
      <c r="A1006" s="83"/>
      <c r="B1006" s="4"/>
      <c r="C1006" s="4"/>
      <c r="D1006" s="4"/>
      <c r="E1006" s="4"/>
      <c r="F1006" s="4"/>
      <c r="G1006" s="4"/>
      <c r="H1006" s="4"/>
      <c r="I1006" s="4"/>
      <c r="J1006" s="4"/>
      <c r="K1006" s="2"/>
      <c r="L1006" s="1"/>
    </row>
    <row r="1007" ht="14.25" customHeight="1">
      <c r="A1007" s="83"/>
      <c r="B1007" s="4"/>
      <c r="C1007" s="4"/>
      <c r="D1007" s="4"/>
      <c r="E1007" s="4"/>
      <c r="F1007" s="4"/>
      <c r="G1007" s="4"/>
      <c r="H1007" s="4"/>
      <c r="I1007" s="4"/>
      <c r="J1007" s="4"/>
      <c r="K1007" s="2"/>
      <c r="L1007" s="1"/>
    </row>
    <row r="1008" ht="14.25" customHeight="1">
      <c r="A1008" s="83"/>
      <c r="B1008" s="4"/>
      <c r="C1008" s="4"/>
      <c r="D1008" s="4"/>
      <c r="E1008" s="4"/>
      <c r="F1008" s="4"/>
      <c r="G1008" s="4"/>
      <c r="H1008" s="4"/>
      <c r="I1008" s="4"/>
      <c r="J1008" s="4"/>
      <c r="K1008" s="2"/>
      <c r="L1008" s="1"/>
    </row>
    <row r="1009" ht="14.25" customHeight="1">
      <c r="A1009" s="83"/>
      <c r="B1009" s="4"/>
      <c r="C1009" s="4"/>
      <c r="D1009" s="4"/>
      <c r="E1009" s="4"/>
      <c r="F1009" s="4"/>
      <c r="G1009" s="4"/>
      <c r="H1009" s="4"/>
      <c r="I1009" s="4"/>
      <c r="J1009" s="4"/>
      <c r="K1009" s="2"/>
      <c r="L1009" s="1"/>
    </row>
    <row r="1010" ht="14.25" customHeight="1">
      <c r="A1010" s="83"/>
      <c r="B1010" s="4"/>
      <c r="C1010" s="4"/>
      <c r="D1010" s="4"/>
      <c r="E1010" s="4"/>
      <c r="F1010" s="4"/>
      <c r="G1010" s="4"/>
      <c r="H1010" s="4"/>
      <c r="I1010" s="4"/>
      <c r="J1010" s="4"/>
      <c r="K1010" s="2"/>
      <c r="L1010" s="1"/>
    </row>
    <row r="1011" ht="14.25" customHeight="1">
      <c r="A1011" s="83"/>
      <c r="B1011" s="4"/>
      <c r="C1011" s="4"/>
      <c r="D1011" s="4"/>
      <c r="E1011" s="4"/>
      <c r="F1011" s="4"/>
      <c r="G1011" s="4"/>
      <c r="H1011" s="4"/>
      <c r="I1011" s="4"/>
      <c r="J1011" s="4"/>
      <c r="K1011" s="2"/>
      <c r="L1011" s="1"/>
    </row>
    <row r="1012" ht="14.25" customHeight="1">
      <c r="A1012" s="83"/>
      <c r="B1012" s="4"/>
      <c r="C1012" s="4"/>
      <c r="D1012" s="4"/>
      <c r="E1012" s="4"/>
      <c r="F1012" s="4"/>
      <c r="G1012" s="4"/>
      <c r="H1012" s="4"/>
      <c r="I1012" s="4"/>
      <c r="J1012" s="4"/>
      <c r="K1012" s="2"/>
      <c r="L1012" s="1"/>
    </row>
    <row r="1013" ht="14.25" customHeight="1">
      <c r="A1013" s="83"/>
      <c r="B1013" s="4"/>
      <c r="C1013" s="4"/>
      <c r="D1013" s="4"/>
      <c r="E1013" s="4"/>
      <c r="F1013" s="4"/>
      <c r="G1013" s="4"/>
      <c r="H1013" s="4"/>
      <c r="I1013" s="4"/>
      <c r="J1013" s="4"/>
      <c r="K1013" s="2"/>
      <c r="L1013" s="1"/>
    </row>
    <row r="1014" ht="14.25" customHeight="1">
      <c r="A1014" s="83"/>
      <c r="B1014" s="4"/>
      <c r="C1014" s="4"/>
      <c r="D1014" s="4"/>
      <c r="E1014" s="4"/>
      <c r="F1014" s="4"/>
      <c r="G1014" s="4"/>
      <c r="H1014" s="4"/>
      <c r="I1014" s="4"/>
      <c r="J1014" s="4"/>
      <c r="K1014" s="2"/>
      <c r="L1014" s="1"/>
    </row>
    <row r="1015" ht="14.25" customHeight="1">
      <c r="A1015" s="83"/>
      <c r="B1015" s="4"/>
      <c r="C1015" s="4"/>
      <c r="D1015" s="4"/>
      <c r="E1015" s="4"/>
      <c r="F1015" s="4"/>
      <c r="G1015" s="4"/>
      <c r="H1015" s="4"/>
      <c r="I1015" s="4"/>
      <c r="J1015" s="4"/>
      <c r="K1015" s="2"/>
      <c r="L1015" s="1"/>
    </row>
    <row r="1016" ht="14.25" customHeight="1">
      <c r="A1016" s="83"/>
      <c r="B1016" s="4"/>
      <c r="C1016" s="4"/>
      <c r="D1016" s="4"/>
      <c r="E1016" s="4"/>
      <c r="F1016" s="4"/>
      <c r="G1016" s="4"/>
      <c r="H1016" s="4"/>
      <c r="I1016" s="4"/>
      <c r="J1016" s="4"/>
      <c r="K1016" s="2"/>
      <c r="L1016" s="1"/>
    </row>
    <row r="1017" ht="14.25" customHeight="1">
      <c r="A1017" s="83"/>
      <c r="B1017" s="4"/>
      <c r="C1017" s="4"/>
      <c r="D1017" s="4"/>
      <c r="E1017" s="4"/>
      <c r="F1017" s="4"/>
      <c r="G1017" s="4"/>
      <c r="H1017" s="4"/>
      <c r="I1017" s="4"/>
      <c r="J1017" s="4"/>
      <c r="K1017" s="2"/>
      <c r="L1017" s="1"/>
    </row>
    <row r="1018" ht="14.25" customHeight="1">
      <c r="A1018" s="83"/>
      <c r="B1018" s="4"/>
      <c r="C1018" s="4"/>
      <c r="D1018" s="4"/>
      <c r="E1018" s="4"/>
      <c r="F1018" s="4"/>
      <c r="G1018" s="4"/>
      <c r="H1018" s="4"/>
      <c r="I1018" s="4"/>
      <c r="J1018" s="4"/>
      <c r="K1018" s="2"/>
      <c r="L1018" s="1"/>
    </row>
    <row r="1019" ht="14.25" customHeight="1">
      <c r="A1019" s="83"/>
      <c r="B1019" s="4"/>
      <c r="C1019" s="4"/>
      <c r="D1019" s="4"/>
      <c r="E1019" s="4"/>
      <c r="F1019" s="4"/>
      <c r="G1019" s="4"/>
      <c r="H1019" s="4"/>
      <c r="I1019" s="4"/>
      <c r="J1019" s="4"/>
      <c r="K1019" s="2"/>
      <c r="L1019" s="1"/>
    </row>
    <row r="1020" ht="14.25" customHeight="1">
      <c r="A1020" s="83"/>
      <c r="B1020" s="4"/>
      <c r="C1020" s="4"/>
      <c r="D1020" s="4"/>
      <c r="E1020" s="4"/>
      <c r="F1020" s="4"/>
      <c r="G1020" s="4"/>
      <c r="H1020" s="4"/>
      <c r="I1020" s="4"/>
      <c r="J1020" s="4"/>
      <c r="K1020" s="2"/>
      <c r="L1020" s="1"/>
    </row>
    <row r="1021" ht="14.25" customHeight="1">
      <c r="A1021" s="83"/>
      <c r="B1021" s="4"/>
      <c r="C1021" s="4"/>
      <c r="D1021" s="4"/>
      <c r="E1021" s="4"/>
      <c r="F1021" s="4"/>
      <c r="G1021" s="4"/>
      <c r="H1021" s="4"/>
      <c r="I1021" s="4"/>
      <c r="J1021" s="4"/>
      <c r="K1021" s="2"/>
      <c r="L1021" s="1"/>
    </row>
    <row r="1022" ht="14.25" customHeight="1">
      <c r="A1022" s="83"/>
      <c r="B1022" s="4"/>
      <c r="C1022" s="4"/>
      <c r="D1022" s="4"/>
      <c r="E1022" s="4"/>
      <c r="F1022" s="4"/>
      <c r="G1022" s="4"/>
      <c r="H1022" s="4"/>
      <c r="I1022" s="4"/>
      <c r="J1022" s="4"/>
      <c r="K1022" s="2"/>
      <c r="L1022" s="1"/>
    </row>
    <row r="1023" ht="14.25" customHeight="1">
      <c r="A1023" s="83"/>
      <c r="B1023" s="4"/>
      <c r="C1023" s="4"/>
      <c r="D1023" s="4"/>
      <c r="E1023" s="4"/>
      <c r="F1023" s="4"/>
      <c r="G1023" s="4"/>
      <c r="H1023" s="4"/>
      <c r="I1023" s="4"/>
      <c r="J1023" s="4"/>
      <c r="K1023" s="2"/>
      <c r="L1023" s="1"/>
    </row>
    <row r="1024" ht="14.25" customHeight="1">
      <c r="A1024" s="83"/>
      <c r="B1024" s="4"/>
      <c r="C1024" s="4"/>
      <c r="D1024" s="4"/>
      <c r="E1024" s="4"/>
      <c r="F1024" s="4"/>
      <c r="G1024" s="4"/>
      <c r="H1024" s="4"/>
      <c r="I1024" s="4"/>
      <c r="J1024" s="4"/>
      <c r="K1024" s="2"/>
      <c r="L1024" s="1"/>
    </row>
    <row r="1025" ht="14.25" customHeight="1">
      <c r="A1025" s="83"/>
      <c r="B1025" s="4"/>
      <c r="C1025" s="4"/>
      <c r="D1025" s="4"/>
      <c r="E1025" s="4"/>
      <c r="F1025" s="4"/>
      <c r="G1025" s="4"/>
      <c r="H1025" s="4"/>
      <c r="I1025" s="4"/>
      <c r="J1025" s="4"/>
      <c r="K1025" s="2"/>
      <c r="L1025" s="1"/>
    </row>
    <row r="1026" ht="14.25" customHeight="1">
      <c r="A1026" s="83"/>
      <c r="B1026" s="4"/>
      <c r="C1026" s="4"/>
      <c r="D1026" s="4"/>
      <c r="E1026" s="4"/>
      <c r="F1026" s="4"/>
      <c r="G1026" s="4"/>
      <c r="H1026" s="4"/>
      <c r="I1026" s="4"/>
      <c r="J1026" s="4"/>
      <c r="K1026" s="2"/>
      <c r="L1026" s="1"/>
    </row>
    <row r="1027" ht="14.25" customHeight="1">
      <c r="A1027" s="83"/>
      <c r="B1027" s="4"/>
      <c r="C1027" s="4"/>
      <c r="D1027" s="4"/>
      <c r="E1027" s="4"/>
      <c r="F1027" s="4"/>
      <c r="G1027" s="4"/>
      <c r="H1027" s="4"/>
      <c r="I1027" s="4"/>
      <c r="J1027" s="4"/>
      <c r="K1027" s="2"/>
      <c r="L1027" s="1"/>
    </row>
    <row r="1028" ht="14.25" customHeight="1">
      <c r="A1028" s="83"/>
      <c r="B1028" s="4"/>
      <c r="C1028" s="4"/>
      <c r="D1028" s="4"/>
      <c r="E1028" s="4"/>
      <c r="F1028" s="4"/>
      <c r="G1028" s="4"/>
      <c r="H1028" s="4"/>
      <c r="I1028" s="4"/>
      <c r="J1028" s="4"/>
      <c r="K1028" s="2"/>
      <c r="L1028" s="1"/>
    </row>
    <row r="1029" ht="14.25" customHeight="1">
      <c r="A1029" s="83"/>
      <c r="B1029" s="4"/>
      <c r="C1029" s="4"/>
      <c r="D1029" s="4"/>
      <c r="E1029" s="4"/>
      <c r="F1029" s="4"/>
      <c r="G1029" s="4"/>
      <c r="H1029" s="4"/>
      <c r="I1029" s="4"/>
      <c r="J1029" s="4"/>
      <c r="K1029" s="2"/>
      <c r="L1029" s="1"/>
    </row>
    <row r="1030" ht="14.25" customHeight="1">
      <c r="A1030" s="83"/>
      <c r="B1030" s="4"/>
      <c r="C1030" s="4"/>
      <c r="D1030" s="4"/>
      <c r="E1030" s="4"/>
      <c r="F1030" s="4"/>
      <c r="G1030" s="4"/>
      <c r="H1030" s="4"/>
      <c r="I1030" s="4"/>
      <c r="J1030" s="4"/>
      <c r="K1030" s="2"/>
      <c r="L1030" s="1"/>
    </row>
    <row r="1031" ht="14.25" customHeight="1">
      <c r="A1031" s="83"/>
      <c r="B1031" s="4"/>
      <c r="C1031" s="4"/>
      <c r="D1031" s="4"/>
      <c r="E1031" s="4"/>
      <c r="F1031" s="4"/>
      <c r="G1031" s="4"/>
      <c r="H1031" s="4"/>
      <c r="I1031" s="4"/>
      <c r="J1031" s="4"/>
      <c r="K1031" s="2"/>
      <c r="L1031" s="1"/>
    </row>
    <row r="1032" ht="14.25" customHeight="1">
      <c r="A1032" s="83"/>
      <c r="B1032" s="4"/>
      <c r="C1032" s="4"/>
      <c r="D1032" s="4"/>
      <c r="E1032" s="4"/>
      <c r="F1032" s="4"/>
      <c r="G1032" s="4"/>
      <c r="H1032" s="4"/>
      <c r="I1032" s="4"/>
      <c r="J1032" s="4"/>
      <c r="K1032" s="2"/>
      <c r="L1032" s="1"/>
    </row>
    <row r="1033" ht="14.25" customHeight="1">
      <c r="A1033" s="83"/>
      <c r="B1033" s="4"/>
      <c r="C1033" s="4"/>
      <c r="D1033" s="4"/>
      <c r="E1033" s="4"/>
      <c r="F1033" s="4"/>
      <c r="G1033" s="4"/>
      <c r="H1033" s="4"/>
      <c r="I1033" s="4"/>
      <c r="J1033" s="4"/>
      <c r="K1033" s="2"/>
      <c r="L1033" s="1"/>
    </row>
    <row r="1034" ht="14.25" customHeight="1">
      <c r="A1034" s="83"/>
      <c r="B1034" s="4"/>
      <c r="C1034" s="4"/>
      <c r="D1034" s="4"/>
      <c r="E1034" s="4"/>
      <c r="F1034" s="4"/>
      <c r="G1034" s="4"/>
      <c r="H1034" s="4"/>
      <c r="I1034" s="4"/>
      <c r="J1034" s="4"/>
      <c r="K1034" s="2"/>
      <c r="L1034" s="1"/>
    </row>
    <row r="1035" ht="14.25" customHeight="1">
      <c r="A1035" s="83"/>
      <c r="B1035" s="4"/>
      <c r="C1035" s="4"/>
      <c r="D1035" s="4"/>
      <c r="E1035" s="4"/>
      <c r="F1035" s="4"/>
      <c r="G1035" s="4"/>
      <c r="H1035" s="4"/>
      <c r="I1035" s="4"/>
      <c r="J1035" s="4"/>
      <c r="K1035" s="2"/>
      <c r="L1035" s="1"/>
    </row>
    <row r="1036" ht="14.25" customHeight="1">
      <c r="A1036" s="83"/>
      <c r="B1036" s="4"/>
      <c r="C1036" s="4"/>
      <c r="D1036" s="4"/>
      <c r="E1036" s="4"/>
      <c r="F1036" s="4"/>
      <c r="G1036" s="4"/>
      <c r="H1036" s="4"/>
      <c r="I1036" s="4"/>
      <c r="J1036" s="4"/>
      <c r="K1036" s="2"/>
      <c r="L1036" s="1"/>
    </row>
    <row r="1037" ht="14.25" customHeight="1">
      <c r="A1037" s="83"/>
      <c r="B1037" s="4"/>
      <c r="C1037" s="4"/>
      <c r="D1037" s="4"/>
      <c r="E1037" s="4"/>
      <c r="F1037" s="4"/>
      <c r="G1037" s="4"/>
      <c r="H1037" s="4"/>
      <c r="I1037" s="4"/>
      <c r="J1037" s="4"/>
      <c r="K1037" s="2"/>
      <c r="L1037" s="1"/>
    </row>
    <row r="1038" ht="14.25" customHeight="1">
      <c r="A1038" s="83"/>
      <c r="B1038" s="4"/>
      <c r="C1038" s="4"/>
      <c r="D1038" s="4"/>
      <c r="E1038" s="4"/>
      <c r="F1038" s="4"/>
      <c r="G1038" s="4"/>
      <c r="H1038" s="4"/>
      <c r="I1038" s="4"/>
      <c r="J1038" s="4"/>
      <c r="K1038" s="2"/>
      <c r="L1038" s="1"/>
    </row>
    <row r="1039" ht="14.25" customHeight="1">
      <c r="A1039" s="83"/>
      <c r="B1039" s="4"/>
      <c r="C1039" s="4"/>
      <c r="D1039" s="4"/>
      <c r="E1039" s="4"/>
      <c r="F1039" s="4"/>
      <c r="G1039" s="4"/>
      <c r="H1039" s="4"/>
      <c r="I1039" s="4"/>
      <c r="J1039" s="4"/>
      <c r="K1039" s="2"/>
      <c r="L1039" s="1"/>
    </row>
    <row r="1040" ht="14.25" customHeight="1">
      <c r="A1040" s="83"/>
      <c r="B1040" s="4"/>
      <c r="C1040" s="4"/>
      <c r="D1040" s="4"/>
      <c r="E1040" s="4"/>
      <c r="F1040" s="4"/>
      <c r="G1040" s="4"/>
      <c r="H1040" s="4"/>
      <c r="I1040" s="4"/>
      <c r="J1040" s="4"/>
      <c r="K1040" s="2"/>
      <c r="L1040" s="1"/>
    </row>
    <row r="1041" ht="14.25" customHeight="1">
      <c r="A1041" s="83"/>
      <c r="B1041" s="4"/>
      <c r="C1041" s="4"/>
      <c r="D1041" s="4"/>
      <c r="E1041" s="4"/>
      <c r="F1041" s="4"/>
      <c r="G1041" s="4"/>
      <c r="H1041" s="4"/>
      <c r="I1041" s="4"/>
      <c r="J1041" s="4"/>
      <c r="K1041" s="2"/>
      <c r="L1041" s="1"/>
    </row>
    <row r="1042" ht="14.25" customHeight="1">
      <c r="A1042" s="83"/>
      <c r="B1042" s="4"/>
      <c r="C1042" s="4"/>
      <c r="D1042" s="4"/>
      <c r="E1042" s="4"/>
      <c r="F1042" s="4"/>
      <c r="G1042" s="4"/>
      <c r="H1042" s="4"/>
      <c r="I1042" s="4"/>
      <c r="J1042" s="4"/>
      <c r="K1042" s="2"/>
      <c r="L1042" s="1"/>
    </row>
    <row r="1043" ht="14.25" customHeight="1">
      <c r="A1043" s="83"/>
      <c r="B1043" s="4"/>
      <c r="C1043" s="4"/>
      <c r="D1043" s="4"/>
      <c r="E1043" s="4"/>
      <c r="F1043" s="4"/>
      <c r="G1043" s="4"/>
      <c r="H1043" s="4"/>
      <c r="I1043" s="4"/>
      <c r="J1043" s="4"/>
      <c r="K1043" s="2"/>
      <c r="L1043" s="1"/>
    </row>
    <row r="1044" ht="14.25" customHeight="1">
      <c r="A1044" s="83"/>
      <c r="B1044" s="4"/>
      <c r="C1044" s="4"/>
      <c r="D1044" s="4"/>
      <c r="E1044" s="4"/>
      <c r="F1044" s="4"/>
      <c r="G1044" s="4"/>
      <c r="H1044" s="4"/>
      <c r="I1044" s="4"/>
      <c r="J1044" s="4"/>
      <c r="K1044" s="2"/>
      <c r="L1044" s="1"/>
    </row>
    <row r="1045" ht="14.25" customHeight="1">
      <c r="A1045" s="83"/>
      <c r="B1045" s="4"/>
      <c r="C1045" s="4"/>
      <c r="D1045" s="4"/>
      <c r="E1045" s="4"/>
      <c r="F1045" s="4"/>
      <c r="G1045" s="4"/>
      <c r="H1045" s="4"/>
      <c r="I1045" s="4"/>
      <c r="J1045" s="4"/>
      <c r="K1045" s="2"/>
      <c r="L1045" s="1"/>
    </row>
    <row r="1046" ht="14.25" customHeight="1">
      <c r="A1046" s="83"/>
      <c r="B1046" s="4"/>
      <c r="C1046" s="4"/>
      <c r="D1046" s="4"/>
      <c r="E1046" s="4"/>
      <c r="F1046" s="4"/>
      <c r="G1046" s="4"/>
      <c r="H1046" s="4"/>
      <c r="I1046" s="4"/>
      <c r="J1046" s="4"/>
      <c r="K1046" s="2"/>
      <c r="L1046" s="1"/>
    </row>
    <row r="1047" ht="14.25" customHeight="1">
      <c r="A1047" s="83"/>
      <c r="B1047" s="4"/>
      <c r="C1047" s="4"/>
      <c r="D1047" s="4"/>
      <c r="E1047" s="4"/>
      <c r="F1047" s="4"/>
      <c r="G1047" s="4"/>
      <c r="H1047" s="4"/>
      <c r="I1047" s="4"/>
      <c r="J1047" s="4"/>
      <c r="K1047" s="2"/>
      <c r="L1047" s="1"/>
    </row>
    <row r="1048" ht="14.25" customHeight="1">
      <c r="A1048" s="83"/>
      <c r="B1048" s="4"/>
      <c r="C1048" s="4"/>
      <c r="D1048" s="4"/>
      <c r="E1048" s="4"/>
      <c r="F1048" s="4"/>
      <c r="G1048" s="4"/>
      <c r="H1048" s="4"/>
      <c r="I1048" s="4"/>
      <c r="J1048" s="4"/>
      <c r="K1048" s="2"/>
      <c r="L1048" s="1"/>
    </row>
    <row r="1049" ht="14.25" customHeight="1">
      <c r="A1049" s="83"/>
      <c r="B1049" s="4"/>
      <c r="C1049" s="4"/>
      <c r="D1049" s="4"/>
      <c r="E1049" s="4"/>
      <c r="F1049" s="4"/>
      <c r="G1049" s="4"/>
      <c r="H1049" s="4"/>
      <c r="I1049" s="4"/>
      <c r="J1049" s="4"/>
      <c r="K1049" s="2"/>
      <c r="L1049" s="1"/>
    </row>
    <row r="1050" ht="14.25" customHeight="1">
      <c r="A1050" s="83"/>
      <c r="B1050" s="4"/>
      <c r="C1050" s="4"/>
      <c r="D1050" s="4"/>
      <c r="E1050" s="4"/>
      <c r="F1050" s="4"/>
      <c r="G1050" s="4"/>
      <c r="H1050" s="4"/>
      <c r="I1050" s="4"/>
      <c r="J1050" s="4"/>
      <c r="K1050" s="2"/>
      <c r="L1050" s="1"/>
    </row>
    <row r="1051" ht="14.25" customHeight="1">
      <c r="A1051" s="83"/>
      <c r="B1051" s="4"/>
      <c r="C1051" s="4"/>
      <c r="D1051" s="4"/>
      <c r="E1051" s="4"/>
      <c r="F1051" s="4"/>
      <c r="G1051" s="4"/>
      <c r="H1051" s="4"/>
      <c r="I1051" s="4"/>
      <c r="J1051" s="4"/>
      <c r="K1051" s="2"/>
      <c r="L1051" s="1"/>
    </row>
    <row r="1052" ht="14.25" customHeight="1">
      <c r="A1052" s="83"/>
      <c r="B1052" s="4"/>
      <c r="C1052" s="4"/>
      <c r="D1052" s="4"/>
      <c r="E1052" s="4"/>
      <c r="F1052" s="4"/>
      <c r="G1052" s="4"/>
      <c r="H1052" s="4"/>
      <c r="I1052" s="4"/>
      <c r="J1052" s="4"/>
      <c r="K1052" s="2"/>
      <c r="L1052" s="1"/>
    </row>
    <row r="1053" ht="14.25" customHeight="1">
      <c r="A1053" s="83"/>
      <c r="B1053" s="4"/>
      <c r="C1053" s="4"/>
      <c r="D1053" s="4"/>
      <c r="E1053" s="4"/>
      <c r="F1053" s="4"/>
      <c r="G1053" s="4"/>
      <c r="H1053" s="4"/>
      <c r="I1053" s="4"/>
      <c r="J1053" s="4"/>
      <c r="K1053" s="2"/>
      <c r="L1053" s="1"/>
    </row>
    <row r="1054" ht="14.25" customHeight="1">
      <c r="A1054" s="83"/>
      <c r="B1054" s="4"/>
      <c r="C1054" s="4"/>
      <c r="D1054" s="4"/>
      <c r="E1054" s="4"/>
      <c r="F1054" s="4"/>
      <c r="G1054" s="4"/>
      <c r="H1054" s="4"/>
      <c r="I1054" s="4"/>
      <c r="J1054" s="4"/>
      <c r="K1054" s="2"/>
      <c r="L1054" s="1"/>
    </row>
    <row r="1055" ht="14.25" customHeight="1">
      <c r="A1055" s="83"/>
      <c r="B1055" s="4"/>
      <c r="C1055" s="4"/>
      <c r="D1055" s="4"/>
      <c r="E1055" s="4"/>
      <c r="F1055" s="4"/>
      <c r="G1055" s="4"/>
      <c r="H1055" s="4"/>
      <c r="I1055" s="4"/>
      <c r="J1055" s="4"/>
      <c r="K1055" s="2"/>
      <c r="L1055" s="1"/>
    </row>
    <row r="1056" ht="14.25" customHeight="1">
      <c r="A1056" s="83"/>
      <c r="B1056" s="4"/>
      <c r="C1056" s="4"/>
      <c r="D1056" s="4"/>
      <c r="E1056" s="4"/>
      <c r="F1056" s="4"/>
      <c r="G1056" s="4"/>
      <c r="H1056" s="4"/>
      <c r="I1056" s="4"/>
      <c r="J1056" s="4"/>
      <c r="K1056" s="2"/>
      <c r="L1056" s="1"/>
    </row>
    <row r="1057" ht="14.25" customHeight="1">
      <c r="A1057" s="83"/>
      <c r="B1057" s="4"/>
      <c r="C1057" s="4"/>
      <c r="D1057" s="4"/>
      <c r="E1057" s="4"/>
      <c r="F1057" s="4"/>
      <c r="G1057" s="4"/>
      <c r="H1057" s="4"/>
      <c r="I1057" s="4"/>
      <c r="J1057" s="4"/>
      <c r="K1057" s="2"/>
      <c r="L1057" s="1"/>
    </row>
    <row r="1058" ht="14.25" customHeight="1">
      <c r="A1058" s="83"/>
      <c r="B1058" s="4"/>
      <c r="C1058" s="4"/>
      <c r="D1058" s="4"/>
      <c r="E1058" s="4"/>
      <c r="F1058" s="4"/>
      <c r="G1058" s="4"/>
      <c r="H1058" s="4"/>
      <c r="I1058" s="4"/>
      <c r="J1058" s="4"/>
      <c r="K1058" s="2"/>
      <c r="L1058" s="1"/>
    </row>
    <row r="1059" ht="14.25" customHeight="1">
      <c r="A1059" s="83"/>
      <c r="B1059" s="4"/>
      <c r="C1059" s="4"/>
      <c r="D1059" s="4"/>
      <c r="E1059" s="4"/>
      <c r="F1059" s="4"/>
      <c r="G1059" s="4"/>
      <c r="H1059" s="4"/>
      <c r="I1059" s="4"/>
      <c r="J1059" s="4"/>
      <c r="K1059" s="2"/>
      <c r="L1059" s="1"/>
    </row>
    <row r="1060" ht="14.25" customHeight="1">
      <c r="A1060" s="83"/>
      <c r="B1060" s="4"/>
      <c r="C1060" s="4"/>
      <c r="D1060" s="4"/>
      <c r="E1060" s="4"/>
      <c r="F1060" s="4"/>
      <c r="G1060" s="4"/>
      <c r="H1060" s="4"/>
      <c r="I1060" s="4"/>
      <c r="J1060" s="4"/>
      <c r="K1060" s="2"/>
      <c r="L1060" s="1"/>
    </row>
    <row r="1061" ht="14.25" customHeight="1">
      <c r="A1061" s="83"/>
      <c r="B1061" s="4"/>
      <c r="C1061" s="4"/>
      <c r="D1061" s="4"/>
      <c r="E1061" s="4"/>
      <c r="F1061" s="4"/>
      <c r="G1061" s="4"/>
      <c r="H1061" s="4"/>
      <c r="I1061" s="4"/>
      <c r="J1061" s="4"/>
      <c r="K1061" s="2"/>
      <c r="L1061" s="1"/>
    </row>
    <row r="1062" ht="14.25" customHeight="1">
      <c r="A1062" s="83"/>
      <c r="B1062" s="4"/>
      <c r="C1062" s="4"/>
      <c r="D1062" s="4"/>
      <c r="E1062" s="4"/>
      <c r="F1062" s="4"/>
      <c r="G1062" s="4"/>
      <c r="H1062" s="4"/>
      <c r="I1062" s="4"/>
      <c r="J1062" s="4"/>
      <c r="K1062" s="2"/>
      <c r="L1062" s="1"/>
    </row>
    <row r="1063" ht="14.25" customHeight="1">
      <c r="A1063" s="83"/>
      <c r="B1063" s="4"/>
      <c r="C1063" s="4"/>
      <c r="D1063" s="4"/>
      <c r="E1063" s="4"/>
      <c r="F1063" s="4"/>
      <c r="G1063" s="4"/>
      <c r="H1063" s="4"/>
      <c r="I1063" s="4"/>
      <c r="J1063" s="4"/>
      <c r="K1063" s="2"/>
      <c r="L1063" s="1"/>
    </row>
    <row r="1064" ht="14.25" customHeight="1">
      <c r="A1064" s="83"/>
      <c r="B1064" s="4"/>
      <c r="C1064" s="4"/>
      <c r="D1064" s="4"/>
      <c r="E1064" s="4"/>
      <c r="F1064" s="4"/>
      <c r="G1064" s="4"/>
      <c r="H1064" s="4"/>
      <c r="I1064" s="4"/>
      <c r="J1064" s="4"/>
      <c r="K1064" s="2"/>
      <c r="L1064" s="1"/>
    </row>
    <row r="1065" ht="14.25" customHeight="1">
      <c r="A1065" s="83"/>
      <c r="B1065" s="4"/>
      <c r="C1065" s="4"/>
      <c r="D1065" s="4"/>
      <c r="E1065" s="4"/>
      <c r="F1065" s="4"/>
      <c r="G1065" s="4"/>
      <c r="H1065" s="4"/>
      <c r="I1065" s="4"/>
      <c r="J1065" s="4"/>
      <c r="K1065" s="2"/>
      <c r="L1065" s="1"/>
    </row>
    <row r="1066" ht="14.25" customHeight="1">
      <c r="A1066" s="83"/>
      <c r="B1066" s="4"/>
      <c r="C1066" s="4"/>
      <c r="D1066" s="4"/>
      <c r="E1066" s="4"/>
      <c r="F1066" s="4"/>
      <c r="G1066" s="4"/>
      <c r="H1066" s="4"/>
      <c r="I1066" s="4"/>
      <c r="J1066" s="4"/>
      <c r="K1066" s="2"/>
      <c r="L1066" s="1"/>
    </row>
    <row r="1067" ht="14.25" customHeight="1">
      <c r="A1067" s="83"/>
      <c r="B1067" s="4"/>
      <c r="C1067" s="4"/>
      <c r="D1067" s="4"/>
      <c r="E1067" s="4"/>
      <c r="F1067" s="4"/>
      <c r="G1067" s="4"/>
      <c r="H1067" s="4"/>
      <c r="I1067" s="4"/>
      <c r="J1067" s="4"/>
      <c r="K1067" s="2"/>
      <c r="L1067" s="1"/>
    </row>
    <row r="1068" ht="14.25" customHeight="1">
      <c r="A1068" s="83"/>
      <c r="B1068" s="4"/>
      <c r="C1068" s="4"/>
      <c r="D1068" s="4"/>
      <c r="E1068" s="4"/>
      <c r="F1068" s="4"/>
      <c r="G1068" s="4"/>
      <c r="H1068" s="4"/>
      <c r="I1068" s="4"/>
      <c r="J1068" s="4"/>
      <c r="K1068" s="2"/>
      <c r="L1068" s="1"/>
    </row>
    <row r="1069" ht="14.25" customHeight="1">
      <c r="A1069" s="83"/>
      <c r="B1069" s="4"/>
      <c r="C1069" s="4"/>
      <c r="D1069" s="4"/>
      <c r="E1069" s="4"/>
      <c r="F1069" s="4"/>
      <c r="G1069" s="4"/>
      <c r="H1069" s="4"/>
      <c r="I1069" s="4"/>
      <c r="J1069" s="4"/>
      <c r="K1069" s="2"/>
      <c r="L1069" s="1"/>
    </row>
    <row r="1070" ht="14.25" customHeight="1">
      <c r="A1070" s="83"/>
      <c r="B1070" s="4"/>
      <c r="C1070" s="4"/>
      <c r="D1070" s="4"/>
      <c r="E1070" s="4"/>
      <c r="F1070" s="4"/>
      <c r="G1070" s="4"/>
      <c r="H1070" s="4"/>
      <c r="I1070" s="4"/>
      <c r="J1070" s="4"/>
      <c r="K1070" s="2"/>
      <c r="L1070" s="1"/>
    </row>
    <row r="1071" ht="14.25" customHeight="1">
      <c r="A1071" s="83"/>
      <c r="B1071" s="4"/>
      <c r="C1071" s="4"/>
      <c r="D1071" s="4"/>
      <c r="E1071" s="4"/>
      <c r="F1071" s="4"/>
      <c r="G1071" s="4"/>
      <c r="H1071" s="4"/>
      <c r="I1071" s="4"/>
      <c r="J1071" s="4"/>
      <c r="K1071" s="2"/>
      <c r="L1071" s="1"/>
    </row>
    <row r="1072" ht="14.25" customHeight="1">
      <c r="A1072" s="83"/>
      <c r="B1072" s="4"/>
      <c r="C1072" s="4"/>
      <c r="D1072" s="4"/>
      <c r="E1072" s="4"/>
      <c r="F1072" s="4"/>
      <c r="G1072" s="4"/>
      <c r="H1072" s="4"/>
      <c r="I1072" s="4"/>
      <c r="J1072" s="4"/>
      <c r="K1072" s="2"/>
      <c r="L1072" s="1"/>
    </row>
    <row r="1073" ht="14.25" customHeight="1">
      <c r="A1073" s="83"/>
      <c r="B1073" s="4"/>
      <c r="C1073" s="4"/>
      <c r="D1073" s="4"/>
      <c r="E1073" s="4"/>
      <c r="F1073" s="4"/>
      <c r="G1073" s="4"/>
      <c r="H1073" s="4"/>
      <c r="I1073" s="4"/>
      <c r="J1073" s="4"/>
      <c r="K1073" s="2"/>
      <c r="L1073" s="1"/>
    </row>
    <row r="1074" ht="14.25" customHeight="1">
      <c r="A1074" s="83"/>
      <c r="B1074" s="4"/>
      <c r="C1074" s="4"/>
      <c r="D1074" s="4"/>
      <c r="E1074" s="4"/>
      <c r="F1074" s="4"/>
      <c r="G1074" s="4"/>
      <c r="H1074" s="4"/>
      <c r="I1074" s="4"/>
      <c r="J1074" s="4"/>
      <c r="K1074" s="2"/>
      <c r="L1074" s="1"/>
    </row>
    <row r="1075" ht="14.25" customHeight="1">
      <c r="A1075" s="83"/>
      <c r="B1075" s="4"/>
      <c r="C1075" s="4"/>
      <c r="D1075" s="4"/>
      <c r="E1075" s="4"/>
      <c r="F1075" s="4"/>
      <c r="G1075" s="4"/>
      <c r="H1075" s="4"/>
      <c r="I1075" s="4"/>
      <c r="J1075" s="4"/>
      <c r="K1075" s="2"/>
      <c r="L1075" s="1"/>
    </row>
    <row r="1076" ht="14.25" customHeight="1">
      <c r="A1076" s="83"/>
      <c r="B1076" s="4"/>
      <c r="C1076" s="4"/>
      <c r="D1076" s="4"/>
      <c r="E1076" s="4"/>
      <c r="F1076" s="4"/>
      <c r="G1076" s="4"/>
      <c r="H1076" s="4"/>
      <c r="I1076" s="4"/>
      <c r="J1076" s="4"/>
      <c r="K1076" s="2"/>
      <c r="L1076" s="1"/>
    </row>
    <row r="1077" ht="14.25" customHeight="1">
      <c r="A1077" s="83"/>
      <c r="B1077" s="4"/>
      <c r="C1077" s="4"/>
      <c r="D1077" s="4"/>
      <c r="E1077" s="4"/>
      <c r="F1077" s="4"/>
      <c r="G1077" s="4"/>
      <c r="H1077" s="4"/>
      <c r="I1077" s="4"/>
      <c r="J1077" s="4"/>
      <c r="K1077" s="2"/>
      <c r="L1077" s="1"/>
    </row>
    <row r="1078" ht="14.25" customHeight="1">
      <c r="A1078" s="83"/>
      <c r="B1078" s="4"/>
      <c r="C1078" s="4"/>
      <c r="D1078" s="4"/>
      <c r="E1078" s="4"/>
      <c r="F1078" s="4"/>
      <c r="G1078" s="4"/>
      <c r="H1078" s="4"/>
      <c r="I1078" s="4"/>
      <c r="J1078" s="4"/>
      <c r="K1078" s="2"/>
      <c r="L1078" s="1"/>
    </row>
    <row r="1079" ht="14.25" customHeight="1">
      <c r="A1079" s="83"/>
      <c r="B1079" s="4"/>
      <c r="C1079" s="4"/>
      <c r="D1079" s="4"/>
      <c r="E1079" s="4"/>
      <c r="F1079" s="4"/>
      <c r="G1079" s="4"/>
      <c r="H1079" s="4"/>
      <c r="I1079" s="4"/>
      <c r="J1079" s="4"/>
      <c r="K1079" s="2"/>
      <c r="L1079" s="1"/>
    </row>
    <row r="1080" ht="14.25" customHeight="1">
      <c r="A1080" s="83"/>
      <c r="B1080" s="4"/>
      <c r="C1080" s="4"/>
      <c r="D1080" s="4"/>
      <c r="E1080" s="4"/>
      <c r="F1080" s="4"/>
      <c r="G1080" s="4"/>
      <c r="H1080" s="4"/>
      <c r="I1080" s="4"/>
      <c r="J1080" s="4"/>
      <c r="K1080" s="2"/>
      <c r="L1080" s="1"/>
    </row>
    <row r="1081" ht="14.25" customHeight="1">
      <c r="A1081" s="83"/>
      <c r="B1081" s="4"/>
      <c r="C1081" s="4"/>
      <c r="D1081" s="4"/>
      <c r="E1081" s="4"/>
      <c r="F1081" s="4"/>
      <c r="G1081" s="4"/>
      <c r="H1081" s="4"/>
      <c r="I1081" s="4"/>
      <c r="J1081" s="4"/>
      <c r="K1081" s="2"/>
      <c r="L1081" s="1"/>
    </row>
    <row r="1082" ht="14.25" customHeight="1">
      <c r="A1082" s="83"/>
      <c r="B1082" s="4"/>
      <c r="C1082" s="4"/>
      <c r="D1082" s="4"/>
      <c r="E1082" s="4"/>
      <c r="F1082" s="4"/>
      <c r="G1082" s="4"/>
      <c r="H1082" s="4"/>
      <c r="I1082" s="4"/>
      <c r="J1082" s="4"/>
      <c r="K1082" s="2"/>
      <c r="L1082" s="1"/>
    </row>
    <row r="1083" ht="14.25" customHeight="1">
      <c r="A1083" s="83"/>
      <c r="B1083" s="4"/>
      <c r="C1083" s="4"/>
      <c r="D1083" s="4"/>
      <c r="E1083" s="4"/>
      <c r="F1083" s="4"/>
      <c r="G1083" s="4"/>
      <c r="H1083" s="4"/>
      <c r="I1083" s="4"/>
      <c r="J1083" s="4"/>
      <c r="K1083" s="2"/>
      <c r="L1083" s="1"/>
    </row>
    <row r="1084" ht="14.25" customHeight="1">
      <c r="A1084" s="83"/>
      <c r="B1084" s="4"/>
      <c r="C1084" s="4"/>
      <c r="D1084" s="4"/>
      <c r="E1084" s="4"/>
      <c r="F1084" s="4"/>
      <c r="G1084" s="4"/>
      <c r="H1084" s="4"/>
      <c r="I1084" s="4"/>
      <c r="J1084" s="4"/>
      <c r="K1084" s="2"/>
      <c r="L1084" s="1"/>
    </row>
    <row r="1085" ht="14.25" customHeight="1">
      <c r="A1085" s="83"/>
      <c r="B1085" s="4"/>
      <c r="C1085" s="4"/>
      <c r="D1085" s="4"/>
      <c r="E1085" s="4"/>
      <c r="F1085" s="4"/>
      <c r="G1085" s="4"/>
      <c r="H1085" s="4"/>
      <c r="I1085" s="4"/>
      <c r="J1085" s="4"/>
      <c r="K1085" s="2"/>
      <c r="L1085" s="1"/>
    </row>
    <row r="1086" ht="14.25" customHeight="1">
      <c r="A1086" s="83"/>
      <c r="B1086" s="4"/>
      <c r="C1086" s="4"/>
      <c r="D1086" s="4"/>
      <c r="E1086" s="4"/>
      <c r="F1086" s="4"/>
      <c r="G1086" s="4"/>
      <c r="H1086" s="4"/>
      <c r="I1086" s="4"/>
      <c r="J1086" s="4"/>
      <c r="K1086" s="2"/>
      <c r="L1086" s="1"/>
    </row>
    <row r="1087" ht="14.25" customHeight="1">
      <c r="A1087" s="83"/>
      <c r="B1087" s="4"/>
      <c r="C1087" s="4"/>
      <c r="D1087" s="4"/>
      <c r="E1087" s="4"/>
      <c r="F1087" s="4"/>
      <c r="G1087" s="4"/>
      <c r="H1087" s="4"/>
      <c r="I1087" s="4"/>
      <c r="J1087" s="4"/>
      <c r="K1087" s="2"/>
      <c r="L1087" s="1"/>
    </row>
    <row r="1088" ht="14.25" customHeight="1">
      <c r="A1088" s="83"/>
      <c r="B1088" s="4"/>
      <c r="C1088" s="4"/>
      <c r="D1088" s="4"/>
      <c r="E1088" s="4"/>
      <c r="F1088" s="4"/>
      <c r="G1088" s="4"/>
      <c r="H1088" s="4"/>
      <c r="I1088" s="4"/>
      <c r="J1088" s="4"/>
      <c r="K1088" s="2"/>
      <c r="L1088" s="1"/>
    </row>
    <row r="1089" ht="14.25" customHeight="1">
      <c r="A1089" s="83"/>
      <c r="B1089" s="4"/>
      <c r="C1089" s="4"/>
      <c r="D1089" s="4"/>
      <c r="E1089" s="4"/>
      <c r="F1089" s="4"/>
      <c r="G1089" s="4"/>
      <c r="H1089" s="4"/>
      <c r="I1089" s="4"/>
      <c r="J1089" s="4"/>
      <c r="K1089" s="2"/>
      <c r="L1089" s="1"/>
    </row>
    <row r="1090" ht="14.25" customHeight="1">
      <c r="A1090" s="83"/>
      <c r="B1090" s="4"/>
      <c r="C1090" s="4"/>
      <c r="D1090" s="4"/>
      <c r="E1090" s="4"/>
      <c r="F1090" s="4"/>
      <c r="G1090" s="4"/>
      <c r="H1090" s="4"/>
      <c r="I1090" s="4"/>
      <c r="J1090" s="4"/>
      <c r="K1090" s="2"/>
      <c r="L1090" s="1"/>
    </row>
    <row r="1091" ht="14.25" customHeight="1">
      <c r="A1091" s="83"/>
      <c r="B1091" s="4"/>
      <c r="C1091" s="4"/>
      <c r="D1091" s="4"/>
      <c r="E1091" s="4"/>
      <c r="F1091" s="4"/>
      <c r="G1091" s="4"/>
      <c r="H1091" s="4"/>
      <c r="I1091" s="4"/>
      <c r="J1091" s="4"/>
      <c r="K1091" s="2"/>
      <c r="L1091" s="1"/>
    </row>
    <row r="1092" ht="14.25" customHeight="1">
      <c r="A1092" s="83"/>
      <c r="B1092" s="4"/>
      <c r="C1092" s="4"/>
      <c r="D1092" s="4"/>
      <c r="E1092" s="4"/>
      <c r="F1092" s="4"/>
      <c r="G1092" s="4"/>
      <c r="H1092" s="4"/>
      <c r="I1092" s="4"/>
      <c r="J1092" s="4"/>
      <c r="K1092" s="2"/>
      <c r="L1092" s="1"/>
    </row>
    <row r="1093" ht="14.25" customHeight="1">
      <c r="A1093" s="83"/>
      <c r="B1093" s="4"/>
      <c r="C1093" s="4"/>
      <c r="D1093" s="4"/>
      <c r="E1093" s="4"/>
      <c r="F1093" s="4"/>
      <c r="G1093" s="4"/>
      <c r="H1093" s="4"/>
      <c r="I1093" s="4"/>
      <c r="J1093" s="4"/>
      <c r="K1093" s="2"/>
      <c r="L1093" s="1"/>
    </row>
    <row r="1094" ht="14.25" customHeight="1">
      <c r="A1094" s="83"/>
      <c r="B1094" s="4"/>
      <c r="C1094" s="4"/>
      <c r="D1094" s="4"/>
      <c r="E1094" s="4"/>
      <c r="F1094" s="4"/>
      <c r="G1094" s="4"/>
      <c r="H1094" s="4"/>
      <c r="I1094" s="4"/>
      <c r="J1094" s="4"/>
      <c r="K1094" s="2"/>
      <c r="L1094" s="1"/>
    </row>
    <row r="1095" ht="14.25" customHeight="1">
      <c r="A1095" s="83"/>
      <c r="B1095" s="4"/>
      <c r="C1095" s="4"/>
      <c r="D1095" s="4"/>
      <c r="E1095" s="4"/>
      <c r="F1095" s="4"/>
      <c r="G1095" s="4"/>
      <c r="H1095" s="4"/>
      <c r="I1095" s="4"/>
      <c r="J1095" s="4"/>
      <c r="K1095" s="2"/>
      <c r="L1095" s="1"/>
    </row>
    <row r="1096" ht="14.25" customHeight="1">
      <c r="A1096" s="83"/>
      <c r="B1096" s="4"/>
      <c r="C1096" s="4"/>
      <c r="D1096" s="4"/>
      <c r="E1096" s="4"/>
      <c r="F1096" s="4"/>
      <c r="G1096" s="4"/>
      <c r="H1096" s="4"/>
      <c r="I1096" s="4"/>
      <c r="J1096" s="4"/>
      <c r="K1096" s="2"/>
      <c r="L1096" s="1"/>
    </row>
    <row r="1097" ht="14.25" customHeight="1">
      <c r="A1097" s="83"/>
      <c r="B1097" s="4"/>
      <c r="C1097" s="4"/>
      <c r="D1097" s="4"/>
      <c r="E1097" s="4"/>
      <c r="F1097" s="4"/>
      <c r="G1097" s="4"/>
      <c r="H1097" s="4"/>
      <c r="I1097" s="4"/>
      <c r="J1097" s="4"/>
      <c r="K1097" s="2"/>
      <c r="L1097" s="1"/>
    </row>
    <row r="1098" ht="14.25" customHeight="1">
      <c r="A1098" s="83"/>
      <c r="B1098" s="4"/>
      <c r="C1098" s="4"/>
      <c r="D1098" s="4"/>
      <c r="E1098" s="4"/>
      <c r="F1098" s="4"/>
      <c r="G1098" s="4"/>
      <c r="H1098" s="4"/>
      <c r="I1098" s="4"/>
      <c r="J1098" s="4"/>
      <c r="K1098" s="2"/>
      <c r="L1098" s="1"/>
    </row>
    <row r="1099" ht="14.25" customHeight="1">
      <c r="A1099" s="83"/>
      <c r="B1099" s="4"/>
      <c r="C1099" s="4"/>
      <c r="D1099" s="4"/>
      <c r="E1099" s="4"/>
      <c r="F1099" s="4"/>
      <c r="G1099" s="4"/>
      <c r="H1099" s="4"/>
      <c r="I1099" s="4"/>
      <c r="J1099" s="4"/>
      <c r="K1099" s="2"/>
      <c r="L1099" s="1"/>
    </row>
    <row r="1100" ht="14.25" customHeight="1">
      <c r="A1100" s="83"/>
      <c r="B1100" s="4"/>
      <c r="C1100" s="4"/>
      <c r="D1100" s="4"/>
      <c r="E1100" s="4"/>
      <c r="F1100" s="4"/>
      <c r="G1100" s="4"/>
      <c r="H1100" s="4"/>
      <c r="I1100" s="4"/>
      <c r="J1100" s="4"/>
      <c r="K1100" s="2"/>
      <c r="L1100" s="1"/>
    </row>
    <row r="1101" ht="14.25" customHeight="1">
      <c r="A1101" s="83"/>
      <c r="B1101" s="4"/>
      <c r="C1101" s="4"/>
      <c r="D1101" s="4"/>
      <c r="E1101" s="4"/>
      <c r="F1101" s="4"/>
      <c r="G1101" s="4"/>
      <c r="H1101" s="4"/>
      <c r="I1101" s="4"/>
      <c r="J1101" s="4"/>
      <c r="K1101" s="2"/>
      <c r="L1101" s="1"/>
    </row>
    <row r="1102" ht="14.25" customHeight="1">
      <c r="A1102" s="83"/>
      <c r="B1102" s="4"/>
      <c r="C1102" s="4"/>
      <c r="D1102" s="4"/>
      <c r="E1102" s="4"/>
      <c r="F1102" s="4"/>
      <c r="G1102" s="4"/>
      <c r="H1102" s="4"/>
      <c r="I1102" s="4"/>
      <c r="J1102" s="4"/>
      <c r="K1102" s="2"/>
      <c r="L1102" s="1"/>
    </row>
    <row r="1103" ht="14.25" customHeight="1">
      <c r="A1103" s="83"/>
      <c r="B1103" s="4"/>
      <c r="C1103" s="4"/>
      <c r="D1103" s="4"/>
      <c r="E1103" s="4"/>
      <c r="F1103" s="4"/>
      <c r="G1103" s="4"/>
      <c r="H1103" s="4"/>
      <c r="I1103" s="4"/>
      <c r="J1103" s="4"/>
      <c r="K1103" s="2"/>
      <c r="L1103" s="1"/>
    </row>
    <row r="1104" ht="14.25" customHeight="1">
      <c r="A1104" s="83"/>
      <c r="B1104" s="4"/>
      <c r="C1104" s="4"/>
      <c r="D1104" s="4"/>
      <c r="E1104" s="4"/>
      <c r="F1104" s="4"/>
      <c r="G1104" s="4"/>
      <c r="H1104" s="4"/>
      <c r="I1104" s="4"/>
      <c r="J1104" s="4"/>
      <c r="K1104" s="2"/>
      <c r="L1104" s="1"/>
    </row>
    <row r="1105" ht="14.25" customHeight="1">
      <c r="A1105" s="83"/>
      <c r="B1105" s="4"/>
      <c r="C1105" s="4"/>
      <c r="D1105" s="4"/>
      <c r="E1105" s="4"/>
      <c r="F1105" s="4"/>
      <c r="G1105" s="4"/>
      <c r="H1105" s="4"/>
      <c r="I1105" s="4"/>
      <c r="J1105" s="4"/>
      <c r="K1105" s="2"/>
      <c r="L1105" s="1"/>
    </row>
    <row r="1106" ht="14.25" customHeight="1">
      <c r="A1106" s="83"/>
      <c r="B1106" s="4"/>
      <c r="C1106" s="4"/>
      <c r="D1106" s="4"/>
      <c r="E1106" s="4"/>
      <c r="F1106" s="4"/>
      <c r="G1106" s="4"/>
      <c r="H1106" s="4"/>
      <c r="I1106" s="4"/>
      <c r="J1106" s="4"/>
      <c r="K1106" s="2"/>
      <c r="L1106" s="1"/>
    </row>
    <row r="1107" ht="14.25" customHeight="1">
      <c r="A1107" s="83"/>
      <c r="B1107" s="4"/>
      <c r="C1107" s="4"/>
      <c r="D1107" s="4"/>
      <c r="E1107" s="4"/>
      <c r="F1107" s="4"/>
      <c r="G1107" s="4"/>
      <c r="H1107" s="4"/>
      <c r="I1107" s="4"/>
      <c r="J1107" s="4"/>
      <c r="K1107" s="2"/>
      <c r="L1107" s="1"/>
    </row>
    <row r="1108" ht="14.25" customHeight="1">
      <c r="A1108" s="83"/>
      <c r="B1108" s="4"/>
      <c r="C1108" s="4"/>
      <c r="D1108" s="4"/>
      <c r="E1108" s="4"/>
      <c r="F1108" s="4"/>
      <c r="G1108" s="4"/>
      <c r="H1108" s="4"/>
      <c r="I1108" s="4"/>
      <c r="J1108" s="4"/>
      <c r="K1108" s="2"/>
      <c r="L1108" s="1"/>
    </row>
    <row r="1109" ht="14.25" customHeight="1">
      <c r="A1109" s="83"/>
      <c r="B1109" s="4"/>
      <c r="C1109" s="4"/>
      <c r="D1109" s="4"/>
      <c r="E1109" s="4"/>
      <c r="F1109" s="4"/>
      <c r="G1109" s="4"/>
      <c r="H1109" s="4"/>
      <c r="I1109" s="4"/>
      <c r="J1109" s="4"/>
      <c r="K1109" s="2"/>
      <c r="L1109" s="1"/>
    </row>
    <row r="1110" ht="14.25" customHeight="1">
      <c r="A1110" s="83"/>
      <c r="B1110" s="4"/>
      <c r="C1110" s="4"/>
      <c r="D1110" s="4"/>
      <c r="E1110" s="4"/>
      <c r="F1110" s="4"/>
      <c r="G1110" s="4"/>
      <c r="H1110" s="4"/>
      <c r="I1110" s="4"/>
      <c r="J1110" s="4"/>
      <c r="K1110" s="2"/>
      <c r="L1110" s="1"/>
    </row>
    <row r="1111" ht="14.25" customHeight="1">
      <c r="A1111" s="83"/>
      <c r="B1111" s="4"/>
      <c r="C1111" s="4"/>
      <c r="D1111" s="4"/>
      <c r="E1111" s="4"/>
      <c r="F1111" s="4"/>
      <c r="G1111" s="4"/>
      <c r="H1111" s="4"/>
      <c r="I1111" s="4"/>
      <c r="J1111" s="4"/>
      <c r="K1111" s="2"/>
      <c r="L1111" s="1"/>
    </row>
    <row r="1112" ht="14.25" customHeight="1">
      <c r="A1112" s="83"/>
      <c r="B1112" s="4"/>
      <c r="C1112" s="4"/>
      <c r="D1112" s="4"/>
      <c r="E1112" s="4"/>
      <c r="F1112" s="4"/>
      <c r="G1112" s="4"/>
      <c r="H1112" s="4"/>
      <c r="I1112" s="4"/>
      <c r="J1112" s="4"/>
      <c r="K1112" s="2"/>
      <c r="L1112" s="1"/>
    </row>
    <row r="1113" ht="14.25" customHeight="1">
      <c r="A1113" s="83"/>
      <c r="B1113" s="4"/>
      <c r="C1113" s="4"/>
      <c r="D1113" s="4"/>
      <c r="E1113" s="4"/>
      <c r="F1113" s="4"/>
      <c r="G1113" s="4"/>
      <c r="H1113" s="4"/>
      <c r="I1113" s="4"/>
      <c r="J1113" s="4"/>
      <c r="K1113" s="2"/>
      <c r="L1113" s="1"/>
    </row>
    <row r="1114" ht="14.25" customHeight="1">
      <c r="A1114" s="83"/>
      <c r="B1114" s="4"/>
      <c r="C1114" s="4"/>
      <c r="D1114" s="4"/>
      <c r="E1114" s="4"/>
      <c r="F1114" s="4"/>
      <c r="G1114" s="4"/>
      <c r="H1114" s="4"/>
      <c r="I1114" s="4"/>
      <c r="J1114" s="4"/>
      <c r="K1114" s="2"/>
      <c r="L1114" s="1"/>
    </row>
    <row r="1115" ht="14.25" customHeight="1">
      <c r="A1115" s="83"/>
      <c r="B1115" s="4"/>
      <c r="C1115" s="4"/>
      <c r="D1115" s="4"/>
      <c r="E1115" s="4"/>
      <c r="F1115" s="4"/>
      <c r="G1115" s="4"/>
      <c r="H1115" s="4"/>
      <c r="I1115" s="4"/>
      <c r="J1115" s="4"/>
      <c r="K1115" s="2"/>
      <c r="L1115" s="1"/>
    </row>
    <row r="1116" ht="14.25" customHeight="1">
      <c r="A1116" s="83"/>
      <c r="B1116" s="4"/>
      <c r="C1116" s="4"/>
      <c r="D1116" s="4"/>
      <c r="E1116" s="4"/>
      <c r="F1116" s="4"/>
      <c r="G1116" s="4"/>
      <c r="H1116" s="4"/>
      <c r="I1116" s="4"/>
      <c r="J1116" s="4"/>
      <c r="K1116" s="2"/>
      <c r="L1116" s="1"/>
    </row>
    <row r="1117" ht="14.25" customHeight="1">
      <c r="A1117" s="83"/>
      <c r="B1117" s="4"/>
      <c r="C1117" s="4"/>
      <c r="D1117" s="4"/>
      <c r="E1117" s="4"/>
      <c r="F1117" s="4"/>
      <c r="G1117" s="4"/>
      <c r="H1117" s="4"/>
      <c r="I1117" s="4"/>
      <c r="J1117" s="4"/>
      <c r="K1117" s="2"/>
      <c r="L1117" s="1"/>
    </row>
    <row r="1118" ht="14.25" customHeight="1">
      <c r="A1118" s="83"/>
      <c r="B1118" s="4"/>
      <c r="C1118" s="4"/>
      <c r="D1118" s="4"/>
      <c r="E1118" s="4"/>
      <c r="F1118" s="4"/>
      <c r="G1118" s="4"/>
      <c r="H1118" s="4"/>
      <c r="I1118" s="4"/>
      <c r="J1118" s="4"/>
      <c r="K1118" s="2"/>
      <c r="L1118" s="1"/>
    </row>
    <row r="1119" ht="14.25" customHeight="1">
      <c r="A1119" s="83"/>
      <c r="B1119" s="4"/>
      <c r="C1119" s="4"/>
      <c r="D1119" s="4"/>
      <c r="E1119" s="4"/>
      <c r="F1119" s="4"/>
      <c r="G1119" s="4"/>
      <c r="H1119" s="4"/>
      <c r="I1119" s="4"/>
      <c r="J1119" s="4"/>
      <c r="K1119" s="2"/>
      <c r="L1119" s="1"/>
    </row>
    <row r="1120" ht="14.25" customHeight="1">
      <c r="A1120" s="83"/>
      <c r="B1120" s="4"/>
      <c r="C1120" s="4"/>
      <c r="D1120" s="4"/>
      <c r="E1120" s="4"/>
      <c r="F1120" s="4"/>
      <c r="G1120" s="4"/>
      <c r="H1120" s="4"/>
      <c r="I1120" s="4"/>
      <c r="J1120" s="4"/>
      <c r="K1120" s="2"/>
      <c r="L1120" s="1"/>
    </row>
    <row r="1121" ht="14.25" customHeight="1">
      <c r="A1121" s="83"/>
      <c r="B1121" s="4"/>
      <c r="C1121" s="4"/>
      <c r="D1121" s="4"/>
      <c r="E1121" s="4"/>
      <c r="F1121" s="4"/>
      <c r="G1121" s="4"/>
      <c r="H1121" s="4"/>
      <c r="I1121" s="4"/>
      <c r="J1121" s="4"/>
      <c r="K1121" s="2"/>
      <c r="L1121" s="1"/>
    </row>
    <row r="1122" ht="14.25" customHeight="1">
      <c r="A1122" s="83"/>
      <c r="B1122" s="4"/>
      <c r="C1122" s="4"/>
      <c r="D1122" s="4"/>
      <c r="E1122" s="4"/>
      <c r="F1122" s="4"/>
      <c r="G1122" s="4"/>
      <c r="H1122" s="4"/>
      <c r="I1122" s="4"/>
      <c r="J1122" s="4"/>
      <c r="K1122" s="2"/>
      <c r="L1122" s="1"/>
    </row>
    <row r="1123" ht="14.25" customHeight="1">
      <c r="A1123" s="83"/>
      <c r="B1123" s="4"/>
      <c r="C1123" s="4"/>
      <c r="D1123" s="4"/>
      <c r="E1123" s="4"/>
      <c r="F1123" s="4"/>
      <c r="G1123" s="4"/>
      <c r="H1123" s="4"/>
      <c r="I1123" s="4"/>
      <c r="J1123" s="4"/>
      <c r="K1123" s="2"/>
      <c r="L1123" s="1"/>
    </row>
    <row r="1124" ht="14.25" customHeight="1">
      <c r="A1124" s="83"/>
      <c r="B1124" s="4"/>
      <c r="C1124" s="4"/>
      <c r="D1124" s="4"/>
      <c r="E1124" s="4"/>
      <c r="F1124" s="4"/>
      <c r="G1124" s="4"/>
      <c r="H1124" s="4"/>
      <c r="I1124" s="4"/>
      <c r="J1124" s="4"/>
      <c r="K1124" s="2"/>
      <c r="L1124" s="1"/>
    </row>
    <row r="1125" ht="14.25" customHeight="1">
      <c r="A1125" s="83"/>
      <c r="B1125" s="4"/>
      <c r="C1125" s="4"/>
      <c r="D1125" s="4"/>
      <c r="E1125" s="4"/>
      <c r="F1125" s="4"/>
      <c r="G1125" s="4"/>
      <c r="H1125" s="4"/>
      <c r="I1125" s="4"/>
      <c r="J1125" s="4"/>
      <c r="K1125" s="2"/>
      <c r="L1125" s="1"/>
    </row>
    <row r="1126" ht="14.25" customHeight="1">
      <c r="A1126" s="83"/>
      <c r="B1126" s="4"/>
      <c r="C1126" s="4"/>
      <c r="D1126" s="4"/>
      <c r="E1126" s="4"/>
      <c r="F1126" s="4"/>
      <c r="G1126" s="4"/>
      <c r="H1126" s="4"/>
      <c r="I1126" s="4"/>
      <c r="J1126" s="4"/>
      <c r="K1126" s="2"/>
      <c r="L1126" s="1"/>
    </row>
    <row r="1127" ht="14.25" customHeight="1">
      <c r="A1127" s="83"/>
      <c r="B1127" s="4"/>
      <c r="C1127" s="4"/>
      <c r="D1127" s="4"/>
      <c r="E1127" s="4"/>
      <c r="F1127" s="4"/>
      <c r="G1127" s="4"/>
      <c r="H1127" s="4"/>
      <c r="I1127" s="4"/>
      <c r="J1127" s="4"/>
      <c r="K1127" s="2"/>
      <c r="L1127" s="1"/>
    </row>
    <row r="1128" ht="14.25" customHeight="1">
      <c r="A1128" s="83"/>
      <c r="B1128" s="4"/>
      <c r="C1128" s="4"/>
      <c r="D1128" s="4"/>
      <c r="E1128" s="4"/>
      <c r="F1128" s="4"/>
      <c r="G1128" s="4"/>
      <c r="H1128" s="4"/>
      <c r="I1128" s="4"/>
      <c r="J1128" s="4"/>
      <c r="K1128" s="2"/>
      <c r="L1128" s="1"/>
    </row>
    <row r="1129" ht="14.25" customHeight="1">
      <c r="A1129" s="83"/>
      <c r="B1129" s="4"/>
      <c r="C1129" s="4"/>
      <c r="D1129" s="4"/>
      <c r="E1129" s="4"/>
      <c r="F1129" s="4"/>
      <c r="G1129" s="4"/>
      <c r="H1129" s="4"/>
      <c r="I1129" s="4"/>
      <c r="J1129" s="4"/>
      <c r="K1129" s="2"/>
      <c r="L1129" s="1"/>
    </row>
    <row r="1130" ht="14.25" customHeight="1">
      <c r="A1130" s="83"/>
      <c r="B1130" s="4"/>
      <c r="C1130" s="4"/>
      <c r="D1130" s="4"/>
      <c r="E1130" s="4"/>
      <c r="F1130" s="4"/>
      <c r="G1130" s="4"/>
      <c r="H1130" s="4"/>
      <c r="I1130" s="4"/>
      <c r="J1130" s="4"/>
      <c r="K1130" s="2"/>
      <c r="L1130" s="1"/>
    </row>
    <row r="1131" ht="14.25" customHeight="1">
      <c r="A1131" s="83"/>
      <c r="B1131" s="4"/>
      <c r="C1131" s="4"/>
      <c r="D1131" s="4"/>
      <c r="E1131" s="4"/>
      <c r="F1131" s="4"/>
      <c r="G1131" s="4"/>
      <c r="H1131" s="4"/>
      <c r="I1131" s="4"/>
      <c r="J1131" s="4"/>
      <c r="K1131" s="2"/>
      <c r="L1131" s="1"/>
    </row>
    <row r="1132" ht="14.25" customHeight="1">
      <c r="A1132" s="83"/>
      <c r="B1132" s="4"/>
      <c r="C1132" s="4"/>
      <c r="D1132" s="4"/>
      <c r="E1132" s="4"/>
      <c r="F1132" s="4"/>
      <c r="G1132" s="4"/>
      <c r="H1132" s="4"/>
      <c r="I1132" s="4"/>
      <c r="J1132" s="4"/>
      <c r="K1132" s="2"/>
      <c r="L1132" s="1"/>
    </row>
    <row r="1133" ht="14.25" customHeight="1">
      <c r="A1133" s="83"/>
      <c r="B1133" s="4"/>
      <c r="C1133" s="4"/>
      <c r="D1133" s="4"/>
      <c r="E1133" s="4"/>
      <c r="F1133" s="4"/>
      <c r="G1133" s="4"/>
      <c r="H1133" s="4"/>
      <c r="I1133" s="4"/>
      <c r="J1133" s="4"/>
      <c r="K1133" s="2"/>
      <c r="L1133" s="1"/>
    </row>
    <row r="1134" ht="14.25" customHeight="1">
      <c r="A1134" s="83"/>
      <c r="B1134" s="4"/>
      <c r="C1134" s="4"/>
      <c r="D1134" s="4"/>
      <c r="E1134" s="4"/>
      <c r="F1134" s="4"/>
      <c r="G1134" s="4"/>
      <c r="H1134" s="4"/>
      <c r="I1134" s="4"/>
      <c r="J1134" s="4"/>
      <c r="K1134" s="2"/>
      <c r="L1134" s="1"/>
    </row>
    <row r="1135" ht="14.25" customHeight="1">
      <c r="A1135" s="83"/>
      <c r="B1135" s="4"/>
      <c r="C1135" s="4"/>
      <c r="D1135" s="4"/>
      <c r="E1135" s="4"/>
      <c r="F1135" s="4"/>
      <c r="G1135" s="4"/>
      <c r="H1135" s="4"/>
      <c r="I1135" s="4"/>
      <c r="J1135" s="4"/>
      <c r="K1135" s="2"/>
      <c r="L1135" s="1"/>
    </row>
    <row r="1136" ht="14.25" customHeight="1">
      <c r="A1136" s="83"/>
      <c r="B1136" s="4"/>
      <c r="C1136" s="4"/>
      <c r="D1136" s="4"/>
      <c r="E1136" s="4"/>
      <c r="F1136" s="4"/>
      <c r="G1136" s="4"/>
      <c r="H1136" s="4"/>
      <c r="I1136" s="4"/>
      <c r="J1136" s="4"/>
      <c r="K1136" s="2"/>
      <c r="L1136" s="1"/>
    </row>
    <row r="1137" ht="14.25" customHeight="1">
      <c r="A1137" s="83"/>
      <c r="B1137" s="4"/>
      <c r="C1137" s="4"/>
      <c r="D1137" s="4"/>
      <c r="E1137" s="4"/>
      <c r="F1137" s="4"/>
      <c r="G1137" s="4"/>
      <c r="H1137" s="4"/>
      <c r="I1137" s="4"/>
      <c r="J1137" s="4"/>
      <c r="K1137" s="2"/>
      <c r="L1137" s="1"/>
    </row>
    <row r="1138" ht="14.25" customHeight="1">
      <c r="A1138" s="83"/>
      <c r="B1138" s="4"/>
      <c r="C1138" s="4"/>
      <c r="D1138" s="4"/>
      <c r="E1138" s="4"/>
      <c r="F1138" s="4"/>
      <c r="G1138" s="4"/>
      <c r="H1138" s="4"/>
      <c r="I1138" s="4"/>
      <c r="J1138" s="4"/>
      <c r="K1138" s="2"/>
      <c r="L1138" s="1"/>
    </row>
    <row r="1139" ht="14.25" customHeight="1">
      <c r="A1139" s="83"/>
      <c r="B1139" s="4"/>
      <c r="C1139" s="4"/>
      <c r="D1139" s="4"/>
      <c r="E1139" s="4"/>
      <c r="F1139" s="4"/>
      <c r="G1139" s="4"/>
      <c r="H1139" s="4"/>
      <c r="I1139" s="4"/>
      <c r="J1139" s="4"/>
      <c r="K1139" s="2"/>
      <c r="L1139" s="1"/>
    </row>
    <row r="1140" ht="14.25" customHeight="1">
      <c r="A1140" s="83"/>
      <c r="B1140" s="4"/>
      <c r="C1140" s="4"/>
      <c r="D1140" s="4"/>
      <c r="E1140" s="4"/>
      <c r="F1140" s="4"/>
      <c r="G1140" s="4"/>
      <c r="H1140" s="4"/>
      <c r="I1140" s="4"/>
      <c r="J1140" s="4"/>
      <c r="K1140" s="2"/>
      <c r="L1140" s="1"/>
    </row>
    <row r="1141" ht="14.25" customHeight="1">
      <c r="A1141" s="83"/>
      <c r="B1141" s="4"/>
      <c r="C1141" s="4"/>
      <c r="D1141" s="4"/>
      <c r="E1141" s="4"/>
      <c r="F1141" s="4"/>
      <c r="G1141" s="4"/>
      <c r="H1141" s="4"/>
      <c r="I1141" s="4"/>
      <c r="J1141" s="4"/>
      <c r="K1141" s="2"/>
      <c r="L1141" s="1"/>
    </row>
    <row r="1142" ht="14.25" customHeight="1">
      <c r="A1142" s="83"/>
      <c r="B1142" s="4"/>
      <c r="C1142" s="4"/>
      <c r="D1142" s="4"/>
      <c r="E1142" s="4"/>
      <c r="F1142" s="4"/>
      <c r="G1142" s="4"/>
      <c r="H1142" s="4"/>
      <c r="I1142" s="4"/>
      <c r="J1142" s="4"/>
      <c r="K1142" s="2"/>
      <c r="L1142" s="1"/>
    </row>
    <row r="1143" ht="14.25" customHeight="1">
      <c r="A1143" s="83"/>
      <c r="B1143" s="4"/>
      <c r="C1143" s="4"/>
      <c r="D1143" s="4"/>
      <c r="E1143" s="4"/>
      <c r="F1143" s="4"/>
      <c r="G1143" s="4"/>
      <c r="H1143" s="4"/>
      <c r="I1143" s="4"/>
      <c r="J1143" s="4"/>
      <c r="K1143" s="2"/>
      <c r="L1143" s="1"/>
    </row>
    <row r="1144" ht="14.25" customHeight="1">
      <c r="A1144" s="83"/>
      <c r="B1144" s="4"/>
      <c r="C1144" s="4"/>
      <c r="D1144" s="4"/>
      <c r="E1144" s="4"/>
      <c r="F1144" s="4"/>
      <c r="G1144" s="4"/>
      <c r="H1144" s="4"/>
      <c r="I1144" s="4"/>
      <c r="J1144" s="4"/>
      <c r="K1144" s="2"/>
      <c r="L1144" s="1"/>
    </row>
    <row r="1145" ht="14.25" customHeight="1">
      <c r="A1145" s="83"/>
      <c r="B1145" s="4"/>
      <c r="C1145" s="4"/>
      <c r="D1145" s="4"/>
      <c r="E1145" s="4"/>
      <c r="F1145" s="4"/>
      <c r="G1145" s="4"/>
      <c r="H1145" s="4"/>
      <c r="I1145" s="4"/>
      <c r="J1145" s="4"/>
      <c r="K1145" s="2"/>
      <c r="L1145" s="1"/>
    </row>
    <row r="1146" ht="14.25" customHeight="1">
      <c r="A1146" s="83"/>
      <c r="B1146" s="4"/>
      <c r="C1146" s="4"/>
      <c r="D1146" s="4"/>
      <c r="E1146" s="4"/>
      <c r="F1146" s="4"/>
      <c r="G1146" s="4"/>
      <c r="H1146" s="4"/>
      <c r="I1146" s="4"/>
      <c r="J1146" s="4"/>
      <c r="K1146" s="2"/>
      <c r="L1146" s="1"/>
    </row>
    <row r="1147" ht="14.25" customHeight="1">
      <c r="A1147" s="83"/>
      <c r="B1147" s="4"/>
      <c r="C1147" s="4"/>
      <c r="D1147" s="4"/>
      <c r="E1147" s="4"/>
      <c r="F1147" s="4"/>
      <c r="G1147" s="4"/>
      <c r="H1147" s="4"/>
      <c r="I1147" s="4"/>
      <c r="J1147" s="4"/>
      <c r="K1147" s="2"/>
      <c r="L1147" s="1"/>
    </row>
    <row r="1148" ht="14.25" customHeight="1">
      <c r="A1148" s="83"/>
      <c r="B1148" s="4"/>
      <c r="C1148" s="4"/>
      <c r="D1148" s="4"/>
      <c r="E1148" s="4"/>
      <c r="F1148" s="4"/>
      <c r="G1148" s="4"/>
      <c r="H1148" s="4"/>
      <c r="I1148" s="4"/>
      <c r="J1148" s="4"/>
      <c r="K1148" s="2"/>
      <c r="L1148" s="1"/>
    </row>
    <row r="1149" ht="14.25" customHeight="1">
      <c r="A1149" s="83"/>
      <c r="B1149" s="4"/>
      <c r="C1149" s="4"/>
      <c r="D1149" s="4"/>
      <c r="E1149" s="4"/>
      <c r="F1149" s="4"/>
      <c r="G1149" s="4"/>
      <c r="H1149" s="4"/>
      <c r="I1149" s="4"/>
      <c r="J1149" s="4"/>
      <c r="K1149" s="2"/>
      <c r="L1149" s="1"/>
    </row>
    <row r="1150" ht="14.25" customHeight="1">
      <c r="A1150" s="83"/>
      <c r="B1150" s="4"/>
      <c r="C1150" s="4"/>
      <c r="D1150" s="4"/>
      <c r="E1150" s="4"/>
      <c r="F1150" s="4"/>
      <c r="G1150" s="4"/>
      <c r="H1150" s="4"/>
      <c r="I1150" s="4"/>
      <c r="J1150" s="4"/>
      <c r="K1150" s="2"/>
      <c r="L1150" s="1"/>
    </row>
    <row r="1151" ht="14.25" customHeight="1">
      <c r="A1151" s="83"/>
      <c r="B1151" s="4"/>
      <c r="C1151" s="4"/>
      <c r="D1151" s="4"/>
      <c r="E1151" s="4"/>
      <c r="F1151" s="4"/>
      <c r="G1151" s="4"/>
      <c r="H1151" s="4"/>
      <c r="I1151" s="4"/>
      <c r="J1151" s="4"/>
      <c r="K1151" s="2"/>
      <c r="L1151" s="1"/>
    </row>
    <row r="1152" ht="14.25" customHeight="1">
      <c r="A1152" s="83"/>
      <c r="B1152" s="4"/>
      <c r="C1152" s="4"/>
      <c r="D1152" s="4"/>
      <c r="E1152" s="4"/>
      <c r="F1152" s="4"/>
      <c r="G1152" s="4"/>
      <c r="H1152" s="4"/>
      <c r="I1152" s="4"/>
      <c r="J1152" s="4"/>
      <c r="K1152" s="2"/>
      <c r="L1152" s="1"/>
    </row>
    <row r="1153" ht="14.25" customHeight="1">
      <c r="A1153" s="83"/>
      <c r="B1153" s="4"/>
      <c r="C1153" s="4"/>
      <c r="D1153" s="4"/>
      <c r="E1153" s="4"/>
      <c r="F1153" s="4"/>
      <c r="G1153" s="4"/>
      <c r="H1153" s="4"/>
      <c r="I1153" s="4"/>
      <c r="J1153" s="4"/>
      <c r="K1153" s="2"/>
      <c r="L1153" s="1"/>
    </row>
    <row r="1154" ht="14.25" customHeight="1">
      <c r="A1154" s="83"/>
      <c r="B1154" s="4"/>
      <c r="C1154" s="4"/>
      <c r="D1154" s="4"/>
      <c r="E1154" s="4"/>
      <c r="F1154" s="4"/>
      <c r="G1154" s="4"/>
      <c r="H1154" s="4"/>
      <c r="I1154" s="4"/>
      <c r="J1154" s="4"/>
      <c r="K1154" s="2"/>
      <c r="L1154" s="1"/>
    </row>
    <row r="1155" ht="14.25" customHeight="1">
      <c r="A1155" s="83"/>
      <c r="B1155" s="4"/>
      <c r="C1155" s="4"/>
      <c r="D1155" s="4"/>
      <c r="E1155" s="4"/>
      <c r="F1155" s="4"/>
      <c r="G1155" s="4"/>
      <c r="H1155" s="4"/>
      <c r="I1155" s="4"/>
      <c r="J1155" s="4"/>
      <c r="K1155" s="2"/>
      <c r="L1155" s="1"/>
    </row>
    <row r="1156" ht="14.25" customHeight="1">
      <c r="A1156" s="83"/>
      <c r="B1156" s="4"/>
      <c r="C1156" s="4"/>
      <c r="D1156" s="4"/>
      <c r="E1156" s="4"/>
      <c r="F1156" s="4"/>
      <c r="G1156" s="4"/>
      <c r="H1156" s="4"/>
      <c r="I1156" s="4"/>
      <c r="J1156" s="4"/>
      <c r="K1156" s="2"/>
      <c r="L1156" s="1"/>
    </row>
    <row r="1157" ht="14.25" customHeight="1">
      <c r="A1157" s="83"/>
      <c r="B1157" s="4"/>
      <c r="C1157" s="4"/>
      <c r="D1157" s="4"/>
      <c r="E1157" s="4"/>
      <c r="F1157" s="4"/>
      <c r="G1157" s="4"/>
      <c r="H1157" s="4"/>
      <c r="I1157" s="4"/>
      <c r="J1157" s="4"/>
      <c r="K1157" s="2"/>
      <c r="L1157" s="1"/>
    </row>
    <row r="1158" ht="14.25" customHeight="1">
      <c r="A1158" s="83"/>
      <c r="B1158" s="4"/>
      <c r="C1158" s="4"/>
      <c r="D1158" s="4"/>
      <c r="E1158" s="4"/>
      <c r="F1158" s="4"/>
      <c r="G1158" s="4"/>
      <c r="H1158" s="4"/>
      <c r="I1158" s="4"/>
      <c r="J1158" s="4"/>
      <c r="K1158" s="2"/>
      <c r="L1158" s="1"/>
    </row>
    <row r="1159" ht="14.25" customHeight="1">
      <c r="A1159" s="83"/>
      <c r="B1159" s="4"/>
      <c r="C1159" s="4"/>
      <c r="D1159" s="4"/>
      <c r="E1159" s="4"/>
      <c r="F1159" s="4"/>
      <c r="G1159" s="4"/>
      <c r="H1159" s="4"/>
      <c r="I1159" s="4"/>
      <c r="J1159" s="4"/>
      <c r="K1159" s="2"/>
      <c r="L1159" s="1"/>
    </row>
    <row r="1160" ht="14.25" customHeight="1">
      <c r="A1160" s="83"/>
      <c r="B1160" s="4"/>
      <c r="C1160" s="4"/>
      <c r="D1160" s="4"/>
      <c r="E1160" s="4"/>
      <c r="F1160" s="4"/>
      <c r="G1160" s="4"/>
      <c r="H1160" s="4"/>
      <c r="I1160" s="4"/>
      <c r="J1160" s="4"/>
      <c r="K1160" s="2"/>
      <c r="L1160" s="1"/>
    </row>
    <row r="1161" ht="14.25" customHeight="1">
      <c r="A1161" s="83"/>
      <c r="B1161" s="4"/>
      <c r="C1161" s="4"/>
      <c r="D1161" s="4"/>
      <c r="E1161" s="4"/>
      <c r="F1161" s="4"/>
      <c r="G1161" s="4"/>
      <c r="H1161" s="4"/>
      <c r="I1161" s="4"/>
      <c r="J1161" s="4"/>
      <c r="K1161" s="2"/>
      <c r="L1161" s="1"/>
    </row>
    <row r="1162" ht="14.25" customHeight="1">
      <c r="A1162" s="83"/>
      <c r="B1162" s="4"/>
      <c r="C1162" s="4"/>
      <c r="D1162" s="4"/>
      <c r="E1162" s="4"/>
      <c r="F1162" s="4"/>
      <c r="G1162" s="4"/>
      <c r="H1162" s="4"/>
      <c r="I1162" s="4"/>
      <c r="J1162" s="4"/>
      <c r="K1162" s="2"/>
      <c r="L1162" s="1"/>
    </row>
    <row r="1163" ht="14.25" customHeight="1">
      <c r="A1163" s="83"/>
      <c r="B1163" s="4"/>
      <c r="C1163" s="4"/>
      <c r="D1163" s="4"/>
      <c r="E1163" s="4"/>
      <c r="F1163" s="4"/>
      <c r="G1163" s="4"/>
      <c r="H1163" s="4"/>
      <c r="I1163" s="4"/>
      <c r="J1163" s="4"/>
      <c r="K1163" s="2"/>
      <c r="L1163" s="1"/>
    </row>
    <row r="1164" ht="14.25" customHeight="1">
      <c r="A1164" s="83"/>
      <c r="B1164" s="4"/>
      <c r="C1164" s="4"/>
      <c r="D1164" s="4"/>
      <c r="E1164" s="4"/>
      <c r="F1164" s="4"/>
      <c r="G1164" s="4"/>
      <c r="H1164" s="4"/>
      <c r="I1164" s="4"/>
      <c r="J1164" s="4"/>
      <c r="K1164" s="2"/>
      <c r="L1164" s="1"/>
    </row>
    <row r="1165" ht="14.25" customHeight="1">
      <c r="A1165" s="83"/>
      <c r="B1165" s="4"/>
      <c r="C1165" s="4"/>
      <c r="D1165" s="4"/>
      <c r="E1165" s="4"/>
      <c r="F1165" s="4"/>
      <c r="G1165" s="4"/>
      <c r="H1165" s="4"/>
      <c r="I1165" s="4"/>
      <c r="J1165" s="4"/>
      <c r="K1165" s="2"/>
      <c r="L1165" s="1"/>
    </row>
    <row r="1166" ht="14.25" customHeight="1">
      <c r="A1166" s="83"/>
      <c r="B1166" s="4"/>
      <c r="C1166" s="4"/>
      <c r="D1166" s="4"/>
      <c r="E1166" s="4"/>
      <c r="F1166" s="4"/>
      <c r="G1166" s="4"/>
      <c r="H1166" s="4"/>
      <c r="I1166" s="4"/>
      <c r="J1166" s="4"/>
      <c r="K1166" s="2"/>
      <c r="L1166" s="1"/>
    </row>
    <row r="1167" ht="14.25" customHeight="1">
      <c r="A1167" s="83"/>
      <c r="B1167" s="4"/>
      <c r="C1167" s="4"/>
      <c r="D1167" s="4"/>
      <c r="E1167" s="4"/>
      <c r="F1167" s="4"/>
      <c r="G1167" s="4"/>
      <c r="H1167" s="4"/>
      <c r="I1167" s="4"/>
      <c r="J1167" s="4"/>
      <c r="K1167" s="2"/>
      <c r="L1167" s="1"/>
    </row>
    <row r="1168" ht="14.25" customHeight="1">
      <c r="A1168" s="83"/>
      <c r="B1168" s="4"/>
      <c r="C1168" s="4"/>
      <c r="D1168" s="4"/>
      <c r="E1168" s="4"/>
      <c r="F1168" s="4"/>
      <c r="G1168" s="4"/>
      <c r="H1168" s="4"/>
      <c r="I1168" s="4"/>
      <c r="J1168" s="4"/>
      <c r="K1168" s="2"/>
      <c r="L1168" s="1"/>
    </row>
    <row r="1169" ht="14.25" customHeight="1">
      <c r="A1169" s="83"/>
      <c r="B1169" s="4"/>
      <c r="C1169" s="4"/>
      <c r="D1169" s="4"/>
      <c r="E1169" s="4"/>
      <c r="F1169" s="4"/>
      <c r="G1169" s="4"/>
      <c r="H1169" s="4"/>
      <c r="I1169" s="4"/>
      <c r="J1169" s="4"/>
      <c r="K1169" s="2"/>
      <c r="L1169" s="1"/>
    </row>
    <row r="1170" ht="14.25" customHeight="1">
      <c r="A1170" s="83"/>
      <c r="B1170" s="4"/>
      <c r="C1170" s="4"/>
      <c r="D1170" s="4"/>
      <c r="E1170" s="4"/>
      <c r="F1170" s="4"/>
      <c r="G1170" s="4"/>
      <c r="H1170" s="4"/>
      <c r="I1170" s="4"/>
      <c r="J1170" s="4"/>
      <c r="K1170" s="2"/>
      <c r="L1170" s="1"/>
    </row>
    <row r="1171" ht="14.25" customHeight="1">
      <c r="A1171" s="83"/>
      <c r="B1171" s="4"/>
      <c r="C1171" s="4"/>
      <c r="D1171" s="4"/>
      <c r="E1171" s="4"/>
      <c r="F1171" s="4"/>
      <c r="G1171" s="4"/>
      <c r="H1171" s="4"/>
      <c r="I1171" s="4"/>
      <c r="J1171" s="4"/>
      <c r="K1171" s="2"/>
      <c r="L1171" s="1"/>
    </row>
    <row r="1172" ht="14.25" customHeight="1">
      <c r="A1172" s="83"/>
      <c r="B1172" s="4"/>
      <c r="C1172" s="4"/>
      <c r="D1172" s="4"/>
      <c r="E1172" s="4"/>
      <c r="F1172" s="4"/>
      <c r="G1172" s="4"/>
      <c r="H1172" s="4"/>
      <c r="I1172" s="4"/>
      <c r="J1172" s="4"/>
      <c r="K1172" s="2"/>
      <c r="L1172" s="1"/>
    </row>
    <row r="1173" ht="14.25" customHeight="1">
      <c r="A1173" s="83"/>
      <c r="B1173" s="4"/>
      <c r="C1173" s="4"/>
      <c r="D1173" s="4"/>
      <c r="E1173" s="4"/>
      <c r="F1173" s="4"/>
      <c r="G1173" s="4"/>
      <c r="H1173" s="4"/>
      <c r="I1173" s="4"/>
      <c r="J1173" s="4"/>
      <c r="K1173" s="2"/>
      <c r="L1173" s="1"/>
    </row>
    <row r="1174" ht="14.25" customHeight="1">
      <c r="A1174" s="83"/>
      <c r="B1174" s="4"/>
      <c r="C1174" s="4"/>
      <c r="D1174" s="4"/>
      <c r="E1174" s="4"/>
      <c r="F1174" s="4"/>
      <c r="G1174" s="4"/>
      <c r="H1174" s="4"/>
      <c r="I1174" s="4"/>
      <c r="J1174" s="4"/>
      <c r="K1174" s="2"/>
      <c r="L1174" s="1"/>
    </row>
    <row r="1175" ht="14.25" customHeight="1">
      <c r="A1175" s="83"/>
      <c r="B1175" s="4"/>
      <c r="C1175" s="4"/>
      <c r="D1175" s="4"/>
      <c r="E1175" s="4"/>
      <c r="F1175" s="4"/>
      <c r="G1175" s="4"/>
      <c r="H1175" s="4"/>
      <c r="I1175" s="4"/>
      <c r="J1175" s="4"/>
      <c r="K1175" s="2"/>
      <c r="L1175" s="1"/>
    </row>
    <row r="1176" ht="14.25" customHeight="1">
      <c r="A1176" s="83"/>
      <c r="B1176" s="4"/>
      <c r="C1176" s="4"/>
      <c r="D1176" s="4"/>
      <c r="E1176" s="4"/>
      <c r="F1176" s="4"/>
      <c r="G1176" s="4"/>
      <c r="H1176" s="4"/>
      <c r="I1176" s="4"/>
      <c r="J1176" s="4"/>
      <c r="K1176" s="2"/>
      <c r="L1176" s="1"/>
    </row>
    <row r="1177" ht="14.25" customHeight="1">
      <c r="A1177" s="83"/>
      <c r="B1177" s="4"/>
      <c r="C1177" s="4"/>
      <c r="D1177" s="4"/>
      <c r="E1177" s="4"/>
      <c r="F1177" s="4"/>
      <c r="G1177" s="4"/>
      <c r="H1177" s="4"/>
      <c r="I1177" s="4"/>
      <c r="J1177" s="4"/>
      <c r="K1177" s="2"/>
      <c r="L1177" s="1"/>
    </row>
    <row r="1178" ht="14.25" customHeight="1">
      <c r="A1178" s="83"/>
      <c r="B1178" s="4"/>
      <c r="C1178" s="4"/>
      <c r="D1178" s="4"/>
      <c r="E1178" s="4"/>
      <c r="F1178" s="4"/>
      <c r="G1178" s="4"/>
      <c r="H1178" s="4"/>
      <c r="I1178" s="4"/>
      <c r="J1178" s="4"/>
      <c r="K1178" s="2"/>
      <c r="L1178" s="1"/>
    </row>
    <row r="1179" ht="14.25" customHeight="1">
      <c r="A1179" s="83"/>
      <c r="B1179" s="4"/>
      <c r="C1179" s="4"/>
      <c r="D1179" s="4"/>
      <c r="E1179" s="4"/>
      <c r="F1179" s="4"/>
      <c r="G1179" s="4"/>
      <c r="H1179" s="4"/>
      <c r="I1179" s="4"/>
      <c r="J1179" s="4"/>
      <c r="K1179" s="2"/>
      <c r="L1179" s="1"/>
    </row>
    <row r="1180" ht="14.25" customHeight="1">
      <c r="A1180" s="83"/>
      <c r="B1180" s="4"/>
      <c r="C1180" s="4"/>
      <c r="D1180" s="4"/>
      <c r="E1180" s="4"/>
      <c r="F1180" s="4"/>
      <c r="G1180" s="4"/>
      <c r="H1180" s="4"/>
      <c r="I1180" s="4"/>
      <c r="J1180" s="4"/>
      <c r="K1180" s="2"/>
      <c r="L1180" s="1"/>
    </row>
    <row r="1181" ht="14.25" customHeight="1">
      <c r="A1181" s="83"/>
      <c r="B1181" s="4"/>
      <c r="C1181" s="4"/>
      <c r="D1181" s="4"/>
      <c r="E1181" s="4"/>
      <c r="F1181" s="4"/>
      <c r="G1181" s="4"/>
      <c r="H1181" s="4"/>
      <c r="I1181" s="4"/>
      <c r="J1181" s="4"/>
      <c r="K1181" s="2"/>
      <c r="L1181" s="1"/>
    </row>
    <row r="1182" ht="14.25" customHeight="1">
      <c r="A1182" s="83"/>
      <c r="B1182" s="4"/>
      <c r="C1182" s="4"/>
      <c r="D1182" s="4"/>
      <c r="E1182" s="4"/>
      <c r="F1182" s="4"/>
      <c r="G1182" s="4"/>
      <c r="H1182" s="4"/>
      <c r="I1182" s="4"/>
      <c r="J1182" s="4"/>
      <c r="K1182" s="2"/>
      <c r="L1182" s="1"/>
    </row>
    <row r="1183" ht="14.25" customHeight="1">
      <c r="A1183" s="83"/>
      <c r="B1183" s="4"/>
      <c r="C1183" s="4"/>
      <c r="D1183" s="4"/>
      <c r="E1183" s="4"/>
      <c r="F1183" s="4"/>
      <c r="G1183" s="4"/>
      <c r="H1183" s="4"/>
      <c r="I1183" s="4"/>
      <c r="J1183" s="4"/>
      <c r="K1183" s="2"/>
      <c r="L1183" s="1"/>
    </row>
    <row r="1184" ht="14.25" customHeight="1">
      <c r="A1184" s="83"/>
      <c r="B1184" s="4"/>
      <c r="C1184" s="4"/>
      <c r="D1184" s="4"/>
      <c r="E1184" s="4"/>
      <c r="F1184" s="4"/>
      <c r="G1184" s="4"/>
      <c r="H1184" s="4"/>
      <c r="I1184" s="4"/>
      <c r="J1184" s="4"/>
      <c r="K1184" s="2"/>
      <c r="L1184" s="1"/>
    </row>
    <row r="1185" ht="14.25" customHeight="1">
      <c r="A1185" s="83"/>
      <c r="B1185" s="4"/>
      <c r="C1185" s="4"/>
      <c r="D1185" s="4"/>
      <c r="E1185" s="4"/>
      <c r="F1185" s="4"/>
      <c r="G1185" s="4"/>
      <c r="H1185" s="4"/>
      <c r="I1185" s="4"/>
      <c r="J1185" s="4"/>
      <c r="K1185" s="2"/>
      <c r="L1185" s="1"/>
    </row>
    <row r="1186" ht="14.25" customHeight="1">
      <c r="A1186" s="83"/>
      <c r="B1186" s="4"/>
      <c r="C1186" s="4"/>
      <c r="D1186" s="4"/>
      <c r="E1186" s="4"/>
      <c r="F1186" s="4"/>
      <c r="G1186" s="4"/>
      <c r="H1186" s="4"/>
      <c r="I1186" s="4"/>
      <c r="J1186" s="4"/>
      <c r="K1186" s="2"/>
      <c r="L1186" s="1"/>
    </row>
    <row r="1187" ht="14.25" customHeight="1">
      <c r="A1187" s="83"/>
      <c r="B1187" s="4"/>
      <c r="C1187" s="4"/>
      <c r="D1187" s="4"/>
      <c r="E1187" s="4"/>
      <c r="F1187" s="4"/>
      <c r="G1187" s="4"/>
      <c r="H1187" s="4"/>
      <c r="I1187" s="4"/>
      <c r="J1187" s="4"/>
      <c r="K1187" s="2"/>
      <c r="L1187" s="1"/>
    </row>
    <row r="1188" ht="14.25" customHeight="1">
      <c r="A1188" s="83"/>
      <c r="B1188" s="4"/>
      <c r="C1188" s="4"/>
      <c r="D1188" s="4"/>
      <c r="E1188" s="4"/>
      <c r="F1188" s="4"/>
      <c r="G1188" s="4"/>
      <c r="H1188" s="4"/>
      <c r="I1188" s="4"/>
      <c r="J1188" s="4"/>
      <c r="K1188" s="2"/>
      <c r="L1188" s="1"/>
    </row>
    <row r="1189" ht="14.25" customHeight="1">
      <c r="A1189" s="83"/>
      <c r="B1189" s="4"/>
      <c r="C1189" s="4"/>
      <c r="D1189" s="4"/>
      <c r="E1189" s="4"/>
      <c r="F1189" s="4"/>
      <c r="G1189" s="4"/>
      <c r="H1189" s="4"/>
      <c r="I1189" s="4"/>
      <c r="J1189" s="4"/>
      <c r="K1189" s="2"/>
      <c r="L1189" s="1"/>
    </row>
    <row r="1190" ht="14.25" customHeight="1">
      <c r="A1190" s="83"/>
      <c r="B1190" s="4"/>
      <c r="C1190" s="4"/>
      <c r="D1190" s="4"/>
      <c r="E1190" s="4"/>
      <c r="F1190" s="4"/>
      <c r="G1190" s="4"/>
      <c r="H1190" s="4"/>
      <c r="I1190" s="4"/>
      <c r="J1190" s="4"/>
      <c r="K1190" s="2"/>
      <c r="L1190" s="1"/>
    </row>
    <row r="1191" ht="14.25" customHeight="1">
      <c r="A1191" s="83"/>
      <c r="B1191" s="4"/>
      <c r="C1191" s="4"/>
      <c r="D1191" s="4"/>
      <c r="E1191" s="4"/>
      <c r="F1191" s="4"/>
      <c r="G1191" s="4"/>
      <c r="H1191" s="4"/>
      <c r="I1191" s="4"/>
      <c r="J1191" s="4"/>
      <c r="K1191" s="2"/>
      <c r="L1191" s="1"/>
    </row>
    <row r="1192" ht="14.25" customHeight="1">
      <c r="A1192" s="83"/>
      <c r="B1192" s="4"/>
      <c r="C1192" s="4"/>
      <c r="D1192" s="4"/>
      <c r="E1192" s="4"/>
      <c r="F1192" s="4"/>
      <c r="G1192" s="4"/>
      <c r="H1192" s="4"/>
      <c r="I1192" s="4"/>
      <c r="J1192" s="4"/>
      <c r="K1192" s="2"/>
      <c r="L1192" s="1"/>
    </row>
    <row r="1193" ht="14.25" customHeight="1">
      <c r="A1193" s="83"/>
      <c r="B1193" s="4"/>
      <c r="C1193" s="4"/>
      <c r="D1193" s="4"/>
      <c r="E1193" s="4"/>
      <c r="F1193" s="4"/>
      <c r="G1193" s="4"/>
      <c r="H1193" s="4"/>
      <c r="I1193" s="4"/>
      <c r="J1193" s="4"/>
      <c r="K1193" s="2"/>
      <c r="L1193" s="1"/>
    </row>
    <row r="1194" ht="14.25" customHeight="1">
      <c r="A1194" s="83"/>
      <c r="B1194" s="4"/>
      <c r="C1194" s="4"/>
      <c r="D1194" s="4"/>
      <c r="E1194" s="4"/>
      <c r="F1194" s="4"/>
      <c r="G1194" s="4"/>
      <c r="H1194" s="4"/>
      <c r="I1194" s="4"/>
      <c r="J1194" s="4"/>
      <c r="K1194" s="2"/>
      <c r="L1194" s="1"/>
    </row>
    <row r="1195" ht="14.25" customHeight="1">
      <c r="A1195" s="83"/>
      <c r="B1195" s="4"/>
      <c r="C1195" s="4"/>
      <c r="D1195" s="4"/>
      <c r="E1195" s="4"/>
      <c r="F1195" s="4"/>
      <c r="G1195" s="4"/>
      <c r="H1195" s="4"/>
      <c r="I1195" s="4"/>
      <c r="J1195" s="4"/>
      <c r="K1195" s="2"/>
      <c r="L1195" s="1"/>
    </row>
    <row r="1196" ht="14.25" customHeight="1">
      <c r="A1196" s="83"/>
      <c r="B1196" s="4"/>
      <c r="C1196" s="4"/>
      <c r="D1196" s="4"/>
      <c r="E1196" s="4"/>
      <c r="F1196" s="4"/>
      <c r="G1196" s="4"/>
      <c r="H1196" s="4"/>
      <c r="I1196" s="4"/>
      <c r="J1196" s="4"/>
      <c r="K1196" s="2"/>
      <c r="L1196" s="1"/>
    </row>
    <row r="1197" ht="14.25" customHeight="1">
      <c r="A1197" s="83"/>
      <c r="B1197" s="4"/>
      <c r="C1197" s="4"/>
      <c r="D1197" s="4"/>
      <c r="E1197" s="4"/>
      <c r="F1197" s="4"/>
      <c r="G1197" s="4"/>
      <c r="H1197" s="4"/>
      <c r="I1197" s="4"/>
      <c r="J1197" s="4"/>
      <c r="K1197" s="2"/>
      <c r="L1197" s="1"/>
    </row>
    <row r="1198" ht="14.25" customHeight="1">
      <c r="A1198" s="83"/>
      <c r="B1198" s="4"/>
      <c r="C1198" s="4"/>
      <c r="D1198" s="4"/>
      <c r="E1198" s="4"/>
      <c r="F1198" s="4"/>
      <c r="G1198" s="4"/>
      <c r="H1198" s="4"/>
      <c r="I1198" s="4"/>
      <c r="J1198" s="4"/>
      <c r="K1198" s="2"/>
      <c r="L1198" s="1"/>
    </row>
    <row r="1199" ht="14.25" customHeight="1">
      <c r="A1199" s="83"/>
      <c r="B1199" s="4"/>
      <c r="C1199" s="4"/>
      <c r="D1199" s="4"/>
      <c r="E1199" s="4"/>
      <c r="F1199" s="4"/>
      <c r="G1199" s="4"/>
      <c r="H1199" s="4"/>
      <c r="I1199" s="4"/>
      <c r="J1199" s="4"/>
      <c r="K1199" s="2"/>
      <c r="L1199" s="1"/>
    </row>
    <row r="1200" ht="14.25" customHeight="1">
      <c r="A1200" s="83"/>
      <c r="B1200" s="4"/>
      <c r="C1200" s="4"/>
      <c r="D1200" s="4"/>
      <c r="E1200" s="4"/>
      <c r="F1200" s="4"/>
      <c r="G1200" s="4"/>
      <c r="H1200" s="4"/>
      <c r="I1200" s="4"/>
      <c r="J1200" s="4"/>
      <c r="K1200" s="2"/>
      <c r="L1200" s="1"/>
    </row>
    <row r="1201" ht="14.25" customHeight="1">
      <c r="A1201" s="83"/>
      <c r="B1201" s="4"/>
      <c r="C1201" s="4"/>
      <c r="D1201" s="4"/>
      <c r="E1201" s="4"/>
      <c r="F1201" s="4"/>
      <c r="G1201" s="4"/>
      <c r="H1201" s="4"/>
      <c r="I1201" s="4"/>
      <c r="J1201" s="4"/>
      <c r="K1201" s="2"/>
      <c r="L1201" s="1"/>
    </row>
    <row r="1202" ht="14.25" customHeight="1">
      <c r="A1202" s="83"/>
      <c r="B1202" s="4"/>
      <c r="C1202" s="4"/>
      <c r="D1202" s="4"/>
      <c r="E1202" s="4"/>
      <c r="F1202" s="4"/>
      <c r="G1202" s="4"/>
      <c r="H1202" s="4"/>
      <c r="I1202" s="4"/>
      <c r="J1202" s="4"/>
      <c r="K1202" s="2"/>
      <c r="L1202" s="1"/>
    </row>
    <row r="1203" ht="14.25" customHeight="1">
      <c r="A1203" s="83"/>
      <c r="B1203" s="4"/>
      <c r="C1203" s="4"/>
      <c r="D1203" s="4"/>
      <c r="E1203" s="4"/>
      <c r="F1203" s="4"/>
      <c r="G1203" s="4"/>
      <c r="H1203" s="4"/>
      <c r="I1203" s="4"/>
      <c r="J1203" s="4"/>
      <c r="K1203" s="2"/>
      <c r="L1203" s="1"/>
    </row>
    <row r="1204" ht="14.25" customHeight="1">
      <c r="A1204" s="83"/>
      <c r="B1204" s="4"/>
      <c r="C1204" s="4"/>
      <c r="D1204" s="4"/>
      <c r="E1204" s="4"/>
      <c r="F1204" s="4"/>
      <c r="G1204" s="4"/>
      <c r="H1204" s="4"/>
      <c r="I1204" s="4"/>
      <c r="J1204" s="4"/>
      <c r="K1204" s="2"/>
      <c r="L1204" s="1"/>
    </row>
    <row r="1205" ht="14.25" customHeight="1">
      <c r="A1205" s="83"/>
      <c r="B1205" s="4"/>
      <c r="C1205" s="4"/>
      <c r="D1205" s="4"/>
      <c r="E1205" s="4"/>
      <c r="F1205" s="4"/>
      <c r="G1205" s="4"/>
      <c r="H1205" s="4"/>
      <c r="I1205" s="4"/>
      <c r="J1205" s="4"/>
      <c r="K1205" s="2"/>
      <c r="L1205" s="1"/>
    </row>
    <row r="1206" ht="14.25" customHeight="1">
      <c r="A1206" s="83"/>
      <c r="B1206" s="4"/>
      <c r="C1206" s="4"/>
      <c r="D1206" s="4"/>
      <c r="E1206" s="4"/>
      <c r="F1206" s="4"/>
      <c r="G1206" s="4"/>
      <c r="H1206" s="4"/>
      <c r="I1206" s="4"/>
      <c r="J1206" s="4"/>
      <c r="K1206" s="2"/>
      <c r="L1206" s="1"/>
    </row>
    <row r="1207" ht="14.25" customHeight="1">
      <c r="A1207" s="83"/>
      <c r="B1207" s="4"/>
      <c r="C1207" s="4"/>
      <c r="D1207" s="4"/>
      <c r="E1207" s="4"/>
      <c r="F1207" s="4"/>
      <c r="G1207" s="4"/>
      <c r="H1207" s="4"/>
      <c r="I1207" s="4"/>
      <c r="J1207" s="4"/>
      <c r="K1207" s="2"/>
      <c r="L1207" s="1"/>
    </row>
    <row r="1208" ht="14.25" customHeight="1">
      <c r="A1208" s="83"/>
      <c r="B1208" s="4"/>
      <c r="C1208" s="4"/>
      <c r="D1208" s="4"/>
      <c r="E1208" s="4"/>
      <c r="F1208" s="4"/>
      <c r="G1208" s="4"/>
      <c r="H1208" s="4"/>
      <c r="I1208" s="4"/>
      <c r="J1208" s="4"/>
      <c r="K1208" s="2"/>
      <c r="L1208" s="1"/>
    </row>
    <row r="1209" ht="14.25" customHeight="1">
      <c r="A1209" s="83"/>
      <c r="B1209" s="4"/>
      <c r="C1209" s="4"/>
      <c r="D1209" s="4"/>
      <c r="E1209" s="4"/>
      <c r="F1209" s="4"/>
      <c r="G1209" s="4"/>
      <c r="H1209" s="4"/>
      <c r="I1209" s="4"/>
      <c r="J1209" s="4"/>
      <c r="K1209" s="2"/>
      <c r="L1209" s="1"/>
    </row>
    <row r="1210" ht="14.25" customHeight="1">
      <c r="A1210" s="83"/>
      <c r="B1210" s="4"/>
      <c r="C1210" s="4"/>
      <c r="D1210" s="4"/>
      <c r="E1210" s="4"/>
      <c r="F1210" s="4"/>
      <c r="G1210" s="4"/>
      <c r="H1210" s="4"/>
      <c r="I1210" s="4"/>
      <c r="J1210" s="4"/>
      <c r="K1210" s="2"/>
      <c r="L1210" s="1"/>
    </row>
    <row r="1211" ht="14.25" customHeight="1">
      <c r="A1211" s="83"/>
      <c r="B1211" s="4"/>
      <c r="C1211" s="4"/>
      <c r="D1211" s="4"/>
      <c r="E1211" s="4"/>
      <c r="F1211" s="4"/>
      <c r="G1211" s="4"/>
      <c r="H1211" s="4"/>
      <c r="I1211" s="4"/>
      <c r="J1211" s="4"/>
      <c r="K1211" s="2"/>
      <c r="L1211" s="1"/>
    </row>
    <row r="1212" ht="14.25" customHeight="1">
      <c r="A1212" s="83"/>
      <c r="B1212" s="4"/>
      <c r="C1212" s="4"/>
      <c r="D1212" s="4"/>
      <c r="E1212" s="4"/>
      <c r="F1212" s="4"/>
      <c r="G1212" s="4"/>
      <c r="H1212" s="4"/>
      <c r="I1212" s="4"/>
      <c r="J1212" s="4"/>
      <c r="K1212" s="2"/>
      <c r="L1212" s="1"/>
    </row>
    <row r="1213" ht="14.25" customHeight="1">
      <c r="A1213" s="83"/>
      <c r="B1213" s="4"/>
      <c r="C1213" s="4"/>
      <c r="D1213" s="4"/>
      <c r="E1213" s="4"/>
      <c r="F1213" s="4"/>
      <c r="G1213" s="4"/>
      <c r="H1213" s="4"/>
      <c r="I1213" s="4"/>
      <c r="J1213" s="4"/>
      <c r="K1213" s="2"/>
      <c r="L1213" s="1"/>
    </row>
    <row r="1214" ht="14.25" customHeight="1">
      <c r="A1214" s="83"/>
      <c r="B1214" s="4"/>
      <c r="C1214" s="4"/>
      <c r="D1214" s="4"/>
      <c r="E1214" s="4"/>
      <c r="F1214" s="4"/>
      <c r="G1214" s="4"/>
      <c r="H1214" s="4"/>
      <c r="I1214" s="4"/>
      <c r="J1214" s="4"/>
      <c r="K1214" s="2"/>
      <c r="L1214" s="1"/>
    </row>
    <row r="1215" ht="14.25" customHeight="1">
      <c r="A1215" s="83"/>
      <c r="B1215" s="4"/>
      <c r="C1215" s="4"/>
      <c r="D1215" s="4"/>
      <c r="E1215" s="4"/>
      <c r="F1215" s="4"/>
      <c r="G1215" s="4"/>
      <c r="H1215" s="4"/>
      <c r="I1215" s="4"/>
      <c r="J1215" s="4"/>
      <c r="K1215" s="2"/>
      <c r="L1215" s="1"/>
    </row>
    <row r="1216" ht="14.25" customHeight="1">
      <c r="A1216" s="83"/>
      <c r="B1216" s="4"/>
      <c r="C1216" s="4"/>
      <c r="D1216" s="4"/>
      <c r="E1216" s="4"/>
      <c r="F1216" s="4"/>
      <c r="G1216" s="4"/>
      <c r="H1216" s="4"/>
      <c r="I1216" s="4"/>
      <c r="J1216" s="4"/>
      <c r="K1216" s="2"/>
      <c r="L1216" s="1"/>
    </row>
    <row r="1217" ht="14.25" customHeight="1">
      <c r="A1217" s="83"/>
      <c r="B1217" s="4"/>
      <c r="C1217" s="4"/>
      <c r="D1217" s="4"/>
      <c r="E1217" s="4"/>
      <c r="F1217" s="4"/>
      <c r="G1217" s="4"/>
      <c r="H1217" s="4"/>
      <c r="I1217" s="4"/>
      <c r="J1217" s="4"/>
      <c r="K1217" s="2"/>
      <c r="L1217" s="1"/>
    </row>
    <row r="1218" ht="14.25" customHeight="1">
      <c r="A1218" s="83"/>
      <c r="B1218" s="4"/>
      <c r="C1218" s="4"/>
      <c r="D1218" s="4"/>
      <c r="E1218" s="4"/>
      <c r="F1218" s="4"/>
      <c r="G1218" s="4"/>
      <c r="H1218" s="4"/>
      <c r="I1218" s="4"/>
      <c r="J1218" s="4"/>
      <c r="K1218" s="2"/>
      <c r="L1218" s="1"/>
    </row>
    <row r="1219" ht="14.25" customHeight="1">
      <c r="A1219" s="83"/>
      <c r="B1219" s="4"/>
      <c r="C1219" s="4"/>
      <c r="D1219" s="4"/>
      <c r="E1219" s="4"/>
      <c r="F1219" s="4"/>
      <c r="G1219" s="4"/>
      <c r="H1219" s="4"/>
      <c r="I1219" s="4"/>
      <c r="J1219" s="4"/>
      <c r="K1219" s="2"/>
      <c r="L1219" s="1"/>
    </row>
    <row r="1220" ht="14.25" customHeight="1">
      <c r="A1220" s="83"/>
      <c r="B1220" s="4"/>
      <c r="C1220" s="4"/>
      <c r="D1220" s="4"/>
      <c r="E1220" s="4"/>
      <c r="F1220" s="4"/>
      <c r="G1220" s="4"/>
      <c r="H1220" s="4"/>
      <c r="I1220" s="4"/>
      <c r="J1220" s="4"/>
      <c r="K1220" s="2"/>
      <c r="L1220" s="1"/>
    </row>
    <row r="1221" ht="14.25" customHeight="1">
      <c r="A1221" s="83"/>
      <c r="B1221" s="4"/>
      <c r="C1221" s="4"/>
      <c r="D1221" s="4"/>
      <c r="E1221" s="4"/>
      <c r="F1221" s="4"/>
      <c r="G1221" s="4"/>
      <c r="H1221" s="4"/>
      <c r="I1221" s="4"/>
      <c r="J1221" s="4"/>
      <c r="K1221" s="2"/>
      <c r="L1221" s="1"/>
    </row>
    <row r="1222" ht="14.25" customHeight="1">
      <c r="A1222" s="83"/>
      <c r="B1222" s="4"/>
      <c r="C1222" s="4"/>
      <c r="D1222" s="4"/>
      <c r="E1222" s="4"/>
      <c r="F1222" s="4"/>
      <c r="G1222" s="4"/>
      <c r="H1222" s="4"/>
      <c r="I1222" s="4"/>
      <c r="J1222" s="4"/>
      <c r="K1222" s="2"/>
      <c r="L1222" s="1"/>
    </row>
    <row r="1223" ht="14.25" customHeight="1">
      <c r="A1223" s="83"/>
      <c r="B1223" s="4"/>
      <c r="C1223" s="4"/>
      <c r="D1223" s="4"/>
      <c r="E1223" s="4"/>
      <c r="F1223" s="4"/>
      <c r="G1223" s="4"/>
      <c r="H1223" s="4"/>
      <c r="I1223" s="4"/>
      <c r="J1223" s="4"/>
      <c r="K1223" s="2"/>
      <c r="L1223" s="1"/>
    </row>
    <row r="1224" ht="14.25" customHeight="1">
      <c r="A1224" s="83"/>
      <c r="B1224" s="4"/>
      <c r="C1224" s="4"/>
      <c r="D1224" s="4"/>
      <c r="E1224" s="4"/>
      <c r="F1224" s="4"/>
      <c r="G1224" s="4"/>
      <c r="H1224" s="4"/>
      <c r="I1224" s="4"/>
      <c r="J1224" s="4"/>
      <c r="K1224" s="2"/>
      <c r="L1224" s="1"/>
    </row>
    <row r="1225" ht="14.25" customHeight="1">
      <c r="A1225" s="83"/>
      <c r="B1225" s="4"/>
      <c r="C1225" s="4"/>
      <c r="D1225" s="4"/>
      <c r="E1225" s="4"/>
      <c r="F1225" s="4"/>
      <c r="G1225" s="4"/>
      <c r="H1225" s="4"/>
      <c r="I1225" s="4"/>
      <c r="J1225" s="4"/>
      <c r="K1225" s="2"/>
      <c r="L1225" s="1"/>
    </row>
    <row r="1226" ht="14.25" customHeight="1">
      <c r="A1226" s="83"/>
      <c r="B1226" s="4"/>
      <c r="C1226" s="4"/>
      <c r="D1226" s="4"/>
      <c r="E1226" s="4"/>
      <c r="F1226" s="4"/>
      <c r="G1226" s="4"/>
      <c r="H1226" s="4"/>
      <c r="I1226" s="4"/>
      <c r="J1226" s="4"/>
      <c r="K1226" s="2"/>
      <c r="L1226" s="1"/>
    </row>
    <row r="1227" ht="14.25" customHeight="1">
      <c r="A1227" s="83"/>
      <c r="B1227" s="4"/>
      <c r="C1227" s="4"/>
      <c r="D1227" s="4"/>
      <c r="E1227" s="4"/>
      <c r="F1227" s="4"/>
      <c r="G1227" s="4"/>
      <c r="H1227" s="4"/>
      <c r="I1227" s="4"/>
      <c r="J1227" s="4"/>
      <c r="K1227" s="2"/>
      <c r="L1227" s="1"/>
    </row>
    <row r="1228" ht="14.25" customHeight="1">
      <c r="A1228" s="83"/>
      <c r="B1228" s="4"/>
      <c r="C1228" s="4"/>
      <c r="D1228" s="4"/>
      <c r="E1228" s="4"/>
      <c r="F1228" s="4"/>
      <c r="G1228" s="4"/>
      <c r="H1228" s="4"/>
      <c r="I1228" s="4"/>
      <c r="J1228" s="4"/>
      <c r="K1228" s="2"/>
      <c r="L1228" s="1"/>
    </row>
    <row r="1229" ht="14.25" customHeight="1">
      <c r="A1229" s="83"/>
      <c r="B1229" s="4"/>
      <c r="C1229" s="4"/>
      <c r="D1229" s="4"/>
      <c r="E1229" s="4"/>
      <c r="F1229" s="4"/>
      <c r="G1229" s="4"/>
      <c r="H1229" s="4"/>
      <c r="I1229" s="4"/>
      <c r="J1229" s="4"/>
      <c r="K1229" s="2"/>
      <c r="L1229" s="1"/>
    </row>
    <row r="1230" ht="14.25" customHeight="1">
      <c r="A1230" s="83"/>
      <c r="B1230" s="4"/>
      <c r="C1230" s="4"/>
      <c r="D1230" s="4"/>
      <c r="E1230" s="4"/>
      <c r="F1230" s="4"/>
      <c r="G1230" s="4"/>
      <c r="H1230" s="4"/>
      <c r="I1230" s="4"/>
      <c r="J1230" s="4"/>
      <c r="K1230" s="2"/>
      <c r="L1230" s="1"/>
    </row>
    <row r="1231" ht="14.25" customHeight="1">
      <c r="A1231" s="83"/>
      <c r="B1231" s="4"/>
      <c r="C1231" s="4"/>
      <c r="D1231" s="4"/>
      <c r="E1231" s="4"/>
      <c r="F1231" s="4"/>
      <c r="G1231" s="4"/>
      <c r="H1231" s="4"/>
      <c r="I1231" s="4"/>
      <c r="J1231" s="4"/>
      <c r="K1231" s="2"/>
      <c r="L1231" s="1"/>
    </row>
    <row r="1232" ht="14.25" customHeight="1">
      <c r="A1232" s="83"/>
      <c r="B1232" s="4"/>
      <c r="C1232" s="4"/>
      <c r="D1232" s="4"/>
      <c r="E1232" s="4"/>
      <c r="F1232" s="4"/>
      <c r="G1232" s="4"/>
      <c r="H1232" s="4"/>
      <c r="I1232" s="4"/>
      <c r="J1232" s="4"/>
      <c r="K1232" s="2"/>
      <c r="L1232" s="1"/>
    </row>
    <row r="1233" ht="14.25" customHeight="1">
      <c r="A1233" s="83"/>
      <c r="B1233" s="4"/>
      <c r="C1233" s="4"/>
      <c r="D1233" s="4"/>
      <c r="E1233" s="4"/>
      <c r="F1233" s="4"/>
      <c r="G1233" s="4"/>
      <c r="H1233" s="4"/>
      <c r="I1233" s="4"/>
      <c r="J1233" s="4"/>
      <c r="K1233" s="2"/>
      <c r="L1233" s="1"/>
    </row>
    <row r="1234" ht="14.25" customHeight="1">
      <c r="A1234" s="83"/>
      <c r="B1234" s="4"/>
      <c r="C1234" s="4"/>
      <c r="D1234" s="4"/>
      <c r="E1234" s="4"/>
      <c r="F1234" s="4"/>
      <c r="G1234" s="4"/>
      <c r="H1234" s="4"/>
      <c r="I1234" s="4"/>
      <c r="J1234" s="4"/>
      <c r="K1234" s="2"/>
      <c r="L1234" s="1"/>
    </row>
    <row r="1235" ht="14.25" customHeight="1">
      <c r="A1235" s="83"/>
      <c r="B1235" s="4"/>
      <c r="C1235" s="4"/>
      <c r="D1235" s="4"/>
      <c r="E1235" s="4"/>
      <c r="F1235" s="4"/>
      <c r="G1235" s="4"/>
      <c r="H1235" s="4"/>
      <c r="I1235" s="4"/>
      <c r="J1235" s="4"/>
      <c r="K1235" s="2"/>
      <c r="L1235" s="1"/>
    </row>
    <row r="1236" ht="14.25" customHeight="1">
      <c r="A1236" s="83"/>
      <c r="B1236" s="4"/>
      <c r="C1236" s="4"/>
      <c r="D1236" s="4"/>
      <c r="E1236" s="4"/>
      <c r="F1236" s="4"/>
      <c r="G1236" s="4"/>
      <c r="H1236" s="4"/>
      <c r="I1236" s="4"/>
      <c r="J1236" s="4"/>
      <c r="K1236" s="2"/>
      <c r="L1236" s="1"/>
    </row>
    <row r="1237" ht="14.25" customHeight="1">
      <c r="A1237" s="83"/>
      <c r="B1237" s="4"/>
      <c r="C1237" s="4"/>
      <c r="D1237" s="4"/>
      <c r="E1237" s="4"/>
      <c r="F1237" s="4"/>
      <c r="G1237" s="4"/>
      <c r="H1237" s="4"/>
      <c r="I1237" s="4"/>
      <c r="J1237" s="4"/>
      <c r="K1237" s="2"/>
      <c r="L1237" s="1"/>
    </row>
    <row r="1238" ht="14.25" customHeight="1">
      <c r="A1238" s="83"/>
      <c r="B1238" s="4"/>
      <c r="C1238" s="4"/>
      <c r="D1238" s="4"/>
      <c r="E1238" s="4"/>
      <c r="F1238" s="4"/>
      <c r="G1238" s="4"/>
      <c r="H1238" s="4"/>
      <c r="I1238" s="4"/>
      <c r="J1238" s="4"/>
      <c r="K1238" s="2"/>
      <c r="L1238" s="1"/>
    </row>
    <row r="1239" ht="14.25" customHeight="1">
      <c r="A1239" s="83"/>
      <c r="B1239" s="4"/>
      <c r="C1239" s="4"/>
      <c r="D1239" s="4"/>
      <c r="E1239" s="4"/>
      <c r="F1239" s="4"/>
      <c r="G1239" s="4"/>
      <c r="H1239" s="4"/>
      <c r="I1239" s="4"/>
      <c r="J1239" s="4"/>
      <c r="K1239" s="2"/>
      <c r="L1239" s="1"/>
    </row>
    <row r="1240" ht="14.25" customHeight="1">
      <c r="A1240" s="83"/>
      <c r="B1240" s="4"/>
      <c r="C1240" s="4"/>
      <c r="D1240" s="4"/>
      <c r="E1240" s="4"/>
      <c r="F1240" s="4"/>
      <c r="G1240" s="4"/>
      <c r="H1240" s="4"/>
      <c r="I1240" s="4"/>
      <c r="J1240" s="4"/>
      <c r="K1240" s="2"/>
      <c r="L1240" s="1"/>
    </row>
    <row r="1241" ht="14.25" customHeight="1">
      <c r="A1241" s="83"/>
      <c r="B1241" s="4"/>
      <c r="C1241" s="4"/>
      <c r="D1241" s="4"/>
      <c r="E1241" s="4"/>
      <c r="F1241" s="4"/>
      <c r="G1241" s="4"/>
      <c r="H1241" s="4"/>
      <c r="I1241" s="4"/>
      <c r="J1241" s="4"/>
      <c r="K1241" s="2"/>
      <c r="L1241" s="1"/>
    </row>
    <row r="1242" ht="14.25" customHeight="1">
      <c r="A1242" s="83"/>
      <c r="B1242" s="4"/>
      <c r="C1242" s="4"/>
      <c r="D1242" s="4"/>
      <c r="E1242" s="4"/>
      <c r="F1242" s="4"/>
      <c r="G1242" s="4"/>
      <c r="H1242" s="4"/>
      <c r="I1242" s="4"/>
      <c r="J1242" s="4"/>
      <c r="K1242" s="2"/>
      <c r="L1242" s="1"/>
    </row>
    <row r="1243" ht="14.25" customHeight="1">
      <c r="A1243" s="83"/>
      <c r="B1243" s="4"/>
      <c r="C1243" s="4"/>
      <c r="D1243" s="4"/>
      <c r="E1243" s="4"/>
      <c r="F1243" s="4"/>
      <c r="G1243" s="4"/>
      <c r="H1243" s="4"/>
      <c r="I1243" s="4"/>
      <c r="J1243" s="4"/>
      <c r="K1243" s="2"/>
      <c r="L1243" s="1"/>
    </row>
    <row r="1244" ht="14.25" customHeight="1">
      <c r="A1244" s="83"/>
      <c r="B1244" s="4"/>
      <c r="C1244" s="4"/>
      <c r="D1244" s="4"/>
      <c r="E1244" s="4"/>
      <c r="F1244" s="4"/>
      <c r="G1244" s="4"/>
      <c r="H1244" s="4"/>
      <c r="I1244" s="4"/>
      <c r="J1244" s="4"/>
      <c r="K1244" s="2"/>
      <c r="L1244" s="1"/>
    </row>
    <row r="1245" ht="14.25" customHeight="1">
      <c r="A1245" s="83"/>
      <c r="B1245" s="4"/>
      <c r="C1245" s="4"/>
      <c r="D1245" s="4"/>
      <c r="E1245" s="4"/>
      <c r="F1245" s="4"/>
      <c r="G1245" s="4"/>
      <c r="H1245" s="4"/>
      <c r="I1245" s="4"/>
      <c r="J1245" s="4"/>
      <c r="K1245" s="2"/>
      <c r="L1245" s="1"/>
    </row>
    <row r="1246" ht="14.25" customHeight="1">
      <c r="A1246" s="83"/>
      <c r="B1246" s="4"/>
      <c r="C1246" s="4"/>
      <c r="D1246" s="4"/>
      <c r="E1246" s="4"/>
      <c r="F1246" s="4"/>
      <c r="G1246" s="4"/>
      <c r="H1246" s="4"/>
      <c r="I1246" s="4"/>
      <c r="J1246" s="4"/>
      <c r="K1246" s="2"/>
      <c r="L1246" s="1"/>
    </row>
    <row r="1247" ht="14.25" customHeight="1">
      <c r="A1247" s="83"/>
      <c r="B1247" s="4"/>
      <c r="C1247" s="4"/>
      <c r="D1247" s="4"/>
      <c r="E1247" s="4"/>
      <c r="F1247" s="4"/>
      <c r="G1247" s="4"/>
      <c r="H1247" s="4"/>
      <c r="I1247" s="4"/>
      <c r="J1247" s="4"/>
      <c r="K1247" s="2"/>
      <c r="L1247" s="1"/>
    </row>
    <row r="1248" ht="14.25" customHeight="1">
      <c r="A1248" s="83"/>
      <c r="B1248" s="4"/>
      <c r="C1248" s="4"/>
      <c r="D1248" s="4"/>
      <c r="E1248" s="4"/>
      <c r="F1248" s="4"/>
      <c r="G1248" s="4"/>
      <c r="H1248" s="4"/>
      <c r="I1248" s="4"/>
      <c r="J1248" s="4"/>
      <c r="K1248" s="2"/>
      <c r="L1248" s="1"/>
    </row>
    <row r="1249" ht="14.25" customHeight="1">
      <c r="A1249" s="83"/>
      <c r="B1249" s="4"/>
      <c r="C1249" s="4"/>
      <c r="D1249" s="4"/>
      <c r="E1249" s="4"/>
      <c r="F1249" s="4"/>
      <c r="G1249" s="4"/>
      <c r="H1249" s="4"/>
      <c r="I1249" s="4"/>
      <c r="J1249" s="4"/>
      <c r="K1249" s="2"/>
      <c r="L1249" s="1"/>
    </row>
    <row r="1250" ht="14.25" customHeight="1">
      <c r="A1250" s="83"/>
      <c r="B1250" s="4"/>
      <c r="C1250" s="4"/>
      <c r="D1250" s="4"/>
      <c r="E1250" s="4"/>
      <c r="F1250" s="4"/>
      <c r="G1250" s="4"/>
      <c r="H1250" s="4"/>
      <c r="I1250" s="4"/>
      <c r="J1250" s="4"/>
      <c r="K1250" s="2"/>
      <c r="L1250" s="1"/>
    </row>
    <row r="1251" ht="14.25" customHeight="1">
      <c r="A1251" s="83"/>
      <c r="B1251" s="4"/>
      <c r="C1251" s="4"/>
      <c r="D1251" s="4"/>
      <c r="E1251" s="4"/>
      <c r="F1251" s="4"/>
      <c r="G1251" s="4"/>
      <c r="H1251" s="4"/>
      <c r="I1251" s="4"/>
      <c r="J1251" s="4"/>
      <c r="K1251" s="2"/>
      <c r="L1251" s="1"/>
    </row>
    <row r="1252" ht="14.25" customHeight="1">
      <c r="A1252" s="83"/>
      <c r="B1252" s="4"/>
      <c r="C1252" s="4"/>
      <c r="D1252" s="4"/>
      <c r="E1252" s="4"/>
      <c r="F1252" s="4"/>
      <c r="G1252" s="4"/>
      <c r="H1252" s="4"/>
      <c r="I1252" s="4"/>
      <c r="J1252" s="4"/>
      <c r="K1252" s="2"/>
      <c r="L1252" s="1"/>
    </row>
    <row r="1253" ht="14.25" customHeight="1">
      <c r="A1253" s="83"/>
      <c r="B1253" s="4"/>
      <c r="C1253" s="4"/>
      <c r="D1253" s="4"/>
      <c r="E1253" s="4"/>
      <c r="F1253" s="4"/>
      <c r="G1253" s="4"/>
      <c r="H1253" s="4"/>
      <c r="I1253" s="4"/>
      <c r="J1253" s="4"/>
      <c r="K1253" s="2"/>
      <c r="L1253" s="1"/>
    </row>
    <row r="1254" ht="14.25" customHeight="1">
      <c r="A1254" s="83"/>
      <c r="B1254" s="4"/>
      <c r="C1254" s="4"/>
      <c r="D1254" s="4"/>
      <c r="E1254" s="4"/>
      <c r="F1254" s="4"/>
      <c r="G1254" s="4"/>
      <c r="H1254" s="4"/>
      <c r="I1254" s="4"/>
      <c r="J1254" s="4"/>
      <c r="K1254" s="2"/>
      <c r="L1254" s="1"/>
    </row>
    <row r="1255" ht="14.25" customHeight="1">
      <c r="A1255" s="83"/>
      <c r="B1255" s="4"/>
      <c r="C1255" s="4"/>
      <c r="D1255" s="4"/>
      <c r="E1255" s="4"/>
      <c r="F1255" s="4"/>
      <c r="G1255" s="4"/>
      <c r="H1255" s="4"/>
      <c r="I1255" s="4"/>
      <c r="J1255" s="4"/>
      <c r="K1255" s="2"/>
      <c r="L1255" s="1"/>
    </row>
    <row r="1256" ht="14.25" customHeight="1">
      <c r="A1256" s="83"/>
      <c r="B1256" s="4"/>
      <c r="C1256" s="4"/>
      <c r="D1256" s="4"/>
      <c r="E1256" s="4"/>
      <c r="F1256" s="4"/>
      <c r="G1256" s="4"/>
      <c r="H1256" s="4"/>
      <c r="I1256" s="4"/>
      <c r="J1256" s="4"/>
      <c r="K1256" s="2"/>
      <c r="L1256" s="1"/>
    </row>
    <row r="1257" ht="14.25" customHeight="1">
      <c r="A1257" s="83"/>
      <c r="B1257" s="4"/>
      <c r="C1257" s="4"/>
      <c r="D1257" s="4"/>
      <c r="E1257" s="4"/>
      <c r="F1257" s="4"/>
      <c r="G1257" s="4"/>
      <c r="H1257" s="4"/>
      <c r="I1257" s="4"/>
      <c r="J1257" s="4"/>
      <c r="K1257" s="2"/>
      <c r="L1257" s="1"/>
    </row>
    <row r="1258" ht="14.25" customHeight="1">
      <c r="A1258" s="83"/>
      <c r="B1258" s="4"/>
      <c r="C1258" s="4"/>
      <c r="D1258" s="4"/>
      <c r="E1258" s="4"/>
      <c r="F1258" s="4"/>
      <c r="G1258" s="4"/>
      <c r="H1258" s="4"/>
      <c r="I1258" s="4"/>
      <c r="J1258" s="4"/>
      <c r="K1258" s="2"/>
      <c r="L1258" s="1"/>
    </row>
    <row r="1259" ht="14.25" customHeight="1">
      <c r="A1259" s="83"/>
      <c r="B1259" s="4"/>
      <c r="C1259" s="4"/>
      <c r="D1259" s="4"/>
      <c r="E1259" s="4"/>
      <c r="F1259" s="4"/>
      <c r="G1259" s="4"/>
      <c r="H1259" s="4"/>
      <c r="I1259" s="4"/>
      <c r="J1259" s="4"/>
      <c r="K1259" s="2"/>
      <c r="L1259" s="1"/>
    </row>
    <row r="1260" ht="14.25" customHeight="1">
      <c r="A1260" s="83"/>
      <c r="B1260" s="4"/>
      <c r="C1260" s="4"/>
      <c r="D1260" s="4"/>
      <c r="E1260" s="4"/>
      <c r="F1260" s="4"/>
      <c r="G1260" s="4"/>
      <c r="H1260" s="4"/>
      <c r="I1260" s="4"/>
      <c r="J1260" s="4"/>
      <c r="K1260" s="2"/>
      <c r="L1260" s="1"/>
    </row>
    <row r="1261" ht="14.25" customHeight="1">
      <c r="A1261" s="83"/>
      <c r="B1261" s="4"/>
      <c r="C1261" s="4"/>
      <c r="D1261" s="4"/>
      <c r="E1261" s="4"/>
      <c r="F1261" s="4"/>
      <c r="G1261" s="4"/>
      <c r="H1261" s="4"/>
      <c r="I1261" s="4"/>
      <c r="J1261" s="4"/>
      <c r="K1261" s="2"/>
      <c r="L1261" s="1"/>
    </row>
    <row r="1262" ht="14.25" customHeight="1">
      <c r="A1262" s="83"/>
      <c r="B1262" s="4"/>
      <c r="C1262" s="4"/>
      <c r="D1262" s="4"/>
      <c r="E1262" s="4"/>
      <c r="F1262" s="4"/>
      <c r="G1262" s="4"/>
      <c r="H1262" s="4"/>
      <c r="I1262" s="4"/>
      <c r="J1262" s="4"/>
      <c r="K1262" s="2"/>
      <c r="L1262" s="1"/>
    </row>
    <row r="1263" ht="14.25" customHeight="1">
      <c r="A1263" s="83"/>
      <c r="B1263" s="4"/>
      <c r="C1263" s="4"/>
      <c r="D1263" s="4"/>
      <c r="E1263" s="4"/>
      <c r="F1263" s="4"/>
      <c r="G1263" s="4"/>
      <c r="H1263" s="4"/>
      <c r="I1263" s="4"/>
      <c r="J1263" s="4"/>
      <c r="K1263" s="2"/>
      <c r="L1263" s="1"/>
    </row>
    <row r="1264" ht="14.25" customHeight="1">
      <c r="A1264" s="83"/>
      <c r="B1264" s="4"/>
      <c r="C1264" s="4"/>
      <c r="D1264" s="4"/>
      <c r="E1264" s="4"/>
      <c r="F1264" s="4"/>
      <c r="G1264" s="4"/>
      <c r="H1264" s="4"/>
      <c r="I1264" s="4"/>
      <c r="J1264" s="4"/>
      <c r="K1264" s="2"/>
      <c r="L1264" s="1"/>
    </row>
    <row r="1265" ht="14.25" customHeight="1">
      <c r="A1265" s="83"/>
      <c r="B1265" s="4"/>
      <c r="C1265" s="4"/>
      <c r="D1265" s="4"/>
      <c r="E1265" s="4"/>
      <c r="F1265" s="4"/>
      <c r="G1265" s="4"/>
      <c r="H1265" s="4"/>
      <c r="I1265" s="4"/>
      <c r="J1265" s="4"/>
      <c r="K1265" s="2"/>
      <c r="L1265" s="1"/>
    </row>
    <row r="1266" ht="14.25" customHeight="1">
      <c r="A1266" s="83"/>
      <c r="B1266" s="4"/>
      <c r="C1266" s="4"/>
      <c r="D1266" s="4"/>
      <c r="E1266" s="4"/>
      <c r="F1266" s="4"/>
      <c r="G1266" s="4"/>
      <c r="H1266" s="4"/>
      <c r="I1266" s="4"/>
      <c r="J1266" s="4"/>
      <c r="K1266" s="2"/>
      <c r="L1266" s="1"/>
    </row>
    <row r="1267" ht="14.25" customHeight="1">
      <c r="A1267" s="83"/>
      <c r="B1267" s="4"/>
      <c r="C1267" s="4"/>
      <c r="D1267" s="4"/>
      <c r="E1267" s="4"/>
      <c r="F1267" s="4"/>
      <c r="G1267" s="4"/>
      <c r="H1267" s="4"/>
      <c r="I1267" s="4"/>
      <c r="J1267" s="4"/>
      <c r="K1267" s="2"/>
      <c r="L1267" s="1"/>
    </row>
    <row r="1268" ht="14.25" customHeight="1">
      <c r="A1268" s="83"/>
      <c r="B1268" s="4"/>
      <c r="C1268" s="4"/>
      <c r="D1268" s="4"/>
      <c r="E1268" s="4"/>
      <c r="F1268" s="4"/>
      <c r="G1268" s="4"/>
      <c r="H1268" s="4"/>
      <c r="I1268" s="4"/>
      <c r="J1268" s="4"/>
      <c r="K1268" s="2"/>
      <c r="L1268" s="1"/>
    </row>
    <row r="1269" ht="14.25" customHeight="1">
      <c r="A1269" s="83"/>
      <c r="B1269" s="4"/>
      <c r="C1269" s="4"/>
      <c r="D1269" s="4"/>
      <c r="E1269" s="4"/>
      <c r="F1269" s="4"/>
      <c r="G1269" s="4"/>
      <c r="H1269" s="4"/>
      <c r="I1269" s="4"/>
      <c r="J1269" s="4"/>
      <c r="K1269" s="2"/>
      <c r="L1269" s="1"/>
    </row>
    <row r="1270" ht="14.25" customHeight="1">
      <c r="A1270" s="83"/>
      <c r="B1270" s="4"/>
      <c r="C1270" s="4"/>
      <c r="D1270" s="4"/>
      <c r="E1270" s="4"/>
      <c r="F1270" s="4"/>
      <c r="G1270" s="4"/>
      <c r="H1270" s="4"/>
      <c r="I1270" s="4"/>
      <c r="J1270" s="4"/>
      <c r="K1270" s="2"/>
      <c r="L1270" s="1"/>
    </row>
    <row r="1271" ht="14.25" customHeight="1">
      <c r="A1271" s="83"/>
      <c r="B1271" s="4"/>
      <c r="C1271" s="4"/>
      <c r="D1271" s="4"/>
      <c r="E1271" s="4"/>
      <c r="F1271" s="4"/>
      <c r="G1271" s="4"/>
      <c r="H1271" s="4"/>
      <c r="I1271" s="4"/>
      <c r="J1271" s="4"/>
      <c r="K1271" s="2"/>
      <c r="L1271" s="1"/>
    </row>
    <row r="1272" ht="14.25" customHeight="1">
      <c r="A1272" s="83"/>
      <c r="B1272" s="4"/>
      <c r="C1272" s="4"/>
      <c r="D1272" s="4"/>
      <c r="E1272" s="4"/>
      <c r="F1272" s="4"/>
      <c r="G1272" s="4"/>
      <c r="H1272" s="4"/>
      <c r="I1272" s="4"/>
      <c r="J1272" s="4"/>
      <c r="K1272" s="2"/>
      <c r="L1272" s="1"/>
    </row>
    <row r="1273" ht="14.25" customHeight="1">
      <c r="A1273" s="83"/>
      <c r="B1273" s="4"/>
      <c r="C1273" s="4"/>
      <c r="D1273" s="4"/>
      <c r="E1273" s="4"/>
      <c r="F1273" s="4"/>
      <c r="G1273" s="4"/>
      <c r="H1273" s="4"/>
      <c r="I1273" s="4"/>
      <c r="J1273" s="4"/>
      <c r="K1273" s="2"/>
      <c r="L1273" s="1"/>
    </row>
    <row r="1274" ht="14.25" customHeight="1">
      <c r="A1274" s="83"/>
      <c r="B1274" s="4"/>
      <c r="C1274" s="4"/>
      <c r="D1274" s="4"/>
      <c r="E1274" s="4"/>
      <c r="F1274" s="4"/>
      <c r="G1274" s="4"/>
      <c r="H1274" s="4"/>
      <c r="I1274" s="4"/>
      <c r="J1274" s="4"/>
      <c r="K1274" s="2"/>
      <c r="L1274" s="1"/>
    </row>
    <row r="1275" ht="14.25" customHeight="1">
      <c r="A1275" s="83"/>
      <c r="B1275" s="4"/>
      <c r="C1275" s="4"/>
      <c r="D1275" s="4"/>
      <c r="E1275" s="4"/>
      <c r="F1275" s="4"/>
      <c r="G1275" s="4"/>
      <c r="H1275" s="4"/>
      <c r="I1275" s="4"/>
      <c r="J1275" s="4"/>
      <c r="K1275" s="2"/>
      <c r="L1275" s="1"/>
    </row>
    <row r="1276" ht="14.25" customHeight="1">
      <c r="A1276" s="83"/>
      <c r="B1276" s="4"/>
      <c r="C1276" s="4"/>
      <c r="D1276" s="4"/>
      <c r="E1276" s="4"/>
      <c r="F1276" s="4"/>
      <c r="G1276" s="4"/>
      <c r="H1276" s="4"/>
      <c r="I1276" s="4"/>
      <c r="J1276" s="4"/>
      <c r="K1276" s="2"/>
      <c r="L1276" s="1"/>
    </row>
    <row r="1277" ht="14.25" customHeight="1">
      <c r="A1277" s="83"/>
      <c r="B1277" s="4"/>
      <c r="C1277" s="4"/>
      <c r="D1277" s="4"/>
      <c r="E1277" s="4"/>
      <c r="F1277" s="4"/>
      <c r="G1277" s="4"/>
      <c r="H1277" s="4"/>
      <c r="I1277" s="4"/>
      <c r="J1277" s="4"/>
      <c r="K1277" s="2"/>
      <c r="L1277" s="1"/>
    </row>
    <row r="1278" ht="14.25" customHeight="1">
      <c r="A1278" s="83"/>
      <c r="B1278" s="4"/>
      <c r="C1278" s="4"/>
      <c r="D1278" s="4"/>
      <c r="E1278" s="4"/>
      <c r="F1278" s="4"/>
      <c r="G1278" s="4"/>
      <c r="H1278" s="4"/>
      <c r="I1278" s="4"/>
      <c r="J1278" s="4"/>
      <c r="K1278" s="2"/>
      <c r="L1278" s="1"/>
    </row>
    <row r="1279" ht="14.25" customHeight="1">
      <c r="A1279" s="83"/>
      <c r="B1279" s="4"/>
      <c r="C1279" s="4"/>
      <c r="D1279" s="4"/>
      <c r="E1279" s="4"/>
      <c r="F1279" s="4"/>
      <c r="G1279" s="4"/>
      <c r="H1279" s="4"/>
      <c r="I1279" s="4"/>
      <c r="J1279" s="4"/>
      <c r="K1279" s="2"/>
      <c r="L1279" s="1"/>
    </row>
    <row r="1280" ht="14.25" customHeight="1">
      <c r="A1280" s="83"/>
      <c r="B1280" s="4"/>
      <c r="C1280" s="4"/>
      <c r="D1280" s="4"/>
      <c r="E1280" s="4"/>
      <c r="F1280" s="4"/>
      <c r="G1280" s="4"/>
      <c r="H1280" s="4"/>
      <c r="I1280" s="4"/>
      <c r="J1280" s="4"/>
      <c r="K1280" s="2"/>
      <c r="L1280" s="1"/>
    </row>
    <row r="1281" ht="14.25" customHeight="1">
      <c r="A1281" s="83"/>
      <c r="B1281" s="4"/>
      <c r="C1281" s="4"/>
      <c r="D1281" s="4"/>
      <c r="E1281" s="4"/>
      <c r="F1281" s="4"/>
      <c r="G1281" s="4"/>
      <c r="H1281" s="4"/>
      <c r="I1281" s="4"/>
      <c r="J1281" s="4"/>
      <c r="K1281" s="2"/>
      <c r="L1281" s="1"/>
    </row>
    <row r="1282" ht="14.25" customHeight="1">
      <c r="A1282" s="83"/>
      <c r="B1282" s="4"/>
      <c r="C1282" s="4"/>
      <c r="D1282" s="4"/>
      <c r="E1282" s="4"/>
      <c r="F1282" s="4"/>
      <c r="G1282" s="4"/>
      <c r="H1282" s="4"/>
      <c r="I1282" s="4"/>
      <c r="J1282" s="4"/>
      <c r="K1282" s="2"/>
      <c r="L1282" s="1"/>
    </row>
    <row r="1283" ht="14.25" customHeight="1">
      <c r="A1283" s="83"/>
      <c r="B1283" s="4"/>
      <c r="C1283" s="4"/>
      <c r="D1283" s="4"/>
      <c r="E1283" s="4"/>
      <c r="F1283" s="4"/>
      <c r="G1283" s="4"/>
      <c r="H1283" s="4"/>
      <c r="I1283" s="4"/>
      <c r="J1283" s="4"/>
      <c r="K1283" s="2"/>
      <c r="L1283" s="1"/>
    </row>
    <row r="1284" ht="14.25" customHeight="1">
      <c r="A1284" s="83"/>
      <c r="B1284" s="4"/>
      <c r="C1284" s="4"/>
      <c r="D1284" s="4"/>
      <c r="E1284" s="4"/>
      <c r="F1284" s="4"/>
      <c r="G1284" s="4"/>
      <c r="H1284" s="4"/>
      <c r="I1284" s="4"/>
      <c r="J1284" s="4"/>
      <c r="K1284" s="2"/>
      <c r="L1284" s="1"/>
    </row>
    <row r="1285" ht="14.25" customHeight="1">
      <c r="A1285" s="83"/>
      <c r="B1285" s="4"/>
      <c r="C1285" s="4"/>
      <c r="D1285" s="4"/>
      <c r="E1285" s="4"/>
      <c r="F1285" s="4"/>
      <c r="G1285" s="4"/>
      <c r="H1285" s="4"/>
      <c r="I1285" s="4"/>
      <c r="J1285" s="4"/>
      <c r="K1285" s="2"/>
      <c r="L1285" s="1"/>
    </row>
    <row r="1286" ht="14.25" customHeight="1">
      <c r="A1286" s="83"/>
      <c r="B1286" s="4"/>
      <c r="C1286" s="4"/>
      <c r="D1286" s="4"/>
      <c r="E1286" s="4"/>
      <c r="F1286" s="4"/>
      <c r="G1286" s="4"/>
      <c r="H1286" s="4"/>
      <c r="I1286" s="4"/>
      <c r="J1286" s="4"/>
      <c r="K1286" s="2"/>
      <c r="L1286" s="1"/>
    </row>
    <row r="1287" ht="14.25" customHeight="1">
      <c r="A1287" s="83"/>
      <c r="B1287" s="4"/>
      <c r="C1287" s="4"/>
      <c r="D1287" s="4"/>
      <c r="E1287" s="4"/>
      <c r="F1287" s="4"/>
      <c r="G1287" s="4"/>
      <c r="H1287" s="4"/>
      <c r="I1287" s="4"/>
      <c r="J1287" s="4"/>
      <c r="K1287" s="2"/>
      <c r="L1287" s="1"/>
    </row>
    <row r="1288" ht="14.25" customHeight="1">
      <c r="A1288" s="83"/>
      <c r="B1288" s="4"/>
      <c r="C1288" s="4"/>
      <c r="D1288" s="4"/>
      <c r="E1288" s="4"/>
      <c r="F1288" s="4"/>
      <c r="G1288" s="4"/>
      <c r="H1288" s="4"/>
      <c r="I1288" s="4"/>
      <c r="J1288" s="4"/>
      <c r="K1288" s="2"/>
      <c r="L1288" s="1"/>
    </row>
    <row r="1289" ht="14.25" customHeight="1">
      <c r="A1289" s="83"/>
      <c r="B1289" s="4"/>
      <c r="C1289" s="4"/>
      <c r="D1289" s="4"/>
      <c r="E1289" s="4"/>
      <c r="F1289" s="4"/>
      <c r="G1289" s="4"/>
      <c r="H1289" s="4"/>
      <c r="I1289" s="4"/>
      <c r="J1289" s="4"/>
      <c r="K1289" s="2"/>
      <c r="L1289" s="1"/>
    </row>
    <row r="1290" ht="14.25" customHeight="1">
      <c r="A1290" s="83"/>
      <c r="B1290" s="4"/>
      <c r="C1290" s="4"/>
      <c r="D1290" s="4"/>
      <c r="E1290" s="4"/>
      <c r="F1290" s="4"/>
      <c r="G1290" s="4"/>
      <c r="H1290" s="4"/>
      <c r="I1290" s="4"/>
      <c r="J1290" s="4"/>
      <c r="K1290" s="2"/>
      <c r="L1290" s="1"/>
    </row>
    <row r="1291" ht="14.25" customHeight="1">
      <c r="A1291" s="83"/>
      <c r="B1291" s="4"/>
      <c r="C1291" s="4"/>
      <c r="D1291" s="4"/>
      <c r="E1291" s="4"/>
      <c r="F1291" s="4"/>
      <c r="G1291" s="4"/>
      <c r="H1291" s="4"/>
      <c r="I1291" s="4"/>
      <c r="J1291" s="4"/>
      <c r="K1291" s="2"/>
      <c r="L1291" s="1"/>
    </row>
    <row r="1292" ht="14.25" customHeight="1">
      <c r="A1292" s="83"/>
      <c r="B1292" s="4"/>
      <c r="C1292" s="4"/>
      <c r="D1292" s="4"/>
      <c r="E1292" s="4"/>
      <c r="F1292" s="4"/>
      <c r="G1292" s="4"/>
      <c r="H1292" s="4"/>
      <c r="I1292" s="4"/>
      <c r="J1292" s="4"/>
      <c r="K1292" s="2"/>
      <c r="L1292" s="1"/>
    </row>
    <row r="1293" ht="14.25" customHeight="1">
      <c r="A1293" s="83"/>
      <c r="B1293" s="4"/>
      <c r="C1293" s="4"/>
      <c r="D1293" s="4"/>
      <c r="E1293" s="4"/>
      <c r="F1293" s="4"/>
      <c r="G1293" s="4"/>
      <c r="H1293" s="4"/>
      <c r="I1293" s="4"/>
      <c r="J1293" s="4"/>
      <c r="K1293" s="2"/>
      <c r="L1293" s="1"/>
    </row>
    <row r="1294" ht="14.25" customHeight="1">
      <c r="A1294" s="83"/>
      <c r="B1294" s="4"/>
      <c r="C1294" s="4"/>
      <c r="D1294" s="4"/>
      <c r="E1294" s="4"/>
      <c r="F1294" s="4"/>
      <c r="G1294" s="4"/>
      <c r="H1294" s="4"/>
      <c r="I1294" s="4"/>
      <c r="J1294" s="4"/>
      <c r="K1294" s="2"/>
      <c r="L1294" s="1"/>
    </row>
    <row r="1295" ht="14.25" customHeight="1">
      <c r="A1295" s="83"/>
      <c r="B1295" s="4"/>
      <c r="C1295" s="4"/>
      <c r="D1295" s="4"/>
      <c r="E1295" s="4"/>
      <c r="F1295" s="4"/>
      <c r="G1295" s="4"/>
      <c r="H1295" s="4"/>
      <c r="I1295" s="4"/>
      <c r="J1295" s="4"/>
      <c r="K1295" s="2"/>
      <c r="L1295" s="1"/>
    </row>
    <row r="1296" ht="14.25" customHeight="1">
      <c r="A1296" s="83"/>
      <c r="B1296" s="4"/>
      <c r="C1296" s="4"/>
      <c r="D1296" s="4"/>
      <c r="E1296" s="4"/>
      <c r="F1296" s="4"/>
      <c r="G1296" s="4"/>
      <c r="H1296" s="4"/>
      <c r="I1296" s="4"/>
      <c r="J1296" s="4"/>
      <c r="K1296" s="2"/>
      <c r="L1296" s="1"/>
    </row>
    <row r="1297" ht="14.25" customHeight="1">
      <c r="A1297" s="83"/>
      <c r="B1297" s="4"/>
      <c r="C1297" s="4"/>
      <c r="D1297" s="4"/>
      <c r="E1297" s="4"/>
      <c r="F1297" s="4"/>
      <c r="G1297" s="4"/>
      <c r="H1297" s="4"/>
      <c r="I1297" s="4"/>
      <c r="J1297" s="4"/>
      <c r="K1297" s="2"/>
      <c r="L1297" s="1"/>
    </row>
    <row r="1298" ht="14.25" customHeight="1">
      <c r="A1298" s="83"/>
      <c r="B1298" s="4"/>
      <c r="C1298" s="4"/>
      <c r="D1298" s="4"/>
      <c r="E1298" s="4"/>
      <c r="F1298" s="4"/>
      <c r="G1298" s="4"/>
      <c r="H1298" s="4"/>
      <c r="I1298" s="4"/>
      <c r="J1298" s="4"/>
      <c r="K1298" s="2"/>
      <c r="L1298" s="1"/>
    </row>
    <row r="1299" ht="14.25" customHeight="1">
      <c r="A1299" s="83"/>
      <c r="B1299" s="4"/>
      <c r="C1299" s="4"/>
      <c r="D1299" s="4"/>
      <c r="E1299" s="4"/>
      <c r="F1299" s="4"/>
      <c r="G1299" s="4"/>
      <c r="H1299" s="4"/>
      <c r="I1299" s="4"/>
      <c r="J1299" s="4"/>
      <c r="K1299" s="2"/>
      <c r="L1299" s="1"/>
    </row>
    <row r="1300" ht="14.25" customHeight="1">
      <c r="A1300" s="83"/>
      <c r="B1300" s="4"/>
      <c r="C1300" s="4"/>
      <c r="D1300" s="4"/>
      <c r="E1300" s="4"/>
      <c r="F1300" s="4"/>
      <c r="G1300" s="4"/>
      <c r="H1300" s="4"/>
      <c r="I1300" s="4"/>
      <c r="J1300" s="4"/>
      <c r="K1300" s="2"/>
      <c r="L1300" s="1"/>
    </row>
    <row r="1301" ht="14.25" customHeight="1">
      <c r="A1301" s="83"/>
      <c r="B1301" s="4"/>
      <c r="C1301" s="4"/>
      <c r="D1301" s="4"/>
      <c r="E1301" s="4"/>
      <c r="F1301" s="4"/>
      <c r="G1301" s="4"/>
      <c r="H1301" s="4"/>
      <c r="I1301" s="4"/>
      <c r="J1301" s="4"/>
      <c r="K1301" s="2"/>
      <c r="L1301" s="1"/>
    </row>
    <row r="1302" ht="14.25" customHeight="1">
      <c r="A1302" s="83"/>
      <c r="B1302" s="4"/>
      <c r="C1302" s="4"/>
      <c r="D1302" s="4"/>
      <c r="E1302" s="4"/>
      <c r="F1302" s="4"/>
      <c r="G1302" s="4"/>
      <c r="H1302" s="4"/>
      <c r="I1302" s="4"/>
      <c r="J1302" s="4"/>
      <c r="K1302" s="2"/>
      <c r="L1302" s="1"/>
    </row>
    <row r="1303" ht="14.25" customHeight="1">
      <c r="A1303" s="83"/>
      <c r="B1303" s="4"/>
      <c r="C1303" s="4"/>
      <c r="D1303" s="4"/>
      <c r="E1303" s="4"/>
      <c r="F1303" s="4"/>
      <c r="G1303" s="4"/>
      <c r="H1303" s="4"/>
      <c r="I1303" s="4"/>
      <c r="J1303" s="4"/>
      <c r="K1303" s="2"/>
      <c r="L1303" s="1"/>
    </row>
    <row r="1304" ht="14.25" customHeight="1">
      <c r="A1304" s="83"/>
      <c r="B1304" s="4"/>
      <c r="C1304" s="4"/>
      <c r="D1304" s="4"/>
      <c r="E1304" s="4"/>
      <c r="F1304" s="4"/>
      <c r="G1304" s="4"/>
      <c r="H1304" s="4"/>
      <c r="I1304" s="4"/>
      <c r="J1304" s="4"/>
      <c r="K1304" s="2"/>
      <c r="L1304" s="1"/>
    </row>
    <row r="1305" ht="14.25" customHeight="1">
      <c r="A1305" s="83"/>
      <c r="B1305" s="4"/>
      <c r="C1305" s="4"/>
      <c r="D1305" s="4"/>
      <c r="E1305" s="4"/>
      <c r="F1305" s="4"/>
      <c r="G1305" s="4"/>
      <c r="H1305" s="4"/>
      <c r="I1305" s="4"/>
      <c r="J1305" s="4"/>
      <c r="K1305" s="2"/>
      <c r="L1305" s="1"/>
    </row>
    <row r="1306" ht="14.25" customHeight="1">
      <c r="A1306" s="83"/>
      <c r="B1306" s="4"/>
      <c r="C1306" s="4"/>
      <c r="D1306" s="4"/>
      <c r="E1306" s="4"/>
      <c r="F1306" s="4"/>
      <c r="G1306" s="4"/>
      <c r="H1306" s="4"/>
      <c r="I1306" s="4"/>
      <c r="J1306" s="4"/>
      <c r="K1306" s="2"/>
      <c r="L1306" s="1"/>
    </row>
    <row r="1307" ht="14.25" customHeight="1">
      <c r="A1307" s="83"/>
      <c r="B1307" s="4"/>
      <c r="C1307" s="4"/>
      <c r="D1307" s="4"/>
      <c r="E1307" s="4"/>
      <c r="F1307" s="4"/>
      <c r="G1307" s="4"/>
      <c r="H1307" s="4"/>
      <c r="I1307" s="4"/>
      <c r="J1307" s="4"/>
      <c r="K1307" s="2"/>
      <c r="L1307" s="1"/>
    </row>
    <row r="1308" ht="14.25" customHeight="1">
      <c r="A1308" s="83"/>
      <c r="B1308" s="4"/>
      <c r="C1308" s="4"/>
      <c r="D1308" s="4"/>
      <c r="E1308" s="4"/>
      <c r="F1308" s="4"/>
      <c r="G1308" s="4"/>
      <c r="H1308" s="4"/>
      <c r="I1308" s="4"/>
      <c r="J1308" s="4"/>
      <c r="K1308" s="2"/>
      <c r="L1308" s="1"/>
    </row>
    <row r="1309" ht="14.25" customHeight="1">
      <c r="A1309" s="83"/>
      <c r="B1309" s="4"/>
      <c r="C1309" s="4"/>
      <c r="D1309" s="4"/>
      <c r="E1309" s="4"/>
      <c r="F1309" s="4"/>
      <c r="G1309" s="4"/>
      <c r="H1309" s="4"/>
      <c r="I1309" s="4"/>
      <c r="J1309" s="4"/>
      <c r="K1309" s="2"/>
      <c r="L1309" s="1"/>
    </row>
    <row r="1310" ht="14.25" customHeight="1">
      <c r="A1310" s="83"/>
      <c r="B1310" s="4"/>
      <c r="C1310" s="4"/>
      <c r="D1310" s="4"/>
      <c r="E1310" s="4"/>
      <c r="F1310" s="4"/>
      <c r="G1310" s="4"/>
      <c r="H1310" s="4"/>
      <c r="I1310" s="4"/>
      <c r="J1310" s="4"/>
      <c r="K1310" s="2"/>
      <c r="L1310" s="1"/>
    </row>
    <row r="1311" ht="14.25" customHeight="1">
      <c r="A1311" s="83"/>
      <c r="B1311" s="4"/>
      <c r="C1311" s="4"/>
      <c r="D1311" s="4"/>
      <c r="E1311" s="4"/>
      <c r="F1311" s="4"/>
      <c r="G1311" s="4"/>
      <c r="H1311" s="4"/>
      <c r="I1311" s="4"/>
      <c r="J1311" s="4"/>
      <c r="K1311" s="2"/>
      <c r="L1311" s="1"/>
    </row>
    <row r="1312" ht="14.25" customHeight="1">
      <c r="A1312" s="83"/>
      <c r="B1312" s="4"/>
      <c r="C1312" s="4"/>
      <c r="D1312" s="4"/>
      <c r="E1312" s="4"/>
      <c r="F1312" s="4"/>
      <c r="G1312" s="4"/>
      <c r="H1312" s="4"/>
      <c r="I1312" s="4"/>
      <c r="J1312" s="4"/>
      <c r="K1312" s="2"/>
      <c r="L1312" s="1"/>
    </row>
    <row r="1313" ht="14.25" customHeight="1">
      <c r="A1313" s="83"/>
      <c r="B1313" s="4"/>
      <c r="C1313" s="4"/>
      <c r="D1313" s="4"/>
      <c r="E1313" s="4"/>
      <c r="F1313" s="4"/>
      <c r="G1313" s="4"/>
      <c r="H1313" s="4"/>
      <c r="I1313" s="4"/>
      <c r="J1313" s="4"/>
      <c r="K1313" s="2"/>
      <c r="L1313" s="1"/>
    </row>
    <row r="1314" ht="14.25" customHeight="1">
      <c r="A1314" s="83"/>
      <c r="B1314" s="4"/>
      <c r="C1314" s="4"/>
      <c r="D1314" s="4"/>
      <c r="E1314" s="4"/>
      <c r="F1314" s="4"/>
      <c r="G1314" s="4"/>
      <c r="H1314" s="4"/>
      <c r="I1314" s="4"/>
      <c r="J1314" s="4"/>
      <c r="K1314" s="2"/>
      <c r="L1314" s="1"/>
    </row>
    <row r="1315" ht="14.25" customHeight="1">
      <c r="A1315" s="83"/>
      <c r="B1315" s="4"/>
      <c r="C1315" s="4"/>
      <c r="D1315" s="4"/>
      <c r="E1315" s="4"/>
      <c r="F1315" s="4"/>
      <c r="G1315" s="4"/>
      <c r="H1315" s="4"/>
      <c r="I1315" s="4"/>
      <c r="J1315" s="4"/>
      <c r="K1315" s="2"/>
      <c r="L1315" s="1"/>
    </row>
    <row r="1316" ht="14.25" customHeight="1">
      <c r="A1316" s="83"/>
      <c r="B1316" s="4"/>
      <c r="C1316" s="4"/>
      <c r="D1316" s="4"/>
      <c r="E1316" s="4"/>
      <c r="F1316" s="4"/>
      <c r="G1316" s="4"/>
      <c r="H1316" s="4"/>
      <c r="I1316" s="4"/>
      <c r="J1316" s="4"/>
      <c r="K1316" s="2"/>
      <c r="L1316" s="1"/>
    </row>
    <row r="1317" ht="14.25" customHeight="1">
      <c r="A1317" s="83"/>
      <c r="B1317" s="4"/>
      <c r="C1317" s="4"/>
      <c r="D1317" s="4"/>
      <c r="E1317" s="4"/>
      <c r="F1317" s="4"/>
      <c r="G1317" s="4"/>
      <c r="H1317" s="4"/>
      <c r="I1317" s="4"/>
      <c r="J1317" s="4"/>
      <c r="K1317" s="2"/>
      <c r="L1317" s="1"/>
    </row>
    <row r="1318" ht="14.25" customHeight="1">
      <c r="A1318" s="83"/>
      <c r="B1318" s="4"/>
      <c r="C1318" s="4"/>
      <c r="D1318" s="4"/>
      <c r="E1318" s="4"/>
      <c r="F1318" s="4"/>
      <c r="G1318" s="4"/>
      <c r="H1318" s="4"/>
      <c r="I1318" s="4"/>
      <c r="J1318" s="4"/>
      <c r="K1318" s="2"/>
      <c r="L1318" s="1"/>
    </row>
    <row r="1319" ht="14.25" customHeight="1">
      <c r="A1319" s="83"/>
      <c r="B1319" s="4"/>
      <c r="C1319" s="4"/>
      <c r="D1319" s="4"/>
      <c r="E1319" s="4"/>
      <c r="F1319" s="4"/>
      <c r="G1319" s="4"/>
      <c r="H1319" s="4"/>
      <c r="I1319" s="4"/>
      <c r="J1319" s="4"/>
      <c r="K1319" s="2"/>
      <c r="L1319" s="1"/>
    </row>
    <row r="1320" ht="14.25" customHeight="1">
      <c r="A1320" s="83"/>
      <c r="B1320" s="4"/>
      <c r="C1320" s="4"/>
      <c r="D1320" s="4"/>
      <c r="E1320" s="4"/>
      <c r="F1320" s="4"/>
      <c r="G1320" s="4"/>
      <c r="H1320" s="4"/>
      <c r="I1320" s="4"/>
      <c r="J1320" s="4"/>
      <c r="K1320" s="2"/>
      <c r="L1320" s="1"/>
    </row>
    <row r="1321" ht="14.25" customHeight="1">
      <c r="A1321" s="83"/>
      <c r="B1321" s="4"/>
      <c r="C1321" s="4"/>
      <c r="D1321" s="4"/>
      <c r="E1321" s="4"/>
      <c r="F1321" s="4"/>
      <c r="G1321" s="4"/>
      <c r="H1321" s="4"/>
      <c r="I1321" s="4"/>
      <c r="J1321" s="4"/>
      <c r="K1321" s="2"/>
      <c r="L1321" s="1"/>
    </row>
    <row r="1322" ht="14.25" customHeight="1">
      <c r="A1322" s="83"/>
      <c r="B1322" s="4"/>
      <c r="C1322" s="4"/>
      <c r="D1322" s="4"/>
      <c r="E1322" s="4"/>
      <c r="F1322" s="4"/>
      <c r="G1322" s="4"/>
      <c r="H1322" s="4"/>
      <c r="I1322" s="4"/>
      <c r="J1322" s="4"/>
      <c r="K1322" s="2"/>
      <c r="L1322" s="1"/>
    </row>
    <row r="1323" ht="14.25" customHeight="1">
      <c r="A1323" s="83"/>
      <c r="B1323" s="4"/>
      <c r="C1323" s="4"/>
      <c r="D1323" s="4"/>
      <c r="E1323" s="4"/>
      <c r="F1323" s="4"/>
      <c r="G1323" s="4"/>
      <c r="H1323" s="4"/>
      <c r="I1323" s="4"/>
      <c r="J1323" s="4"/>
      <c r="K1323" s="2"/>
      <c r="L1323" s="1"/>
    </row>
    <row r="1324" ht="14.25" customHeight="1">
      <c r="A1324" s="83"/>
      <c r="B1324" s="4"/>
      <c r="C1324" s="4"/>
      <c r="D1324" s="4"/>
      <c r="E1324" s="4"/>
      <c r="F1324" s="4"/>
      <c r="G1324" s="4"/>
      <c r="H1324" s="4"/>
      <c r="I1324" s="4"/>
      <c r="J1324" s="4"/>
      <c r="K1324" s="2"/>
      <c r="L1324" s="1"/>
    </row>
    <row r="1325" ht="14.25" customHeight="1">
      <c r="A1325" s="83"/>
      <c r="B1325" s="4"/>
      <c r="C1325" s="4"/>
      <c r="D1325" s="4"/>
      <c r="E1325" s="4"/>
      <c r="F1325" s="4"/>
      <c r="G1325" s="4"/>
      <c r="H1325" s="4"/>
      <c r="I1325" s="4"/>
      <c r="J1325" s="4"/>
      <c r="K1325" s="2"/>
      <c r="L1325" s="1"/>
    </row>
    <row r="1326" ht="14.25" customHeight="1">
      <c r="A1326" s="83"/>
      <c r="B1326" s="4"/>
      <c r="C1326" s="4"/>
      <c r="D1326" s="4"/>
      <c r="E1326" s="4"/>
      <c r="F1326" s="4"/>
      <c r="G1326" s="4"/>
      <c r="H1326" s="4"/>
      <c r="I1326" s="4"/>
      <c r="J1326" s="4"/>
      <c r="K1326" s="2"/>
      <c r="L1326" s="1"/>
    </row>
    <row r="1327" ht="14.25" customHeight="1">
      <c r="A1327" s="83"/>
      <c r="B1327" s="4"/>
      <c r="C1327" s="4"/>
      <c r="D1327" s="4"/>
      <c r="E1327" s="4"/>
      <c r="F1327" s="4"/>
      <c r="G1327" s="4"/>
      <c r="H1327" s="4"/>
      <c r="I1327" s="4"/>
      <c r="J1327" s="4"/>
      <c r="K1327" s="2"/>
      <c r="L1327" s="1"/>
    </row>
    <row r="1328" ht="14.25" customHeight="1">
      <c r="A1328" s="83"/>
      <c r="B1328" s="4"/>
      <c r="C1328" s="4"/>
      <c r="D1328" s="4"/>
      <c r="E1328" s="4"/>
      <c r="F1328" s="4"/>
      <c r="G1328" s="4"/>
      <c r="H1328" s="4"/>
      <c r="I1328" s="4"/>
      <c r="J1328" s="4"/>
      <c r="K1328" s="2"/>
      <c r="L1328" s="1"/>
    </row>
    <row r="1329" ht="14.25" customHeight="1">
      <c r="A1329" s="83"/>
      <c r="B1329" s="4"/>
      <c r="C1329" s="4"/>
      <c r="D1329" s="4"/>
      <c r="E1329" s="4"/>
      <c r="F1329" s="4"/>
      <c r="G1329" s="4"/>
      <c r="H1329" s="4"/>
      <c r="I1329" s="4"/>
      <c r="J1329" s="4"/>
      <c r="K1329" s="2"/>
      <c r="L1329" s="1"/>
    </row>
    <row r="1330" ht="14.25" customHeight="1">
      <c r="A1330" s="83"/>
      <c r="B1330" s="4"/>
      <c r="C1330" s="4"/>
      <c r="D1330" s="4"/>
      <c r="E1330" s="4"/>
      <c r="F1330" s="4"/>
      <c r="G1330" s="4"/>
      <c r="H1330" s="4"/>
      <c r="I1330" s="4"/>
      <c r="J1330" s="4"/>
      <c r="K1330" s="2"/>
      <c r="L1330" s="1"/>
    </row>
    <row r="1331" ht="14.25" customHeight="1">
      <c r="A1331" s="83"/>
      <c r="B1331" s="4"/>
      <c r="C1331" s="4"/>
      <c r="D1331" s="4"/>
      <c r="E1331" s="4"/>
      <c r="F1331" s="4"/>
      <c r="G1331" s="4"/>
      <c r="H1331" s="4"/>
      <c r="I1331" s="4"/>
      <c r="J1331" s="4"/>
      <c r="K1331" s="2"/>
      <c r="L1331" s="1"/>
    </row>
    <row r="1332" ht="14.25" customHeight="1">
      <c r="A1332" s="83"/>
      <c r="B1332" s="4"/>
      <c r="C1332" s="4"/>
      <c r="D1332" s="4"/>
      <c r="E1332" s="4"/>
      <c r="F1332" s="4"/>
      <c r="G1332" s="4"/>
      <c r="H1332" s="4"/>
      <c r="I1332" s="4"/>
      <c r="J1332" s="4"/>
      <c r="K1332" s="2"/>
      <c r="L1332" s="1"/>
    </row>
    <row r="1333" ht="14.25" customHeight="1">
      <c r="A1333" s="83"/>
      <c r="B1333" s="4"/>
      <c r="C1333" s="4"/>
      <c r="D1333" s="4"/>
      <c r="E1333" s="4"/>
      <c r="F1333" s="4"/>
      <c r="G1333" s="4"/>
      <c r="H1333" s="4"/>
      <c r="I1333" s="4"/>
      <c r="J1333" s="4"/>
      <c r="K1333" s="2"/>
      <c r="L1333" s="1"/>
    </row>
    <row r="1334" ht="14.25" customHeight="1">
      <c r="A1334" s="83"/>
      <c r="B1334" s="4"/>
      <c r="C1334" s="4"/>
      <c r="D1334" s="4"/>
      <c r="E1334" s="4"/>
      <c r="F1334" s="4"/>
      <c r="G1334" s="4"/>
      <c r="H1334" s="4"/>
      <c r="I1334" s="4"/>
      <c r="J1334" s="4"/>
      <c r="K1334" s="2"/>
      <c r="L1334" s="1"/>
    </row>
    <row r="1335" ht="14.25" customHeight="1">
      <c r="A1335" s="83"/>
      <c r="B1335" s="4"/>
      <c r="C1335" s="4"/>
      <c r="D1335" s="4"/>
      <c r="E1335" s="4"/>
      <c r="F1335" s="4"/>
      <c r="G1335" s="4"/>
      <c r="H1335" s="4"/>
      <c r="I1335" s="4"/>
      <c r="J1335" s="4"/>
      <c r="K1335" s="2"/>
      <c r="L1335" s="1"/>
    </row>
    <row r="1336" ht="14.25" customHeight="1">
      <c r="A1336" s="83"/>
      <c r="B1336" s="4"/>
      <c r="C1336" s="4"/>
      <c r="D1336" s="4"/>
      <c r="E1336" s="4"/>
      <c r="F1336" s="4"/>
      <c r="G1336" s="4"/>
      <c r="H1336" s="4"/>
      <c r="I1336" s="4"/>
      <c r="J1336" s="4"/>
      <c r="K1336" s="2"/>
      <c r="L1336" s="1"/>
    </row>
    <row r="1337" ht="14.25" customHeight="1">
      <c r="A1337" s="83"/>
      <c r="B1337" s="4"/>
      <c r="C1337" s="4"/>
      <c r="D1337" s="4"/>
      <c r="E1337" s="4"/>
      <c r="F1337" s="4"/>
      <c r="G1337" s="4"/>
      <c r="H1337" s="4"/>
      <c r="I1337" s="4"/>
      <c r="J1337" s="4"/>
      <c r="K1337" s="2"/>
      <c r="L1337" s="1"/>
    </row>
    <row r="1338" ht="14.25" customHeight="1">
      <c r="A1338" s="83"/>
      <c r="B1338" s="4"/>
      <c r="C1338" s="4"/>
      <c r="D1338" s="4"/>
      <c r="E1338" s="4"/>
      <c r="F1338" s="4"/>
      <c r="G1338" s="4"/>
      <c r="H1338" s="4"/>
      <c r="I1338" s="4"/>
      <c r="J1338" s="4"/>
      <c r="K1338" s="2"/>
      <c r="L1338" s="1"/>
    </row>
    <row r="1339" ht="14.25" customHeight="1">
      <c r="A1339" s="83"/>
      <c r="B1339" s="4"/>
      <c r="C1339" s="4"/>
      <c r="D1339" s="4"/>
      <c r="E1339" s="4"/>
      <c r="F1339" s="4"/>
      <c r="G1339" s="4"/>
      <c r="H1339" s="4"/>
      <c r="I1339" s="4"/>
      <c r="J1339" s="4"/>
      <c r="K1339" s="2"/>
      <c r="L1339" s="1"/>
    </row>
    <row r="1340" ht="14.25" customHeight="1">
      <c r="A1340" s="83"/>
      <c r="B1340" s="4"/>
      <c r="C1340" s="4"/>
      <c r="D1340" s="4"/>
      <c r="E1340" s="4"/>
      <c r="F1340" s="4"/>
      <c r="G1340" s="4"/>
      <c r="H1340" s="4"/>
      <c r="I1340" s="4"/>
      <c r="J1340" s="4"/>
      <c r="K1340" s="2"/>
      <c r="L1340" s="1"/>
    </row>
    <row r="1341" ht="14.25" customHeight="1">
      <c r="A1341" s="83"/>
      <c r="B1341" s="4"/>
      <c r="C1341" s="4"/>
      <c r="D1341" s="4"/>
      <c r="E1341" s="4"/>
      <c r="F1341" s="4"/>
      <c r="G1341" s="4"/>
      <c r="H1341" s="4"/>
      <c r="I1341" s="4"/>
      <c r="J1341" s="4"/>
      <c r="K1341" s="2"/>
      <c r="L1341" s="1"/>
    </row>
    <row r="1342" ht="14.25" customHeight="1">
      <c r="A1342" s="83"/>
      <c r="B1342" s="4"/>
      <c r="C1342" s="4"/>
      <c r="D1342" s="4"/>
      <c r="E1342" s="4"/>
      <c r="F1342" s="4"/>
      <c r="G1342" s="4"/>
      <c r="H1342" s="4"/>
      <c r="I1342" s="4"/>
      <c r="J1342" s="4"/>
      <c r="K1342" s="2"/>
      <c r="L1342" s="1"/>
    </row>
    <row r="1343" ht="14.25" customHeight="1">
      <c r="A1343" s="83"/>
      <c r="B1343" s="4"/>
      <c r="C1343" s="4"/>
      <c r="D1343" s="4"/>
      <c r="E1343" s="4"/>
      <c r="F1343" s="4"/>
      <c r="G1343" s="4"/>
      <c r="H1343" s="4"/>
      <c r="I1343" s="4"/>
      <c r="J1343" s="4"/>
      <c r="K1343" s="2"/>
      <c r="L1343" s="1"/>
    </row>
    <row r="1344" ht="14.25" customHeight="1">
      <c r="A1344" s="83"/>
      <c r="B1344" s="4"/>
      <c r="C1344" s="4"/>
      <c r="D1344" s="4"/>
      <c r="E1344" s="4"/>
      <c r="F1344" s="4"/>
      <c r="G1344" s="4"/>
      <c r="H1344" s="4"/>
      <c r="I1344" s="4"/>
      <c r="J1344" s="4"/>
      <c r="K1344" s="2"/>
      <c r="L1344" s="1"/>
    </row>
    <row r="1345" ht="14.25" customHeight="1">
      <c r="A1345" s="83"/>
      <c r="B1345" s="4"/>
      <c r="C1345" s="4"/>
      <c r="D1345" s="4"/>
      <c r="E1345" s="4"/>
      <c r="F1345" s="4"/>
      <c r="G1345" s="4"/>
      <c r="H1345" s="4"/>
      <c r="I1345" s="4"/>
      <c r="J1345" s="4"/>
      <c r="K1345" s="2"/>
      <c r="L1345" s="1"/>
    </row>
    <row r="1346" ht="14.25" customHeight="1">
      <c r="A1346" s="83"/>
      <c r="B1346" s="4"/>
      <c r="C1346" s="4"/>
      <c r="D1346" s="4"/>
      <c r="E1346" s="4"/>
      <c r="F1346" s="4"/>
      <c r="G1346" s="4"/>
      <c r="H1346" s="4"/>
      <c r="I1346" s="4"/>
      <c r="J1346" s="4"/>
      <c r="K1346" s="2"/>
      <c r="L1346" s="1"/>
    </row>
    <row r="1347" ht="14.25" customHeight="1">
      <c r="A1347" s="83"/>
      <c r="B1347" s="4"/>
      <c r="C1347" s="4"/>
      <c r="D1347" s="4"/>
      <c r="E1347" s="4"/>
      <c r="F1347" s="4"/>
      <c r="G1347" s="4"/>
      <c r="H1347" s="4"/>
      <c r="I1347" s="4"/>
      <c r="J1347" s="4"/>
      <c r="K1347" s="2"/>
      <c r="L1347" s="1"/>
    </row>
    <row r="1348" ht="14.25" customHeight="1">
      <c r="A1348" s="83"/>
      <c r="B1348" s="4"/>
      <c r="C1348" s="4"/>
      <c r="D1348" s="4"/>
      <c r="E1348" s="4"/>
      <c r="F1348" s="4"/>
      <c r="G1348" s="4"/>
      <c r="H1348" s="4"/>
      <c r="I1348" s="4"/>
      <c r="J1348" s="4"/>
      <c r="K1348" s="2"/>
      <c r="L1348" s="1"/>
    </row>
    <row r="1349" ht="14.25" customHeight="1">
      <c r="A1349" s="83"/>
      <c r="B1349" s="4"/>
      <c r="C1349" s="4"/>
      <c r="D1349" s="4"/>
      <c r="E1349" s="4"/>
      <c r="F1349" s="4"/>
      <c r="G1349" s="4"/>
      <c r="H1349" s="4"/>
      <c r="I1349" s="4"/>
      <c r="J1349" s="4"/>
      <c r="K1349" s="2"/>
      <c r="L1349" s="1"/>
    </row>
    <row r="1350" ht="14.25" customHeight="1">
      <c r="A1350" s="83"/>
      <c r="B1350" s="4"/>
      <c r="C1350" s="4"/>
      <c r="D1350" s="4"/>
      <c r="E1350" s="4"/>
      <c r="F1350" s="4"/>
      <c r="G1350" s="4"/>
      <c r="H1350" s="4"/>
      <c r="I1350" s="4"/>
      <c r="J1350" s="4"/>
      <c r="K1350" s="2"/>
      <c r="L1350" s="1"/>
    </row>
    <row r="1351" ht="14.25" customHeight="1">
      <c r="A1351" s="83"/>
      <c r="B1351" s="4"/>
      <c r="C1351" s="4"/>
      <c r="D1351" s="4"/>
      <c r="E1351" s="4"/>
      <c r="F1351" s="4"/>
      <c r="G1351" s="4"/>
      <c r="H1351" s="4"/>
      <c r="I1351" s="4"/>
      <c r="J1351" s="4"/>
      <c r="K1351" s="2"/>
      <c r="L1351" s="1"/>
    </row>
    <row r="1352" ht="14.25" customHeight="1">
      <c r="A1352" s="83"/>
      <c r="B1352" s="4"/>
      <c r="C1352" s="4"/>
      <c r="D1352" s="4"/>
      <c r="E1352" s="4"/>
      <c r="F1352" s="4"/>
      <c r="G1352" s="4"/>
      <c r="H1352" s="4"/>
      <c r="I1352" s="4"/>
      <c r="J1352" s="4"/>
      <c r="K1352" s="2"/>
      <c r="L1352" s="1"/>
    </row>
    <row r="1353" ht="14.25" customHeight="1">
      <c r="A1353" s="83"/>
      <c r="B1353" s="4"/>
      <c r="C1353" s="4"/>
      <c r="D1353" s="4"/>
      <c r="E1353" s="4"/>
      <c r="F1353" s="4"/>
      <c r="G1353" s="4"/>
      <c r="H1353" s="4"/>
      <c r="I1353" s="4"/>
      <c r="J1353" s="4"/>
      <c r="K1353" s="2"/>
      <c r="L1353" s="1"/>
    </row>
    <row r="1354" ht="14.25" customHeight="1">
      <c r="A1354" s="83"/>
      <c r="B1354" s="4"/>
      <c r="C1354" s="4"/>
      <c r="D1354" s="4"/>
      <c r="E1354" s="4"/>
      <c r="F1354" s="4"/>
      <c r="G1354" s="4"/>
      <c r="H1354" s="4"/>
      <c r="I1354" s="4"/>
      <c r="J1354" s="4"/>
      <c r="K1354" s="2"/>
      <c r="L1354" s="1"/>
    </row>
    <row r="1355" ht="14.25" customHeight="1">
      <c r="A1355" s="83"/>
      <c r="B1355" s="4"/>
      <c r="C1355" s="4"/>
      <c r="D1355" s="4"/>
      <c r="E1355" s="4"/>
      <c r="F1355" s="4"/>
      <c r="G1355" s="4"/>
      <c r="H1355" s="4"/>
      <c r="I1355" s="4"/>
      <c r="J1355" s="4"/>
      <c r="K1355" s="2"/>
      <c r="L1355" s="1"/>
    </row>
    <row r="1356" ht="14.25" customHeight="1">
      <c r="A1356" s="83"/>
      <c r="B1356" s="4"/>
      <c r="C1356" s="4"/>
      <c r="D1356" s="4"/>
      <c r="E1356" s="4"/>
      <c r="F1356" s="4"/>
      <c r="G1356" s="4"/>
      <c r="H1356" s="4"/>
      <c r="I1356" s="4"/>
      <c r="J1356" s="4"/>
      <c r="K1356" s="2"/>
      <c r="L1356" s="1"/>
    </row>
    <row r="1357" ht="14.25" customHeight="1">
      <c r="A1357" s="83"/>
      <c r="B1357" s="4"/>
      <c r="C1357" s="4"/>
      <c r="D1357" s="4"/>
      <c r="E1357" s="4"/>
      <c r="F1357" s="4"/>
      <c r="G1357" s="4"/>
      <c r="H1357" s="4"/>
      <c r="I1357" s="4"/>
      <c r="J1357" s="4"/>
      <c r="K1357" s="2"/>
      <c r="L1357" s="1"/>
    </row>
    <row r="1358" ht="14.25" customHeight="1">
      <c r="A1358" s="83"/>
      <c r="B1358" s="4"/>
      <c r="C1358" s="4"/>
      <c r="D1358" s="4"/>
      <c r="E1358" s="4"/>
      <c r="F1358" s="4"/>
      <c r="G1358" s="4"/>
      <c r="H1358" s="4"/>
      <c r="I1358" s="4"/>
      <c r="J1358" s="4"/>
      <c r="K1358" s="2"/>
      <c r="L1358" s="1"/>
    </row>
    <row r="1359" ht="14.25" customHeight="1">
      <c r="A1359" s="83"/>
      <c r="B1359" s="4"/>
      <c r="C1359" s="4"/>
      <c r="D1359" s="4"/>
      <c r="E1359" s="4"/>
      <c r="F1359" s="4"/>
      <c r="G1359" s="4"/>
      <c r="H1359" s="4"/>
      <c r="I1359" s="4"/>
      <c r="J1359" s="4"/>
      <c r="K1359" s="2"/>
      <c r="L1359" s="1"/>
    </row>
    <row r="1360" ht="14.25" customHeight="1">
      <c r="A1360" s="83"/>
      <c r="B1360" s="4"/>
      <c r="C1360" s="4"/>
      <c r="D1360" s="4"/>
      <c r="E1360" s="4"/>
      <c r="F1360" s="4"/>
      <c r="G1360" s="4"/>
      <c r="H1360" s="4"/>
      <c r="I1360" s="4"/>
      <c r="J1360" s="4"/>
      <c r="K1360" s="2"/>
      <c r="L1360" s="1"/>
    </row>
    <row r="1361" ht="14.25" customHeight="1">
      <c r="A1361" s="83"/>
      <c r="B1361" s="4"/>
      <c r="C1361" s="4"/>
      <c r="D1361" s="4"/>
      <c r="E1361" s="4"/>
      <c r="F1361" s="4"/>
      <c r="G1361" s="4"/>
      <c r="H1361" s="4"/>
      <c r="I1361" s="4"/>
      <c r="J1361" s="4"/>
      <c r="K1361" s="2"/>
      <c r="L1361" s="1"/>
    </row>
    <row r="1362" ht="14.25" customHeight="1">
      <c r="A1362" s="83"/>
      <c r="B1362" s="4"/>
      <c r="C1362" s="4"/>
      <c r="D1362" s="4"/>
      <c r="E1362" s="4"/>
      <c r="F1362" s="4"/>
      <c r="G1362" s="4"/>
      <c r="H1362" s="4"/>
      <c r="I1362" s="4"/>
      <c r="J1362" s="4"/>
      <c r="K1362" s="2"/>
      <c r="L1362" s="1"/>
    </row>
    <row r="1363" ht="14.25" customHeight="1">
      <c r="A1363" s="83"/>
      <c r="B1363" s="4"/>
      <c r="C1363" s="4"/>
      <c r="D1363" s="4"/>
      <c r="E1363" s="4"/>
      <c r="F1363" s="4"/>
      <c r="G1363" s="4"/>
      <c r="H1363" s="4"/>
      <c r="I1363" s="4"/>
      <c r="J1363" s="4"/>
      <c r="K1363" s="2"/>
      <c r="L1363" s="1"/>
    </row>
    <row r="1364" ht="14.25" customHeight="1">
      <c r="A1364" s="83"/>
      <c r="B1364" s="4"/>
      <c r="C1364" s="4"/>
      <c r="D1364" s="4"/>
      <c r="E1364" s="4"/>
      <c r="F1364" s="4"/>
      <c r="G1364" s="4"/>
      <c r="H1364" s="4"/>
      <c r="I1364" s="4"/>
      <c r="J1364" s="4"/>
      <c r="K1364" s="2"/>
      <c r="L1364" s="1"/>
    </row>
    <row r="1365" ht="14.25" customHeight="1">
      <c r="A1365" s="83"/>
      <c r="B1365" s="4"/>
      <c r="C1365" s="4"/>
      <c r="D1365" s="4"/>
      <c r="E1365" s="4"/>
      <c r="F1365" s="4"/>
      <c r="G1365" s="4"/>
      <c r="H1365" s="4"/>
      <c r="I1365" s="4"/>
      <c r="J1365" s="4"/>
      <c r="K1365" s="2"/>
      <c r="L1365" s="1"/>
    </row>
    <row r="1366" ht="14.25" customHeight="1">
      <c r="A1366" s="83"/>
      <c r="B1366" s="4"/>
      <c r="C1366" s="4"/>
      <c r="D1366" s="4"/>
      <c r="E1366" s="4"/>
      <c r="F1366" s="4"/>
      <c r="G1366" s="4"/>
      <c r="H1366" s="4"/>
      <c r="I1366" s="4"/>
      <c r="J1366" s="4"/>
      <c r="K1366" s="2"/>
      <c r="L1366" s="1"/>
    </row>
    <row r="1367" ht="14.25" customHeight="1">
      <c r="A1367" s="83"/>
      <c r="B1367" s="4"/>
      <c r="C1367" s="4"/>
      <c r="D1367" s="4"/>
      <c r="E1367" s="4"/>
      <c r="F1367" s="4"/>
      <c r="G1367" s="4"/>
      <c r="H1367" s="4"/>
      <c r="I1367" s="4"/>
      <c r="J1367" s="4"/>
      <c r="K1367" s="2"/>
      <c r="L1367" s="1"/>
    </row>
    <row r="1368" ht="14.25" customHeight="1">
      <c r="A1368" s="83"/>
      <c r="B1368" s="4"/>
      <c r="C1368" s="4"/>
      <c r="D1368" s="4"/>
      <c r="E1368" s="4"/>
      <c r="F1368" s="4"/>
      <c r="G1368" s="4"/>
      <c r="H1368" s="4"/>
      <c r="I1368" s="4"/>
      <c r="J1368" s="4"/>
      <c r="K1368" s="2"/>
      <c r="L1368" s="1"/>
    </row>
    <row r="1369" ht="14.25" customHeight="1">
      <c r="A1369" s="83"/>
      <c r="B1369" s="4"/>
      <c r="C1369" s="4"/>
      <c r="D1369" s="4"/>
      <c r="E1369" s="4"/>
      <c r="F1369" s="4"/>
      <c r="G1369" s="4"/>
      <c r="H1369" s="4"/>
      <c r="I1369" s="4"/>
      <c r="J1369" s="4"/>
      <c r="K1369" s="2"/>
      <c r="L1369" s="1"/>
    </row>
    <row r="1370" ht="14.25" customHeight="1">
      <c r="A1370" s="83"/>
      <c r="B1370" s="4"/>
      <c r="C1370" s="4"/>
      <c r="D1370" s="4"/>
      <c r="E1370" s="4"/>
      <c r="F1370" s="4"/>
      <c r="G1370" s="4"/>
      <c r="H1370" s="4"/>
      <c r="I1370" s="4"/>
      <c r="J1370" s="4"/>
      <c r="K1370" s="2"/>
      <c r="L1370" s="1"/>
    </row>
    <row r="1371" ht="14.25" customHeight="1">
      <c r="A1371" s="83"/>
      <c r="B1371" s="4"/>
      <c r="C1371" s="4"/>
      <c r="D1371" s="4"/>
      <c r="E1371" s="4"/>
      <c r="F1371" s="4"/>
      <c r="G1371" s="4"/>
      <c r="H1371" s="4"/>
      <c r="I1371" s="4"/>
      <c r="J1371" s="4"/>
      <c r="K1371" s="2"/>
      <c r="L1371" s="1"/>
    </row>
    <row r="1372" ht="14.25" customHeight="1">
      <c r="A1372" s="83"/>
      <c r="B1372" s="4"/>
      <c r="C1372" s="4"/>
      <c r="D1372" s="4"/>
      <c r="E1372" s="4"/>
      <c r="F1372" s="4"/>
      <c r="G1372" s="4"/>
      <c r="H1372" s="4"/>
      <c r="I1372" s="4"/>
      <c r="J1372" s="4"/>
      <c r="K1372" s="2"/>
      <c r="L1372" s="1"/>
    </row>
    <row r="1373" ht="14.25" customHeight="1">
      <c r="A1373" s="83"/>
      <c r="B1373" s="4"/>
      <c r="C1373" s="4"/>
      <c r="D1373" s="4"/>
      <c r="E1373" s="4"/>
      <c r="F1373" s="4"/>
      <c r="G1373" s="4"/>
      <c r="H1373" s="4"/>
      <c r="I1373" s="4"/>
      <c r="J1373" s="4"/>
      <c r="K1373" s="2"/>
      <c r="L1373" s="1"/>
    </row>
    <row r="1374" ht="14.25" customHeight="1">
      <c r="A1374" s="83"/>
      <c r="B1374" s="4"/>
      <c r="C1374" s="4"/>
      <c r="D1374" s="4"/>
      <c r="E1374" s="4"/>
      <c r="F1374" s="4"/>
      <c r="G1374" s="4"/>
      <c r="H1374" s="4"/>
      <c r="I1374" s="4"/>
      <c r="J1374" s="4"/>
      <c r="K1374" s="2"/>
      <c r="L1374" s="1"/>
    </row>
    <row r="1375" ht="14.25" customHeight="1">
      <c r="A1375" s="83"/>
      <c r="B1375" s="4"/>
      <c r="C1375" s="4"/>
      <c r="D1375" s="4"/>
      <c r="E1375" s="4"/>
      <c r="F1375" s="4"/>
      <c r="G1375" s="4"/>
      <c r="H1375" s="4"/>
      <c r="I1375" s="4"/>
      <c r="J1375" s="4"/>
      <c r="K1375" s="2"/>
      <c r="L1375" s="1"/>
    </row>
    <row r="1376" ht="14.25" customHeight="1">
      <c r="A1376" s="83"/>
      <c r="B1376" s="4"/>
      <c r="C1376" s="4"/>
      <c r="D1376" s="4"/>
      <c r="E1376" s="4"/>
      <c r="F1376" s="4"/>
      <c r="G1376" s="4"/>
      <c r="H1376" s="4"/>
      <c r="I1376" s="4"/>
      <c r="J1376" s="4"/>
      <c r="K1376" s="2"/>
      <c r="L1376" s="1"/>
    </row>
    <row r="1377" ht="14.25" customHeight="1">
      <c r="A1377" s="83"/>
      <c r="B1377" s="4"/>
      <c r="C1377" s="4"/>
      <c r="D1377" s="4"/>
      <c r="E1377" s="4"/>
      <c r="F1377" s="4"/>
      <c r="G1377" s="4"/>
      <c r="H1377" s="4"/>
      <c r="I1377" s="4"/>
      <c r="J1377" s="4"/>
      <c r="K1377" s="2"/>
      <c r="L1377" s="1"/>
    </row>
    <row r="1378" ht="14.25" customHeight="1">
      <c r="A1378" s="83"/>
      <c r="B1378" s="4"/>
      <c r="C1378" s="4"/>
      <c r="D1378" s="4"/>
      <c r="E1378" s="4"/>
      <c r="F1378" s="4"/>
      <c r="G1378" s="4"/>
      <c r="H1378" s="4"/>
      <c r="I1378" s="4"/>
      <c r="J1378" s="4"/>
      <c r="K1378" s="2"/>
      <c r="L1378" s="1"/>
    </row>
    <row r="1379" ht="14.25" customHeight="1">
      <c r="A1379" s="83"/>
      <c r="B1379" s="4"/>
      <c r="C1379" s="4"/>
      <c r="D1379" s="4"/>
      <c r="E1379" s="4"/>
      <c r="F1379" s="4"/>
      <c r="G1379" s="4"/>
      <c r="H1379" s="4"/>
      <c r="I1379" s="4"/>
      <c r="J1379" s="4"/>
      <c r="K1379" s="2"/>
      <c r="L1379" s="1"/>
    </row>
    <row r="1380" ht="14.25" customHeight="1">
      <c r="A1380" s="83"/>
      <c r="B1380" s="4"/>
      <c r="C1380" s="4"/>
      <c r="D1380" s="4"/>
      <c r="E1380" s="4"/>
      <c r="F1380" s="4"/>
      <c r="G1380" s="4"/>
      <c r="H1380" s="4"/>
      <c r="I1380" s="4"/>
      <c r="J1380" s="4"/>
      <c r="K1380" s="2"/>
      <c r="L1380" s="1"/>
    </row>
    <row r="1381" ht="14.25" customHeight="1">
      <c r="A1381" s="83"/>
      <c r="B1381" s="4"/>
      <c r="C1381" s="4"/>
      <c r="D1381" s="4"/>
      <c r="E1381" s="4"/>
      <c r="F1381" s="4"/>
      <c r="G1381" s="4"/>
      <c r="H1381" s="4"/>
      <c r="I1381" s="4"/>
      <c r="J1381" s="4"/>
      <c r="K1381" s="2"/>
      <c r="L1381" s="1"/>
    </row>
    <row r="1382" ht="14.25" customHeight="1">
      <c r="A1382" s="83"/>
      <c r="B1382" s="4"/>
      <c r="C1382" s="4"/>
      <c r="D1382" s="4"/>
      <c r="E1382" s="4"/>
      <c r="F1382" s="4"/>
      <c r="G1382" s="4"/>
      <c r="H1382" s="4"/>
      <c r="I1382" s="4"/>
      <c r="J1382" s="4"/>
      <c r="K1382" s="2"/>
      <c r="L1382" s="1"/>
    </row>
    <row r="1383" ht="14.25" customHeight="1">
      <c r="A1383" s="83"/>
      <c r="B1383" s="4"/>
      <c r="C1383" s="4"/>
      <c r="D1383" s="4"/>
      <c r="E1383" s="4"/>
      <c r="F1383" s="4"/>
      <c r="G1383" s="4"/>
      <c r="H1383" s="4"/>
      <c r="I1383" s="4"/>
      <c r="J1383" s="4"/>
      <c r="K1383" s="2"/>
      <c r="L1383" s="1"/>
    </row>
    <row r="1384" ht="14.25" customHeight="1">
      <c r="A1384" s="83"/>
      <c r="B1384" s="4"/>
      <c r="C1384" s="4"/>
      <c r="D1384" s="4"/>
      <c r="E1384" s="4"/>
      <c r="F1384" s="4"/>
      <c r="G1384" s="4"/>
      <c r="H1384" s="4"/>
      <c r="I1384" s="4"/>
      <c r="J1384" s="4"/>
      <c r="K1384" s="2"/>
      <c r="L1384" s="1"/>
    </row>
    <row r="1385" ht="14.25" customHeight="1">
      <c r="A1385" s="83"/>
      <c r="B1385" s="4"/>
      <c r="C1385" s="4"/>
      <c r="D1385" s="4"/>
      <c r="E1385" s="4"/>
      <c r="F1385" s="4"/>
      <c r="G1385" s="4"/>
      <c r="H1385" s="4"/>
      <c r="I1385" s="4"/>
      <c r="J1385" s="4"/>
      <c r="K1385" s="2"/>
      <c r="L1385" s="1"/>
    </row>
    <row r="1386" ht="14.25" customHeight="1">
      <c r="A1386" s="83"/>
      <c r="B1386" s="4"/>
      <c r="C1386" s="4"/>
      <c r="D1386" s="4"/>
      <c r="E1386" s="4"/>
      <c r="F1386" s="4"/>
      <c r="G1386" s="4"/>
      <c r="H1386" s="4"/>
      <c r="I1386" s="4"/>
      <c r="J1386" s="4"/>
      <c r="K1386" s="2"/>
      <c r="L1386" s="1"/>
    </row>
    <row r="1387" ht="14.25" customHeight="1">
      <c r="A1387" s="83"/>
      <c r="B1387" s="4"/>
      <c r="C1387" s="4"/>
      <c r="D1387" s="4"/>
      <c r="E1387" s="4"/>
      <c r="F1387" s="4"/>
      <c r="G1387" s="4"/>
      <c r="H1387" s="4"/>
      <c r="I1387" s="4"/>
      <c r="J1387" s="4"/>
      <c r="K1387" s="2"/>
      <c r="L1387" s="1"/>
    </row>
    <row r="1388" ht="14.25" customHeight="1">
      <c r="A1388" s="83"/>
      <c r="B1388" s="4"/>
      <c r="C1388" s="4"/>
      <c r="D1388" s="4"/>
      <c r="E1388" s="4"/>
      <c r="F1388" s="4"/>
      <c r="G1388" s="4"/>
      <c r="H1388" s="4"/>
      <c r="I1388" s="4"/>
      <c r="J1388" s="4"/>
      <c r="K1388" s="2"/>
      <c r="L1388" s="1"/>
    </row>
    <row r="1389" ht="14.25" customHeight="1">
      <c r="A1389" s="83"/>
      <c r="B1389" s="4"/>
      <c r="C1389" s="4"/>
      <c r="D1389" s="4"/>
      <c r="E1389" s="4"/>
      <c r="F1389" s="4"/>
      <c r="G1389" s="4"/>
      <c r="H1389" s="4"/>
      <c r="I1389" s="4"/>
      <c r="J1389" s="4"/>
      <c r="K1389" s="2"/>
      <c r="L1389" s="1"/>
    </row>
    <row r="1390" ht="14.25" customHeight="1">
      <c r="A1390" s="83"/>
      <c r="B1390" s="4"/>
      <c r="C1390" s="4"/>
      <c r="D1390" s="4"/>
      <c r="E1390" s="4"/>
      <c r="F1390" s="4"/>
      <c r="G1390" s="4"/>
      <c r="H1390" s="4"/>
      <c r="I1390" s="4"/>
      <c r="J1390" s="4"/>
      <c r="K1390" s="2"/>
      <c r="L1390" s="1"/>
    </row>
    <row r="1391" ht="14.25" customHeight="1">
      <c r="A1391" s="83"/>
      <c r="B1391" s="4"/>
      <c r="C1391" s="4"/>
      <c r="D1391" s="4"/>
      <c r="E1391" s="4"/>
      <c r="F1391" s="4"/>
      <c r="G1391" s="4"/>
      <c r="H1391" s="4"/>
      <c r="I1391" s="4"/>
      <c r="J1391" s="4"/>
      <c r="K1391" s="2"/>
      <c r="L1391" s="1"/>
    </row>
    <row r="1392" ht="14.25" customHeight="1">
      <c r="A1392" s="83"/>
      <c r="B1392" s="4"/>
      <c r="C1392" s="4"/>
      <c r="D1392" s="4"/>
      <c r="E1392" s="4"/>
      <c r="F1392" s="4"/>
      <c r="G1392" s="4"/>
      <c r="H1392" s="4"/>
      <c r="I1392" s="4"/>
      <c r="J1392" s="4"/>
      <c r="K1392" s="2"/>
      <c r="L1392" s="1"/>
    </row>
    <row r="1393" ht="14.25" customHeight="1">
      <c r="A1393" s="83"/>
      <c r="B1393" s="4"/>
      <c r="C1393" s="4"/>
      <c r="D1393" s="4"/>
      <c r="E1393" s="4"/>
      <c r="F1393" s="4"/>
      <c r="G1393" s="4"/>
      <c r="H1393" s="4"/>
      <c r="I1393" s="4"/>
      <c r="J1393" s="4"/>
      <c r="K1393" s="2"/>
      <c r="L1393" s="1"/>
    </row>
    <row r="1394" ht="14.25" customHeight="1">
      <c r="A1394" s="83"/>
      <c r="B1394" s="4"/>
      <c r="C1394" s="4"/>
      <c r="D1394" s="4"/>
      <c r="E1394" s="4"/>
      <c r="F1394" s="4"/>
      <c r="G1394" s="4"/>
      <c r="H1394" s="4"/>
      <c r="I1394" s="4"/>
      <c r="J1394" s="4"/>
      <c r="K1394" s="2"/>
      <c r="L1394" s="1"/>
    </row>
    <row r="1395" ht="14.25" customHeight="1">
      <c r="A1395" s="83"/>
      <c r="B1395" s="4"/>
      <c r="C1395" s="4"/>
      <c r="D1395" s="4"/>
      <c r="E1395" s="4"/>
      <c r="F1395" s="4"/>
      <c r="G1395" s="4"/>
      <c r="H1395" s="4"/>
      <c r="I1395" s="4"/>
      <c r="J1395" s="4"/>
      <c r="K1395" s="2"/>
      <c r="L1395" s="1"/>
    </row>
    <row r="1396" ht="14.25" customHeight="1">
      <c r="A1396" s="83"/>
      <c r="B1396" s="4"/>
      <c r="C1396" s="4"/>
      <c r="D1396" s="4"/>
      <c r="E1396" s="4"/>
      <c r="F1396" s="4"/>
      <c r="G1396" s="4"/>
      <c r="H1396" s="4"/>
      <c r="I1396" s="4"/>
      <c r="J1396" s="4"/>
      <c r="K1396" s="2"/>
      <c r="L1396" s="1"/>
    </row>
    <row r="1397" ht="14.25" customHeight="1">
      <c r="A1397" s="83"/>
      <c r="B1397" s="4"/>
      <c r="C1397" s="4"/>
      <c r="D1397" s="4"/>
      <c r="E1397" s="4"/>
      <c r="F1397" s="4"/>
      <c r="G1397" s="4"/>
      <c r="H1397" s="4"/>
      <c r="I1397" s="4"/>
      <c r="J1397" s="4"/>
      <c r="K1397" s="2"/>
      <c r="L1397" s="1"/>
    </row>
    <row r="1398" ht="14.25" customHeight="1">
      <c r="A1398" s="83"/>
      <c r="B1398" s="4"/>
      <c r="C1398" s="4"/>
      <c r="D1398" s="4"/>
      <c r="E1398" s="4"/>
      <c r="F1398" s="4"/>
      <c r="G1398" s="4"/>
      <c r="H1398" s="4"/>
      <c r="I1398" s="4"/>
      <c r="J1398" s="4"/>
      <c r="K1398" s="2"/>
      <c r="L1398" s="1"/>
    </row>
    <row r="1399" ht="14.25" customHeight="1">
      <c r="A1399" s="83"/>
      <c r="B1399" s="4"/>
      <c r="C1399" s="4"/>
      <c r="D1399" s="4"/>
      <c r="E1399" s="4"/>
      <c r="F1399" s="4"/>
      <c r="G1399" s="4"/>
      <c r="H1399" s="4"/>
      <c r="I1399" s="4"/>
      <c r="J1399" s="4"/>
      <c r="K1399" s="2"/>
      <c r="L1399" s="1"/>
    </row>
    <row r="1400" ht="14.25" customHeight="1">
      <c r="A1400" s="83"/>
      <c r="B1400" s="4"/>
      <c r="C1400" s="4"/>
      <c r="D1400" s="4"/>
      <c r="E1400" s="4"/>
      <c r="F1400" s="4"/>
      <c r="G1400" s="4"/>
      <c r="H1400" s="4"/>
      <c r="I1400" s="4"/>
      <c r="J1400" s="4"/>
      <c r="K1400" s="2"/>
      <c r="L1400" s="1"/>
    </row>
    <row r="1401" ht="14.25" customHeight="1">
      <c r="A1401" s="83"/>
      <c r="B1401" s="4"/>
      <c r="C1401" s="4"/>
      <c r="D1401" s="4"/>
      <c r="E1401" s="4"/>
      <c r="F1401" s="4"/>
      <c r="G1401" s="4"/>
      <c r="H1401" s="4"/>
      <c r="I1401" s="4"/>
      <c r="J1401" s="4"/>
      <c r="K1401" s="2"/>
      <c r="L1401" s="1"/>
    </row>
    <row r="1402" ht="14.25" customHeight="1">
      <c r="A1402" s="83"/>
      <c r="B1402" s="4"/>
      <c r="C1402" s="4"/>
      <c r="D1402" s="4"/>
      <c r="E1402" s="4"/>
      <c r="F1402" s="4"/>
      <c r="G1402" s="4"/>
      <c r="H1402" s="4"/>
      <c r="I1402" s="4"/>
      <c r="J1402" s="4"/>
      <c r="K1402" s="2"/>
      <c r="L1402" s="1"/>
    </row>
    <row r="1403" ht="14.25" customHeight="1">
      <c r="A1403" s="83"/>
      <c r="B1403" s="4"/>
      <c r="C1403" s="4"/>
      <c r="D1403" s="4"/>
      <c r="E1403" s="4"/>
      <c r="F1403" s="4"/>
      <c r="G1403" s="4"/>
      <c r="H1403" s="4"/>
      <c r="I1403" s="4"/>
      <c r="J1403" s="4"/>
      <c r="K1403" s="2"/>
      <c r="L1403" s="1"/>
    </row>
    <row r="1404" ht="14.25" customHeight="1">
      <c r="A1404" s="83"/>
      <c r="B1404" s="4"/>
      <c r="C1404" s="4"/>
      <c r="D1404" s="4"/>
      <c r="E1404" s="4"/>
      <c r="F1404" s="4"/>
      <c r="G1404" s="4"/>
      <c r="H1404" s="4"/>
      <c r="I1404" s="4"/>
      <c r="J1404" s="4"/>
      <c r="K1404" s="2"/>
      <c r="L1404" s="1"/>
    </row>
    <row r="1405" ht="14.25" customHeight="1">
      <c r="A1405" s="83"/>
      <c r="B1405" s="4"/>
      <c r="C1405" s="4"/>
      <c r="D1405" s="4"/>
      <c r="E1405" s="4"/>
      <c r="F1405" s="4"/>
      <c r="G1405" s="4"/>
      <c r="H1405" s="4"/>
      <c r="I1405" s="4"/>
      <c r="J1405" s="4"/>
      <c r="K1405" s="2"/>
      <c r="L1405" s="1"/>
    </row>
    <row r="1406" ht="14.25" customHeight="1">
      <c r="A1406" s="83"/>
      <c r="B1406" s="4"/>
      <c r="C1406" s="4"/>
      <c r="D1406" s="4"/>
      <c r="E1406" s="4"/>
      <c r="F1406" s="4"/>
      <c r="G1406" s="4"/>
      <c r="H1406" s="4"/>
      <c r="I1406" s="4"/>
      <c r="J1406" s="4"/>
      <c r="K1406" s="2"/>
      <c r="L1406" s="1"/>
    </row>
    <row r="1407" ht="14.25" customHeight="1">
      <c r="A1407" s="83"/>
      <c r="B1407" s="4"/>
      <c r="C1407" s="4"/>
      <c r="D1407" s="4"/>
      <c r="E1407" s="4"/>
      <c r="F1407" s="4"/>
      <c r="G1407" s="4"/>
      <c r="H1407" s="4"/>
      <c r="I1407" s="4"/>
      <c r="J1407" s="4"/>
      <c r="K1407" s="2"/>
      <c r="L1407" s="1"/>
    </row>
    <row r="1408" ht="14.25" customHeight="1">
      <c r="A1408" s="83"/>
      <c r="B1408" s="4"/>
      <c r="C1408" s="4"/>
      <c r="D1408" s="4"/>
      <c r="E1408" s="4"/>
      <c r="F1408" s="4"/>
      <c r="G1408" s="4"/>
      <c r="H1408" s="4"/>
      <c r="I1408" s="4"/>
      <c r="J1408" s="4"/>
      <c r="K1408" s="2"/>
      <c r="L1408" s="1"/>
    </row>
    <row r="1409" ht="14.25" customHeight="1">
      <c r="A1409" s="83"/>
      <c r="B1409" s="4"/>
      <c r="C1409" s="4"/>
      <c r="D1409" s="4"/>
      <c r="E1409" s="4"/>
      <c r="F1409" s="4"/>
      <c r="G1409" s="4"/>
      <c r="H1409" s="4"/>
      <c r="I1409" s="4"/>
      <c r="J1409" s="4"/>
      <c r="K1409" s="2"/>
      <c r="L1409" s="1"/>
    </row>
    <row r="1410" ht="14.25" customHeight="1">
      <c r="A1410" s="83"/>
      <c r="B1410" s="4"/>
      <c r="C1410" s="4"/>
      <c r="D1410" s="4"/>
      <c r="E1410" s="4"/>
      <c r="F1410" s="4"/>
      <c r="G1410" s="4"/>
      <c r="H1410" s="4"/>
      <c r="I1410" s="4"/>
      <c r="J1410" s="4"/>
      <c r="K1410" s="2"/>
      <c r="L1410" s="1"/>
    </row>
    <row r="1411" ht="14.25" customHeight="1">
      <c r="A1411" s="83"/>
      <c r="B1411" s="4"/>
      <c r="C1411" s="4"/>
      <c r="D1411" s="4"/>
      <c r="E1411" s="4"/>
      <c r="F1411" s="4"/>
      <c r="G1411" s="4"/>
      <c r="H1411" s="4"/>
      <c r="I1411" s="4"/>
      <c r="J1411" s="4"/>
      <c r="K1411" s="2"/>
      <c r="L1411" s="1"/>
    </row>
    <row r="1412" ht="14.25" customHeight="1">
      <c r="A1412" s="83"/>
      <c r="B1412" s="4"/>
      <c r="C1412" s="4"/>
      <c r="D1412" s="4"/>
      <c r="E1412" s="4"/>
      <c r="F1412" s="4"/>
      <c r="G1412" s="4"/>
      <c r="H1412" s="4"/>
      <c r="I1412" s="4"/>
      <c r="J1412" s="4"/>
      <c r="K1412" s="2"/>
      <c r="L1412" s="1"/>
    </row>
    <row r="1413" ht="14.25" customHeight="1">
      <c r="A1413" s="83"/>
      <c r="B1413" s="4"/>
      <c r="C1413" s="4"/>
      <c r="D1413" s="4"/>
      <c r="E1413" s="4"/>
      <c r="F1413" s="4"/>
      <c r="G1413" s="4"/>
      <c r="H1413" s="4"/>
      <c r="I1413" s="4"/>
      <c r="J1413" s="4"/>
      <c r="K1413" s="2"/>
      <c r="L1413" s="1"/>
    </row>
    <row r="1414" ht="14.25" customHeight="1">
      <c r="A1414" s="83"/>
      <c r="B1414" s="4"/>
      <c r="C1414" s="4"/>
      <c r="D1414" s="4"/>
      <c r="E1414" s="4"/>
      <c r="F1414" s="4"/>
      <c r="G1414" s="4"/>
      <c r="H1414" s="4"/>
      <c r="I1414" s="4"/>
      <c r="J1414" s="4"/>
      <c r="K1414" s="2"/>
      <c r="L1414" s="1"/>
    </row>
    <row r="1415" ht="14.25" customHeight="1">
      <c r="A1415" s="83"/>
      <c r="B1415" s="4"/>
      <c r="C1415" s="4"/>
      <c r="D1415" s="4"/>
      <c r="E1415" s="4"/>
      <c r="F1415" s="4"/>
      <c r="G1415" s="4"/>
      <c r="H1415" s="4"/>
      <c r="I1415" s="4"/>
      <c r="J1415" s="4"/>
      <c r="K1415" s="2"/>
      <c r="L1415" s="1"/>
    </row>
    <row r="1416" ht="14.25" customHeight="1">
      <c r="A1416" s="83"/>
      <c r="B1416" s="4"/>
      <c r="C1416" s="4"/>
      <c r="D1416" s="4"/>
      <c r="E1416" s="4"/>
      <c r="F1416" s="4"/>
      <c r="G1416" s="4"/>
      <c r="H1416" s="4"/>
      <c r="I1416" s="4"/>
      <c r="J1416" s="4"/>
      <c r="K1416" s="2"/>
      <c r="L1416" s="1"/>
    </row>
    <row r="1417" ht="14.25" customHeight="1">
      <c r="A1417" s="83"/>
      <c r="B1417" s="4"/>
      <c r="C1417" s="4"/>
      <c r="D1417" s="4"/>
      <c r="E1417" s="4"/>
      <c r="F1417" s="4"/>
      <c r="G1417" s="4"/>
      <c r="H1417" s="4"/>
      <c r="I1417" s="4"/>
      <c r="J1417" s="4"/>
      <c r="K1417" s="2"/>
      <c r="L1417" s="1"/>
    </row>
    <row r="1418" ht="14.25" customHeight="1">
      <c r="A1418" s="83"/>
      <c r="B1418" s="4"/>
      <c r="C1418" s="4"/>
      <c r="D1418" s="4"/>
      <c r="E1418" s="4"/>
      <c r="F1418" s="4"/>
      <c r="G1418" s="4"/>
      <c r="H1418" s="4"/>
      <c r="I1418" s="4"/>
      <c r="J1418" s="4"/>
      <c r="K1418" s="2"/>
      <c r="L1418" s="1"/>
    </row>
    <row r="1419" ht="14.25" customHeight="1">
      <c r="A1419" s="83"/>
      <c r="B1419" s="4"/>
      <c r="C1419" s="4"/>
      <c r="D1419" s="4"/>
      <c r="E1419" s="4"/>
      <c r="F1419" s="4"/>
      <c r="G1419" s="4"/>
      <c r="H1419" s="4"/>
      <c r="I1419" s="4"/>
      <c r="J1419" s="4"/>
      <c r="K1419" s="2"/>
      <c r="L1419" s="1"/>
    </row>
    <row r="1420" ht="14.25" customHeight="1">
      <c r="A1420" s="83"/>
      <c r="B1420" s="4"/>
      <c r="C1420" s="4"/>
      <c r="D1420" s="4"/>
      <c r="E1420" s="4"/>
      <c r="F1420" s="4"/>
      <c r="G1420" s="4"/>
      <c r="H1420" s="4"/>
      <c r="I1420" s="4"/>
      <c r="J1420" s="4"/>
      <c r="K1420" s="2"/>
      <c r="L1420" s="1"/>
    </row>
    <row r="1421" ht="14.25" customHeight="1">
      <c r="A1421" s="83"/>
      <c r="B1421" s="4"/>
      <c r="C1421" s="4"/>
      <c r="D1421" s="4"/>
      <c r="E1421" s="4"/>
      <c r="F1421" s="4"/>
      <c r="G1421" s="4"/>
      <c r="H1421" s="4"/>
      <c r="I1421" s="4"/>
      <c r="J1421" s="4"/>
      <c r="K1421" s="2"/>
      <c r="L1421" s="1"/>
    </row>
    <row r="1422" ht="14.25" customHeight="1">
      <c r="A1422" s="83"/>
      <c r="B1422" s="4"/>
      <c r="C1422" s="4"/>
      <c r="D1422" s="4"/>
      <c r="E1422" s="4"/>
      <c r="F1422" s="4"/>
      <c r="G1422" s="4"/>
      <c r="H1422" s="4"/>
      <c r="I1422" s="4"/>
      <c r="J1422" s="4"/>
      <c r="K1422" s="2"/>
      <c r="L1422" s="1"/>
    </row>
    <row r="1423" ht="14.25" customHeight="1">
      <c r="A1423" s="83"/>
      <c r="B1423" s="4"/>
      <c r="C1423" s="4"/>
      <c r="D1423" s="4"/>
      <c r="E1423" s="4"/>
      <c r="F1423" s="4"/>
      <c r="G1423" s="4"/>
      <c r="H1423" s="4"/>
      <c r="I1423" s="4"/>
      <c r="J1423" s="4"/>
      <c r="K1423" s="2"/>
      <c r="L1423" s="1"/>
    </row>
    <row r="1424" ht="14.25" customHeight="1">
      <c r="A1424" s="83"/>
      <c r="B1424" s="4"/>
      <c r="C1424" s="4"/>
      <c r="D1424" s="4"/>
      <c r="E1424" s="4"/>
      <c r="F1424" s="4"/>
      <c r="G1424" s="4"/>
      <c r="H1424" s="4"/>
      <c r="I1424" s="4"/>
      <c r="J1424" s="4"/>
      <c r="K1424" s="2"/>
      <c r="L1424" s="1"/>
    </row>
    <row r="1425" ht="14.25" customHeight="1">
      <c r="A1425" s="83"/>
      <c r="B1425" s="4"/>
      <c r="C1425" s="4"/>
      <c r="D1425" s="4"/>
      <c r="E1425" s="4"/>
      <c r="F1425" s="4"/>
      <c r="G1425" s="4"/>
      <c r="H1425" s="4"/>
      <c r="I1425" s="4"/>
      <c r="J1425" s="4"/>
      <c r="K1425" s="2"/>
      <c r="L1425" s="1"/>
    </row>
    <row r="1426" ht="14.25" customHeight="1">
      <c r="A1426" s="83"/>
      <c r="B1426" s="4"/>
      <c r="C1426" s="4"/>
      <c r="D1426" s="4"/>
      <c r="E1426" s="4"/>
      <c r="F1426" s="4"/>
      <c r="G1426" s="4"/>
      <c r="H1426" s="4"/>
      <c r="I1426" s="4"/>
      <c r="J1426" s="4"/>
      <c r="K1426" s="2"/>
      <c r="L1426" s="1"/>
    </row>
    <row r="1427" ht="14.25" customHeight="1">
      <c r="A1427" s="83"/>
      <c r="B1427" s="4"/>
      <c r="C1427" s="4"/>
      <c r="D1427" s="4"/>
      <c r="E1427" s="4"/>
      <c r="F1427" s="4"/>
      <c r="G1427" s="4"/>
      <c r="H1427" s="4"/>
      <c r="I1427" s="4"/>
      <c r="J1427" s="4"/>
      <c r="K1427" s="2"/>
      <c r="L1427" s="1"/>
    </row>
    <row r="1428" ht="14.25" customHeight="1">
      <c r="A1428" s="83"/>
      <c r="B1428" s="4"/>
      <c r="C1428" s="4"/>
      <c r="D1428" s="4"/>
      <c r="E1428" s="4"/>
      <c r="F1428" s="4"/>
      <c r="G1428" s="4"/>
      <c r="H1428" s="4"/>
      <c r="I1428" s="4"/>
      <c r="J1428" s="4"/>
      <c r="K1428" s="2"/>
      <c r="L1428" s="1"/>
    </row>
    <row r="1429" ht="14.25" customHeight="1">
      <c r="A1429" s="83"/>
      <c r="B1429" s="4"/>
      <c r="C1429" s="4"/>
      <c r="D1429" s="4"/>
      <c r="E1429" s="4"/>
      <c r="F1429" s="4"/>
      <c r="G1429" s="4"/>
      <c r="H1429" s="4"/>
      <c r="I1429" s="4"/>
      <c r="J1429" s="4"/>
      <c r="K1429" s="2"/>
      <c r="L1429" s="1"/>
    </row>
    <row r="1430" ht="14.25" customHeight="1">
      <c r="A1430" s="83"/>
      <c r="B1430" s="4"/>
      <c r="C1430" s="4"/>
      <c r="D1430" s="4"/>
      <c r="E1430" s="4"/>
      <c r="F1430" s="4"/>
      <c r="G1430" s="4"/>
      <c r="H1430" s="4"/>
      <c r="I1430" s="4"/>
      <c r="J1430" s="4"/>
      <c r="K1430" s="2"/>
      <c r="L1430" s="1"/>
    </row>
    <row r="1431" ht="14.25" customHeight="1">
      <c r="A1431" s="83"/>
      <c r="B1431" s="4"/>
      <c r="C1431" s="4"/>
      <c r="D1431" s="4"/>
      <c r="E1431" s="4"/>
      <c r="F1431" s="4"/>
      <c r="G1431" s="4"/>
      <c r="H1431" s="4"/>
      <c r="I1431" s="4"/>
      <c r="J1431" s="4"/>
      <c r="K1431" s="2"/>
      <c r="L1431" s="1"/>
    </row>
    <row r="1432" ht="14.25" customHeight="1">
      <c r="A1432" s="83"/>
      <c r="B1432" s="4"/>
      <c r="C1432" s="4"/>
      <c r="D1432" s="4"/>
      <c r="E1432" s="4"/>
      <c r="F1432" s="4"/>
      <c r="G1432" s="4"/>
      <c r="H1432" s="4"/>
      <c r="I1432" s="4"/>
      <c r="J1432" s="4"/>
      <c r="K1432" s="2"/>
      <c r="L1432" s="1"/>
    </row>
    <row r="1433" ht="14.25" customHeight="1">
      <c r="A1433" s="83"/>
      <c r="B1433" s="4"/>
      <c r="C1433" s="4"/>
      <c r="D1433" s="4"/>
      <c r="E1433" s="4"/>
      <c r="F1433" s="4"/>
      <c r="G1433" s="4"/>
      <c r="H1433" s="4"/>
      <c r="I1433" s="4"/>
      <c r="J1433" s="4"/>
      <c r="K1433" s="2"/>
      <c r="L1433" s="1"/>
    </row>
    <row r="1434" ht="14.25" customHeight="1">
      <c r="A1434" s="83"/>
      <c r="B1434" s="4"/>
      <c r="C1434" s="4"/>
      <c r="D1434" s="4"/>
      <c r="E1434" s="4"/>
      <c r="F1434" s="4"/>
      <c r="G1434" s="4"/>
      <c r="H1434" s="4"/>
      <c r="I1434" s="4"/>
      <c r="J1434" s="4"/>
      <c r="K1434" s="2"/>
      <c r="L1434" s="1"/>
    </row>
    <row r="1435" ht="14.25" customHeight="1">
      <c r="A1435" s="83"/>
      <c r="B1435" s="4"/>
      <c r="C1435" s="4"/>
      <c r="D1435" s="4"/>
      <c r="E1435" s="4"/>
      <c r="F1435" s="4"/>
      <c r="G1435" s="4"/>
      <c r="H1435" s="4"/>
      <c r="I1435" s="4"/>
      <c r="J1435" s="4"/>
      <c r="K1435" s="2"/>
      <c r="L1435" s="1"/>
    </row>
    <row r="1436" ht="14.25" customHeight="1">
      <c r="A1436" s="83"/>
      <c r="B1436" s="4"/>
      <c r="C1436" s="4"/>
      <c r="D1436" s="4"/>
      <c r="E1436" s="4"/>
      <c r="F1436" s="4"/>
      <c r="G1436" s="4"/>
      <c r="H1436" s="4"/>
      <c r="I1436" s="4"/>
      <c r="J1436" s="4"/>
      <c r="K1436" s="2"/>
      <c r="L1436" s="1"/>
    </row>
    <row r="1437" ht="14.25" customHeight="1">
      <c r="A1437" s="83"/>
      <c r="B1437" s="4"/>
      <c r="C1437" s="4"/>
      <c r="D1437" s="4"/>
      <c r="E1437" s="4"/>
      <c r="F1437" s="4"/>
      <c r="G1437" s="4"/>
      <c r="H1437" s="4"/>
      <c r="I1437" s="4"/>
      <c r="J1437" s="4"/>
      <c r="K1437" s="2"/>
      <c r="L1437" s="1"/>
    </row>
    <row r="1438" ht="14.25" customHeight="1">
      <c r="A1438" s="83"/>
      <c r="B1438" s="4"/>
      <c r="C1438" s="4"/>
      <c r="D1438" s="4"/>
      <c r="E1438" s="4"/>
      <c r="F1438" s="4"/>
      <c r="G1438" s="4"/>
      <c r="H1438" s="4"/>
      <c r="I1438" s="4"/>
      <c r="J1438" s="4"/>
      <c r="K1438" s="2"/>
      <c r="L1438" s="1"/>
    </row>
    <row r="1439" ht="14.25" customHeight="1">
      <c r="A1439" s="83"/>
      <c r="B1439" s="4"/>
      <c r="C1439" s="4"/>
      <c r="D1439" s="4"/>
      <c r="E1439" s="4"/>
      <c r="F1439" s="4"/>
      <c r="G1439" s="4"/>
      <c r="H1439" s="4"/>
      <c r="I1439" s="4"/>
      <c r="J1439" s="4"/>
      <c r="K1439" s="2"/>
      <c r="L1439" s="1"/>
    </row>
    <row r="1440" ht="14.25" customHeight="1">
      <c r="A1440" s="83"/>
      <c r="B1440" s="4"/>
      <c r="C1440" s="4"/>
      <c r="D1440" s="4"/>
      <c r="E1440" s="4"/>
      <c r="F1440" s="4"/>
      <c r="G1440" s="4"/>
      <c r="H1440" s="4"/>
      <c r="I1440" s="4"/>
      <c r="J1440" s="4"/>
      <c r="K1440" s="2"/>
      <c r="L1440" s="1"/>
    </row>
    <row r="1441" ht="14.25" customHeight="1">
      <c r="A1441" s="83"/>
      <c r="B1441" s="4"/>
      <c r="C1441" s="4"/>
      <c r="D1441" s="4"/>
      <c r="E1441" s="4"/>
      <c r="F1441" s="4"/>
      <c r="G1441" s="4"/>
      <c r="H1441" s="4"/>
      <c r="I1441" s="4"/>
      <c r="J1441" s="4"/>
      <c r="K1441" s="2"/>
      <c r="L1441" s="1"/>
    </row>
    <row r="1442" ht="14.25" customHeight="1">
      <c r="A1442" s="83"/>
      <c r="B1442" s="4"/>
      <c r="C1442" s="4"/>
      <c r="D1442" s="4"/>
      <c r="E1442" s="4"/>
      <c r="F1442" s="4"/>
      <c r="G1442" s="4"/>
      <c r="H1442" s="4"/>
      <c r="I1442" s="4"/>
      <c r="J1442" s="4"/>
      <c r="K1442" s="2"/>
      <c r="L1442" s="1"/>
    </row>
    <row r="1443" ht="14.25" customHeight="1">
      <c r="A1443" s="83"/>
      <c r="B1443" s="4"/>
      <c r="C1443" s="4"/>
      <c r="D1443" s="4"/>
      <c r="E1443" s="4"/>
      <c r="F1443" s="4"/>
      <c r="G1443" s="4"/>
      <c r="H1443" s="4"/>
      <c r="I1443" s="4"/>
      <c r="J1443" s="4"/>
      <c r="K1443" s="2"/>
      <c r="L1443" s="1"/>
    </row>
    <row r="1444" ht="14.25" customHeight="1">
      <c r="A1444" s="83"/>
      <c r="B1444" s="4"/>
      <c r="C1444" s="4"/>
      <c r="D1444" s="4"/>
      <c r="E1444" s="4"/>
      <c r="F1444" s="4"/>
      <c r="G1444" s="4"/>
      <c r="H1444" s="4"/>
      <c r="I1444" s="4"/>
      <c r="J1444" s="4"/>
      <c r="K1444" s="2"/>
      <c r="L1444" s="1"/>
    </row>
    <row r="1445" ht="14.25" customHeight="1">
      <c r="A1445" s="83"/>
      <c r="B1445" s="4"/>
      <c r="C1445" s="4"/>
      <c r="D1445" s="4"/>
      <c r="E1445" s="4"/>
      <c r="F1445" s="4"/>
      <c r="G1445" s="4"/>
      <c r="H1445" s="4"/>
      <c r="I1445" s="4"/>
      <c r="J1445" s="4"/>
      <c r="K1445" s="2"/>
      <c r="L1445" s="1"/>
    </row>
    <row r="1446" ht="14.25" customHeight="1">
      <c r="A1446" s="83"/>
      <c r="B1446" s="4"/>
      <c r="C1446" s="4"/>
      <c r="D1446" s="4"/>
      <c r="E1446" s="4"/>
      <c r="F1446" s="4"/>
      <c r="G1446" s="4"/>
      <c r="H1446" s="4"/>
      <c r="I1446" s="4"/>
      <c r="J1446" s="4"/>
      <c r="K1446" s="2"/>
      <c r="L1446" s="1"/>
    </row>
    <row r="1447" ht="14.25" customHeight="1">
      <c r="A1447" s="83"/>
      <c r="B1447" s="4"/>
      <c r="C1447" s="4"/>
      <c r="D1447" s="4"/>
      <c r="E1447" s="4"/>
      <c r="F1447" s="4"/>
      <c r="G1447" s="4"/>
      <c r="H1447" s="4"/>
      <c r="I1447" s="4"/>
      <c r="J1447" s="4"/>
      <c r="K1447" s="2"/>
      <c r="L1447" s="1"/>
    </row>
    <row r="1448" ht="14.25" customHeight="1">
      <c r="A1448" s="83"/>
      <c r="B1448" s="4"/>
      <c r="C1448" s="4"/>
      <c r="D1448" s="4"/>
      <c r="E1448" s="4"/>
      <c r="F1448" s="4"/>
      <c r="G1448" s="4"/>
      <c r="H1448" s="4"/>
      <c r="I1448" s="4"/>
      <c r="J1448" s="4"/>
      <c r="K1448" s="2"/>
      <c r="L1448" s="1"/>
    </row>
    <row r="1449" ht="14.25" customHeight="1">
      <c r="A1449" s="83"/>
      <c r="B1449" s="4"/>
      <c r="C1449" s="4"/>
      <c r="D1449" s="4"/>
      <c r="E1449" s="4"/>
      <c r="F1449" s="4"/>
      <c r="G1449" s="4"/>
      <c r="H1449" s="4"/>
      <c r="I1449" s="4"/>
      <c r="J1449" s="4"/>
      <c r="K1449" s="2"/>
      <c r="L1449" s="1"/>
    </row>
    <row r="1450" ht="14.25" customHeight="1">
      <c r="A1450" s="83"/>
      <c r="B1450" s="4"/>
      <c r="C1450" s="4"/>
      <c r="D1450" s="4"/>
      <c r="E1450" s="4"/>
      <c r="F1450" s="4"/>
      <c r="G1450" s="4"/>
      <c r="H1450" s="4"/>
      <c r="I1450" s="4"/>
      <c r="J1450" s="4"/>
      <c r="K1450" s="2"/>
      <c r="L1450" s="1"/>
    </row>
    <row r="1451" ht="14.25" customHeight="1">
      <c r="A1451" s="83"/>
      <c r="B1451" s="4"/>
      <c r="C1451" s="4"/>
      <c r="D1451" s="4"/>
      <c r="E1451" s="4"/>
      <c r="F1451" s="4"/>
      <c r="G1451" s="4"/>
      <c r="H1451" s="4"/>
      <c r="I1451" s="4"/>
      <c r="J1451" s="4"/>
      <c r="K1451" s="2"/>
      <c r="L1451" s="1"/>
    </row>
    <row r="1452" ht="14.25" customHeight="1">
      <c r="A1452" s="83"/>
      <c r="B1452" s="4"/>
      <c r="C1452" s="4"/>
      <c r="D1452" s="4"/>
      <c r="E1452" s="4"/>
      <c r="F1452" s="4"/>
      <c r="G1452" s="4"/>
      <c r="H1452" s="4"/>
      <c r="I1452" s="4"/>
      <c r="J1452" s="4"/>
      <c r="K1452" s="2"/>
      <c r="L1452" s="1"/>
    </row>
    <row r="1453" ht="14.25" customHeight="1">
      <c r="A1453" s="83"/>
      <c r="B1453" s="4"/>
      <c r="C1453" s="4"/>
      <c r="D1453" s="4"/>
      <c r="E1453" s="4"/>
      <c r="F1453" s="4"/>
      <c r="G1453" s="4"/>
      <c r="H1453" s="4"/>
      <c r="I1453" s="4"/>
      <c r="J1453" s="4"/>
      <c r="K1453" s="2"/>
      <c r="L1453" s="1"/>
    </row>
    <row r="1454" ht="14.25" customHeight="1">
      <c r="A1454" s="83"/>
      <c r="B1454" s="4"/>
      <c r="C1454" s="4"/>
      <c r="D1454" s="4"/>
      <c r="E1454" s="4"/>
      <c r="F1454" s="4"/>
      <c r="G1454" s="4"/>
      <c r="H1454" s="4"/>
      <c r="I1454" s="4"/>
      <c r="J1454" s="4"/>
      <c r="K1454" s="2"/>
      <c r="L1454" s="1"/>
    </row>
    <row r="1455" ht="14.25" customHeight="1">
      <c r="A1455" s="83"/>
      <c r="B1455" s="4"/>
      <c r="C1455" s="4"/>
      <c r="D1455" s="4"/>
      <c r="E1455" s="4"/>
      <c r="F1455" s="4"/>
      <c r="G1455" s="4"/>
      <c r="H1455" s="4"/>
      <c r="I1455" s="4"/>
      <c r="J1455" s="4"/>
      <c r="K1455" s="2"/>
      <c r="L1455" s="1"/>
    </row>
    <row r="1456" ht="14.25" customHeight="1">
      <c r="A1456" s="83"/>
      <c r="B1456" s="4"/>
      <c r="C1456" s="4"/>
      <c r="D1456" s="4"/>
      <c r="E1456" s="4"/>
      <c r="F1456" s="4"/>
      <c r="G1456" s="4"/>
      <c r="H1456" s="4"/>
      <c r="I1456" s="4"/>
      <c r="J1456" s="4"/>
      <c r="K1456" s="2"/>
      <c r="L1456" s="1"/>
    </row>
    <row r="1457" ht="14.25" customHeight="1">
      <c r="A1457" s="83"/>
      <c r="B1457" s="4"/>
      <c r="C1457" s="4"/>
      <c r="D1457" s="4"/>
      <c r="E1457" s="4"/>
      <c r="F1457" s="4"/>
      <c r="G1457" s="4"/>
      <c r="H1457" s="4"/>
      <c r="I1457" s="4"/>
      <c r="J1457" s="4"/>
      <c r="K1457" s="2"/>
      <c r="L1457" s="1"/>
    </row>
    <row r="1458" ht="14.25" customHeight="1">
      <c r="A1458" s="83"/>
      <c r="B1458" s="4"/>
      <c r="C1458" s="4"/>
      <c r="D1458" s="4"/>
      <c r="E1458" s="4"/>
      <c r="F1458" s="4"/>
      <c r="G1458" s="4"/>
      <c r="H1458" s="4"/>
      <c r="I1458" s="4"/>
      <c r="J1458" s="4"/>
      <c r="K1458" s="2"/>
      <c r="L1458" s="1"/>
    </row>
    <row r="1459" ht="14.25" customHeight="1">
      <c r="A1459" s="83"/>
      <c r="B1459" s="4"/>
      <c r="C1459" s="4"/>
      <c r="D1459" s="4"/>
      <c r="E1459" s="4"/>
      <c r="F1459" s="4"/>
      <c r="G1459" s="4"/>
      <c r="H1459" s="4"/>
      <c r="I1459" s="4"/>
      <c r="J1459" s="4"/>
      <c r="K1459" s="2"/>
      <c r="L1459" s="1"/>
    </row>
    <row r="1460" ht="14.25" customHeight="1">
      <c r="A1460" s="83"/>
      <c r="B1460" s="4"/>
      <c r="C1460" s="4"/>
      <c r="D1460" s="4"/>
      <c r="E1460" s="4"/>
      <c r="F1460" s="4"/>
      <c r="G1460" s="4"/>
      <c r="H1460" s="4"/>
      <c r="I1460" s="4"/>
      <c r="J1460" s="4"/>
      <c r="K1460" s="2"/>
      <c r="L1460" s="1"/>
    </row>
    <row r="1461" ht="14.25" customHeight="1">
      <c r="A1461" s="83"/>
      <c r="B1461" s="4"/>
      <c r="C1461" s="4"/>
      <c r="D1461" s="4"/>
      <c r="E1461" s="4"/>
      <c r="F1461" s="4"/>
      <c r="G1461" s="4"/>
      <c r="H1461" s="4"/>
      <c r="I1461" s="4"/>
      <c r="J1461" s="4"/>
      <c r="K1461" s="2"/>
      <c r="L1461" s="1"/>
    </row>
    <row r="1462" ht="14.25" customHeight="1">
      <c r="A1462" s="83"/>
      <c r="B1462" s="4"/>
      <c r="C1462" s="4"/>
      <c r="D1462" s="4"/>
      <c r="E1462" s="4"/>
      <c r="F1462" s="4"/>
      <c r="G1462" s="4"/>
      <c r="H1462" s="4"/>
      <c r="I1462" s="4"/>
      <c r="J1462" s="4"/>
      <c r="K1462" s="2"/>
      <c r="L1462" s="1"/>
    </row>
    <row r="1463" ht="14.25" customHeight="1">
      <c r="A1463" s="83"/>
      <c r="B1463" s="4"/>
      <c r="C1463" s="4"/>
      <c r="D1463" s="4"/>
      <c r="E1463" s="4"/>
      <c r="F1463" s="4"/>
      <c r="G1463" s="4"/>
      <c r="H1463" s="4"/>
      <c r="I1463" s="4"/>
      <c r="J1463" s="4"/>
      <c r="K1463" s="2"/>
      <c r="L1463" s="1"/>
    </row>
    <row r="1464" ht="14.25" customHeight="1">
      <c r="A1464" s="83"/>
      <c r="B1464" s="4"/>
      <c r="C1464" s="4"/>
      <c r="D1464" s="4"/>
      <c r="E1464" s="4"/>
      <c r="F1464" s="4"/>
      <c r="G1464" s="4"/>
      <c r="H1464" s="4"/>
      <c r="I1464" s="4"/>
      <c r="J1464" s="4"/>
      <c r="K1464" s="2"/>
      <c r="L1464" s="1"/>
    </row>
    <row r="1465" ht="14.25" customHeight="1">
      <c r="A1465" s="83"/>
      <c r="B1465" s="4"/>
      <c r="C1465" s="4"/>
      <c r="D1465" s="4"/>
      <c r="E1465" s="4"/>
      <c r="F1465" s="4"/>
      <c r="G1465" s="4"/>
      <c r="H1465" s="4"/>
      <c r="I1465" s="4"/>
      <c r="J1465" s="4"/>
      <c r="K1465" s="2"/>
      <c r="L1465" s="1"/>
    </row>
    <row r="1466" ht="14.25" customHeight="1">
      <c r="A1466" s="83"/>
      <c r="B1466" s="4"/>
      <c r="C1466" s="4"/>
      <c r="D1466" s="4"/>
      <c r="E1466" s="4"/>
      <c r="F1466" s="4"/>
      <c r="G1466" s="4"/>
      <c r="H1466" s="4"/>
      <c r="I1466" s="4"/>
      <c r="J1466" s="4"/>
      <c r="K1466" s="2"/>
      <c r="L1466" s="1"/>
    </row>
    <row r="1467" ht="14.25" customHeight="1">
      <c r="A1467" s="83"/>
      <c r="B1467" s="4"/>
      <c r="C1467" s="4"/>
      <c r="D1467" s="4"/>
      <c r="E1467" s="4"/>
      <c r="F1467" s="4"/>
      <c r="G1467" s="4"/>
      <c r="H1467" s="4"/>
      <c r="I1467" s="4"/>
      <c r="J1467" s="4"/>
      <c r="K1467" s="2"/>
      <c r="L1467" s="1"/>
    </row>
    <row r="1468" ht="14.25" customHeight="1">
      <c r="A1468" s="83"/>
      <c r="B1468" s="4"/>
      <c r="C1468" s="4"/>
      <c r="D1468" s="4"/>
      <c r="E1468" s="4"/>
      <c r="F1468" s="4"/>
      <c r="G1468" s="4"/>
      <c r="H1468" s="4"/>
      <c r="I1468" s="4"/>
      <c r="J1468" s="4"/>
      <c r="K1468" s="2"/>
      <c r="L1468" s="1"/>
    </row>
    <row r="1469" ht="14.25" customHeight="1">
      <c r="A1469" s="83"/>
      <c r="B1469" s="4"/>
      <c r="C1469" s="4"/>
      <c r="D1469" s="4"/>
      <c r="E1469" s="4"/>
      <c r="F1469" s="4"/>
      <c r="G1469" s="4"/>
      <c r="H1469" s="4"/>
      <c r="I1469" s="4"/>
      <c r="J1469" s="4"/>
      <c r="K1469" s="2"/>
      <c r="L1469" s="1"/>
    </row>
    <row r="1470" ht="14.25" customHeight="1">
      <c r="A1470" s="83"/>
      <c r="B1470" s="4"/>
      <c r="C1470" s="4"/>
      <c r="D1470" s="4"/>
      <c r="E1470" s="4"/>
      <c r="F1470" s="4"/>
      <c r="G1470" s="4"/>
      <c r="H1470" s="4"/>
      <c r="I1470" s="4"/>
      <c r="J1470" s="4"/>
      <c r="K1470" s="2"/>
      <c r="L1470" s="1"/>
    </row>
    <row r="1471" ht="14.25" customHeight="1">
      <c r="A1471" s="83"/>
      <c r="B1471" s="4"/>
      <c r="C1471" s="4"/>
      <c r="D1471" s="4"/>
      <c r="E1471" s="4"/>
      <c r="F1471" s="4"/>
      <c r="G1471" s="4"/>
      <c r="H1471" s="4"/>
      <c r="I1471" s="4"/>
      <c r="J1471" s="4"/>
      <c r="K1471" s="2"/>
      <c r="L1471" s="1"/>
    </row>
    <row r="1472" ht="14.25" customHeight="1">
      <c r="A1472" s="83"/>
      <c r="B1472" s="4"/>
      <c r="C1472" s="4"/>
      <c r="D1472" s="4"/>
      <c r="E1472" s="4"/>
      <c r="F1472" s="4"/>
      <c r="G1472" s="4"/>
      <c r="H1472" s="4"/>
      <c r="I1472" s="4"/>
      <c r="J1472" s="4"/>
      <c r="K1472" s="2"/>
      <c r="L1472" s="1"/>
    </row>
    <row r="1473" ht="14.25" customHeight="1">
      <c r="A1473" s="83"/>
      <c r="B1473" s="4"/>
      <c r="C1473" s="4"/>
      <c r="D1473" s="4"/>
      <c r="E1473" s="4"/>
      <c r="F1473" s="4"/>
      <c r="G1473" s="4"/>
      <c r="H1473" s="4"/>
      <c r="I1473" s="4"/>
      <c r="J1473" s="4"/>
      <c r="K1473" s="2"/>
      <c r="L1473" s="1"/>
    </row>
    <row r="1474" ht="14.25" customHeight="1">
      <c r="A1474" s="83"/>
      <c r="B1474" s="4"/>
      <c r="C1474" s="4"/>
      <c r="D1474" s="4"/>
      <c r="E1474" s="4"/>
      <c r="F1474" s="4"/>
      <c r="G1474" s="4"/>
      <c r="H1474" s="4"/>
      <c r="I1474" s="4"/>
      <c r="J1474" s="4"/>
      <c r="K1474" s="2"/>
      <c r="L1474" s="1"/>
    </row>
    <row r="1475" ht="14.25" customHeight="1">
      <c r="A1475" s="83"/>
      <c r="B1475" s="4"/>
      <c r="C1475" s="4"/>
      <c r="D1475" s="4"/>
      <c r="E1475" s="4"/>
      <c r="F1475" s="4"/>
      <c r="G1475" s="4"/>
      <c r="H1475" s="4"/>
      <c r="I1475" s="4"/>
      <c r="J1475" s="4"/>
      <c r="K1475" s="2"/>
      <c r="L1475" s="1"/>
    </row>
    <row r="1476" ht="14.25" customHeight="1">
      <c r="A1476" s="83"/>
      <c r="B1476" s="4"/>
      <c r="C1476" s="4"/>
      <c r="D1476" s="4"/>
      <c r="E1476" s="4"/>
      <c r="F1476" s="4"/>
      <c r="G1476" s="4"/>
      <c r="H1476" s="4"/>
      <c r="I1476" s="4"/>
      <c r="J1476" s="4"/>
      <c r="K1476" s="2"/>
      <c r="L1476" s="1"/>
    </row>
    <row r="1477" ht="14.25" customHeight="1">
      <c r="A1477" s="83"/>
      <c r="B1477" s="4"/>
      <c r="C1477" s="4"/>
      <c r="D1477" s="4"/>
      <c r="E1477" s="4"/>
      <c r="F1477" s="4"/>
      <c r="G1477" s="4"/>
      <c r="H1477" s="4"/>
      <c r="I1477" s="4"/>
      <c r="J1477" s="4"/>
      <c r="K1477" s="2"/>
      <c r="L1477" s="1"/>
    </row>
    <row r="1478" ht="14.25" customHeight="1">
      <c r="A1478" s="83"/>
      <c r="B1478" s="4"/>
      <c r="C1478" s="4"/>
      <c r="D1478" s="4"/>
      <c r="E1478" s="4"/>
      <c r="F1478" s="4"/>
      <c r="G1478" s="4"/>
      <c r="H1478" s="4"/>
      <c r="I1478" s="4"/>
      <c r="J1478" s="4"/>
      <c r="K1478" s="2"/>
      <c r="L1478" s="1"/>
    </row>
    <row r="1479" ht="14.25" customHeight="1">
      <c r="A1479" s="83"/>
      <c r="B1479" s="4"/>
      <c r="C1479" s="4"/>
      <c r="D1479" s="4"/>
      <c r="E1479" s="4"/>
      <c r="F1479" s="4"/>
      <c r="G1479" s="4"/>
      <c r="H1479" s="4"/>
      <c r="I1479" s="4"/>
      <c r="J1479" s="4"/>
      <c r="K1479" s="2"/>
      <c r="L1479" s="1"/>
    </row>
    <row r="1480" ht="14.25" customHeight="1">
      <c r="A1480" s="83"/>
      <c r="B1480" s="4"/>
      <c r="C1480" s="4"/>
      <c r="D1480" s="4"/>
      <c r="E1480" s="4"/>
      <c r="F1480" s="4"/>
      <c r="G1480" s="4"/>
      <c r="H1480" s="4"/>
      <c r="I1480" s="4"/>
      <c r="J1480" s="4"/>
      <c r="K1480" s="2"/>
      <c r="L1480" s="1"/>
    </row>
    <row r="1481" ht="14.25" customHeight="1">
      <c r="A1481" s="83"/>
      <c r="B1481" s="4"/>
      <c r="C1481" s="4"/>
      <c r="D1481" s="4"/>
      <c r="E1481" s="4"/>
      <c r="F1481" s="4"/>
      <c r="G1481" s="4"/>
      <c r="H1481" s="4"/>
      <c r="I1481" s="4"/>
      <c r="J1481" s="4"/>
      <c r="K1481" s="2"/>
      <c r="L1481" s="1"/>
    </row>
    <row r="1482" ht="14.25" customHeight="1">
      <c r="A1482" s="83"/>
      <c r="B1482" s="4"/>
      <c r="C1482" s="4"/>
      <c r="D1482" s="4"/>
      <c r="E1482" s="4"/>
      <c r="F1482" s="4"/>
      <c r="G1482" s="4"/>
      <c r="H1482" s="4"/>
      <c r="I1482" s="4"/>
      <c r="J1482" s="4"/>
      <c r="K1482" s="2"/>
      <c r="L1482" s="1"/>
    </row>
    <row r="1483" ht="14.25" customHeight="1">
      <c r="A1483" s="83"/>
      <c r="B1483" s="4"/>
      <c r="C1483" s="4"/>
      <c r="D1483" s="4"/>
      <c r="E1483" s="4"/>
      <c r="F1483" s="4"/>
      <c r="G1483" s="4"/>
      <c r="H1483" s="4"/>
      <c r="I1483" s="4"/>
      <c r="J1483" s="4"/>
      <c r="K1483" s="2"/>
      <c r="L1483" s="1"/>
    </row>
    <row r="1484" ht="14.25" customHeight="1">
      <c r="A1484" s="83"/>
      <c r="B1484" s="4"/>
      <c r="C1484" s="4"/>
      <c r="D1484" s="4"/>
      <c r="E1484" s="4"/>
      <c r="F1484" s="4"/>
      <c r="G1484" s="4"/>
      <c r="H1484" s="4"/>
      <c r="I1484" s="4"/>
      <c r="J1484" s="4"/>
      <c r="K1484" s="2"/>
      <c r="L1484" s="1"/>
    </row>
    <row r="1485" ht="14.25" customHeight="1">
      <c r="A1485" s="83"/>
      <c r="B1485" s="4"/>
      <c r="C1485" s="4"/>
      <c r="D1485" s="4"/>
      <c r="E1485" s="4"/>
      <c r="F1485" s="4"/>
      <c r="G1485" s="4"/>
      <c r="H1485" s="4"/>
      <c r="I1485" s="4"/>
      <c r="J1485" s="4"/>
      <c r="K1485" s="2"/>
      <c r="L1485" s="1"/>
    </row>
    <row r="1486" ht="14.25" customHeight="1">
      <c r="A1486" s="83"/>
      <c r="B1486" s="4"/>
      <c r="C1486" s="4"/>
      <c r="D1486" s="4"/>
      <c r="E1486" s="4"/>
      <c r="F1486" s="4"/>
      <c r="G1486" s="4"/>
      <c r="H1486" s="4"/>
      <c r="I1486" s="4"/>
      <c r="J1486" s="4"/>
      <c r="K1486" s="2"/>
      <c r="L1486" s="1"/>
    </row>
    <row r="1487" ht="14.25" customHeight="1">
      <c r="A1487" s="83"/>
      <c r="B1487" s="4"/>
      <c r="C1487" s="4"/>
      <c r="D1487" s="4"/>
      <c r="E1487" s="4"/>
      <c r="F1487" s="4"/>
      <c r="G1487" s="4"/>
      <c r="H1487" s="4"/>
      <c r="I1487" s="4"/>
      <c r="J1487" s="4"/>
      <c r="K1487" s="2"/>
      <c r="L1487" s="1"/>
    </row>
    <row r="1488" ht="14.25" customHeight="1">
      <c r="A1488" s="83"/>
      <c r="B1488" s="4"/>
      <c r="C1488" s="4"/>
      <c r="D1488" s="4"/>
      <c r="E1488" s="4"/>
      <c r="F1488" s="4"/>
      <c r="G1488" s="4"/>
      <c r="H1488" s="4"/>
      <c r="I1488" s="4"/>
      <c r="J1488" s="4"/>
      <c r="K1488" s="2"/>
      <c r="L1488" s="1"/>
    </row>
    <row r="1489" ht="14.25" customHeight="1">
      <c r="A1489" s="83"/>
      <c r="B1489" s="4"/>
      <c r="C1489" s="4"/>
      <c r="D1489" s="4"/>
      <c r="E1489" s="4"/>
      <c r="F1489" s="4"/>
      <c r="G1489" s="4"/>
      <c r="H1489" s="4"/>
      <c r="I1489" s="4"/>
      <c r="J1489" s="4"/>
      <c r="K1489" s="2"/>
      <c r="L1489" s="1"/>
    </row>
    <row r="1490" ht="14.25" customHeight="1">
      <c r="A1490" s="83"/>
      <c r="B1490" s="4"/>
      <c r="C1490" s="4"/>
      <c r="D1490" s="4"/>
      <c r="E1490" s="4"/>
      <c r="F1490" s="4"/>
      <c r="G1490" s="4"/>
      <c r="H1490" s="4"/>
      <c r="I1490" s="4"/>
      <c r="J1490" s="4"/>
      <c r="K1490" s="2"/>
      <c r="L1490" s="1"/>
    </row>
    <row r="1491" ht="14.25" customHeight="1">
      <c r="A1491" s="83"/>
      <c r="B1491" s="4"/>
      <c r="C1491" s="4"/>
      <c r="D1491" s="4"/>
      <c r="E1491" s="4"/>
      <c r="F1491" s="4"/>
      <c r="G1491" s="4"/>
      <c r="H1491" s="4"/>
      <c r="I1491" s="4"/>
      <c r="J1491" s="4"/>
      <c r="K1491" s="2"/>
      <c r="L1491" s="1"/>
    </row>
    <row r="1492" ht="14.25" customHeight="1">
      <c r="A1492" s="83"/>
      <c r="B1492" s="4"/>
      <c r="C1492" s="4"/>
      <c r="D1492" s="4"/>
      <c r="E1492" s="4"/>
      <c r="F1492" s="4"/>
      <c r="G1492" s="4"/>
      <c r="H1492" s="4"/>
      <c r="I1492" s="4"/>
      <c r="J1492" s="4"/>
      <c r="K1492" s="2"/>
      <c r="L1492" s="1"/>
    </row>
    <row r="1493" ht="14.25" customHeight="1">
      <c r="A1493" s="83"/>
      <c r="B1493" s="4"/>
      <c r="C1493" s="4"/>
      <c r="D1493" s="4"/>
      <c r="E1493" s="4"/>
      <c r="F1493" s="4"/>
      <c r="G1493" s="4"/>
      <c r="H1493" s="4"/>
      <c r="I1493" s="4"/>
      <c r="J1493" s="4"/>
      <c r="K1493" s="2"/>
      <c r="L1493" s="1"/>
    </row>
    <row r="1494" ht="14.25" customHeight="1">
      <c r="A1494" s="83"/>
      <c r="B1494" s="4"/>
      <c r="C1494" s="4"/>
      <c r="D1494" s="4"/>
      <c r="E1494" s="4"/>
      <c r="F1494" s="4"/>
      <c r="G1494" s="4"/>
      <c r="H1494" s="4"/>
      <c r="I1494" s="4"/>
      <c r="J1494" s="4"/>
      <c r="K1494" s="2"/>
      <c r="L1494" s="1"/>
    </row>
    <row r="1495" ht="14.25" customHeight="1">
      <c r="A1495" s="83"/>
      <c r="B1495" s="4"/>
      <c r="C1495" s="4"/>
      <c r="D1495" s="4"/>
      <c r="E1495" s="4"/>
      <c r="F1495" s="4"/>
      <c r="G1495" s="4"/>
      <c r="H1495" s="4"/>
      <c r="I1495" s="4"/>
      <c r="J1495" s="4"/>
      <c r="K1495" s="2"/>
      <c r="L1495" s="1"/>
    </row>
    <row r="1496" ht="14.25" customHeight="1">
      <c r="A1496" s="83"/>
      <c r="B1496" s="4"/>
      <c r="C1496" s="4"/>
      <c r="D1496" s="4"/>
      <c r="E1496" s="4"/>
      <c r="F1496" s="4"/>
      <c r="G1496" s="4"/>
      <c r="H1496" s="4"/>
      <c r="I1496" s="4"/>
      <c r="J1496" s="4"/>
      <c r="K1496" s="2"/>
      <c r="L1496" s="1"/>
    </row>
    <row r="1497" ht="14.25" customHeight="1">
      <c r="A1497" s="83"/>
      <c r="B1497" s="4"/>
      <c r="C1497" s="4"/>
      <c r="D1497" s="4"/>
      <c r="E1497" s="4"/>
      <c r="F1497" s="4"/>
      <c r="G1497" s="4"/>
      <c r="H1497" s="4"/>
      <c r="I1497" s="4"/>
      <c r="J1497" s="4"/>
      <c r="K1497" s="2"/>
      <c r="L1497" s="1"/>
    </row>
    <row r="1498" ht="14.25" customHeight="1">
      <c r="A1498" s="83"/>
      <c r="B1498" s="4"/>
      <c r="C1498" s="4"/>
      <c r="D1498" s="4"/>
      <c r="E1498" s="4"/>
      <c r="F1498" s="4"/>
      <c r="G1498" s="4"/>
      <c r="H1498" s="4"/>
      <c r="I1498" s="4"/>
      <c r="J1498" s="4"/>
      <c r="K1498" s="2"/>
      <c r="L1498" s="1"/>
    </row>
    <row r="1499" ht="14.25" customHeight="1">
      <c r="A1499" s="83"/>
      <c r="B1499" s="4"/>
      <c r="C1499" s="4"/>
      <c r="D1499" s="4"/>
      <c r="E1499" s="4"/>
      <c r="F1499" s="4"/>
      <c r="G1499" s="4"/>
      <c r="H1499" s="4"/>
      <c r="I1499" s="4"/>
      <c r="J1499" s="4"/>
      <c r="K1499" s="2"/>
      <c r="L1499" s="1"/>
    </row>
    <row r="1500" ht="14.25" customHeight="1">
      <c r="A1500" s="83"/>
      <c r="B1500" s="4"/>
      <c r="C1500" s="4"/>
      <c r="D1500" s="4"/>
      <c r="E1500" s="4"/>
      <c r="F1500" s="4"/>
      <c r="G1500" s="4"/>
      <c r="H1500" s="4"/>
      <c r="I1500" s="4"/>
      <c r="J1500" s="4"/>
      <c r="K1500" s="2"/>
      <c r="L1500" s="1"/>
    </row>
    <row r="1501" ht="14.25" customHeight="1">
      <c r="A1501" s="83"/>
      <c r="B1501" s="4"/>
      <c r="C1501" s="4"/>
      <c r="D1501" s="4"/>
      <c r="E1501" s="4"/>
      <c r="F1501" s="4"/>
      <c r="G1501" s="4"/>
      <c r="H1501" s="4"/>
      <c r="I1501" s="4"/>
      <c r="J1501" s="4"/>
      <c r="K1501" s="2"/>
      <c r="L1501" s="1"/>
    </row>
    <row r="1502" ht="14.25" customHeight="1">
      <c r="A1502" s="83"/>
      <c r="B1502" s="4"/>
      <c r="C1502" s="4"/>
      <c r="D1502" s="4"/>
      <c r="E1502" s="4"/>
      <c r="F1502" s="4"/>
      <c r="G1502" s="4"/>
      <c r="H1502" s="4"/>
      <c r="I1502" s="4"/>
      <c r="J1502" s="4"/>
      <c r="K1502" s="2"/>
      <c r="L1502" s="1"/>
    </row>
    <row r="1503" ht="14.25" customHeight="1">
      <c r="A1503" s="83"/>
      <c r="B1503" s="4"/>
      <c r="C1503" s="4"/>
      <c r="D1503" s="4"/>
      <c r="E1503" s="4"/>
      <c r="F1503" s="4"/>
      <c r="G1503" s="4"/>
      <c r="H1503" s="4"/>
      <c r="I1503" s="4"/>
      <c r="J1503" s="4"/>
      <c r="K1503" s="2"/>
      <c r="L1503" s="1"/>
    </row>
    <row r="1504" ht="14.25" customHeight="1">
      <c r="A1504" s="83"/>
      <c r="B1504" s="4"/>
      <c r="C1504" s="4"/>
      <c r="D1504" s="4"/>
      <c r="E1504" s="4"/>
      <c r="F1504" s="4"/>
      <c r="G1504" s="4"/>
      <c r="H1504" s="4"/>
      <c r="I1504" s="4"/>
      <c r="J1504" s="4"/>
      <c r="K1504" s="2"/>
      <c r="L1504" s="1"/>
    </row>
    <row r="1505" ht="14.25" customHeight="1">
      <c r="A1505" s="83"/>
      <c r="B1505" s="4"/>
      <c r="C1505" s="4"/>
      <c r="D1505" s="4"/>
      <c r="E1505" s="4"/>
      <c r="F1505" s="4"/>
      <c r="G1505" s="4"/>
      <c r="H1505" s="4"/>
      <c r="I1505" s="4"/>
      <c r="J1505" s="4"/>
      <c r="K1505" s="2"/>
      <c r="L1505" s="1"/>
    </row>
    <row r="1506" ht="14.25" customHeight="1">
      <c r="A1506" s="83"/>
      <c r="B1506" s="4"/>
      <c r="C1506" s="4"/>
      <c r="D1506" s="4"/>
      <c r="E1506" s="4"/>
      <c r="F1506" s="4"/>
      <c r="G1506" s="4"/>
      <c r="H1506" s="4"/>
      <c r="I1506" s="4"/>
      <c r="J1506" s="4"/>
      <c r="K1506" s="2"/>
      <c r="L1506" s="1"/>
    </row>
    <row r="1507" ht="14.25" customHeight="1">
      <c r="A1507" s="83"/>
      <c r="B1507" s="4"/>
      <c r="C1507" s="4"/>
      <c r="D1507" s="4"/>
      <c r="E1507" s="4"/>
      <c r="F1507" s="4"/>
      <c r="G1507" s="4"/>
      <c r="H1507" s="4"/>
      <c r="I1507" s="4"/>
      <c r="J1507" s="4"/>
      <c r="K1507" s="2"/>
      <c r="L1507" s="1"/>
    </row>
    <row r="1508" ht="14.25" customHeight="1">
      <c r="A1508" s="83"/>
      <c r="B1508" s="4"/>
      <c r="C1508" s="4"/>
      <c r="D1508" s="4"/>
      <c r="E1508" s="4"/>
      <c r="F1508" s="4"/>
      <c r="G1508" s="4"/>
      <c r="H1508" s="4"/>
      <c r="I1508" s="4"/>
      <c r="J1508" s="4"/>
      <c r="K1508" s="2"/>
      <c r="L1508" s="1"/>
    </row>
    <row r="1509" ht="14.25" customHeight="1">
      <c r="A1509" s="83"/>
      <c r="B1509" s="4"/>
      <c r="C1509" s="4"/>
      <c r="D1509" s="4"/>
      <c r="E1509" s="4"/>
      <c r="F1509" s="4"/>
      <c r="G1509" s="4"/>
      <c r="H1509" s="4"/>
      <c r="I1509" s="4"/>
      <c r="J1509" s="4"/>
      <c r="K1509" s="2"/>
      <c r="L1509" s="1"/>
    </row>
    <row r="1510" ht="14.25" customHeight="1">
      <c r="A1510" s="83"/>
      <c r="B1510" s="4"/>
      <c r="C1510" s="4"/>
      <c r="D1510" s="4"/>
      <c r="E1510" s="4"/>
      <c r="F1510" s="4"/>
      <c r="G1510" s="4"/>
      <c r="H1510" s="4"/>
      <c r="I1510" s="4"/>
      <c r="J1510" s="4"/>
      <c r="K1510" s="2"/>
      <c r="L1510" s="1"/>
    </row>
    <row r="1511" ht="14.25" customHeight="1">
      <c r="A1511" s="83"/>
      <c r="B1511" s="4"/>
      <c r="C1511" s="4"/>
      <c r="D1511" s="4"/>
      <c r="E1511" s="4"/>
      <c r="F1511" s="4"/>
      <c r="G1511" s="4"/>
      <c r="H1511" s="4"/>
      <c r="I1511" s="4"/>
      <c r="J1511" s="4"/>
      <c r="K1511" s="2"/>
      <c r="L1511" s="1"/>
    </row>
    <row r="1512" ht="14.25" customHeight="1">
      <c r="A1512" s="83"/>
      <c r="B1512" s="4"/>
      <c r="C1512" s="4"/>
      <c r="D1512" s="4"/>
      <c r="E1512" s="4"/>
      <c r="F1512" s="4"/>
      <c r="G1512" s="4"/>
      <c r="H1512" s="4"/>
      <c r="I1512" s="4"/>
      <c r="J1512" s="4"/>
      <c r="K1512" s="2"/>
      <c r="L1512" s="1"/>
    </row>
    <row r="1513" ht="14.25" customHeight="1">
      <c r="A1513" s="83"/>
      <c r="B1513" s="4"/>
      <c r="C1513" s="4"/>
      <c r="D1513" s="4"/>
      <c r="E1513" s="4"/>
      <c r="F1513" s="4"/>
      <c r="G1513" s="4"/>
      <c r="H1513" s="4"/>
      <c r="I1513" s="4"/>
      <c r="J1513" s="4"/>
      <c r="K1513" s="2"/>
      <c r="L1513" s="1"/>
    </row>
    <row r="1514" ht="14.25" customHeight="1">
      <c r="A1514" s="83"/>
      <c r="B1514" s="4"/>
      <c r="C1514" s="4"/>
      <c r="D1514" s="4"/>
      <c r="E1514" s="4"/>
      <c r="F1514" s="4"/>
      <c r="G1514" s="4"/>
      <c r="H1514" s="4"/>
      <c r="I1514" s="4"/>
      <c r="J1514" s="4"/>
      <c r="K1514" s="2"/>
      <c r="L1514" s="1"/>
    </row>
    <row r="1515" ht="14.25" customHeight="1">
      <c r="A1515" s="83"/>
      <c r="B1515" s="4"/>
      <c r="C1515" s="4"/>
      <c r="D1515" s="4"/>
      <c r="E1515" s="4"/>
      <c r="F1515" s="4"/>
      <c r="G1515" s="4"/>
      <c r="H1515" s="4"/>
      <c r="I1515" s="4"/>
      <c r="J1515" s="4"/>
      <c r="K1515" s="2"/>
      <c r="L1515" s="1"/>
    </row>
    <row r="1516" ht="14.25" customHeight="1">
      <c r="A1516" s="83"/>
      <c r="B1516" s="4"/>
      <c r="C1516" s="4"/>
      <c r="D1516" s="4"/>
      <c r="E1516" s="4"/>
      <c r="F1516" s="4"/>
      <c r="G1516" s="4"/>
      <c r="H1516" s="4"/>
      <c r="I1516" s="4"/>
      <c r="J1516" s="4"/>
      <c r="K1516" s="2"/>
      <c r="L1516" s="1"/>
    </row>
    <row r="1517" ht="14.25" customHeight="1">
      <c r="A1517" s="83"/>
      <c r="B1517" s="4"/>
      <c r="C1517" s="4"/>
      <c r="D1517" s="4"/>
      <c r="E1517" s="4"/>
      <c r="F1517" s="4"/>
      <c r="G1517" s="4"/>
      <c r="H1517" s="4"/>
      <c r="I1517" s="4"/>
      <c r="J1517" s="4"/>
      <c r="K1517" s="2"/>
      <c r="L1517" s="1"/>
    </row>
    <row r="1518" ht="14.25" customHeight="1">
      <c r="A1518" s="83"/>
      <c r="B1518" s="4"/>
      <c r="C1518" s="4"/>
      <c r="D1518" s="4"/>
      <c r="E1518" s="4"/>
      <c r="F1518" s="4"/>
      <c r="G1518" s="4"/>
      <c r="H1518" s="4"/>
      <c r="I1518" s="4"/>
      <c r="J1518" s="4"/>
      <c r="K1518" s="2"/>
      <c r="L1518" s="1"/>
    </row>
    <row r="1519" ht="14.25" customHeight="1">
      <c r="A1519" s="83"/>
      <c r="B1519" s="4"/>
      <c r="C1519" s="4"/>
      <c r="D1519" s="4"/>
      <c r="E1519" s="4"/>
      <c r="F1519" s="4"/>
      <c r="G1519" s="4"/>
      <c r="H1519" s="4"/>
      <c r="I1519" s="4"/>
      <c r="J1519" s="4"/>
      <c r="K1519" s="2"/>
      <c r="L1519" s="1"/>
    </row>
    <row r="1520" ht="14.25" customHeight="1">
      <c r="A1520" s="83"/>
      <c r="B1520" s="4"/>
      <c r="C1520" s="4"/>
      <c r="D1520" s="4"/>
      <c r="E1520" s="4"/>
      <c r="F1520" s="4"/>
      <c r="G1520" s="4"/>
      <c r="H1520" s="4"/>
      <c r="I1520" s="4"/>
      <c r="J1520" s="4"/>
      <c r="K1520" s="2"/>
      <c r="L1520" s="1"/>
    </row>
    <row r="1521" ht="14.25" customHeight="1">
      <c r="A1521" s="83"/>
      <c r="B1521" s="4"/>
      <c r="C1521" s="4"/>
      <c r="D1521" s="4"/>
      <c r="E1521" s="4"/>
      <c r="F1521" s="4"/>
      <c r="G1521" s="4"/>
      <c r="H1521" s="4"/>
      <c r="I1521" s="4"/>
      <c r="J1521" s="4"/>
      <c r="K1521" s="2"/>
      <c r="L1521" s="1"/>
    </row>
    <row r="1522" ht="14.25" customHeight="1">
      <c r="A1522" s="83"/>
      <c r="B1522" s="4"/>
      <c r="C1522" s="4"/>
      <c r="D1522" s="4"/>
      <c r="E1522" s="4"/>
      <c r="F1522" s="4"/>
      <c r="G1522" s="4"/>
      <c r="H1522" s="4"/>
      <c r="I1522" s="4"/>
      <c r="J1522" s="4"/>
      <c r="K1522" s="2"/>
      <c r="L1522" s="1"/>
    </row>
    <row r="1523" ht="14.25" customHeight="1">
      <c r="A1523" s="83"/>
      <c r="B1523" s="4"/>
      <c r="C1523" s="4"/>
      <c r="D1523" s="4"/>
      <c r="E1523" s="4"/>
      <c r="F1523" s="4"/>
      <c r="G1523" s="4"/>
      <c r="H1523" s="4"/>
      <c r="I1523" s="4"/>
      <c r="J1523" s="4"/>
      <c r="K1523" s="2"/>
      <c r="L1523" s="1"/>
    </row>
    <row r="1524" ht="14.25" customHeight="1">
      <c r="A1524" s="83"/>
      <c r="B1524" s="4"/>
      <c r="C1524" s="4"/>
      <c r="D1524" s="4"/>
      <c r="E1524" s="4"/>
      <c r="F1524" s="4"/>
      <c r="G1524" s="4"/>
      <c r="H1524" s="4"/>
      <c r="I1524" s="4"/>
      <c r="J1524" s="4"/>
      <c r="K1524" s="2"/>
      <c r="L1524" s="1"/>
    </row>
    <row r="1525" ht="14.25" customHeight="1">
      <c r="A1525" s="83"/>
      <c r="B1525" s="4"/>
      <c r="C1525" s="4"/>
      <c r="D1525" s="4"/>
      <c r="E1525" s="4"/>
      <c r="F1525" s="4"/>
      <c r="G1525" s="4"/>
      <c r="H1525" s="4"/>
      <c r="I1525" s="4"/>
      <c r="J1525" s="4"/>
      <c r="K1525" s="2"/>
      <c r="L1525" s="1"/>
    </row>
    <row r="1526" ht="14.25" customHeight="1">
      <c r="A1526" s="83"/>
      <c r="B1526" s="4"/>
      <c r="C1526" s="4"/>
      <c r="D1526" s="4"/>
      <c r="E1526" s="4"/>
      <c r="F1526" s="4"/>
      <c r="G1526" s="4"/>
      <c r="H1526" s="4"/>
      <c r="I1526" s="4"/>
      <c r="J1526" s="4"/>
      <c r="K1526" s="2"/>
      <c r="L1526" s="1"/>
    </row>
    <row r="1527" ht="14.25" customHeight="1">
      <c r="A1527" s="83"/>
      <c r="B1527" s="4"/>
      <c r="C1527" s="4"/>
      <c r="D1527" s="4"/>
      <c r="E1527" s="4"/>
      <c r="F1527" s="4"/>
      <c r="G1527" s="4"/>
      <c r="H1527" s="4"/>
      <c r="I1527" s="4"/>
      <c r="J1527" s="4"/>
      <c r="K1527" s="2"/>
      <c r="L1527" s="1"/>
    </row>
    <row r="1528" ht="14.25" customHeight="1">
      <c r="A1528" s="83"/>
      <c r="B1528" s="4"/>
      <c r="C1528" s="4"/>
      <c r="D1528" s="4"/>
      <c r="E1528" s="4"/>
      <c r="F1528" s="4"/>
      <c r="G1528" s="4"/>
      <c r="H1528" s="4"/>
      <c r="I1528" s="4"/>
      <c r="J1528" s="4"/>
      <c r="K1528" s="2"/>
      <c r="L1528" s="1"/>
    </row>
    <row r="1529" ht="14.25" customHeight="1">
      <c r="A1529" s="83"/>
      <c r="B1529" s="4"/>
      <c r="C1529" s="4"/>
      <c r="D1529" s="4"/>
      <c r="E1529" s="4"/>
      <c r="F1529" s="4"/>
      <c r="G1529" s="4"/>
      <c r="H1529" s="4"/>
      <c r="I1529" s="4"/>
      <c r="J1529" s="4"/>
      <c r="K1529" s="2"/>
      <c r="L1529" s="1"/>
    </row>
    <row r="1530" ht="14.25" customHeight="1">
      <c r="A1530" s="83"/>
      <c r="B1530" s="4"/>
      <c r="C1530" s="4"/>
      <c r="D1530" s="4"/>
      <c r="E1530" s="4"/>
      <c r="F1530" s="4"/>
      <c r="G1530" s="4"/>
      <c r="H1530" s="4"/>
      <c r="I1530" s="4"/>
      <c r="J1530" s="4"/>
      <c r="K1530" s="2"/>
      <c r="L1530" s="1"/>
    </row>
    <row r="1531" ht="14.25" customHeight="1">
      <c r="A1531" s="83"/>
      <c r="B1531" s="4"/>
      <c r="C1531" s="4"/>
      <c r="D1531" s="4"/>
      <c r="E1531" s="4"/>
      <c r="F1531" s="4"/>
      <c r="G1531" s="4"/>
      <c r="H1531" s="4"/>
      <c r="I1531" s="4"/>
      <c r="J1531" s="4"/>
      <c r="K1531" s="2"/>
      <c r="L1531" s="1"/>
    </row>
    <row r="1532" ht="14.25" customHeight="1">
      <c r="A1532" s="83"/>
      <c r="B1532" s="4"/>
      <c r="C1532" s="4"/>
      <c r="D1532" s="4"/>
      <c r="E1532" s="4"/>
      <c r="F1532" s="4"/>
      <c r="G1532" s="4"/>
      <c r="H1532" s="4"/>
      <c r="I1532" s="4"/>
      <c r="J1532" s="4"/>
      <c r="K1532" s="2"/>
      <c r="L1532" s="1"/>
    </row>
    <row r="1533" ht="14.25" customHeight="1">
      <c r="A1533" s="83"/>
      <c r="B1533" s="4"/>
      <c r="C1533" s="4"/>
      <c r="D1533" s="4"/>
      <c r="E1533" s="4"/>
      <c r="F1533" s="4"/>
      <c r="G1533" s="4"/>
      <c r="H1533" s="4"/>
      <c r="I1533" s="4"/>
      <c r="J1533" s="4"/>
      <c r="K1533" s="2"/>
      <c r="L1533" s="1"/>
    </row>
    <row r="1534" ht="14.25" customHeight="1">
      <c r="A1534" s="83"/>
      <c r="B1534" s="4"/>
      <c r="C1534" s="4"/>
      <c r="D1534" s="4"/>
      <c r="E1534" s="4"/>
      <c r="F1534" s="4"/>
      <c r="G1534" s="4"/>
      <c r="H1534" s="4"/>
      <c r="I1534" s="4"/>
      <c r="J1534" s="4"/>
      <c r="K1534" s="2"/>
      <c r="L1534" s="1"/>
    </row>
    <row r="1535" ht="14.25" customHeight="1">
      <c r="A1535" s="83"/>
      <c r="B1535" s="4"/>
      <c r="C1535" s="4"/>
      <c r="D1535" s="4"/>
      <c r="E1535" s="4"/>
      <c r="F1535" s="4"/>
      <c r="G1535" s="4"/>
      <c r="H1535" s="4"/>
      <c r="I1535" s="4"/>
      <c r="J1535" s="4"/>
      <c r="K1535" s="2"/>
      <c r="L1535" s="1"/>
    </row>
    <row r="1536" ht="14.25" customHeight="1">
      <c r="A1536" s="83"/>
      <c r="B1536" s="4"/>
      <c r="C1536" s="4"/>
      <c r="D1536" s="4"/>
      <c r="E1536" s="4"/>
      <c r="F1536" s="4"/>
      <c r="G1536" s="4"/>
      <c r="H1536" s="4"/>
      <c r="I1536" s="4"/>
      <c r="J1536" s="4"/>
      <c r="K1536" s="2"/>
      <c r="L1536" s="1"/>
    </row>
    <row r="1537" ht="14.25" customHeight="1">
      <c r="A1537" s="83"/>
      <c r="B1537" s="4"/>
      <c r="C1537" s="4"/>
      <c r="D1537" s="4"/>
      <c r="E1537" s="4"/>
      <c r="F1537" s="4"/>
      <c r="G1537" s="4"/>
      <c r="H1537" s="4"/>
      <c r="I1537" s="4"/>
      <c r="J1537" s="4"/>
      <c r="K1537" s="2"/>
      <c r="L1537" s="1"/>
    </row>
    <row r="1538" ht="14.25" customHeight="1">
      <c r="A1538" s="83"/>
      <c r="B1538" s="4"/>
      <c r="C1538" s="4"/>
      <c r="D1538" s="4"/>
      <c r="E1538" s="4"/>
      <c r="F1538" s="4"/>
      <c r="G1538" s="4"/>
      <c r="H1538" s="4"/>
      <c r="I1538" s="4"/>
      <c r="J1538" s="4"/>
      <c r="K1538" s="2"/>
      <c r="L1538" s="1"/>
    </row>
    <row r="1539" ht="14.25" customHeight="1">
      <c r="A1539" s="83"/>
      <c r="B1539" s="4"/>
      <c r="C1539" s="4"/>
      <c r="D1539" s="4"/>
      <c r="E1539" s="4"/>
      <c r="F1539" s="4"/>
      <c r="G1539" s="4"/>
      <c r="H1539" s="4"/>
      <c r="I1539" s="4"/>
      <c r="J1539" s="4"/>
      <c r="K1539" s="2"/>
      <c r="L1539" s="1"/>
    </row>
    <row r="1540" ht="14.25" customHeight="1">
      <c r="A1540" s="83"/>
      <c r="B1540" s="4"/>
      <c r="C1540" s="4"/>
      <c r="D1540" s="4"/>
      <c r="E1540" s="4"/>
      <c r="F1540" s="4"/>
      <c r="G1540" s="4"/>
      <c r="H1540" s="4"/>
      <c r="I1540" s="4"/>
      <c r="J1540" s="4"/>
      <c r="K1540" s="2"/>
      <c r="L1540" s="1"/>
    </row>
    <row r="1541" ht="14.25" customHeight="1">
      <c r="A1541" s="83"/>
      <c r="B1541" s="4"/>
      <c r="C1541" s="4"/>
      <c r="D1541" s="4"/>
      <c r="E1541" s="4"/>
      <c r="F1541" s="4"/>
      <c r="G1541" s="4"/>
      <c r="H1541" s="4"/>
      <c r="I1541" s="4"/>
      <c r="J1541" s="4"/>
      <c r="K1541" s="2"/>
      <c r="L1541" s="1"/>
    </row>
    <row r="1542" ht="14.25" customHeight="1">
      <c r="A1542" s="83"/>
      <c r="B1542" s="4"/>
      <c r="C1542" s="4"/>
      <c r="D1542" s="4"/>
      <c r="E1542" s="4"/>
      <c r="F1542" s="4"/>
      <c r="G1542" s="4"/>
      <c r="H1542" s="4"/>
      <c r="I1542" s="4"/>
      <c r="J1542" s="4"/>
      <c r="K1542" s="2"/>
      <c r="L1542" s="1"/>
    </row>
    <row r="1543" ht="14.25" customHeight="1">
      <c r="A1543" s="83"/>
      <c r="B1543" s="4"/>
      <c r="C1543" s="4"/>
      <c r="D1543" s="4"/>
      <c r="E1543" s="4"/>
      <c r="F1543" s="4"/>
      <c r="G1543" s="4"/>
      <c r="H1543" s="4"/>
      <c r="I1543" s="4"/>
      <c r="J1543" s="4"/>
      <c r="K1543" s="2"/>
      <c r="L1543" s="1"/>
    </row>
    <row r="1544" ht="14.25" customHeight="1">
      <c r="A1544" s="83"/>
      <c r="B1544" s="4"/>
      <c r="C1544" s="4"/>
      <c r="D1544" s="4"/>
      <c r="E1544" s="4"/>
      <c r="F1544" s="4"/>
      <c r="G1544" s="4"/>
      <c r="H1544" s="4"/>
      <c r="I1544" s="4"/>
      <c r="J1544" s="4"/>
      <c r="K1544" s="2"/>
      <c r="L1544" s="1"/>
    </row>
    <row r="1545" ht="14.25" customHeight="1">
      <c r="A1545" s="83"/>
      <c r="B1545" s="4"/>
      <c r="C1545" s="4"/>
      <c r="D1545" s="4"/>
      <c r="E1545" s="4"/>
      <c r="F1545" s="4"/>
      <c r="G1545" s="4"/>
      <c r="H1545" s="4"/>
      <c r="I1545" s="4"/>
      <c r="J1545" s="4"/>
      <c r="K1545" s="2"/>
      <c r="L1545" s="1"/>
    </row>
    <row r="1546" ht="14.25" customHeight="1">
      <c r="A1546" s="83"/>
      <c r="B1546" s="4"/>
      <c r="C1546" s="4"/>
      <c r="D1546" s="4"/>
      <c r="E1546" s="4"/>
      <c r="F1546" s="4"/>
      <c r="G1546" s="4"/>
      <c r="H1546" s="4"/>
      <c r="I1546" s="4"/>
      <c r="J1546" s="4"/>
      <c r="K1546" s="2"/>
      <c r="L1546" s="1"/>
    </row>
    <row r="1547" ht="14.25" customHeight="1">
      <c r="A1547" s="83"/>
      <c r="B1547" s="4"/>
      <c r="C1547" s="4"/>
      <c r="D1547" s="4"/>
      <c r="E1547" s="4"/>
      <c r="F1547" s="4"/>
      <c r="G1547" s="4"/>
      <c r="H1547" s="4"/>
      <c r="I1547" s="4"/>
      <c r="J1547" s="4"/>
      <c r="K1547" s="2"/>
      <c r="L1547" s="1"/>
    </row>
    <row r="1548" ht="14.25" customHeight="1">
      <c r="A1548" s="83"/>
      <c r="B1548" s="4"/>
      <c r="C1548" s="4"/>
      <c r="D1548" s="4"/>
      <c r="E1548" s="4"/>
      <c r="F1548" s="4"/>
      <c r="G1548" s="4"/>
      <c r="H1548" s="4"/>
      <c r="I1548" s="4"/>
      <c r="J1548" s="4"/>
      <c r="K1548" s="2"/>
      <c r="L1548" s="1"/>
    </row>
    <row r="1549" ht="14.25" customHeight="1">
      <c r="A1549" s="83"/>
      <c r="B1549" s="4"/>
      <c r="C1549" s="4"/>
      <c r="D1549" s="4"/>
      <c r="E1549" s="4"/>
      <c r="F1549" s="4"/>
      <c r="G1549" s="4"/>
      <c r="H1549" s="4"/>
      <c r="I1549" s="4"/>
      <c r="J1549" s="4"/>
      <c r="K1549" s="2"/>
      <c r="L1549" s="1"/>
    </row>
    <row r="1550" ht="14.25" customHeight="1">
      <c r="A1550" s="83"/>
      <c r="B1550" s="4"/>
      <c r="C1550" s="4"/>
      <c r="D1550" s="4"/>
      <c r="E1550" s="4"/>
      <c r="F1550" s="4"/>
      <c r="G1550" s="4"/>
      <c r="H1550" s="4"/>
      <c r="I1550" s="4"/>
      <c r="J1550" s="4"/>
      <c r="K1550" s="2"/>
      <c r="L1550" s="1"/>
    </row>
    <row r="1551" ht="14.25" customHeight="1">
      <c r="A1551" s="83"/>
      <c r="B1551" s="4"/>
      <c r="C1551" s="4"/>
      <c r="D1551" s="4"/>
      <c r="E1551" s="4"/>
      <c r="F1551" s="4"/>
      <c r="G1551" s="4"/>
      <c r="H1551" s="4"/>
      <c r="I1551" s="4"/>
      <c r="J1551" s="4"/>
      <c r="K1551" s="2"/>
      <c r="L1551" s="1"/>
    </row>
    <row r="1552" ht="14.25" customHeight="1">
      <c r="A1552" s="83"/>
      <c r="B1552" s="4"/>
      <c r="C1552" s="4"/>
      <c r="D1552" s="4"/>
      <c r="E1552" s="4"/>
      <c r="F1552" s="4"/>
      <c r="G1552" s="4"/>
      <c r="H1552" s="4"/>
      <c r="I1552" s="4"/>
      <c r="J1552" s="4"/>
      <c r="K1552" s="2"/>
      <c r="L1552" s="1"/>
    </row>
    <row r="1553" ht="14.25" customHeight="1">
      <c r="A1553" s="83"/>
      <c r="B1553" s="4"/>
      <c r="C1553" s="4"/>
      <c r="D1553" s="4"/>
      <c r="E1553" s="4"/>
      <c r="F1553" s="4"/>
      <c r="G1553" s="4"/>
      <c r="H1553" s="4"/>
      <c r="I1553" s="4"/>
      <c r="J1553" s="4"/>
      <c r="K1553" s="2"/>
      <c r="L1553" s="1"/>
    </row>
    <row r="1554" ht="14.25" customHeight="1">
      <c r="A1554" s="83"/>
      <c r="B1554" s="4"/>
      <c r="C1554" s="4"/>
      <c r="D1554" s="4"/>
      <c r="E1554" s="4"/>
      <c r="F1554" s="4"/>
      <c r="G1554" s="4"/>
      <c r="H1554" s="4"/>
      <c r="I1554" s="4"/>
      <c r="J1554" s="4"/>
      <c r="K1554" s="2"/>
      <c r="L1554" s="1"/>
    </row>
    <row r="1555" ht="14.25" customHeight="1">
      <c r="A1555" s="83"/>
      <c r="B1555" s="4"/>
      <c r="C1555" s="4"/>
      <c r="D1555" s="4"/>
      <c r="E1555" s="4"/>
      <c r="F1555" s="4"/>
      <c r="G1555" s="4"/>
      <c r="H1555" s="4"/>
      <c r="I1555" s="4"/>
      <c r="J1555" s="4"/>
      <c r="K1555" s="2"/>
      <c r="L1555" s="1"/>
    </row>
    <row r="1556" ht="14.25" customHeight="1">
      <c r="A1556" s="83"/>
      <c r="B1556" s="4"/>
      <c r="C1556" s="4"/>
      <c r="D1556" s="4"/>
      <c r="E1556" s="4"/>
      <c r="F1556" s="4"/>
      <c r="G1556" s="4"/>
      <c r="H1556" s="4"/>
      <c r="I1556" s="4"/>
      <c r="J1556" s="4"/>
      <c r="K1556" s="2"/>
      <c r="L1556" s="1"/>
    </row>
    <row r="1557" ht="14.25" customHeight="1">
      <c r="A1557" s="83"/>
      <c r="B1557" s="4"/>
      <c r="C1557" s="4"/>
      <c r="D1557" s="4"/>
      <c r="E1557" s="4"/>
      <c r="F1557" s="4"/>
      <c r="G1557" s="4"/>
      <c r="H1557" s="4"/>
      <c r="I1557" s="4"/>
      <c r="J1557" s="4"/>
      <c r="K1557" s="2"/>
      <c r="L1557" s="1"/>
    </row>
    <row r="1558" ht="14.25" customHeight="1">
      <c r="A1558" s="83"/>
      <c r="B1558" s="4"/>
      <c r="C1558" s="4"/>
      <c r="D1558" s="4"/>
      <c r="E1558" s="4"/>
      <c r="F1558" s="4"/>
      <c r="G1558" s="4"/>
      <c r="H1558" s="4"/>
      <c r="I1558" s="4"/>
      <c r="J1558" s="4"/>
      <c r="K1558" s="2"/>
      <c r="L1558" s="1"/>
    </row>
    <row r="1559" ht="14.25" customHeight="1">
      <c r="A1559" s="83"/>
      <c r="B1559" s="4"/>
      <c r="C1559" s="4"/>
      <c r="D1559" s="4"/>
      <c r="E1559" s="4"/>
      <c r="F1559" s="4"/>
      <c r="G1559" s="4"/>
      <c r="H1559" s="4"/>
      <c r="I1559" s="4"/>
      <c r="J1559" s="4"/>
      <c r="K1559" s="2"/>
      <c r="L1559" s="1"/>
    </row>
    <row r="1560" ht="14.25" customHeight="1">
      <c r="A1560" s="83"/>
      <c r="B1560" s="4"/>
      <c r="C1560" s="4"/>
      <c r="D1560" s="4"/>
      <c r="E1560" s="4"/>
      <c r="F1560" s="4"/>
      <c r="G1560" s="4"/>
      <c r="H1560" s="4"/>
      <c r="I1560" s="4"/>
      <c r="J1560" s="4"/>
      <c r="K1560" s="2"/>
      <c r="L1560" s="1"/>
    </row>
    <row r="1561" ht="14.25" customHeight="1">
      <c r="A1561" s="83"/>
      <c r="B1561" s="4"/>
      <c r="C1561" s="4"/>
      <c r="D1561" s="4"/>
      <c r="E1561" s="4"/>
      <c r="F1561" s="4"/>
      <c r="G1561" s="4"/>
      <c r="H1561" s="4"/>
      <c r="I1561" s="4"/>
      <c r="J1561" s="4"/>
      <c r="K1561" s="2"/>
      <c r="L1561" s="1"/>
    </row>
    <row r="1562" ht="14.25" customHeight="1">
      <c r="A1562" s="83"/>
      <c r="B1562" s="4"/>
      <c r="C1562" s="4"/>
      <c r="D1562" s="4"/>
      <c r="E1562" s="4"/>
      <c r="F1562" s="4"/>
      <c r="G1562" s="4"/>
      <c r="H1562" s="4"/>
      <c r="I1562" s="4"/>
      <c r="J1562" s="4"/>
      <c r="K1562" s="2"/>
      <c r="L1562" s="1"/>
    </row>
    <row r="1563" ht="14.25" customHeight="1">
      <c r="A1563" s="83"/>
      <c r="B1563" s="4"/>
      <c r="C1563" s="4"/>
      <c r="D1563" s="4"/>
      <c r="E1563" s="4"/>
      <c r="F1563" s="4"/>
      <c r="G1563" s="4"/>
      <c r="H1563" s="4"/>
      <c r="I1563" s="4"/>
      <c r="J1563" s="4"/>
      <c r="K1563" s="2"/>
      <c r="L1563" s="1"/>
    </row>
    <row r="1564" ht="14.25" customHeight="1">
      <c r="A1564" s="83"/>
      <c r="B1564" s="4"/>
      <c r="C1564" s="4"/>
      <c r="D1564" s="4"/>
      <c r="E1564" s="4"/>
      <c r="F1564" s="4"/>
      <c r="G1564" s="4"/>
      <c r="H1564" s="4"/>
      <c r="I1564" s="4"/>
      <c r="J1564" s="4"/>
      <c r="K1564" s="2"/>
      <c r="L1564" s="1"/>
    </row>
    <row r="1565" ht="14.25" customHeight="1">
      <c r="A1565" s="83"/>
      <c r="B1565" s="4"/>
      <c r="C1565" s="4"/>
      <c r="D1565" s="4"/>
      <c r="E1565" s="4"/>
      <c r="F1565" s="4"/>
      <c r="G1565" s="4"/>
      <c r="H1565" s="4"/>
      <c r="I1565" s="4"/>
      <c r="J1565" s="4"/>
      <c r="K1565" s="2"/>
      <c r="L1565" s="1"/>
    </row>
    <row r="1566" ht="14.25" customHeight="1">
      <c r="A1566" s="83"/>
      <c r="B1566" s="4"/>
      <c r="C1566" s="4"/>
      <c r="D1566" s="4"/>
      <c r="E1566" s="4"/>
      <c r="F1566" s="4"/>
      <c r="G1566" s="4"/>
      <c r="H1566" s="4"/>
      <c r="I1566" s="4"/>
      <c r="J1566" s="4"/>
      <c r="K1566" s="2"/>
      <c r="L1566" s="1"/>
    </row>
    <row r="1567" ht="14.25" customHeight="1">
      <c r="A1567" s="83"/>
      <c r="B1567" s="4"/>
      <c r="C1567" s="4"/>
      <c r="D1567" s="4"/>
      <c r="E1567" s="4"/>
      <c r="F1567" s="4"/>
      <c r="G1567" s="4"/>
      <c r="H1567" s="4"/>
      <c r="I1567" s="4"/>
      <c r="J1567" s="4"/>
      <c r="K1567" s="2"/>
      <c r="L1567" s="1"/>
    </row>
    <row r="1568" ht="14.25" customHeight="1">
      <c r="A1568" s="83"/>
      <c r="B1568" s="4"/>
      <c r="C1568" s="4"/>
      <c r="D1568" s="4"/>
      <c r="E1568" s="4"/>
      <c r="F1568" s="4"/>
      <c r="G1568" s="4"/>
      <c r="H1568" s="4"/>
      <c r="I1568" s="4"/>
      <c r="J1568" s="4"/>
      <c r="K1568" s="2"/>
      <c r="L1568" s="1"/>
    </row>
    <row r="1569" ht="14.25" customHeight="1">
      <c r="A1569" s="83"/>
      <c r="B1569" s="4"/>
      <c r="C1569" s="4"/>
      <c r="D1569" s="4"/>
      <c r="E1569" s="4"/>
      <c r="F1569" s="4"/>
      <c r="G1569" s="4"/>
      <c r="H1569" s="4"/>
      <c r="I1569" s="4"/>
      <c r="J1569" s="4"/>
      <c r="K1569" s="2"/>
      <c r="L1569" s="1"/>
    </row>
    <row r="1570" ht="14.25" customHeight="1">
      <c r="A1570" s="83"/>
      <c r="B1570" s="4"/>
      <c r="C1570" s="4"/>
      <c r="D1570" s="4"/>
      <c r="E1570" s="4"/>
      <c r="F1570" s="4"/>
      <c r="G1570" s="4"/>
      <c r="H1570" s="4"/>
      <c r="I1570" s="4"/>
      <c r="J1570" s="4"/>
      <c r="K1570" s="2"/>
      <c r="L1570" s="1"/>
    </row>
    <row r="1571" ht="14.25" customHeight="1">
      <c r="A1571" s="83"/>
      <c r="B1571" s="4"/>
      <c r="C1571" s="4"/>
      <c r="D1571" s="4"/>
      <c r="E1571" s="4"/>
      <c r="F1571" s="4"/>
      <c r="G1571" s="4"/>
      <c r="H1571" s="4"/>
      <c r="I1571" s="4"/>
      <c r="J1571" s="4"/>
      <c r="K1571" s="2"/>
      <c r="L1571" s="1"/>
    </row>
    <row r="1572" ht="14.25" customHeight="1">
      <c r="A1572" s="83"/>
      <c r="B1572" s="4"/>
      <c r="C1572" s="4"/>
      <c r="D1572" s="4"/>
      <c r="E1572" s="4"/>
      <c r="F1572" s="4"/>
      <c r="G1572" s="4"/>
      <c r="H1572" s="4"/>
      <c r="I1572" s="4"/>
      <c r="J1572" s="4"/>
      <c r="K1572" s="2"/>
      <c r="L1572" s="1"/>
    </row>
    <row r="1573" ht="14.25" customHeight="1">
      <c r="A1573" s="83"/>
      <c r="B1573" s="4"/>
      <c r="C1573" s="4"/>
      <c r="D1573" s="4"/>
      <c r="E1573" s="4"/>
      <c r="F1573" s="4"/>
      <c r="G1573" s="4"/>
      <c r="H1573" s="4"/>
      <c r="I1573" s="4"/>
      <c r="J1573" s="4"/>
      <c r="K1573" s="2"/>
      <c r="L1573" s="1"/>
    </row>
    <row r="1574" ht="14.25" customHeight="1">
      <c r="A1574" s="83"/>
      <c r="B1574" s="4"/>
      <c r="C1574" s="4"/>
      <c r="D1574" s="4"/>
      <c r="E1574" s="4"/>
      <c r="F1574" s="4"/>
      <c r="G1574" s="4"/>
      <c r="H1574" s="4"/>
      <c r="I1574" s="4"/>
      <c r="J1574" s="4"/>
      <c r="K1574" s="2"/>
      <c r="L1574" s="1"/>
    </row>
    <row r="1575" ht="14.25" customHeight="1">
      <c r="A1575" s="83"/>
      <c r="B1575" s="4"/>
      <c r="C1575" s="4"/>
      <c r="D1575" s="4"/>
      <c r="E1575" s="4"/>
      <c r="F1575" s="4"/>
      <c r="G1575" s="4"/>
      <c r="H1575" s="4"/>
      <c r="I1575" s="4"/>
      <c r="J1575" s="4"/>
      <c r="K1575" s="2"/>
      <c r="L1575" s="1"/>
    </row>
    <row r="1576" ht="14.25" customHeight="1">
      <c r="A1576" s="83"/>
      <c r="B1576" s="4"/>
      <c r="C1576" s="4"/>
      <c r="D1576" s="4"/>
      <c r="E1576" s="4"/>
      <c r="F1576" s="4"/>
      <c r="G1576" s="4"/>
      <c r="H1576" s="4"/>
      <c r="I1576" s="4"/>
      <c r="J1576" s="4"/>
      <c r="K1576" s="2"/>
      <c r="L1576" s="1"/>
    </row>
    <row r="1577" ht="14.25" customHeight="1">
      <c r="A1577" s="83"/>
      <c r="B1577" s="4"/>
      <c r="C1577" s="4"/>
      <c r="D1577" s="4"/>
      <c r="E1577" s="4"/>
      <c r="F1577" s="4"/>
      <c r="G1577" s="4"/>
      <c r="H1577" s="4"/>
      <c r="I1577" s="4"/>
      <c r="J1577" s="4"/>
      <c r="K1577" s="2"/>
      <c r="L1577" s="1"/>
    </row>
    <row r="1578" ht="14.25" customHeight="1">
      <c r="A1578" s="83"/>
      <c r="B1578" s="4"/>
      <c r="C1578" s="4"/>
      <c r="D1578" s="4"/>
      <c r="E1578" s="4"/>
      <c r="F1578" s="4"/>
      <c r="G1578" s="4"/>
      <c r="H1578" s="4"/>
      <c r="I1578" s="4"/>
      <c r="J1578" s="4"/>
      <c r="K1578" s="2"/>
      <c r="L1578" s="1"/>
    </row>
    <row r="1579" ht="14.25" customHeight="1">
      <c r="A1579" s="83"/>
      <c r="B1579" s="4"/>
      <c r="C1579" s="4"/>
      <c r="D1579" s="4"/>
      <c r="E1579" s="4"/>
      <c r="F1579" s="4"/>
      <c r="G1579" s="4"/>
      <c r="H1579" s="4"/>
      <c r="I1579" s="4"/>
      <c r="J1579" s="4"/>
      <c r="K1579" s="2"/>
      <c r="L1579" s="1"/>
    </row>
    <row r="1580" ht="14.25" customHeight="1">
      <c r="A1580" s="83"/>
      <c r="B1580" s="4"/>
      <c r="C1580" s="4"/>
      <c r="D1580" s="4"/>
      <c r="E1580" s="4"/>
      <c r="F1580" s="4"/>
      <c r="G1580" s="4"/>
      <c r="H1580" s="4"/>
      <c r="I1580" s="4"/>
      <c r="J1580" s="4"/>
      <c r="K1580" s="2"/>
      <c r="L1580" s="1"/>
    </row>
    <row r="1581" ht="14.25" customHeight="1">
      <c r="A1581" s="83"/>
      <c r="B1581" s="4"/>
      <c r="C1581" s="4"/>
      <c r="D1581" s="4"/>
      <c r="E1581" s="4"/>
      <c r="F1581" s="4"/>
      <c r="G1581" s="4"/>
      <c r="H1581" s="4"/>
      <c r="I1581" s="4"/>
      <c r="J1581" s="4"/>
      <c r="K1581" s="2"/>
      <c r="L1581" s="1"/>
    </row>
    <row r="1582" ht="14.25" customHeight="1">
      <c r="A1582" s="83"/>
      <c r="B1582" s="4"/>
      <c r="C1582" s="4"/>
      <c r="D1582" s="4"/>
      <c r="E1582" s="4"/>
      <c r="F1582" s="4"/>
      <c r="G1582" s="4"/>
      <c r="H1582" s="4"/>
      <c r="I1582" s="4"/>
      <c r="J1582" s="4"/>
      <c r="K1582" s="2"/>
      <c r="L1582" s="1"/>
    </row>
    <row r="1583" ht="14.25" customHeight="1">
      <c r="A1583" s="83"/>
      <c r="B1583" s="4"/>
      <c r="C1583" s="4"/>
      <c r="D1583" s="4"/>
      <c r="E1583" s="4"/>
      <c r="F1583" s="4"/>
      <c r="G1583" s="4"/>
      <c r="H1583" s="4"/>
      <c r="I1583" s="4"/>
      <c r="J1583" s="4"/>
      <c r="K1583" s="2"/>
      <c r="L1583" s="1"/>
    </row>
    <row r="1584" ht="14.25" customHeight="1">
      <c r="A1584" s="83"/>
      <c r="B1584" s="4"/>
      <c r="C1584" s="4"/>
      <c r="D1584" s="4"/>
      <c r="E1584" s="4"/>
      <c r="F1584" s="4"/>
      <c r="G1584" s="4"/>
      <c r="H1584" s="4"/>
      <c r="I1584" s="4"/>
      <c r="J1584" s="4"/>
      <c r="K1584" s="2"/>
      <c r="L1584" s="1"/>
    </row>
    <row r="1585" ht="14.25" customHeight="1">
      <c r="A1585" s="83"/>
      <c r="B1585" s="4"/>
      <c r="C1585" s="4"/>
      <c r="D1585" s="4"/>
      <c r="E1585" s="4"/>
      <c r="F1585" s="4"/>
      <c r="G1585" s="4"/>
      <c r="H1585" s="4"/>
      <c r="I1585" s="4"/>
      <c r="J1585" s="4"/>
      <c r="K1585" s="2"/>
      <c r="L1585" s="1"/>
    </row>
    <row r="1586" ht="14.25" customHeight="1">
      <c r="A1586" s="83"/>
      <c r="B1586" s="4"/>
      <c r="C1586" s="4"/>
      <c r="D1586" s="4"/>
      <c r="E1586" s="4"/>
      <c r="F1586" s="4"/>
      <c r="G1586" s="4"/>
      <c r="H1586" s="4"/>
      <c r="I1586" s="4"/>
      <c r="J1586" s="4"/>
      <c r="K1586" s="2"/>
      <c r="L1586" s="1"/>
    </row>
    <row r="1587" ht="14.25" customHeight="1">
      <c r="A1587" s="83"/>
      <c r="B1587" s="4"/>
      <c r="C1587" s="4"/>
      <c r="D1587" s="4"/>
      <c r="E1587" s="4"/>
      <c r="F1587" s="4"/>
      <c r="G1587" s="4"/>
      <c r="H1587" s="4"/>
      <c r="I1587" s="4"/>
      <c r="J1587" s="4"/>
      <c r="K1587" s="2"/>
      <c r="L1587" s="1"/>
    </row>
    <row r="1588" ht="14.25" customHeight="1">
      <c r="A1588" s="83"/>
      <c r="B1588" s="4"/>
      <c r="C1588" s="4"/>
      <c r="D1588" s="4"/>
      <c r="E1588" s="4"/>
      <c r="F1588" s="4"/>
      <c r="G1588" s="4"/>
      <c r="H1588" s="4"/>
      <c r="I1588" s="4"/>
      <c r="J1588" s="4"/>
      <c r="K1588" s="2"/>
      <c r="L1588" s="1"/>
    </row>
    <row r="1589" ht="14.25" customHeight="1">
      <c r="A1589" s="83"/>
      <c r="B1589" s="4"/>
      <c r="C1589" s="4"/>
      <c r="D1589" s="4"/>
      <c r="E1589" s="4"/>
      <c r="F1589" s="4"/>
      <c r="G1589" s="4"/>
      <c r="H1589" s="4"/>
      <c r="I1589" s="4"/>
      <c r="J1589" s="4"/>
      <c r="K1589" s="2"/>
      <c r="L1589" s="1"/>
    </row>
    <row r="1590" ht="14.25" customHeight="1">
      <c r="A1590" s="83"/>
      <c r="B1590" s="4"/>
      <c r="C1590" s="4"/>
      <c r="D1590" s="4"/>
      <c r="E1590" s="4"/>
      <c r="F1590" s="4"/>
      <c r="G1590" s="4"/>
      <c r="H1590" s="4"/>
      <c r="I1590" s="4"/>
      <c r="J1590" s="4"/>
      <c r="K1590" s="2"/>
      <c r="L1590" s="1"/>
    </row>
    <row r="1591" ht="14.25" customHeight="1">
      <c r="A1591" s="83"/>
      <c r="B1591" s="4"/>
      <c r="C1591" s="4"/>
      <c r="D1591" s="4"/>
      <c r="E1591" s="4"/>
      <c r="F1591" s="4"/>
      <c r="G1591" s="4"/>
      <c r="H1591" s="4"/>
      <c r="I1591" s="4"/>
      <c r="J1591" s="4"/>
      <c r="K1591" s="2"/>
      <c r="L1591" s="1"/>
    </row>
    <row r="1592" ht="14.25" customHeight="1">
      <c r="A1592" s="83"/>
      <c r="B1592" s="4"/>
      <c r="C1592" s="4"/>
      <c r="D1592" s="4"/>
      <c r="E1592" s="4"/>
      <c r="F1592" s="4"/>
      <c r="G1592" s="4"/>
      <c r="H1592" s="4"/>
      <c r="I1592" s="4"/>
      <c r="J1592" s="4"/>
      <c r="K1592" s="2"/>
      <c r="L1592" s="1"/>
    </row>
    <row r="1593" ht="14.25" customHeight="1">
      <c r="A1593" s="83"/>
      <c r="B1593" s="4"/>
      <c r="C1593" s="4"/>
      <c r="D1593" s="4"/>
      <c r="E1593" s="4"/>
      <c r="F1593" s="4"/>
      <c r="G1593" s="4"/>
      <c r="H1593" s="4"/>
      <c r="I1593" s="4"/>
      <c r="J1593" s="4"/>
      <c r="K1593" s="2"/>
      <c r="L1593" s="1"/>
    </row>
    <row r="1594" ht="14.25" customHeight="1">
      <c r="A1594" s="83"/>
      <c r="B1594" s="4"/>
      <c r="C1594" s="4"/>
      <c r="D1594" s="4"/>
      <c r="E1594" s="4"/>
      <c r="F1594" s="4"/>
      <c r="G1594" s="4"/>
      <c r="H1594" s="4"/>
      <c r="I1594" s="4"/>
      <c r="J1594" s="4"/>
      <c r="K1594" s="2"/>
      <c r="L1594" s="1"/>
    </row>
    <row r="1595" ht="14.25" customHeight="1">
      <c r="A1595" s="83"/>
      <c r="B1595" s="4"/>
      <c r="C1595" s="4"/>
      <c r="D1595" s="4"/>
      <c r="E1595" s="4"/>
      <c r="F1595" s="4"/>
      <c r="G1595" s="4"/>
      <c r="H1595" s="4"/>
      <c r="I1595" s="4"/>
      <c r="J1595" s="4"/>
      <c r="K1595" s="2"/>
      <c r="L1595" s="1"/>
    </row>
    <row r="1596" ht="14.25" customHeight="1">
      <c r="A1596" s="83"/>
      <c r="B1596" s="4"/>
      <c r="C1596" s="4"/>
      <c r="D1596" s="4"/>
      <c r="E1596" s="4"/>
      <c r="F1596" s="4"/>
      <c r="G1596" s="4"/>
      <c r="H1596" s="4"/>
      <c r="I1596" s="4"/>
      <c r="J1596" s="4"/>
      <c r="K1596" s="2"/>
      <c r="L1596" s="1"/>
    </row>
    <row r="1597" ht="14.25" customHeight="1">
      <c r="A1597" s="83"/>
      <c r="B1597" s="4"/>
      <c r="C1597" s="4"/>
      <c r="D1597" s="4"/>
      <c r="E1597" s="4"/>
      <c r="F1597" s="4"/>
      <c r="G1597" s="4"/>
      <c r="H1597" s="4"/>
      <c r="I1597" s="4"/>
      <c r="J1597" s="4"/>
      <c r="K1597" s="2"/>
      <c r="L1597" s="1"/>
    </row>
    <row r="1598" ht="14.25" customHeight="1">
      <c r="A1598" s="83"/>
      <c r="B1598" s="4"/>
      <c r="C1598" s="4"/>
      <c r="D1598" s="4"/>
      <c r="E1598" s="4"/>
      <c r="F1598" s="4"/>
      <c r="G1598" s="4"/>
      <c r="H1598" s="4"/>
      <c r="I1598" s="4"/>
      <c r="J1598" s="4"/>
      <c r="K1598" s="2"/>
      <c r="L1598" s="1"/>
    </row>
    <row r="1599" ht="14.25" customHeight="1">
      <c r="A1599" s="83"/>
      <c r="B1599" s="4"/>
      <c r="C1599" s="4"/>
      <c r="D1599" s="4"/>
      <c r="E1599" s="4"/>
      <c r="F1599" s="4"/>
      <c r="G1599" s="4"/>
      <c r="H1599" s="4"/>
      <c r="I1599" s="4"/>
      <c r="J1599" s="4"/>
      <c r="K1599" s="2"/>
      <c r="L1599" s="1"/>
    </row>
    <row r="1600" ht="14.25" customHeight="1">
      <c r="A1600" s="83"/>
      <c r="B1600" s="4"/>
      <c r="C1600" s="4"/>
      <c r="D1600" s="4"/>
      <c r="E1600" s="4"/>
      <c r="F1600" s="4"/>
      <c r="G1600" s="4"/>
      <c r="H1600" s="4"/>
      <c r="I1600" s="4"/>
      <c r="J1600" s="4"/>
      <c r="K1600" s="2"/>
      <c r="L1600" s="1"/>
    </row>
    <row r="1601" ht="14.25" customHeight="1">
      <c r="A1601" s="83"/>
      <c r="B1601" s="4"/>
      <c r="C1601" s="4"/>
      <c r="D1601" s="4"/>
      <c r="E1601" s="4"/>
      <c r="F1601" s="4"/>
      <c r="G1601" s="4"/>
      <c r="H1601" s="4"/>
      <c r="I1601" s="4"/>
      <c r="J1601" s="4"/>
      <c r="K1601" s="2"/>
      <c r="L1601" s="1"/>
    </row>
    <row r="1602" ht="14.25" customHeight="1">
      <c r="A1602" s="83"/>
      <c r="B1602" s="4"/>
      <c r="C1602" s="4"/>
      <c r="D1602" s="4"/>
      <c r="E1602" s="4"/>
      <c r="F1602" s="4"/>
      <c r="G1602" s="4"/>
      <c r="H1602" s="4"/>
      <c r="I1602" s="4"/>
      <c r="J1602" s="4"/>
      <c r="K1602" s="2"/>
      <c r="L1602" s="1"/>
    </row>
    <row r="1603" ht="14.25" customHeight="1">
      <c r="A1603" s="83"/>
      <c r="B1603" s="4"/>
      <c r="C1603" s="4"/>
      <c r="D1603" s="4"/>
      <c r="E1603" s="4"/>
      <c r="F1603" s="4"/>
      <c r="G1603" s="4"/>
      <c r="H1603" s="4"/>
      <c r="I1603" s="4"/>
      <c r="J1603" s="4"/>
      <c r="K1603" s="2"/>
      <c r="L1603" s="1"/>
    </row>
    <row r="1604" ht="14.25" customHeight="1">
      <c r="A1604" s="83"/>
      <c r="B1604" s="4"/>
      <c r="C1604" s="4"/>
      <c r="D1604" s="4"/>
      <c r="E1604" s="4"/>
      <c r="F1604" s="4"/>
      <c r="G1604" s="4"/>
      <c r="H1604" s="4"/>
      <c r="I1604" s="4"/>
      <c r="J1604" s="4"/>
      <c r="K1604" s="2"/>
      <c r="L1604" s="1"/>
    </row>
    <row r="1605" ht="14.25" customHeight="1">
      <c r="A1605" s="83"/>
      <c r="B1605" s="4"/>
      <c r="C1605" s="4"/>
      <c r="D1605" s="4"/>
      <c r="E1605" s="4"/>
      <c r="F1605" s="4"/>
      <c r="G1605" s="4"/>
      <c r="H1605" s="4"/>
      <c r="I1605" s="4"/>
      <c r="J1605" s="4"/>
      <c r="K1605" s="2"/>
      <c r="L1605" s="1"/>
    </row>
    <row r="1606" ht="14.25" customHeight="1">
      <c r="A1606" s="83"/>
      <c r="B1606" s="4"/>
      <c r="C1606" s="4"/>
      <c r="D1606" s="4"/>
      <c r="E1606" s="4"/>
      <c r="F1606" s="4"/>
      <c r="G1606" s="4"/>
      <c r="H1606" s="4"/>
      <c r="I1606" s="4"/>
      <c r="J1606" s="4"/>
      <c r="K1606" s="2"/>
      <c r="L1606" s="1"/>
    </row>
    <row r="1607" ht="14.25" customHeight="1">
      <c r="A1607" s="83"/>
      <c r="B1607" s="4"/>
      <c r="C1607" s="4"/>
      <c r="D1607" s="4"/>
      <c r="E1607" s="4"/>
      <c r="F1607" s="4"/>
      <c r="G1607" s="4"/>
      <c r="H1607" s="4"/>
      <c r="I1607" s="4"/>
      <c r="J1607" s="4"/>
      <c r="K1607" s="2"/>
      <c r="L1607" s="1"/>
    </row>
    <row r="1608" ht="14.25" customHeight="1">
      <c r="A1608" s="83"/>
      <c r="B1608" s="4"/>
      <c r="C1608" s="4"/>
      <c r="D1608" s="4"/>
      <c r="E1608" s="4"/>
      <c r="F1608" s="4"/>
      <c r="G1608" s="4"/>
      <c r="H1608" s="4"/>
      <c r="I1608" s="4"/>
      <c r="J1608" s="4"/>
      <c r="K1608" s="2"/>
      <c r="L1608" s="1"/>
    </row>
    <row r="1609" ht="14.25" customHeight="1">
      <c r="A1609" s="83"/>
      <c r="B1609" s="4"/>
      <c r="C1609" s="4"/>
      <c r="D1609" s="4"/>
      <c r="E1609" s="4"/>
      <c r="F1609" s="4"/>
      <c r="G1609" s="4"/>
      <c r="H1609" s="4"/>
      <c r="I1609" s="4"/>
      <c r="J1609" s="4"/>
      <c r="K1609" s="2"/>
      <c r="L1609" s="1"/>
    </row>
    <row r="1610" ht="14.25" customHeight="1">
      <c r="A1610" s="83"/>
      <c r="B1610" s="4"/>
      <c r="C1610" s="4"/>
      <c r="D1610" s="4"/>
      <c r="E1610" s="4"/>
      <c r="F1610" s="4"/>
      <c r="G1610" s="4"/>
      <c r="H1610" s="4"/>
      <c r="I1610" s="4"/>
      <c r="J1610" s="4"/>
      <c r="K1610" s="2"/>
      <c r="L1610" s="1"/>
    </row>
    <row r="1611" ht="14.25" customHeight="1">
      <c r="A1611" s="83"/>
      <c r="B1611" s="4"/>
      <c r="C1611" s="4"/>
      <c r="D1611" s="4"/>
      <c r="E1611" s="4"/>
      <c r="F1611" s="4"/>
      <c r="G1611" s="4"/>
      <c r="H1611" s="4"/>
      <c r="I1611" s="4"/>
      <c r="J1611" s="4"/>
      <c r="K1611" s="2"/>
      <c r="L1611" s="1"/>
    </row>
    <row r="1612" ht="14.25" customHeight="1">
      <c r="A1612" s="83"/>
      <c r="B1612" s="4"/>
      <c r="C1612" s="4"/>
      <c r="D1612" s="4"/>
      <c r="E1612" s="4"/>
      <c r="F1612" s="4"/>
      <c r="G1612" s="4"/>
      <c r="H1612" s="4"/>
      <c r="I1612" s="4"/>
      <c r="J1612" s="4"/>
      <c r="K1612" s="2"/>
      <c r="L1612" s="1"/>
    </row>
    <row r="1613" ht="14.25" customHeight="1">
      <c r="A1613" s="83"/>
      <c r="B1613" s="4"/>
      <c r="C1613" s="4"/>
      <c r="D1613" s="4"/>
      <c r="E1613" s="4"/>
      <c r="F1613" s="4"/>
      <c r="G1613" s="4"/>
      <c r="H1613" s="4"/>
      <c r="I1613" s="4"/>
      <c r="J1613" s="4"/>
      <c r="K1613" s="2"/>
      <c r="L1613" s="1"/>
    </row>
    <row r="1614" ht="14.25" customHeight="1">
      <c r="A1614" s="83"/>
      <c r="B1614" s="4"/>
      <c r="C1614" s="4"/>
      <c r="D1614" s="4"/>
      <c r="E1614" s="4"/>
      <c r="F1614" s="4"/>
      <c r="G1614" s="4"/>
      <c r="H1614" s="4"/>
      <c r="I1614" s="4"/>
      <c r="J1614" s="4"/>
      <c r="K1614" s="2"/>
      <c r="L1614" s="1"/>
    </row>
    <row r="1615" ht="14.25" customHeight="1">
      <c r="A1615" s="83"/>
      <c r="B1615" s="4"/>
      <c r="C1615" s="4"/>
      <c r="D1615" s="4"/>
      <c r="E1615" s="4"/>
      <c r="F1615" s="4"/>
      <c r="G1615" s="4"/>
      <c r="H1615" s="4"/>
      <c r="I1615" s="4"/>
      <c r="J1615" s="4"/>
      <c r="K1615" s="2"/>
      <c r="L1615" s="1"/>
    </row>
    <row r="1616" ht="14.25" customHeight="1">
      <c r="A1616" s="83"/>
      <c r="B1616" s="4"/>
      <c r="C1616" s="4"/>
      <c r="D1616" s="4"/>
      <c r="E1616" s="4"/>
      <c r="F1616" s="4"/>
      <c r="G1616" s="4"/>
      <c r="H1616" s="4"/>
      <c r="I1616" s="4"/>
      <c r="J1616" s="4"/>
      <c r="K1616" s="2"/>
      <c r="L1616" s="1"/>
    </row>
    <row r="1617" ht="14.25" customHeight="1">
      <c r="A1617" s="83"/>
      <c r="B1617" s="4"/>
      <c r="C1617" s="4"/>
      <c r="D1617" s="4"/>
      <c r="E1617" s="4"/>
      <c r="F1617" s="4"/>
      <c r="G1617" s="4"/>
      <c r="H1617" s="4"/>
      <c r="I1617" s="4"/>
      <c r="J1617" s="4"/>
      <c r="K1617" s="2"/>
      <c r="L1617" s="1"/>
    </row>
    <row r="1618" ht="14.25" customHeight="1">
      <c r="A1618" s="83"/>
      <c r="B1618" s="4"/>
      <c r="C1618" s="4"/>
      <c r="D1618" s="4"/>
      <c r="E1618" s="4"/>
      <c r="F1618" s="4"/>
      <c r="G1618" s="4"/>
      <c r="H1618" s="4"/>
      <c r="I1618" s="4"/>
      <c r="J1618" s="4"/>
      <c r="K1618" s="2"/>
      <c r="L1618" s="1"/>
    </row>
    <row r="1619" ht="14.25" customHeight="1">
      <c r="A1619" s="83"/>
      <c r="B1619" s="4"/>
      <c r="C1619" s="4"/>
      <c r="D1619" s="4"/>
      <c r="E1619" s="4"/>
      <c r="F1619" s="4"/>
      <c r="G1619" s="4"/>
      <c r="H1619" s="4"/>
      <c r="I1619" s="4"/>
      <c r="J1619" s="4"/>
      <c r="K1619" s="2"/>
      <c r="L1619" s="1"/>
    </row>
    <row r="1620" ht="14.25" customHeight="1">
      <c r="A1620" s="83"/>
      <c r="B1620" s="4"/>
      <c r="C1620" s="4"/>
      <c r="D1620" s="4"/>
      <c r="E1620" s="4"/>
      <c r="F1620" s="4"/>
      <c r="G1620" s="4"/>
      <c r="H1620" s="4"/>
      <c r="I1620" s="4"/>
      <c r="J1620" s="4"/>
      <c r="K1620" s="2"/>
      <c r="L1620" s="1"/>
    </row>
    <row r="1621" ht="14.25" customHeight="1">
      <c r="A1621" s="83"/>
      <c r="B1621" s="4"/>
      <c r="C1621" s="4"/>
      <c r="D1621" s="4"/>
      <c r="E1621" s="4"/>
      <c r="F1621" s="4"/>
      <c r="G1621" s="4"/>
      <c r="H1621" s="4"/>
      <c r="I1621" s="4"/>
      <c r="J1621" s="4"/>
      <c r="K1621" s="2"/>
      <c r="L1621" s="1"/>
    </row>
    <row r="1622" ht="14.25" customHeight="1">
      <c r="A1622" s="83"/>
      <c r="B1622" s="4"/>
      <c r="C1622" s="4"/>
      <c r="D1622" s="4"/>
      <c r="E1622" s="4"/>
      <c r="F1622" s="4"/>
      <c r="G1622" s="4"/>
      <c r="H1622" s="4"/>
      <c r="I1622" s="4"/>
      <c r="J1622" s="4"/>
      <c r="K1622" s="2"/>
      <c r="L1622" s="1"/>
    </row>
    <row r="1623" ht="14.25" customHeight="1">
      <c r="A1623" s="83"/>
      <c r="B1623" s="4"/>
      <c r="C1623" s="4"/>
      <c r="D1623" s="4"/>
      <c r="E1623" s="4"/>
      <c r="F1623" s="4"/>
      <c r="G1623" s="4"/>
      <c r="H1623" s="4"/>
      <c r="I1623" s="4"/>
      <c r="J1623" s="4"/>
      <c r="K1623" s="2"/>
      <c r="L1623" s="1"/>
    </row>
    <row r="1624" ht="14.25" customHeight="1">
      <c r="A1624" s="83"/>
      <c r="B1624" s="4"/>
      <c r="C1624" s="4"/>
      <c r="D1624" s="4"/>
      <c r="E1624" s="4"/>
      <c r="F1624" s="4"/>
      <c r="G1624" s="4"/>
      <c r="H1624" s="4"/>
      <c r="I1624" s="4"/>
      <c r="J1624" s="4"/>
      <c r="K1624" s="2"/>
      <c r="L1624" s="1"/>
    </row>
    <row r="1625" ht="14.25" customHeight="1">
      <c r="A1625" s="83"/>
      <c r="B1625" s="4"/>
      <c r="C1625" s="4"/>
      <c r="D1625" s="4"/>
      <c r="E1625" s="4"/>
      <c r="F1625" s="4"/>
      <c r="G1625" s="4"/>
      <c r="H1625" s="4"/>
      <c r="I1625" s="4"/>
      <c r="J1625" s="4"/>
      <c r="K1625" s="2"/>
      <c r="L1625" s="1"/>
    </row>
    <row r="1626" ht="14.25" customHeight="1">
      <c r="A1626" s="83"/>
      <c r="B1626" s="4"/>
      <c r="C1626" s="4"/>
      <c r="D1626" s="4"/>
      <c r="E1626" s="4"/>
      <c r="F1626" s="4"/>
      <c r="G1626" s="4"/>
      <c r="H1626" s="4"/>
      <c r="I1626" s="4"/>
      <c r="J1626" s="4"/>
      <c r="K1626" s="2"/>
      <c r="L1626" s="1"/>
    </row>
    <row r="1627" ht="14.25" customHeight="1">
      <c r="A1627" s="83"/>
      <c r="B1627" s="4"/>
      <c r="C1627" s="4"/>
      <c r="D1627" s="4"/>
      <c r="E1627" s="4"/>
      <c r="F1627" s="4"/>
      <c r="G1627" s="4"/>
      <c r="H1627" s="4"/>
      <c r="I1627" s="4"/>
      <c r="J1627" s="4"/>
      <c r="K1627" s="2"/>
      <c r="L1627" s="1"/>
    </row>
    <row r="1628" ht="14.25" customHeight="1">
      <c r="A1628" s="83"/>
      <c r="B1628" s="4"/>
      <c r="C1628" s="4"/>
      <c r="D1628" s="4"/>
      <c r="E1628" s="4"/>
      <c r="F1628" s="4"/>
      <c r="G1628" s="4"/>
      <c r="H1628" s="4"/>
      <c r="I1628" s="4"/>
      <c r="J1628" s="4"/>
      <c r="K1628" s="2"/>
      <c r="L1628" s="1"/>
    </row>
    <row r="1629" ht="14.25" customHeight="1">
      <c r="A1629" s="83"/>
      <c r="B1629" s="4"/>
      <c r="C1629" s="4"/>
      <c r="D1629" s="4"/>
      <c r="E1629" s="4"/>
      <c r="F1629" s="4"/>
      <c r="G1629" s="4"/>
      <c r="H1629" s="4"/>
      <c r="I1629" s="4"/>
      <c r="J1629" s="4"/>
      <c r="K1629" s="2"/>
      <c r="L1629" s="1"/>
    </row>
    <row r="1630" ht="14.25" customHeight="1">
      <c r="A1630" s="83"/>
      <c r="B1630" s="4"/>
      <c r="C1630" s="4"/>
      <c r="D1630" s="4"/>
      <c r="E1630" s="4"/>
      <c r="F1630" s="4"/>
      <c r="G1630" s="4"/>
      <c r="H1630" s="4"/>
      <c r="I1630" s="4"/>
      <c r="J1630" s="4"/>
      <c r="K1630" s="2"/>
      <c r="L1630" s="1"/>
    </row>
    <row r="1631" ht="14.25" customHeight="1">
      <c r="A1631" s="83"/>
      <c r="B1631" s="4"/>
      <c r="C1631" s="4"/>
      <c r="D1631" s="4"/>
      <c r="E1631" s="4"/>
      <c r="F1631" s="4"/>
      <c r="G1631" s="4"/>
      <c r="H1631" s="4"/>
      <c r="I1631" s="4"/>
      <c r="J1631" s="4"/>
      <c r="K1631" s="2"/>
      <c r="L1631" s="1"/>
    </row>
    <row r="1632" ht="14.25" customHeight="1">
      <c r="A1632" s="83"/>
      <c r="B1632" s="4"/>
      <c r="C1632" s="4"/>
      <c r="D1632" s="4"/>
      <c r="E1632" s="4"/>
      <c r="F1632" s="4"/>
      <c r="G1632" s="4"/>
      <c r="H1632" s="4"/>
      <c r="I1632" s="4"/>
      <c r="J1632" s="4"/>
      <c r="K1632" s="2"/>
      <c r="L1632" s="1"/>
    </row>
    <row r="1633" ht="14.25" customHeight="1">
      <c r="A1633" s="83"/>
      <c r="B1633" s="4"/>
      <c r="C1633" s="4"/>
      <c r="D1633" s="4"/>
      <c r="E1633" s="4"/>
      <c r="F1633" s="4"/>
      <c r="G1633" s="4"/>
      <c r="H1633" s="4"/>
      <c r="I1633" s="4"/>
      <c r="J1633" s="4"/>
      <c r="K1633" s="2"/>
      <c r="L1633" s="1"/>
    </row>
    <row r="1634" ht="14.25" customHeight="1">
      <c r="A1634" s="83"/>
      <c r="B1634" s="4"/>
      <c r="C1634" s="4"/>
      <c r="D1634" s="4"/>
      <c r="E1634" s="4"/>
      <c r="F1634" s="4"/>
      <c r="G1634" s="4"/>
      <c r="H1634" s="4"/>
      <c r="I1634" s="4"/>
      <c r="J1634" s="4"/>
      <c r="K1634" s="2"/>
      <c r="L1634" s="1"/>
    </row>
    <row r="1635" ht="14.25" customHeight="1">
      <c r="A1635" s="83"/>
      <c r="B1635" s="4"/>
      <c r="C1635" s="4"/>
      <c r="D1635" s="4"/>
      <c r="E1635" s="4"/>
      <c r="F1635" s="4"/>
      <c r="G1635" s="4"/>
      <c r="H1635" s="4"/>
      <c r="I1635" s="4"/>
      <c r="J1635" s="4"/>
      <c r="K1635" s="2"/>
      <c r="L1635" s="1"/>
    </row>
    <row r="1636" ht="14.25" customHeight="1">
      <c r="A1636" s="83"/>
      <c r="B1636" s="4"/>
      <c r="C1636" s="4"/>
      <c r="D1636" s="4"/>
      <c r="E1636" s="4"/>
      <c r="F1636" s="4"/>
      <c r="G1636" s="4"/>
      <c r="H1636" s="4"/>
      <c r="I1636" s="4"/>
      <c r="J1636" s="4"/>
      <c r="K1636" s="2"/>
      <c r="L1636" s="1"/>
    </row>
    <row r="1637" ht="14.25" customHeight="1">
      <c r="A1637" s="83"/>
      <c r="B1637" s="4"/>
      <c r="C1637" s="4"/>
      <c r="D1637" s="4"/>
      <c r="E1637" s="4"/>
      <c r="F1637" s="4"/>
      <c r="G1637" s="4"/>
      <c r="H1637" s="4"/>
      <c r="I1637" s="4"/>
      <c r="J1637" s="4"/>
      <c r="K1637" s="2"/>
      <c r="L1637" s="1"/>
    </row>
    <row r="1638" ht="14.25" customHeight="1">
      <c r="A1638" s="83"/>
      <c r="B1638" s="4"/>
      <c r="C1638" s="4"/>
      <c r="D1638" s="4"/>
      <c r="E1638" s="4"/>
      <c r="F1638" s="4"/>
      <c r="G1638" s="4"/>
      <c r="H1638" s="4"/>
      <c r="I1638" s="4"/>
      <c r="J1638" s="4"/>
      <c r="K1638" s="2"/>
      <c r="L1638" s="1"/>
    </row>
    <row r="1639" ht="14.25" customHeight="1">
      <c r="A1639" s="83"/>
      <c r="B1639" s="4"/>
      <c r="C1639" s="4"/>
      <c r="D1639" s="4"/>
      <c r="E1639" s="4"/>
      <c r="F1639" s="4"/>
      <c r="G1639" s="4"/>
      <c r="H1639" s="4"/>
      <c r="I1639" s="4"/>
      <c r="J1639" s="4"/>
      <c r="K1639" s="2"/>
      <c r="L1639" s="1"/>
    </row>
    <row r="1640" ht="14.25" customHeight="1">
      <c r="A1640" s="83"/>
      <c r="B1640" s="4"/>
      <c r="C1640" s="4"/>
      <c r="D1640" s="4"/>
      <c r="E1640" s="4"/>
      <c r="F1640" s="4"/>
      <c r="G1640" s="4"/>
      <c r="H1640" s="4"/>
      <c r="I1640" s="4"/>
      <c r="J1640" s="4"/>
      <c r="K1640" s="2"/>
      <c r="L1640" s="1"/>
    </row>
    <row r="1641" ht="14.25" customHeight="1">
      <c r="A1641" s="83"/>
      <c r="B1641" s="4"/>
      <c r="C1641" s="4"/>
      <c r="D1641" s="4"/>
      <c r="E1641" s="4"/>
      <c r="F1641" s="4"/>
      <c r="G1641" s="4"/>
      <c r="H1641" s="4"/>
      <c r="I1641" s="4"/>
      <c r="J1641" s="4"/>
      <c r="K1641" s="2"/>
      <c r="L1641" s="1"/>
    </row>
    <row r="1642" ht="14.25" customHeight="1">
      <c r="A1642" s="83"/>
      <c r="B1642" s="4"/>
      <c r="C1642" s="4"/>
      <c r="D1642" s="4"/>
      <c r="E1642" s="4"/>
      <c r="F1642" s="4"/>
      <c r="G1642" s="4"/>
      <c r="H1642" s="4"/>
      <c r="I1642" s="4"/>
      <c r="J1642" s="4"/>
      <c r="K1642" s="2"/>
      <c r="L1642" s="1"/>
    </row>
    <row r="1643" ht="14.25" customHeight="1">
      <c r="A1643" s="83"/>
      <c r="B1643" s="4"/>
      <c r="C1643" s="4"/>
      <c r="D1643" s="4"/>
      <c r="E1643" s="4"/>
      <c r="F1643" s="4"/>
      <c r="G1643" s="4"/>
      <c r="H1643" s="4"/>
      <c r="I1643" s="4"/>
      <c r="J1643" s="4"/>
      <c r="K1643" s="2"/>
      <c r="L1643" s="1"/>
    </row>
    <row r="1644" ht="14.25" customHeight="1">
      <c r="A1644" s="83"/>
      <c r="B1644" s="4"/>
      <c r="C1644" s="4"/>
      <c r="D1644" s="4"/>
      <c r="E1644" s="4"/>
      <c r="F1644" s="4"/>
      <c r="G1644" s="4"/>
      <c r="H1644" s="4"/>
      <c r="I1644" s="4"/>
      <c r="J1644" s="4"/>
      <c r="K1644" s="2"/>
      <c r="L1644" s="1"/>
    </row>
    <row r="1645" ht="14.25" customHeight="1">
      <c r="A1645" s="83"/>
      <c r="B1645" s="4"/>
      <c r="C1645" s="4"/>
      <c r="D1645" s="4"/>
      <c r="E1645" s="4"/>
      <c r="F1645" s="4"/>
      <c r="G1645" s="4"/>
      <c r="H1645" s="4"/>
      <c r="I1645" s="4"/>
      <c r="J1645" s="4"/>
      <c r="K1645" s="2"/>
      <c r="L1645" s="1"/>
    </row>
    <row r="1646" ht="14.25" customHeight="1">
      <c r="A1646" s="83"/>
      <c r="B1646" s="4"/>
      <c r="C1646" s="4"/>
      <c r="D1646" s="4"/>
      <c r="E1646" s="4"/>
      <c r="F1646" s="4"/>
      <c r="G1646" s="4"/>
      <c r="H1646" s="4"/>
      <c r="I1646" s="4"/>
      <c r="J1646" s="4"/>
      <c r="K1646" s="2"/>
      <c r="L1646" s="1"/>
    </row>
    <row r="1647" ht="14.25" customHeight="1">
      <c r="A1647" s="83"/>
      <c r="B1647" s="4"/>
      <c r="C1647" s="4"/>
      <c r="D1647" s="4"/>
      <c r="E1647" s="4"/>
      <c r="F1647" s="4"/>
      <c r="G1647" s="4"/>
      <c r="H1647" s="4"/>
      <c r="I1647" s="4"/>
      <c r="J1647" s="4"/>
      <c r="K1647" s="2"/>
      <c r="L1647" s="1"/>
    </row>
    <row r="1648" ht="14.25" customHeight="1">
      <c r="A1648" s="83"/>
      <c r="B1648" s="4"/>
      <c r="C1648" s="4"/>
      <c r="D1648" s="4"/>
      <c r="E1648" s="4"/>
      <c r="F1648" s="4"/>
      <c r="G1648" s="4"/>
      <c r="H1648" s="4"/>
      <c r="I1648" s="4"/>
      <c r="J1648" s="4"/>
      <c r="K1648" s="2"/>
      <c r="L1648" s="1"/>
    </row>
    <row r="1649" ht="14.25" customHeight="1">
      <c r="A1649" s="83"/>
      <c r="B1649" s="4"/>
      <c r="C1649" s="4"/>
      <c r="D1649" s="4"/>
      <c r="E1649" s="4"/>
      <c r="F1649" s="4"/>
      <c r="G1649" s="4"/>
      <c r="H1649" s="4"/>
      <c r="I1649" s="4"/>
      <c r="J1649" s="4"/>
      <c r="K1649" s="2"/>
      <c r="L1649" s="1"/>
    </row>
    <row r="1650" ht="14.25" customHeight="1">
      <c r="A1650" s="83"/>
      <c r="B1650" s="4"/>
      <c r="C1650" s="4"/>
      <c r="D1650" s="4"/>
      <c r="E1650" s="4"/>
      <c r="F1650" s="4"/>
      <c r="G1650" s="4"/>
      <c r="H1650" s="4"/>
      <c r="I1650" s="4"/>
      <c r="J1650" s="4"/>
      <c r="K1650" s="2"/>
      <c r="L1650" s="1"/>
    </row>
    <row r="1651" ht="14.25" customHeight="1">
      <c r="A1651" s="83"/>
      <c r="B1651" s="4"/>
      <c r="C1651" s="4"/>
      <c r="D1651" s="4"/>
      <c r="E1651" s="4"/>
      <c r="F1651" s="4"/>
      <c r="G1651" s="4"/>
      <c r="H1651" s="4"/>
      <c r="I1651" s="4"/>
      <c r="J1651" s="4"/>
      <c r="K1651" s="2"/>
      <c r="L1651" s="1"/>
    </row>
    <row r="1652" ht="14.25" customHeight="1">
      <c r="A1652" s="83"/>
      <c r="B1652" s="4"/>
      <c r="C1652" s="4"/>
      <c r="D1652" s="4"/>
      <c r="E1652" s="4"/>
      <c r="F1652" s="4"/>
      <c r="G1652" s="4"/>
      <c r="H1652" s="4"/>
      <c r="I1652" s="4"/>
      <c r="J1652" s="4"/>
      <c r="K1652" s="2"/>
      <c r="L1652" s="1"/>
    </row>
    <row r="1653" ht="14.25" customHeight="1">
      <c r="A1653" s="83"/>
      <c r="B1653" s="4"/>
      <c r="C1653" s="4"/>
      <c r="D1653" s="4"/>
      <c r="E1653" s="4"/>
      <c r="F1653" s="4"/>
      <c r="G1653" s="4"/>
      <c r="H1653" s="4"/>
      <c r="I1653" s="4"/>
      <c r="J1653" s="4"/>
      <c r="K1653" s="2"/>
      <c r="L1653" s="1"/>
    </row>
    <row r="1654" ht="14.25" customHeight="1">
      <c r="A1654" s="83"/>
      <c r="B1654" s="4"/>
      <c r="C1654" s="4"/>
      <c r="D1654" s="4"/>
      <c r="E1654" s="4"/>
      <c r="F1654" s="4"/>
      <c r="G1654" s="4"/>
      <c r="H1654" s="4"/>
      <c r="I1654" s="4"/>
      <c r="J1654" s="4"/>
      <c r="K1654" s="2"/>
      <c r="L1654" s="1"/>
    </row>
    <row r="1655" ht="14.25" customHeight="1">
      <c r="A1655" s="83"/>
      <c r="B1655" s="4"/>
      <c r="C1655" s="4"/>
      <c r="D1655" s="4"/>
      <c r="E1655" s="4"/>
      <c r="F1655" s="4"/>
      <c r="G1655" s="4"/>
      <c r="H1655" s="4"/>
      <c r="I1655" s="4"/>
      <c r="J1655" s="4"/>
      <c r="K1655" s="2"/>
      <c r="L1655" s="1"/>
    </row>
    <row r="1656" ht="14.25" customHeight="1">
      <c r="A1656" s="83"/>
      <c r="B1656" s="4"/>
      <c r="C1656" s="4"/>
      <c r="D1656" s="4"/>
      <c r="E1656" s="4"/>
      <c r="F1656" s="4"/>
      <c r="G1656" s="4"/>
      <c r="H1656" s="4"/>
      <c r="I1656" s="4"/>
      <c r="J1656" s="4"/>
      <c r="K1656" s="2"/>
      <c r="L1656" s="1"/>
    </row>
    <row r="1657" ht="14.25" customHeight="1">
      <c r="A1657" s="83"/>
      <c r="B1657" s="4"/>
      <c r="C1657" s="4"/>
      <c r="D1657" s="4"/>
      <c r="E1657" s="4"/>
      <c r="F1657" s="4"/>
      <c r="G1657" s="4"/>
      <c r="H1657" s="4"/>
      <c r="I1657" s="4"/>
      <c r="J1657" s="4"/>
      <c r="K1657" s="2"/>
      <c r="L1657" s="1"/>
    </row>
    <row r="1658" ht="14.25" customHeight="1">
      <c r="A1658" s="83"/>
      <c r="B1658" s="4"/>
      <c r="C1658" s="4"/>
      <c r="D1658" s="4"/>
      <c r="E1658" s="4"/>
      <c r="F1658" s="4"/>
      <c r="G1658" s="4"/>
      <c r="H1658" s="4"/>
      <c r="I1658" s="4"/>
      <c r="J1658" s="4"/>
      <c r="K1658" s="2"/>
      <c r="L1658" s="1"/>
    </row>
    <row r="1659" ht="14.25" customHeight="1">
      <c r="A1659" s="83"/>
      <c r="B1659" s="4"/>
      <c r="C1659" s="4"/>
      <c r="D1659" s="4"/>
      <c r="E1659" s="4"/>
      <c r="F1659" s="4"/>
      <c r="G1659" s="4"/>
      <c r="H1659" s="4"/>
      <c r="I1659" s="4"/>
      <c r="J1659" s="4"/>
      <c r="K1659" s="2"/>
      <c r="L1659" s="1"/>
    </row>
    <row r="1660" ht="14.25" customHeight="1">
      <c r="A1660" s="83"/>
      <c r="B1660" s="4"/>
      <c r="C1660" s="4"/>
      <c r="D1660" s="4"/>
      <c r="E1660" s="4"/>
      <c r="F1660" s="4"/>
      <c r="G1660" s="4"/>
      <c r="H1660" s="4"/>
      <c r="I1660" s="4"/>
      <c r="J1660" s="4"/>
      <c r="K1660" s="2"/>
      <c r="L1660" s="1"/>
    </row>
    <row r="1661" ht="14.25" customHeight="1">
      <c r="A1661" s="83"/>
      <c r="B1661" s="4"/>
      <c r="C1661" s="4"/>
      <c r="D1661" s="4"/>
      <c r="E1661" s="4"/>
      <c r="F1661" s="4"/>
      <c r="G1661" s="4"/>
      <c r="H1661" s="4"/>
      <c r="I1661" s="4"/>
      <c r="J1661" s="4"/>
      <c r="K1661" s="2"/>
      <c r="L1661" s="1"/>
    </row>
    <row r="1662" ht="14.25" customHeight="1">
      <c r="A1662" s="83"/>
      <c r="B1662" s="4"/>
      <c r="C1662" s="4"/>
      <c r="D1662" s="4"/>
      <c r="E1662" s="4"/>
      <c r="F1662" s="4"/>
      <c r="G1662" s="4"/>
      <c r="H1662" s="4"/>
      <c r="I1662" s="4"/>
      <c r="J1662" s="4"/>
      <c r="K1662" s="2"/>
      <c r="L1662" s="1"/>
    </row>
    <row r="1663" ht="14.25" customHeight="1">
      <c r="A1663" s="83"/>
      <c r="B1663" s="4"/>
      <c r="C1663" s="4"/>
      <c r="D1663" s="4"/>
      <c r="E1663" s="4"/>
      <c r="F1663" s="4"/>
      <c r="G1663" s="4"/>
      <c r="H1663" s="4"/>
      <c r="I1663" s="4"/>
      <c r="J1663" s="4"/>
      <c r="K1663" s="2"/>
      <c r="L1663" s="1"/>
    </row>
    <row r="1664" ht="14.25" customHeight="1">
      <c r="A1664" s="83"/>
      <c r="B1664" s="4"/>
      <c r="C1664" s="4"/>
      <c r="D1664" s="4"/>
      <c r="E1664" s="4"/>
      <c r="F1664" s="4"/>
      <c r="G1664" s="4"/>
      <c r="H1664" s="4"/>
      <c r="I1664" s="4"/>
      <c r="J1664" s="4"/>
      <c r="K1664" s="2"/>
      <c r="L1664" s="1"/>
    </row>
    <row r="1665" ht="14.25" customHeight="1">
      <c r="A1665" s="83"/>
      <c r="B1665" s="4"/>
      <c r="C1665" s="4"/>
      <c r="D1665" s="4"/>
      <c r="E1665" s="4"/>
      <c r="F1665" s="4"/>
      <c r="G1665" s="4"/>
      <c r="H1665" s="4"/>
      <c r="I1665" s="4"/>
      <c r="J1665" s="4"/>
      <c r="K1665" s="2"/>
      <c r="L1665" s="1"/>
    </row>
    <row r="1666" ht="14.25" customHeight="1">
      <c r="A1666" s="83"/>
      <c r="B1666" s="4"/>
      <c r="C1666" s="4"/>
      <c r="D1666" s="4"/>
      <c r="E1666" s="4"/>
      <c r="F1666" s="4"/>
      <c r="G1666" s="4"/>
      <c r="H1666" s="4"/>
      <c r="I1666" s="4"/>
      <c r="J1666" s="4"/>
      <c r="K1666" s="2"/>
      <c r="L1666" s="1"/>
    </row>
    <row r="1667" ht="14.25" customHeight="1">
      <c r="A1667" s="83"/>
      <c r="B1667" s="4"/>
      <c r="C1667" s="4"/>
      <c r="D1667" s="4"/>
      <c r="E1667" s="4"/>
      <c r="F1667" s="4"/>
      <c r="G1667" s="4"/>
      <c r="H1667" s="4"/>
      <c r="I1667" s="4"/>
      <c r="J1667" s="4"/>
      <c r="K1667" s="2"/>
      <c r="L1667" s="1"/>
    </row>
    <row r="1668" ht="14.25" customHeight="1">
      <c r="A1668" s="83"/>
      <c r="B1668" s="4"/>
      <c r="C1668" s="4"/>
      <c r="D1668" s="4"/>
      <c r="E1668" s="4"/>
      <c r="F1668" s="4"/>
      <c r="G1668" s="4"/>
      <c r="H1668" s="4"/>
      <c r="I1668" s="4"/>
      <c r="J1668" s="4"/>
      <c r="K1668" s="2"/>
      <c r="L1668" s="1"/>
    </row>
    <row r="1669" ht="14.25" customHeight="1">
      <c r="A1669" s="83"/>
      <c r="B1669" s="4"/>
      <c r="C1669" s="4"/>
      <c r="D1669" s="4"/>
      <c r="E1669" s="4"/>
      <c r="F1669" s="4"/>
      <c r="G1669" s="4"/>
      <c r="H1669" s="4"/>
      <c r="I1669" s="4"/>
      <c r="J1669" s="4"/>
      <c r="K1669" s="2"/>
      <c r="L1669" s="1"/>
    </row>
    <row r="1670" ht="14.25" customHeight="1">
      <c r="A1670" s="83"/>
      <c r="B1670" s="4"/>
      <c r="C1670" s="4"/>
      <c r="D1670" s="4"/>
      <c r="E1670" s="4"/>
      <c r="F1670" s="4"/>
      <c r="G1670" s="4"/>
      <c r="H1670" s="4"/>
      <c r="I1670" s="4"/>
      <c r="J1670" s="4"/>
      <c r="K1670" s="2"/>
      <c r="L1670" s="1"/>
    </row>
    <row r="1671" ht="14.25" customHeight="1">
      <c r="A1671" s="83"/>
      <c r="B1671" s="4"/>
      <c r="C1671" s="4"/>
      <c r="D1671" s="4"/>
      <c r="E1671" s="4"/>
      <c r="F1671" s="4"/>
      <c r="G1671" s="4"/>
      <c r="H1671" s="4"/>
      <c r="I1671" s="4"/>
      <c r="J1671" s="4"/>
      <c r="K1671" s="2"/>
      <c r="L1671" s="1"/>
    </row>
    <row r="1672" ht="14.25" customHeight="1">
      <c r="A1672" s="83"/>
      <c r="B1672" s="4"/>
      <c r="C1672" s="4"/>
      <c r="D1672" s="4"/>
      <c r="E1672" s="4"/>
      <c r="F1672" s="4"/>
      <c r="G1672" s="4"/>
      <c r="H1672" s="4"/>
      <c r="I1672" s="4"/>
      <c r="J1672" s="4"/>
      <c r="K1672" s="2"/>
      <c r="L1672" s="1"/>
    </row>
    <row r="1673" ht="14.25" customHeight="1">
      <c r="A1673" s="83"/>
      <c r="B1673" s="4"/>
      <c r="C1673" s="4"/>
      <c r="D1673" s="4"/>
      <c r="E1673" s="4"/>
      <c r="F1673" s="4"/>
      <c r="G1673" s="4"/>
      <c r="H1673" s="4"/>
      <c r="I1673" s="4"/>
      <c r="J1673" s="4"/>
      <c r="K1673" s="2"/>
      <c r="L1673" s="1"/>
    </row>
    <row r="1674" ht="14.25" customHeight="1">
      <c r="A1674" s="83"/>
      <c r="B1674" s="4"/>
      <c r="C1674" s="4"/>
      <c r="D1674" s="4"/>
      <c r="E1674" s="4"/>
      <c r="F1674" s="4"/>
      <c r="G1674" s="4"/>
      <c r="H1674" s="4"/>
      <c r="I1674" s="4"/>
      <c r="J1674" s="4"/>
      <c r="K1674" s="2"/>
      <c r="L1674" s="1"/>
    </row>
    <row r="1675" ht="14.25" customHeight="1">
      <c r="A1675" s="83"/>
      <c r="B1675" s="4"/>
      <c r="C1675" s="4"/>
      <c r="D1675" s="4"/>
      <c r="E1675" s="4"/>
      <c r="F1675" s="4"/>
      <c r="G1675" s="4"/>
      <c r="H1675" s="4"/>
      <c r="I1675" s="4"/>
      <c r="J1675" s="4"/>
      <c r="K1675" s="2"/>
      <c r="L1675" s="1"/>
    </row>
    <row r="1676" ht="14.25" customHeight="1">
      <c r="A1676" s="83"/>
      <c r="B1676" s="4"/>
      <c r="C1676" s="4"/>
      <c r="D1676" s="4"/>
      <c r="E1676" s="4"/>
      <c r="F1676" s="4"/>
      <c r="G1676" s="4"/>
      <c r="H1676" s="4"/>
      <c r="I1676" s="4"/>
      <c r="J1676" s="4"/>
      <c r="K1676" s="2"/>
      <c r="L1676" s="1"/>
    </row>
    <row r="1677" ht="14.25" customHeight="1">
      <c r="A1677" s="83"/>
      <c r="B1677" s="4"/>
      <c r="C1677" s="4"/>
      <c r="D1677" s="4"/>
      <c r="E1677" s="4"/>
      <c r="F1677" s="4"/>
      <c r="G1677" s="4"/>
      <c r="H1677" s="4"/>
      <c r="I1677" s="4"/>
      <c r="J1677" s="4"/>
      <c r="K1677" s="2"/>
      <c r="L1677" s="1"/>
    </row>
    <row r="1678" ht="14.25" customHeight="1">
      <c r="A1678" s="83"/>
      <c r="B1678" s="4"/>
      <c r="C1678" s="4"/>
      <c r="D1678" s="4"/>
      <c r="E1678" s="4"/>
      <c r="F1678" s="4"/>
      <c r="G1678" s="4"/>
      <c r="H1678" s="4"/>
      <c r="I1678" s="4"/>
      <c r="J1678" s="4"/>
      <c r="K1678" s="2"/>
      <c r="L1678" s="1"/>
    </row>
    <row r="1679" ht="14.25" customHeight="1">
      <c r="A1679" s="83"/>
      <c r="B1679" s="4"/>
      <c r="C1679" s="4"/>
      <c r="D1679" s="4"/>
      <c r="E1679" s="4"/>
      <c r="F1679" s="4"/>
      <c r="G1679" s="4"/>
      <c r="H1679" s="4"/>
      <c r="I1679" s="4"/>
      <c r="J1679" s="4"/>
      <c r="K1679" s="2"/>
      <c r="L1679" s="1"/>
    </row>
    <row r="1680" ht="14.25" customHeight="1">
      <c r="A1680" s="83"/>
      <c r="B1680" s="4"/>
      <c r="C1680" s="4"/>
      <c r="D1680" s="4"/>
      <c r="E1680" s="4"/>
      <c r="F1680" s="4"/>
      <c r="G1680" s="4"/>
      <c r="H1680" s="4"/>
      <c r="I1680" s="4"/>
      <c r="J1680" s="4"/>
      <c r="K1680" s="2"/>
      <c r="L1680" s="1"/>
    </row>
    <row r="1681" ht="14.25" customHeight="1">
      <c r="A1681" s="83"/>
      <c r="B1681" s="4"/>
      <c r="C1681" s="4"/>
      <c r="D1681" s="4"/>
      <c r="E1681" s="4"/>
      <c r="F1681" s="4"/>
      <c r="G1681" s="4"/>
      <c r="H1681" s="4"/>
      <c r="I1681" s="4"/>
      <c r="J1681" s="4"/>
      <c r="K1681" s="2"/>
      <c r="L1681" s="1"/>
    </row>
    <row r="1682" ht="14.25" customHeight="1">
      <c r="A1682" s="83"/>
      <c r="B1682" s="4"/>
      <c r="C1682" s="4"/>
      <c r="D1682" s="4"/>
      <c r="E1682" s="4"/>
      <c r="F1682" s="4"/>
      <c r="G1682" s="4"/>
      <c r="H1682" s="4"/>
      <c r="I1682" s="4"/>
      <c r="J1682" s="4"/>
      <c r="K1682" s="2"/>
      <c r="L1682" s="1"/>
    </row>
    <row r="1683" ht="14.25" customHeight="1">
      <c r="A1683" s="83"/>
      <c r="B1683" s="4"/>
      <c r="C1683" s="4"/>
      <c r="D1683" s="4"/>
      <c r="E1683" s="4"/>
      <c r="F1683" s="4"/>
      <c r="G1683" s="4"/>
      <c r="H1683" s="4"/>
      <c r="I1683" s="4"/>
      <c r="J1683" s="4"/>
      <c r="K1683" s="2"/>
      <c r="L1683" s="1"/>
    </row>
    <row r="1684" ht="14.25" customHeight="1">
      <c r="A1684" s="83"/>
      <c r="B1684" s="4"/>
      <c r="C1684" s="4"/>
      <c r="D1684" s="4"/>
      <c r="E1684" s="4"/>
      <c r="F1684" s="4"/>
      <c r="G1684" s="4"/>
      <c r="H1684" s="4"/>
      <c r="I1684" s="4"/>
      <c r="J1684" s="4"/>
      <c r="K1684" s="2"/>
      <c r="L1684" s="1"/>
    </row>
    <row r="1685" ht="14.25" customHeight="1">
      <c r="A1685" s="83"/>
      <c r="B1685" s="4"/>
      <c r="C1685" s="4"/>
      <c r="D1685" s="4"/>
      <c r="E1685" s="4"/>
      <c r="F1685" s="4"/>
      <c r="G1685" s="4"/>
      <c r="H1685" s="4"/>
      <c r="I1685" s="4"/>
      <c r="J1685" s="4"/>
      <c r="K1685" s="2"/>
      <c r="L1685" s="1"/>
    </row>
    <row r="1686" ht="14.25" customHeight="1">
      <c r="A1686" s="83"/>
      <c r="B1686" s="4"/>
      <c r="C1686" s="4"/>
      <c r="D1686" s="4"/>
      <c r="E1686" s="4"/>
      <c r="F1686" s="4"/>
      <c r="G1686" s="4"/>
      <c r="H1686" s="4"/>
      <c r="I1686" s="4"/>
      <c r="J1686" s="4"/>
      <c r="K1686" s="2"/>
      <c r="L1686" s="1"/>
    </row>
    <row r="1687" ht="14.25" customHeight="1">
      <c r="A1687" s="83"/>
      <c r="B1687" s="4"/>
      <c r="C1687" s="4"/>
      <c r="D1687" s="4"/>
      <c r="E1687" s="4"/>
      <c r="F1687" s="4"/>
      <c r="G1687" s="4"/>
      <c r="H1687" s="4"/>
      <c r="I1687" s="4"/>
      <c r="J1687" s="4"/>
      <c r="K1687" s="2"/>
      <c r="L1687" s="1"/>
    </row>
    <row r="1688" ht="14.25" customHeight="1">
      <c r="A1688" s="83"/>
      <c r="B1688" s="4"/>
      <c r="C1688" s="4"/>
      <c r="D1688" s="4"/>
      <c r="E1688" s="4"/>
      <c r="F1688" s="4"/>
      <c r="G1688" s="4"/>
      <c r="H1688" s="4"/>
      <c r="I1688" s="4"/>
      <c r="J1688" s="4"/>
      <c r="K1688" s="2"/>
      <c r="L1688" s="1"/>
    </row>
    <row r="1689" ht="14.25" customHeight="1">
      <c r="A1689" s="83"/>
      <c r="B1689" s="4"/>
      <c r="C1689" s="4"/>
      <c r="D1689" s="4"/>
      <c r="E1689" s="4"/>
      <c r="F1689" s="4"/>
      <c r="G1689" s="4"/>
      <c r="H1689" s="4"/>
      <c r="I1689" s="4"/>
      <c r="J1689" s="4"/>
      <c r="K1689" s="2"/>
      <c r="L1689" s="1"/>
    </row>
    <row r="1690" ht="14.25" customHeight="1">
      <c r="A1690" s="83"/>
      <c r="B1690" s="4"/>
      <c r="C1690" s="4"/>
      <c r="D1690" s="4"/>
      <c r="E1690" s="4"/>
      <c r="F1690" s="4"/>
      <c r="G1690" s="4"/>
      <c r="H1690" s="4"/>
      <c r="I1690" s="4"/>
      <c r="J1690" s="4"/>
      <c r="K1690" s="2"/>
      <c r="L1690" s="1"/>
    </row>
    <row r="1691" ht="14.25" customHeight="1">
      <c r="A1691" s="83"/>
      <c r="B1691" s="4"/>
      <c r="C1691" s="4"/>
      <c r="D1691" s="4"/>
      <c r="E1691" s="4"/>
      <c r="F1691" s="4"/>
      <c r="G1691" s="4"/>
      <c r="H1691" s="4"/>
      <c r="I1691" s="4"/>
      <c r="J1691" s="4"/>
      <c r="K1691" s="2"/>
      <c r="L1691" s="1"/>
    </row>
    <row r="1692" ht="14.25" customHeight="1">
      <c r="A1692" s="83"/>
      <c r="B1692" s="4"/>
      <c r="C1692" s="4"/>
      <c r="D1692" s="4"/>
      <c r="E1692" s="4"/>
      <c r="F1692" s="4"/>
      <c r="G1692" s="4"/>
      <c r="H1692" s="4"/>
      <c r="I1692" s="4"/>
      <c r="J1692" s="4"/>
      <c r="K1692" s="2"/>
      <c r="L1692" s="1"/>
    </row>
    <row r="1693" ht="14.25" customHeight="1">
      <c r="A1693" s="83"/>
      <c r="B1693" s="4"/>
      <c r="C1693" s="4"/>
      <c r="D1693" s="4"/>
      <c r="E1693" s="4"/>
      <c r="F1693" s="4"/>
      <c r="G1693" s="4"/>
      <c r="H1693" s="4"/>
      <c r="I1693" s="4"/>
      <c r="J1693" s="4"/>
      <c r="K1693" s="2"/>
      <c r="L1693" s="1"/>
    </row>
    <row r="1694" ht="14.25" customHeight="1">
      <c r="A1694" s="83"/>
      <c r="B1694" s="4"/>
      <c r="C1694" s="4"/>
      <c r="D1694" s="4"/>
      <c r="E1694" s="4"/>
      <c r="F1694" s="4"/>
      <c r="G1694" s="4"/>
      <c r="H1694" s="4"/>
      <c r="I1694" s="4"/>
      <c r="J1694" s="4"/>
      <c r="K1694" s="2"/>
      <c r="L1694" s="1"/>
    </row>
    <row r="1695" ht="14.25" customHeight="1">
      <c r="A1695" s="83"/>
      <c r="B1695" s="4"/>
      <c r="C1695" s="4"/>
      <c r="D1695" s="4"/>
      <c r="E1695" s="4"/>
      <c r="F1695" s="4"/>
      <c r="G1695" s="4"/>
      <c r="H1695" s="4"/>
      <c r="I1695" s="4"/>
      <c r="J1695" s="4"/>
      <c r="K1695" s="2"/>
      <c r="L1695" s="1"/>
    </row>
    <row r="1696" ht="14.25" customHeight="1">
      <c r="A1696" s="83"/>
      <c r="B1696" s="4"/>
      <c r="C1696" s="4"/>
      <c r="D1696" s="4"/>
      <c r="E1696" s="4"/>
      <c r="F1696" s="4"/>
      <c r="G1696" s="4"/>
      <c r="H1696" s="4"/>
      <c r="I1696" s="4"/>
      <c r="J1696" s="4"/>
      <c r="K1696" s="2"/>
      <c r="L1696" s="1"/>
    </row>
    <row r="1697" ht="14.25" customHeight="1">
      <c r="A1697" s="83"/>
      <c r="B1697" s="4"/>
      <c r="C1697" s="4"/>
      <c r="D1697" s="4"/>
      <c r="E1697" s="4"/>
      <c r="F1697" s="4"/>
      <c r="G1697" s="4"/>
      <c r="H1697" s="4"/>
      <c r="I1697" s="4"/>
      <c r="J1697" s="4"/>
      <c r="K1697" s="2"/>
      <c r="L1697" s="1"/>
    </row>
    <row r="1698" ht="14.25" customHeight="1">
      <c r="A1698" s="83"/>
      <c r="B1698" s="4"/>
      <c r="C1698" s="4"/>
      <c r="D1698" s="4"/>
      <c r="E1698" s="4"/>
      <c r="F1698" s="4"/>
      <c r="G1698" s="4"/>
      <c r="H1698" s="4"/>
      <c r="I1698" s="4"/>
      <c r="J1698" s="4"/>
      <c r="K1698" s="2"/>
      <c r="L1698" s="1"/>
    </row>
    <row r="1699" ht="14.25" customHeight="1">
      <c r="A1699" s="83"/>
      <c r="B1699" s="4"/>
      <c r="C1699" s="4"/>
      <c r="D1699" s="4"/>
      <c r="E1699" s="4"/>
      <c r="F1699" s="4"/>
      <c r="G1699" s="4"/>
      <c r="H1699" s="4"/>
      <c r="I1699" s="4"/>
      <c r="J1699" s="4"/>
      <c r="K1699" s="2"/>
      <c r="L1699" s="1"/>
    </row>
    <row r="1700" ht="14.25" customHeight="1">
      <c r="A1700" s="83"/>
      <c r="B1700" s="4"/>
      <c r="C1700" s="4"/>
      <c r="D1700" s="4"/>
      <c r="E1700" s="4"/>
      <c r="F1700" s="4"/>
      <c r="G1700" s="4"/>
      <c r="H1700" s="4"/>
      <c r="I1700" s="4"/>
      <c r="J1700" s="4"/>
      <c r="K1700" s="2"/>
      <c r="L1700" s="1"/>
    </row>
    <row r="1701" ht="14.25" customHeight="1">
      <c r="A1701" s="83"/>
      <c r="B1701" s="4"/>
      <c r="C1701" s="4"/>
      <c r="D1701" s="4"/>
      <c r="E1701" s="4"/>
      <c r="F1701" s="4"/>
      <c r="G1701" s="4"/>
      <c r="H1701" s="4"/>
      <c r="I1701" s="4"/>
      <c r="J1701" s="4"/>
      <c r="K1701" s="2"/>
      <c r="L1701" s="1"/>
    </row>
    <row r="1702" ht="14.25" customHeight="1">
      <c r="A1702" s="83"/>
      <c r="B1702" s="4"/>
      <c r="C1702" s="4"/>
      <c r="D1702" s="4"/>
      <c r="E1702" s="4"/>
      <c r="F1702" s="4"/>
      <c r="G1702" s="4"/>
      <c r="H1702" s="4"/>
      <c r="I1702" s="4"/>
      <c r="J1702" s="4"/>
      <c r="K1702" s="2"/>
      <c r="L1702" s="1"/>
    </row>
    <row r="1703" ht="14.25" customHeight="1">
      <c r="A1703" s="83"/>
      <c r="B1703" s="4"/>
      <c r="C1703" s="4"/>
      <c r="D1703" s="4"/>
      <c r="E1703" s="4"/>
      <c r="F1703" s="4"/>
      <c r="G1703" s="4"/>
      <c r="H1703" s="4"/>
      <c r="I1703" s="4"/>
      <c r="J1703" s="4"/>
      <c r="K1703" s="2"/>
      <c r="L1703" s="1"/>
    </row>
    <row r="1704" ht="14.25" customHeight="1">
      <c r="A1704" s="83"/>
      <c r="B1704" s="4"/>
      <c r="C1704" s="4"/>
      <c r="D1704" s="4"/>
      <c r="E1704" s="4"/>
      <c r="F1704" s="4"/>
      <c r="G1704" s="4"/>
      <c r="H1704" s="4"/>
      <c r="I1704" s="4"/>
      <c r="J1704" s="4"/>
      <c r="K1704" s="2"/>
      <c r="L1704" s="1"/>
    </row>
    <row r="1705" ht="14.25" customHeight="1">
      <c r="A1705" s="83"/>
      <c r="B1705" s="4"/>
      <c r="C1705" s="4"/>
      <c r="D1705" s="4"/>
      <c r="E1705" s="4"/>
      <c r="F1705" s="4"/>
      <c r="G1705" s="4"/>
      <c r="H1705" s="4"/>
      <c r="I1705" s="4"/>
      <c r="J1705" s="4"/>
      <c r="K1705" s="2"/>
      <c r="L1705" s="1"/>
    </row>
    <row r="1706" ht="14.25" customHeight="1">
      <c r="A1706" s="83"/>
      <c r="B1706" s="4"/>
      <c r="C1706" s="4"/>
      <c r="D1706" s="4"/>
      <c r="E1706" s="4"/>
      <c r="F1706" s="4"/>
      <c r="G1706" s="4"/>
      <c r="H1706" s="4"/>
      <c r="I1706" s="4"/>
      <c r="J1706" s="4"/>
      <c r="K1706" s="2"/>
      <c r="L1706" s="1"/>
    </row>
    <row r="1707" ht="14.25" customHeight="1">
      <c r="A1707" s="83"/>
      <c r="B1707" s="4"/>
      <c r="C1707" s="4"/>
      <c r="D1707" s="4"/>
      <c r="E1707" s="4"/>
      <c r="F1707" s="4"/>
      <c r="G1707" s="4"/>
      <c r="H1707" s="4"/>
      <c r="I1707" s="4"/>
      <c r="J1707" s="4"/>
      <c r="K1707" s="2"/>
      <c r="L1707" s="1"/>
    </row>
    <row r="1708" ht="14.25" customHeight="1">
      <c r="A1708" s="83"/>
      <c r="B1708" s="4"/>
      <c r="C1708" s="4"/>
      <c r="D1708" s="4"/>
      <c r="E1708" s="4"/>
      <c r="F1708" s="4"/>
      <c r="G1708" s="4"/>
      <c r="H1708" s="4"/>
      <c r="I1708" s="4"/>
      <c r="J1708" s="4"/>
      <c r="K1708" s="2"/>
      <c r="L1708" s="1"/>
    </row>
    <row r="1709" ht="14.25" customHeight="1">
      <c r="A1709" s="83"/>
      <c r="B1709" s="4"/>
      <c r="C1709" s="4"/>
      <c r="D1709" s="4"/>
      <c r="E1709" s="4"/>
      <c r="F1709" s="4"/>
      <c r="G1709" s="4"/>
      <c r="H1709" s="4"/>
      <c r="I1709" s="4"/>
      <c r="J1709" s="4"/>
      <c r="K1709" s="2"/>
      <c r="L1709" s="1"/>
    </row>
    <row r="1710" ht="14.25" customHeight="1">
      <c r="A1710" s="83"/>
      <c r="B1710" s="4"/>
      <c r="C1710" s="4"/>
      <c r="D1710" s="4"/>
      <c r="E1710" s="4"/>
      <c r="F1710" s="4"/>
      <c r="G1710" s="4"/>
      <c r="H1710" s="4"/>
      <c r="I1710" s="4"/>
      <c r="J1710" s="4"/>
      <c r="K1710" s="2"/>
      <c r="L1710" s="1"/>
    </row>
    <row r="1711" ht="14.25" customHeight="1">
      <c r="A1711" s="83"/>
      <c r="B1711" s="4"/>
      <c r="C1711" s="4"/>
      <c r="D1711" s="4"/>
      <c r="E1711" s="4"/>
      <c r="F1711" s="4"/>
      <c r="G1711" s="4"/>
      <c r="H1711" s="4"/>
      <c r="I1711" s="4"/>
      <c r="J1711" s="4"/>
      <c r="K1711" s="2"/>
      <c r="L1711" s="1"/>
    </row>
    <row r="1712" ht="14.25" customHeight="1">
      <c r="A1712" s="83"/>
      <c r="B1712" s="4"/>
      <c r="C1712" s="4"/>
      <c r="D1712" s="4"/>
      <c r="E1712" s="4"/>
      <c r="F1712" s="4"/>
      <c r="G1712" s="4"/>
      <c r="H1712" s="4"/>
      <c r="I1712" s="4"/>
      <c r="J1712" s="4"/>
      <c r="K1712" s="2"/>
      <c r="L1712" s="1"/>
    </row>
    <row r="1713" ht="14.25" customHeight="1">
      <c r="A1713" s="83"/>
      <c r="B1713" s="4"/>
      <c r="C1713" s="4"/>
      <c r="D1713" s="4"/>
      <c r="E1713" s="4"/>
      <c r="F1713" s="4"/>
      <c r="G1713" s="4"/>
      <c r="H1713" s="4"/>
      <c r="I1713" s="4"/>
      <c r="J1713" s="4"/>
      <c r="K1713" s="2"/>
      <c r="L1713" s="1"/>
    </row>
    <row r="1714" ht="14.25" customHeight="1">
      <c r="A1714" s="83"/>
      <c r="B1714" s="4"/>
      <c r="C1714" s="4"/>
      <c r="D1714" s="4"/>
      <c r="E1714" s="4"/>
      <c r="F1714" s="4"/>
      <c r="G1714" s="4"/>
      <c r="H1714" s="4"/>
      <c r="I1714" s="4"/>
      <c r="J1714" s="4"/>
      <c r="K1714" s="2"/>
      <c r="L1714" s="1"/>
    </row>
    <row r="1715" ht="14.25" customHeight="1">
      <c r="A1715" s="83"/>
      <c r="B1715" s="4"/>
      <c r="C1715" s="4"/>
      <c r="D1715" s="4"/>
      <c r="E1715" s="4"/>
      <c r="F1715" s="4"/>
      <c r="G1715" s="4"/>
      <c r="H1715" s="4"/>
      <c r="I1715" s="4"/>
      <c r="J1715" s="4"/>
      <c r="K1715" s="2"/>
      <c r="L1715" s="1"/>
    </row>
    <row r="1716" ht="14.25" customHeight="1">
      <c r="A1716" s="83"/>
      <c r="B1716" s="4"/>
      <c r="C1716" s="4"/>
      <c r="D1716" s="4"/>
      <c r="E1716" s="4"/>
      <c r="F1716" s="4"/>
      <c r="G1716" s="4"/>
      <c r="H1716" s="4"/>
      <c r="I1716" s="4"/>
      <c r="J1716" s="4"/>
      <c r="K1716" s="2"/>
      <c r="L1716" s="1"/>
    </row>
    <row r="1717" ht="14.25" customHeight="1">
      <c r="A1717" s="83"/>
      <c r="B1717" s="4"/>
      <c r="C1717" s="4"/>
      <c r="D1717" s="4"/>
      <c r="E1717" s="4"/>
      <c r="F1717" s="4"/>
      <c r="G1717" s="4"/>
      <c r="H1717" s="4"/>
      <c r="I1717" s="4"/>
      <c r="J1717" s="4"/>
      <c r="K1717" s="2"/>
      <c r="L1717" s="1"/>
    </row>
    <row r="1718" ht="14.25" customHeight="1">
      <c r="A1718" s="83"/>
      <c r="B1718" s="4"/>
      <c r="C1718" s="4"/>
      <c r="D1718" s="4"/>
      <c r="E1718" s="4"/>
      <c r="F1718" s="4"/>
      <c r="G1718" s="4"/>
      <c r="H1718" s="4"/>
      <c r="I1718" s="4"/>
      <c r="J1718" s="4"/>
      <c r="K1718" s="2"/>
      <c r="L1718" s="1"/>
    </row>
    <row r="1719" ht="14.25" customHeight="1">
      <c r="A1719" s="83"/>
      <c r="B1719" s="4"/>
      <c r="C1719" s="4"/>
      <c r="D1719" s="4"/>
      <c r="E1719" s="4"/>
      <c r="F1719" s="4"/>
      <c r="G1719" s="4"/>
      <c r="H1719" s="4"/>
      <c r="I1719" s="4"/>
      <c r="J1719" s="4"/>
      <c r="K1719" s="2"/>
      <c r="L1719" s="1"/>
    </row>
    <row r="1720" ht="14.25" customHeight="1">
      <c r="A1720" s="83"/>
      <c r="B1720" s="4"/>
      <c r="C1720" s="4"/>
      <c r="D1720" s="4"/>
      <c r="E1720" s="4"/>
      <c r="F1720" s="4"/>
      <c r="G1720" s="4"/>
      <c r="H1720" s="4"/>
      <c r="I1720" s="4"/>
      <c r="J1720" s="4"/>
      <c r="K1720" s="2"/>
      <c r="L1720" s="1"/>
    </row>
    <row r="1721" ht="14.25" customHeight="1">
      <c r="A1721" s="83"/>
      <c r="B1721" s="4"/>
      <c r="C1721" s="4"/>
      <c r="D1721" s="4"/>
      <c r="E1721" s="4"/>
      <c r="F1721" s="4"/>
      <c r="G1721" s="4"/>
      <c r="H1721" s="4"/>
      <c r="I1721" s="4"/>
      <c r="J1721" s="4"/>
      <c r="K1721" s="2"/>
      <c r="L1721" s="1"/>
    </row>
    <row r="1722" ht="14.25" customHeight="1">
      <c r="A1722" s="83"/>
      <c r="B1722" s="4"/>
      <c r="C1722" s="4"/>
      <c r="D1722" s="4"/>
      <c r="E1722" s="4"/>
      <c r="F1722" s="4"/>
      <c r="G1722" s="4"/>
      <c r="H1722" s="4"/>
      <c r="I1722" s="4"/>
      <c r="J1722" s="4"/>
      <c r="K1722" s="2"/>
      <c r="L1722" s="1"/>
    </row>
    <row r="1723" ht="14.25" customHeight="1">
      <c r="A1723" s="83"/>
      <c r="B1723" s="4"/>
      <c r="C1723" s="4"/>
      <c r="D1723" s="4"/>
      <c r="E1723" s="4"/>
      <c r="F1723" s="4"/>
      <c r="G1723" s="4"/>
      <c r="H1723" s="4"/>
      <c r="I1723" s="4"/>
      <c r="J1723" s="4"/>
      <c r="K1723" s="2"/>
      <c r="L1723" s="1"/>
    </row>
    <row r="1724" ht="14.25" customHeight="1">
      <c r="A1724" s="83"/>
      <c r="B1724" s="4"/>
      <c r="C1724" s="4"/>
      <c r="D1724" s="4"/>
      <c r="E1724" s="4"/>
      <c r="F1724" s="4"/>
      <c r="G1724" s="4"/>
      <c r="H1724" s="4"/>
      <c r="I1724" s="4"/>
      <c r="J1724" s="4"/>
      <c r="K1724" s="2"/>
      <c r="L1724" s="1"/>
    </row>
    <row r="1725" ht="14.25" customHeight="1">
      <c r="A1725" s="83"/>
      <c r="B1725" s="4"/>
      <c r="C1725" s="4"/>
      <c r="D1725" s="4"/>
      <c r="E1725" s="4"/>
      <c r="F1725" s="4"/>
      <c r="G1725" s="4"/>
      <c r="H1725" s="4"/>
      <c r="I1725" s="4"/>
      <c r="J1725" s="4"/>
      <c r="K1725" s="2"/>
      <c r="L1725" s="1"/>
    </row>
    <row r="1726" ht="14.25" customHeight="1">
      <c r="A1726" s="83"/>
      <c r="B1726" s="4"/>
      <c r="C1726" s="4"/>
      <c r="D1726" s="4"/>
      <c r="E1726" s="4"/>
      <c r="F1726" s="4"/>
      <c r="G1726" s="4"/>
      <c r="H1726" s="4"/>
      <c r="I1726" s="4"/>
      <c r="J1726" s="4"/>
      <c r="K1726" s="2"/>
      <c r="L1726" s="1"/>
    </row>
    <row r="1727" ht="14.25" customHeight="1">
      <c r="A1727" s="83"/>
      <c r="B1727" s="4"/>
      <c r="C1727" s="4"/>
      <c r="D1727" s="4"/>
      <c r="E1727" s="4"/>
      <c r="F1727" s="4"/>
      <c r="G1727" s="4"/>
      <c r="H1727" s="4"/>
      <c r="I1727" s="4"/>
      <c r="J1727" s="4"/>
      <c r="K1727" s="2"/>
      <c r="L1727" s="1"/>
    </row>
    <row r="1728" ht="14.25" customHeight="1">
      <c r="A1728" s="83"/>
      <c r="B1728" s="4"/>
      <c r="C1728" s="4"/>
      <c r="D1728" s="4"/>
      <c r="E1728" s="4"/>
      <c r="F1728" s="4"/>
      <c r="G1728" s="4"/>
      <c r="H1728" s="4"/>
      <c r="I1728" s="4"/>
      <c r="J1728" s="4"/>
      <c r="K1728" s="2"/>
      <c r="L1728" s="1"/>
    </row>
    <row r="1729" ht="14.25" customHeight="1">
      <c r="A1729" s="83"/>
      <c r="B1729" s="4"/>
      <c r="C1729" s="4"/>
      <c r="D1729" s="4"/>
      <c r="E1729" s="4"/>
      <c r="F1729" s="4"/>
      <c r="G1729" s="4"/>
      <c r="H1729" s="4"/>
      <c r="I1729" s="4"/>
      <c r="J1729" s="4"/>
      <c r="K1729" s="2"/>
      <c r="L1729" s="1"/>
    </row>
    <row r="1730" ht="14.25" customHeight="1">
      <c r="A1730" s="83"/>
      <c r="B1730" s="4"/>
      <c r="C1730" s="4"/>
      <c r="D1730" s="4"/>
      <c r="E1730" s="4"/>
      <c r="F1730" s="4"/>
      <c r="G1730" s="4"/>
      <c r="H1730" s="4"/>
      <c r="I1730" s="4"/>
      <c r="J1730" s="4"/>
      <c r="K1730" s="2"/>
      <c r="L1730" s="1"/>
    </row>
    <row r="1731" ht="14.25" customHeight="1">
      <c r="A1731" s="83"/>
      <c r="B1731" s="4"/>
      <c r="C1731" s="4"/>
      <c r="D1731" s="4"/>
      <c r="E1731" s="4"/>
      <c r="F1731" s="4"/>
      <c r="G1731" s="4"/>
      <c r="H1731" s="4"/>
      <c r="I1731" s="4"/>
      <c r="J1731" s="4"/>
      <c r="K1731" s="2"/>
      <c r="L1731" s="1"/>
    </row>
    <row r="1732" ht="14.25" customHeight="1">
      <c r="A1732" s="83"/>
      <c r="B1732" s="4"/>
      <c r="C1732" s="4"/>
      <c r="D1732" s="4"/>
      <c r="E1732" s="4"/>
      <c r="F1732" s="4"/>
      <c r="G1732" s="4"/>
      <c r="H1732" s="4"/>
      <c r="I1732" s="4"/>
      <c r="J1732" s="4"/>
      <c r="K1732" s="2"/>
      <c r="L1732" s="1"/>
    </row>
    <row r="1733" ht="14.25" customHeight="1">
      <c r="A1733" s="83"/>
      <c r="B1733" s="4"/>
      <c r="C1733" s="4"/>
      <c r="D1733" s="4"/>
      <c r="E1733" s="4"/>
      <c r="F1733" s="4"/>
      <c r="G1733" s="4"/>
      <c r="H1733" s="4"/>
      <c r="I1733" s="4"/>
      <c r="J1733" s="4"/>
      <c r="K1733" s="2"/>
      <c r="L1733" s="1"/>
    </row>
    <row r="1734" ht="14.25" customHeight="1">
      <c r="A1734" s="83"/>
      <c r="B1734" s="4"/>
      <c r="C1734" s="4"/>
      <c r="D1734" s="4"/>
      <c r="E1734" s="4"/>
      <c r="F1734" s="4"/>
      <c r="G1734" s="4"/>
      <c r="H1734" s="4"/>
      <c r="I1734" s="4"/>
      <c r="J1734" s="4"/>
      <c r="K1734" s="2"/>
      <c r="L1734" s="1"/>
    </row>
    <row r="1735" ht="14.25" customHeight="1">
      <c r="A1735" s="83"/>
      <c r="B1735" s="4"/>
      <c r="C1735" s="4"/>
      <c r="D1735" s="4"/>
      <c r="E1735" s="4"/>
      <c r="F1735" s="4"/>
      <c r="G1735" s="4"/>
      <c r="H1735" s="4"/>
      <c r="I1735" s="4"/>
      <c r="J1735" s="4"/>
      <c r="K1735" s="2"/>
      <c r="L1735" s="1"/>
    </row>
    <row r="1736" ht="14.25" customHeight="1">
      <c r="A1736" s="83"/>
      <c r="B1736" s="4"/>
      <c r="C1736" s="4"/>
      <c r="D1736" s="4"/>
      <c r="E1736" s="4"/>
      <c r="F1736" s="4"/>
      <c r="G1736" s="4"/>
      <c r="H1736" s="4"/>
      <c r="I1736" s="4"/>
      <c r="J1736" s="4"/>
      <c r="K1736" s="2"/>
      <c r="L1736" s="1"/>
    </row>
    <row r="1737" ht="14.25" customHeight="1">
      <c r="A1737" s="83"/>
      <c r="B1737" s="4"/>
      <c r="C1737" s="4"/>
      <c r="D1737" s="4"/>
      <c r="E1737" s="4"/>
      <c r="F1737" s="4"/>
      <c r="G1737" s="4"/>
      <c r="H1737" s="4"/>
      <c r="I1737" s="4"/>
      <c r="J1737" s="4"/>
      <c r="K1737" s="2"/>
      <c r="L1737" s="1"/>
    </row>
    <row r="1738" ht="14.25" customHeight="1">
      <c r="A1738" s="83"/>
      <c r="B1738" s="4"/>
      <c r="C1738" s="4"/>
      <c r="D1738" s="4"/>
      <c r="E1738" s="4"/>
      <c r="F1738" s="4"/>
      <c r="G1738" s="4"/>
      <c r="H1738" s="4"/>
      <c r="I1738" s="4"/>
      <c r="J1738" s="4"/>
      <c r="K1738" s="2"/>
      <c r="L1738" s="1"/>
    </row>
    <row r="1739" ht="14.25" customHeight="1">
      <c r="A1739" s="83"/>
      <c r="B1739" s="4"/>
      <c r="C1739" s="4"/>
      <c r="D1739" s="4"/>
      <c r="E1739" s="4"/>
      <c r="F1739" s="4"/>
      <c r="G1739" s="4"/>
      <c r="H1739" s="4"/>
      <c r="I1739" s="4"/>
      <c r="J1739" s="4"/>
      <c r="K1739" s="2"/>
      <c r="L1739" s="1"/>
    </row>
    <row r="1740" ht="14.25" customHeight="1">
      <c r="A1740" s="83"/>
      <c r="B1740" s="4"/>
      <c r="C1740" s="4"/>
      <c r="D1740" s="4"/>
      <c r="E1740" s="4"/>
      <c r="F1740" s="4"/>
      <c r="G1740" s="4"/>
      <c r="H1740" s="4"/>
      <c r="I1740" s="4"/>
      <c r="J1740" s="4"/>
      <c r="K1740" s="2"/>
      <c r="L1740" s="1"/>
    </row>
    <row r="1741" ht="14.25" customHeight="1">
      <c r="A1741" s="83"/>
      <c r="B1741" s="4"/>
      <c r="C1741" s="4"/>
      <c r="D1741" s="4"/>
      <c r="E1741" s="4"/>
      <c r="F1741" s="4"/>
      <c r="G1741" s="4"/>
      <c r="H1741" s="4"/>
      <c r="I1741" s="4"/>
      <c r="J1741" s="4"/>
      <c r="K1741" s="2"/>
      <c r="L1741" s="1"/>
    </row>
    <row r="1742" ht="14.25" customHeight="1">
      <c r="A1742" s="83"/>
      <c r="B1742" s="4"/>
      <c r="C1742" s="4"/>
      <c r="D1742" s="4"/>
      <c r="E1742" s="4"/>
      <c r="F1742" s="4"/>
      <c r="G1742" s="4"/>
      <c r="H1742" s="4"/>
      <c r="I1742" s="4"/>
      <c r="J1742" s="4"/>
      <c r="K1742" s="2"/>
      <c r="L1742" s="1"/>
    </row>
    <row r="1743" ht="14.25" customHeight="1">
      <c r="A1743" s="83"/>
      <c r="B1743" s="4"/>
      <c r="C1743" s="4"/>
      <c r="D1743" s="4"/>
      <c r="E1743" s="4"/>
      <c r="F1743" s="4"/>
      <c r="G1743" s="4"/>
      <c r="H1743" s="4"/>
      <c r="I1743" s="4"/>
      <c r="J1743" s="4"/>
      <c r="K1743" s="2"/>
      <c r="L1743" s="1"/>
    </row>
    <row r="1744" ht="14.25" customHeight="1">
      <c r="A1744" s="83"/>
      <c r="B1744" s="4"/>
      <c r="C1744" s="4"/>
      <c r="D1744" s="4"/>
      <c r="E1744" s="4"/>
      <c r="F1744" s="4"/>
      <c r="G1744" s="4"/>
      <c r="H1744" s="4"/>
      <c r="I1744" s="4"/>
      <c r="J1744" s="4"/>
      <c r="K1744" s="2"/>
      <c r="L1744" s="1"/>
    </row>
    <row r="1745" ht="14.25" customHeight="1">
      <c r="A1745" s="83"/>
      <c r="B1745" s="4"/>
      <c r="C1745" s="4"/>
      <c r="D1745" s="4"/>
      <c r="E1745" s="4"/>
      <c r="F1745" s="4"/>
      <c r="G1745" s="4"/>
      <c r="H1745" s="4"/>
      <c r="I1745" s="4"/>
      <c r="J1745" s="4"/>
      <c r="K1745" s="2"/>
      <c r="L1745" s="1"/>
    </row>
    <row r="1746" ht="14.25" customHeight="1">
      <c r="A1746" s="83"/>
      <c r="B1746" s="4"/>
      <c r="C1746" s="4"/>
      <c r="D1746" s="4"/>
      <c r="E1746" s="4"/>
      <c r="F1746" s="4"/>
      <c r="G1746" s="4"/>
      <c r="H1746" s="4"/>
      <c r="I1746" s="4"/>
      <c r="J1746" s="4"/>
      <c r="K1746" s="2"/>
      <c r="L1746" s="1"/>
    </row>
    <row r="1747" ht="14.25" customHeight="1">
      <c r="A1747" s="83"/>
      <c r="B1747" s="4"/>
      <c r="C1747" s="4"/>
      <c r="D1747" s="4"/>
      <c r="E1747" s="4"/>
      <c r="F1747" s="4"/>
      <c r="G1747" s="4"/>
      <c r="H1747" s="4"/>
      <c r="I1747" s="4"/>
      <c r="J1747" s="4"/>
      <c r="K1747" s="2"/>
      <c r="L1747" s="1"/>
    </row>
    <row r="1748" ht="14.25" customHeight="1">
      <c r="A1748" s="83"/>
      <c r="B1748" s="4"/>
      <c r="C1748" s="4"/>
      <c r="D1748" s="4"/>
      <c r="E1748" s="4"/>
      <c r="F1748" s="4"/>
      <c r="G1748" s="4"/>
      <c r="H1748" s="4"/>
      <c r="I1748" s="4"/>
      <c r="J1748" s="4"/>
      <c r="K1748" s="2"/>
      <c r="L1748" s="1"/>
    </row>
    <row r="1749" ht="14.25" customHeight="1">
      <c r="A1749" s="83"/>
      <c r="B1749" s="4"/>
      <c r="C1749" s="4"/>
      <c r="D1749" s="4"/>
      <c r="E1749" s="4"/>
      <c r="F1749" s="4"/>
      <c r="G1749" s="4"/>
      <c r="H1749" s="4"/>
      <c r="I1749" s="4"/>
      <c r="J1749" s="4"/>
      <c r="K1749" s="2"/>
      <c r="L1749" s="1"/>
    </row>
    <row r="1750" ht="14.25" customHeight="1">
      <c r="A1750" s="83"/>
      <c r="B1750" s="4"/>
      <c r="C1750" s="4"/>
      <c r="D1750" s="4"/>
      <c r="E1750" s="4"/>
      <c r="F1750" s="4"/>
      <c r="G1750" s="4"/>
      <c r="H1750" s="4"/>
      <c r="I1750" s="4"/>
      <c r="J1750" s="4"/>
      <c r="K1750" s="2"/>
      <c r="L1750" s="1"/>
    </row>
    <row r="1751" ht="14.25" customHeight="1">
      <c r="A1751" s="83"/>
      <c r="B1751" s="4"/>
      <c r="C1751" s="4"/>
      <c r="D1751" s="4"/>
      <c r="E1751" s="4"/>
      <c r="F1751" s="4"/>
      <c r="G1751" s="4"/>
      <c r="H1751" s="4"/>
      <c r="I1751" s="4"/>
      <c r="J1751" s="4"/>
      <c r="K1751" s="2"/>
      <c r="L1751" s="1"/>
    </row>
    <row r="1752" ht="14.25" customHeight="1">
      <c r="A1752" s="83"/>
      <c r="B1752" s="4"/>
      <c r="C1752" s="4"/>
      <c r="D1752" s="4"/>
      <c r="E1752" s="4"/>
      <c r="F1752" s="4"/>
      <c r="G1752" s="4"/>
      <c r="H1752" s="4"/>
      <c r="I1752" s="4"/>
      <c r="J1752" s="4"/>
      <c r="K1752" s="2"/>
      <c r="L1752" s="1"/>
    </row>
    <row r="1753" ht="14.25" customHeight="1">
      <c r="A1753" s="83"/>
      <c r="B1753" s="4"/>
      <c r="C1753" s="4"/>
      <c r="D1753" s="4"/>
      <c r="E1753" s="4"/>
      <c r="F1753" s="4"/>
      <c r="G1753" s="4"/>
      <c r="H1753" s="4"/>
      <c r="I1753" s="4"/>
      <c r="J1753" s="4"/>
      <c r="K1753" s="2"/>
      <c r="L1753" s="1"/>
    </row>
    <row r="1754" ht="14.25" customHeight="1">
      <c r="A1754" s="83"/>
      <c r="B1754" s="4"/>
      <c r="C1754" s="4"/>
      <c r="D1754" s="4"/>
      <c r="E1754" s="4"/>
      <c r="F1754" s="4"/>
      <c r="G1754" s="4"/>
      <c r="H1754" s="4"/>
      <c r="I1754" s="4"/>
      <c r="J1754" s="4"/>
      <c r="K1754" s="2"/>
      <c r="L1754" s="1"/>
    </row>
    <row r="1755" ht="14.25" customHeight="1">
      <c r="A1755" s="83"/>
      <c r="B1755" s="4"/>
      <c r="C1755" s="4"/>
      <c r="D1755" s="4"/>
      <c r="E1755" s="4"/>
      <c r="F1755" s="4"/>
      <c r="G1755" s="4"/>
      <c r="H1755" s="4"/>
      <c r="I1755" s="4"/>
      <c r="J1755" s="4"/>
      <c r="K1755" s="2"/>
      <c r="L1755" s="1"/>
    </row>
    <row r="1756" ht="14.25" customHeight="1">
      <c r="A1756" s="83"/>
      <c r="B1756" s="4"/>
      <c r="C1756" s="4"/>
      <c r="D1756" s="4"/>
      <c r="E1756" s="4"/>
      <c r="F1756" s="4"/>
      <c r="G1756" s="4"/>
      <c r="H1756" s="4"/>
      <c r="I1756" s="4"/>
      <c r="J1756" s="4"/>
      <c r="K1756" s="2"/>
      <c r="L1756" s="1"/>
    </row>
    <row r="1757" ht="14.25" customHeight="1">
      <c r="A1757" s="83"/>
      <c r="B1757" s="4"/>
      <c r="C1757" s="4"/>
      <c r="D1757" s="4"/>
      <c r="E1757" s="4"/>
      <c r="F1757" s="4"/>
      <c r="G1757" s="4"/>
      <c r="H1757" s="4"/>
      <c r="I1757" s="4"/>
      <c r="J1757" s="4"/>
      <c r="K1757" s="2"/>
      <c r="L1757" s="1"/>
    </row>
    <row r="1758" ht="14.25" customHeight="1">
      <c r="A1758" s="83"/>
      <c r="B1758" s="4"/>
      <c r="C1758" s="4"/>
      <c r="D1758" s="4"/>
      <c r="E1758" s="4"/>
      <c r="F1758" s="4"/>
      <c r="G1758" s="4"/>
      <c r="H1758" s="4"/>
      <c r="I1758" s="4"/>
      <c r="J1758" s="4"/>
      <c r="K1758" s="2"/>
      <c r="L1758" s="1"/>
    </row>
    <row r="1759" ht="14.25" customHeight="1">
      <c r="A1759" s="83"/>
      <c r="B1759" s="4"/>
      <c r="C1759" s="4"/>
      <c r="D1759" s="4"/>
      <c r="E1759" s="4"/>
      <c r="F1759" s="4"/>
      <c r="G1759" s="4"/>
      <c r="H1759" s="4"/>
      <c r="I1759" s="4"/>
      <c r="J1759" s="4"/>
      <c r="K1759" s="2"/>
      <c r="L1759" s="1"/>
    </row>
    <row r="1760" ht="14.25" customHeight="1">
      <c r="A1760" s="83"/>
      <c r="B1760" s="4"/>
      <c r="C1760" s="4"/>
      <c r="D1760" s="4"/>
      <c r="E1760" s="4"/>
      <c r="F1760" s="4"/>
      <c r="G1760" s="4"/>
      <c r="H1760" s="4"/>
      <c r="I1760" s="4"/>
      <c r="J1760" s="4"/>
      <c r="K1760" s="2"/>
      <c r="L1760" s="1"/>
    </row>
    <row r="1761" ht="14.25" customHeight="1">
      <c r="A1761" s="83"/>
      <c r="B1761" s="4"/>
      <c r="C1761" s="4"/>
      <c r="D1761" s="4"/>
      <c r="E1761" s="4"/>
      <c r="F1761" s="4"/>
      <c r="G1761" s="4"/>
      <c r="H1761" s="4"/>
      <c r="I1761" s="4"/>
      <c r="J1761" s="4"/>
      <c r="K1761" s="2"/>
      <c r="L1761" s="1"/>
    </row>
    <row r="1762" ht="14.25" customHeight="1">
      <c r="A1762" s="83"/>
      <c r="B1762" s="4"/>
      <c r="C1762" s="4"/>
      <c r="D1762" s="4"/>
      <c r="E1762" s="4"/>
      <c r="F1762" s="4"/>
      <c r="G1762" s="4"/>
      <c r="H1762" s="4"/>
      <c r="I1762" s="4"/>
      <c r="J1762" s="4"/>
      <c r="K1762" s="2"/>
      <c r="L1762" s="1"/>
    </row>
    <row r="1763" ht="14.25" customHeight="1">
      <c r="A1763" s="83"/>
      <c r="B1763" s="4"/>
      <c r="C1763" s="4"/>
      <c r="D1763" s="4"/>
      <c r="E1763" s="4"/>
      <c r="F1763" s="4"/>
      <c r="G1763" s="4"/>
      <c r="H1763" s="4"/>
      <c r="I1763" s="4"/>
      <c r="J1763" s="4"/>
      <c r="K1763" s="2"/>
      <c r="L1763" s="1"/>
    </row>
    <row r="1764" ht="14.25" customHeight="1">
      <c r="A1764" s="83"/>
      <c r="B1764" s="4"/>
      <c r="C1764" s="4"/>
      <c r="D1764" s="4"/>
      <c r="E1764" s="4"/>
      <c r="F1764" s="4"/>
      <c r="G1764" s="4"/>
      <c r="H1764" s="4"/>
      <c r="I1764" s="4"/>
      <c r="J1764" s="4"/>
      <c r="K1764" s="2"/>
      <c r="L1764" s="1"/>
    </row>
    <row r="1765" ht="14.25" customHeight="1">
      <c r="A1765" s="83"/>
      <c r="B1765" s="4"/>
      <c r="C1765" s="4"/>
      <c r="D1765" s="4"/>
      <c r="E1765" s="4"/>
      <c r="F1765" s="4"/>
      <c r="G1765" s="4"/>
      <c r="H1765" s="4"/>
      <c r="I1765" s="4"/>
      <c r="J1765" s="4"/>
      <c r="K1765" s="2"/>
      <c r="L1765" s="1"/>
    </row>
    <row r="1766" ht="14.25" customHeight="1">
      <c r="A1766" s="83"/>
      <c r="B1766" s="4"/>
      <c r="C1766" s="4"/>
      <c r="D1766" s="4"/>
      <c r="E1766" s="4"/>
      <c r="F1766" s="4"/>
      <c r="G1766" s="4"/>
      <c r="H1766" s="4"/>
      <c r="I1766" s="4"/>
      <c r="J1766" s="4"/>
      <c r="K1766" s="2"/>
      <c r="L1766" s="1"/>
    </row>
    <row r="1767" ht="14.25" customHeight="1">
      <c r="A1767" s="83"/>
      <c r="B1767" s="4"/>
      <c r="C1767" s="4"/>
      <c r="D1767" s="4"/>
      <c r="E1767" s="4"/>
      <c r="F1767" s="4"/>
      <c r="G1767" s="4"/>
      <c r="H1767" s="4"/>
      <c r="I1767" s="4"/>
      <c r="J1767" s="4"/>
      <c r="K1767" s="2"/>
      <c r="L1767" s="1"/>
    </row>
    <row r="1768" ht="14.25" customHeight="1">
      <c r="A1768" s="83"/>
      <c r="B1768" s="4"/>
      <c r="C1768" s="4"/>
      <c r="D1768" s="4"/>
      <c r="E1768" s="4"/>
      <c r="F1768" s="4"/>
      <c r="G1768" s="4"/>
      <c r="H1768" s="4"/>
      <c r="I1768" s="4"/>
      <c r="J1768" s="4"/>
      <c r="K1768" s="2"/>
      <c r="L1768" s="1"/>
    </row>
    <row r="1769" ht="14.25" customHeight="1">
      <c r="A1769" s="83"/>
      <c r="B1769" s="4"/>
      <c r="C1769" s="4"/>
      <c r="D1769" s="4"/>
      <c r="E1769" s="4"/>
      <c r="F1769" s="4"/>
      <c r="G1769" s="4"/>
      <c r="H1769" s="4"/>
      <c r="I1769" s="4"/>
      <c r="J1769" s="4"/>
      <c r="K1769" s="2"/>
      <c r="L1769" s="1"/>
    </row>
    <row r="1770" ht="14.25" customHeight="1">
      <c r="A1770" s="83"/>
      <c r="B1770" s="4"/>
      <c r="C1770" s="4"/>
      <c r="D1770" s="4"/>
      <c r="E1770" s="4"/>
      <c r="F1770" s="4"/>
      <c r="G1770" s="4"/>
      <c r="H1770" s="4"/>
      <c r="I1770" s="4"/>
      <c r="J1770" s="4"/>
      <c r="K1770" s="2"/>
      <c r="L1770" s="1"/>
    </row>
    <row r="1771" ht="14.25" customHeight="1">
      <c r="A1771" s="83"/>
      <c r="B1771" s="4"/>
      <c r="C1771" s="4"/>
      <c r="D1771" s="4"/>
      <c r="E1771" s="4"/>
      <c r="F1771" s="4"/>
      <c r="G1771" s="4"/>
      <c r="H1771" s="4"/>
      <c r="I1771" s="4"/>
      <c r="J1771" s="4"/>
      <c r="K1771" s="2"/>
      <c r="L1771" s="1"/>
    </row>
    <row r="1772" ht="14.25" customHeight="1">
      <c r="A1772" s="83"/>
      <c r="B1772" s="4"/>
      <c r="C1772" s="4"/>
      <c r="D1772" s="4"/>
      <c r="E1772" s="4"/>
      <c r="F1772" s="4"/>
      <c r="G1772" s="4"/>
      <c r="H1772" s="4"/>
      <c r="I1772" s="4"/>
      <c r="J1772" s="4"/>
      <c r="K1772" s="2"/>
      <c r="L1772" s="1"/>
    </row>
    <row r="1773" ht="14.25" customHeight="1">
      <c r="A1773" s="83"/>
      <c r="B1773" s="4"/>
      <c r="C1773" s="4"/>
      <c r="D1773" s="4"/>
      <c r="E1773" s="4"/>
      <c r="F1773" s="4"/>
      <c r="G1773" s="4"/>
      <c r="H1773" s="4"/>
      <c r="I1773" s="4"/>
      <c r="J1773" s="4"/>
      <c r="K1773" s="2"/>
      <c r="L1773" s="1"/>
    </row>
    <row r="1774" ht="14.25" customHeight="1">
      <c r="A1774" s="83"/>
      <c r="B1774" s="4"/>
      <c r="C1774" s="4"/>
      <c r="D1774" s="4"/>
      <c r="E1774" s="4"/>
      <c r="F1774" s="4"/>
      <c r="G1774" s="4"/>
      <c r="H1774" s="4"/>
      <c r="I1774" s="4"/>
      <c r="J1774" s="4"/>
      <c r="K1774" s="2"/>
      <c r="L1774" s="1"/>
    </row>
    <row r="1775" ht="14.25" customHeight="1">
      <c r="A1775" s="83"/>
      <c r="B1775" s="4"/>
      <c r="C1775" s="4"/>
      <c r="D1775" s="4"/>
      <c r="E1775" s="4"/>
      <c r="F1775" s="4"/>
      <c r="G1775" s="4"/>
      <c r="H1775" s="4"/>
      <c r="I1775" s="4"/>
      <c r="J1775" s="4"/>
      <c r="K1775" s="2"/>
      <c r="L1775" s="1"/>
    </row>
    <row r="1776" ht="14.25" customHeight="1">
      <c r="A1776" s="83"/>
      <c r="B1776" s="4"/>
      <c r="C1776" s="4"/>
      <c r="D1776" s="4"/>
      <c r="E1776" s="4"/>
      <c r="F1776" s="4"/>
      <c r="G1776" s="4"/>
      <c r="H1776" s="4"/>
      <c r="I1776" s="4"/>
      <c r="J1776" s="4"/>
      <c r="K1776" s="2"/>
      <c r="L1776" s="1"/>
    </row>
    <row r="1777" ht="14.25" customHeight="1">
      <c r="A1777" s="83"/>
      <c r="B1777" s="4"/>
      <c r="C1777" s="4"/>
      <c r="D1777" s="4"/>
      <c r="E1777" s="4"/>
      <c r="F1777" s="4"/>
      <c r="G1777" s="4"/>
      <c r="H1777" s="4"/>
      <c r="I1777" s="4"/>
      <c r="J1777" s="4"/>
      <c r="K1777" s="2"/>
      <c r="L1777" s="1"/>
    </row>
    <row r="1778" ht="14.25" customHeight="1">
      <c r="A1778" s="83"/>
      <c r="B1778" s="4"/>
      <c r="C1778" s="4"/>
      <c r="D1778" s="4"/>
      <c r="E1778" s="4"/>
      <c r="F1778" s="4"/>
      <c r="G1778" s="4"/>
      <c r="H1778" s="4"/>
      <c r="I1778" s="4"/>
      <c r="J1778" s="4"/>
      <c r="K1778" s="2"/>
      <c r="L1778" s="1"/>
    </row>
    <row r="1779" ht="14.25" customHeight="1">
      <c r="A1779" s="83"/>
      <c r="B1779" s="4"/>
      <c r="C1779" s="4"/>
      <c r="D1779" s="4"/>
      <c r="E1779" s="4"/>
      <c r="F1779" s="4"/>
      <c r="G1779" s="4"/>
      <c r="H1779" s="4"/>
      <c r="I1779" s="4"/>
      <c r="J1779" s="4"/>
      <c r="K1779" s="2"/>
      <c r="L1779" s="1"/>
    </row>
    <row r="1780" ht="14.25" customHeight="1">
      <c r="A1780" s="83"/>
      <c r="B1780" s="4"/>
      <c r="C1780" s="4"/>
      <c r="D1780" s="4"/>
      <c r="E1780" s="4"/>
      <c r="F1780" s="4"/>
      <c r="G1780" s="4"/>
      <c r="H1780" s="4"/>
      <c r="I1780" s="4"/>
      <c r="J1780" s="4"/>
      <c r="K1780" s="2"/>
      <c r="L1780" s="1"/>
    </row>
    <row r="1781" ht="14.25" customHeight="1">
      <c r="A1781" s="83"/>
      <c r="B1781" s="4"/>
      <c r="C1781" s="4"/>
      <c r="D1781" s="4"/>
      <c r="E1781" s="4"/>
      <c r="F1781" s="4"/>
      <c r="G1781" s="4"/>
      <c r="H1781" s="4"/>
      <c r="I1781" s="4"/>
      <c r="J1781" s="4"/>
      <c r="K1781" s="2"/>
      <c r="L1781" s="1"/>
    </row>
    <row r="1782" ht="14.25" customHeight="1">
      <c r="A1782" s="83"/>
      <c r="B1782" s="4"/>
      <c r="C1782" s="4"/>
      <c r="D1782" s="4"/>
      <c r="E1782" s="4"/>
      <c r="F1782" s="4"/>
      <c r="G1782" s="4"/>
      <c r="H1782" s="4"/>
      <c r="I1782" s="4"/>
      <c r="J1782" s="4"/>
      <c r="K1782" s="2"/>
      <c r="L1782" s="1"/>
    </row>
    <row r="1783" ht="14.25" customHeight="1">
      <c r="A1783" s="83"/>
      <c r="B1783" s="4"/>
      <c r="C1783" s="4"/>
      <c r="D1783" s="4"/>
      <c r="E1783" s="4"/>
      <c r="F1783" s="4"/>
      <c r="G1783" s="4"/>
      <c r="H1783" s="4"/>
      <c r="I1783" s="4"/>
      <c r="J1783" s="4"/>
      <c r="K1783" s="2"/>
      <c r="L1783" s="1"/>
    </row>
    <row r="1784" ht="14.25" customHeight="1">
      <c r="A1784" s="83"/>
      <c r="B1784" s="4"/>
      <c r="C1784" s="4"/>
      <c r="D1784" s="4"/>
      <c r="E1784" s="4"/>
      <c r="F1784" s="4"/>
      <c r="G1784" s="4"/>
      <c r="H1784" s="4"/>
      <c r="I1784" s="4"/>
      <c r="J1784" s="4"/>
      <c r="K1784" s="2"/>
      <c r="L1784" s="1"/>
    </row>
    <row r="1785" ht="14.25" customHeight="1">
      <c r="A1785" s="83"/>
      <c r="B1785" s="4"/>
      <c r="C1785" s="4"/>
      <c r="D1785" s="4"/>
      <c r="E1785" s="4"/>
      <c r="F1785" s="4"/>
      <c r="G1785" s="4"/>
      <c r="H1785" s="4"/>
      <c r="I1785" s="4"/>
      <c r="J1785" s="4"/>
      <c r="K1785" s="2"/>
      <c r="L1785" s="1"/>
    </row>
    <row r="1786" ht="14.25" customHeight="1">
      <c r="A1786" s="83"/>
      <c r="B1786" s="4"/>
      <c r="C1786" s="4"/>
      <c r="D1786" s="4"/>
      <c r="E1786" s="4"/>
      <c r="F1786" s="4"/>
      <c r="G1786" s="4"/>
      <c r="H1786" s="4"/>
      <c r="I1786" s="4"/>
      <c r="J1786" s="4"/>
      <c r="K1786" s="2"/>
      <c r="L1786" s="1"/>
    </row>
    <row r="1787" ht="14.25" customHeight="1">
      <c r="A1787" s="83"/>
      <c r="B1787" s="4"/>
      <c r="C1787" s="4"/>
      <c r="D1787" s="4"/>
      <c r="E1787" s="4"/>
      <c r="F1787" s="4"/>
      <c r="G1787" s="4"/>
      <c r="H1787" s="4"/>
      <c r="I1787" s="4"/>
      <c r="J1787" s="4"/>
      <c r="K1787" s="2"/>
      <c r="L1787" s="1"/>
    </row>
    <row r="1788" ht="14.25" customHeight="1">
      <c r="A1788" s="83"/>
      <c r="B1788" s="4"/>
      <c r="C1788" s="4"/>
      <c r="D1788" s="4"/>
      <c r="E1788" s="4"/>
      <c r="F1788" s="4"/>
      <c r="G1788" s="4"/>
      <c r="H1788" s="4"/>
      <c r="I1788" s="4"/>
      <c r="J1788" s="4"/>
      <c r="K1788" s="2"/>
      <c r="L1788" s="1"/>
    </row>
    <row r="1789" ht="14.25" customHeight="1">
      <c r="A1789" s="83"/>
      <c r="B1789" s="4"/>
      <c r="C1789" s="4"/>
      <c r="D1789" s="4"/>
      <c r="E1789" s="4"/>
      <c r="F1789" s="4"/>
      <c r="G1789" s="4"/>
      <c r="H1789" s="4"/>
      <c r="I1789" s="4"/>
      <c r="J1789" s="4"/>
      <c r="K1789" s="2"/>
      <c r="L1789" s="1"/>
    </row>
    <row r="1790" ht="14.25" customHeight="1">
      <c r="A1790" s="83"/>
      <c r="B1790" s="4"/>
      <c r="C1790" s="4"/>
      <c r="D1790" s="4"/>
      <c r="E1790" s="4"/>
      <c r="F1790" s="4"/>
      <c r="G1790" s="4"/>
      <c r="H1790" s="4"/>
      <c r="I1790" s="4"/>
      <c r="J1790" s="4"/>
      <c r="K1790" s="2"/>
      <c r="L1790" s="1"/>
    </row>
    <row r="1791" ht="14.25" customHeight="1">
      <c r="A1791" s="83"/>
      <c r="B1791" s="4"/>
      <c r="C1791" s="4"/>
      <c r="D1791" s="4"/>
      <c r="E1791" s="4"/>
      <c r="F1791" s="4"/>
      <c r="G1791" s="4"/>
      <c r="H1791" s="4"/>
      <c r="I1791" s="4"/>
      <c r="J1791" s="4"/>
      <c r="K1791" s="2"/>
      <c r="L1791" s="1"/>
    </row>
    <row r="1792" ht="14.25" customHeight="1">
      <c r="A1792" s="83"/>
      <c r="B1792" s="4"/>
      <c r="C1792" s="4"/>
      <c r="D1792" s="4"/>
      <c r="E1792" s="4"/>
      <c r="F1792" s="4"/>
      <c r="G1792" s="4"/>
      <c r="H1792" s="4"/>
      <c r="I1792" s="4"/>
      <c r="J1792" s="4"/>
      <c r="K1792" s="2"/>
      <c r="L1792" s="1"/>
    </row>
    <row r="1793" ht="14.25" customHeight="1">
      <c r="A1793" s="83"/>
      <c r="B1793" s="4"/>
      <c r="C1793" s="4"/>
      <c r="D1793" s="4"/>
      <c r="E1793" s="4"/>
      <c r="F1793" s="4"/>
      <c r="G1793" s="4"/>
      <c r="H1793" s="4"/>
      <c r="I1793" s="4"/>
      <c r="J1793" s="4"/>
      <c r="K1793" s="2"/>
      <c r="L1793" s="1"/>
    </row>
    <row r="1794" ht="14.25" customHeight="1">
      <c r="A1794" s="83"/>
      <c r="B1794" s="4"/>
      <c r="C1794" s="4"/>
      <c r="D1794" s="4"/>
      <c r="E1794" s="4"/>
      <c r="F1794" s="4"/>
      <c r="G1794" s="4"/>
      <c r="H1794" s="4"/>
      <c r="I1794" s="4"/>
      <c r="J1794" s="4"/>
      <c r="K1794" s="2"/>
      <c r="L1794" s="1"/>
    </row>
    <row r="1795" ht="14.25" customHeight="1">
      <c r="A1795" s="83"/>
      <c r="B1795" s="4"/>
      <c r="C1795" s="4"/>
      <c r="D1795" s="4"/>
      <c r="E1795" s="4"/>
      <c r="F1795" s="4"/>
      <c r="G1795" s="4"/>
      <c r="H1795" s="4"/>
      <c r="I1795" s="4"/>
      <c r="J1795" s="4"/>
      <c r="K1795" s="2"/>
      <c r="L1795" s="1"/>
    </row>
    <row r="1796" ht="14.25" customHeight="1">
      <c r="A1796" s="83"/>
      <c r="B1796" s="4"/>
      <c r="C1796" s="4"/>
      <c r="D1796" s="4"/>
      <c r="E1796" s="4"/>
      <c r="F1796" s="4"/>
      <c r="G1796" s="4"/>
      <c r="H1796" s="4"/>
      <c r="I1796" s="4"/>
      <c r="J1796" s="4"/>
      <c r="K1796" s="2"/>
      <c r="L1796" s="1"/>
    </row>
    <row r="1797" ht="14.25" customHeight="1">
      <c r="A1797" s="83"/>
      <c r="B1797" s="4"/>
      <c r="C1797" s="4"/>
      <c r="D1797" s="4"/>
      <c r="E1797" s="4"/>
      <c r="F1797" s="4"/>
      <c r="G1797" s="4"/>
      <c r="H1797" s="4"/>
      <c r="I1797" s="4"/>
      <c r="J1797" s="4"/>
      <c r="K1797" s="2"/>
      <c r="L1797" s="1"/>
    </row>
    <row r="1798" ht="14.25" customHeight="1">
      <c r="A1798" s="83"/>
      <c r="B1798" s="4"/>
      <c r="C1798" s="4"/>
      <c r="D1798" s="4"/>
      <c r="E1798" s="4"/>
      <c r="F1798" s="4"/>
      <c r="G1798" s="4"/>
      <c r="H1798" s="4"/>
      <c r="I1798" s="4"/>
      <c r="J1798" s="4"/>
      <c r="K1798" s="2"/>
      <c r="L1798" s="1"/>
    </row>
    <row r="1799" ht="14.25" customHeight="1">
      <c r="A1799" s="83"/>
      <c r="B1799" s="4"/>
      <c r="C1799" s="4"/>
      <c r="D1799" s="4"/>
      <c r="E1799" s="4"/>
      <c r="F1799" s="4"/>
      <c r="G1799" s="4"/>
      <c r="H1799" s="4"/>
      <c r="I1799" s="4"/>
      <c r="J1799" s="4"/>
      <c r="K1799" s="2"/>
      <c r="L1799" s="1"/>
    </row>
    <row r="1800" ht="14.25" customHeight="1">
      <c r="A1800" s="83"/>
      <c r="B1800" s="4"/>
      <c r="C1800" s="4"/>
      <c r="D1800" s="4"/>
      <c r="E1800" s="4"/>
      <c r="F1800" s="4"/>
      <c r="G1800" s="4"/>
      <c r="H1800" s="4"/>
      <c r="I1800" s="4"/>
      <c r="J1800" s="4"/>
      <c r="K1800" s="2"/>
      <c r="L18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2023-11-27T15:52:56Z</dcterms:created>
  <dc:creator>Marc Solagran</dc:creator>
</cp:coreProperties>
</file>