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power_electronics_electrical_machines_application\05  final mechatronics excel\"/>
    </mc:Choice>
  </mc:AlternateContent>
  <xr:revisionPtr revIDLastSave="0" documentId="13_ncr:1_{FF9ABB8B-3ECD-4093-B026-B7C60EF81C41}" xr6:coauthVersionLast="47" xr6:coauthVersionMax="47" xr10:uidLastSave="{00000000-0000-0000-0000-000000000000}"/>
  <bookViews>
    <workbookView xWindow="12" yWindow="12" windowWidth="23016" windowHeight="13656" tabRatio="792" activeTab="4" xr2:uid="{901AD58B-878E-468A-B109-03C0A656FEE0}"/>
  </bookViews>
  <sheets>
    <sheet name="profile" sheetId="1" r:id="rId1"/>
    <sheet name="winder" sheetId="9" r:id="rId2"/>
    <sheet name="cylinder load" sheetId="2" r:id="rId3"/>
    <sheet name="gear reducer" sheetId="3" r:id="rId4"/>
    <sheet name="motor analysis I requirements" sheetId="5" r:id="rId5"/>
    <sheet name="analysis II judgmen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" i="8" l="1"/>
  <c r="AD22" i="8"/>
  <c r="AD21" i="8"/>
  <c r="AD20" i="8"/>
  <c r="AQ64" i="5"/>
  <c r="AQ63" i="5"/>
  <c r="AQ62" i="5"/>
  <c r="AQ60" i="5"/>
  <c r="AQ59" i="5"/>
  <c r="AQ58" i="5"/>
  <c r="AQ56" i="5"/>
  <c r="AQ57" i="5"/>
  <c r="AQ54" i="5"/>
  <c r="AQ53" i="5"/>
  <c r="AQ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52" i="5"/>
  <c r="AO62" i="5"/>
  <c r="AO63" i="5"/>
  <c r="AO64" i="5"/>
  <c r="AO60" i="5"/>
  <c r="AO59" i="5"/>
  <c r="AO58" i="5"/>
  <c r="AO57" i="5"/>
  <c r="AO56" i="5"/>
  <c r="AO54" i="5"/>
  <c r="AO53" i="5"/>
  <c r="AO52" i="5"/>
  <c r="AN63" i="5"/>
  <c r="AN62" i="5"/>
  <c r="AN61" i="5"/>
  <c r="AN60" i="5"/>
  <c r="AN59" i="5"/>
  <c r="AN57" i="5"/>
  <c r="AN56" i="5"/>
  <c r="AN55" i="5"/>
  <c r="AN54" i="5"/>
  <c r="AN53" i="5"/>
  <c r="L26" i="8"/>
  <c r="L27" i="8"/>
  <c r="L28" i="8"/>
  <c r="L29" i="8"/>
  <c r="L30" i="8"/>
  <c r="L31" i="8"/>
  <c r="L35" i="8"/>
  <c r="L38" i="8"/>
  <c r="L43" i="8"/>
  <c r="L45" i="8"/>
  <c r="L76" i="8"/>
  <c r="L77" i="8"/>
  <c r="L90" i="8"/>
  <c r="L91" i="8"/>
  <c r="L92" i="8"/>
  <c r="L93" i="8"/>
  <c r="L124" i="8"/>
  <c r="L125" i="8"/>
  <c r="L127" i="8"/>
  <c r="L139" i="8"/>
  <c r="L141" i="8"/>
  <c r="L143" i="8"/>
  <c r="L144" i="8"/>
  <c r="L145" i="8"/>
  <c r="L158" i="8"/>
  <c r="L159" i="8"/>
  <c r="L171" i="8"/>
  <c r="L173" i="8"/>
  <c r="L174" i="8"/>
  <c r="L175" i="8"/>
  <c r="L176" i="8"/>
  <c r="L177" i="8"/>
  <c r="L178" i="8"/>
  <c r="L179" i="8"/>
  <c r="L205" i="8"/>
  <c r="L206" i="8"/>
  <c r="L207" i="8"/>
  <c r="L208" i="8"/>
  <c r="L209" i="8"/>
  <c r="L211" i="8"/>
  <c r="L212" i="8"/>
  <c r="L219" i="8"/>
  <c r="L221" i="8"/>
  <c r="L222" i="8"/>
  <c r="L251" i="8"/>
  <c r="L253" i="8"/>
  <c r="L254" i="8"/>
  <c r="L255" i="8"/>
  <c r="L267" i="8"/>
  <c r="L269" i="8"/>
  <c r="L271" i="8"/>
  <c r="L272" i="8"/>
  <c r="L301" i="8"/>
  <c r="L302" i="8"/>
  <c r="L303" i="8"/>
  <c r="L304" i="8"/>
  <c r="L305" i="8"/>
  <c r="L306" i="8"/>
  <c r="L307" i="8"/>
  <c r="L315" i="8"/>
  <c r="L317" i="8"/>
  <c r="L319" i="8"/>
  <c r="L333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K6" i="8"/>
  <c r="K13" i="8"/>
  <c r="L13" i="8" s="1"/>
  <c r="K14" i="8"/>
  <c r="L14" i="8" s="1"/>
  <c r="K15" i="8"/>
  <c r="L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K27" i="8"/>
  <c r="K28" i="8"/>
  <c r="K29" i="8"/>
  <c r="K30" i="8"/>
  <c r="K31" i="8"/>
  <c r="K32" i="8"/>
  <c r="L32" i="8" s="1"/>
  <c r="K33" i="8"/>
  <c r="L33" i="8" s="1"/>
  <c r="K34" i="8"/>
  <c r="L34" i="8" s="1"/>
  <c r="K35" i="8"/>
  <c r="K36" i="8"/>
  <c r="L36" i="8" s="1"/>
  <c r="K37" i="8"/>
  <c r="L37" i="8" s="1"/>
  <c r="K38" i="8"/>
  <c r="K39" i="8"/>
  <c r="L39" i="8" s="1"/>
  <c r="K40" i="8"/>
  <c r="L40" i="8" s="1"/>
  <c r="K41" i="8"/>
  <c r="L41" i="8" s="1"/>
  <c r="K42" i="8"/>
  <c r="L42" i="8" s="1"/>
  <c r="K43" i="8"/>
  <c r="K44" i="8"/>
  <c r="L44" i="8" s="1"/>
  <c r="K45" i="8"/>
  <c r="K46" i="8"/>
  <c r="L46" i="8" s="1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 s="1"/>
  <c r="K55" i="8"/>
  <c r="L55" i="8" s="1"/>
  <c r="K56" i="8"/>
  <c r="L56" i="8" s="1"/>
  <c r="K57" i="8"/>
  <c r="L57" i="8" s="1"/>
  <c r="K58" i="8"/>
  <c r="L58" i="8" s="1"/>
  <c r="K59" i="8"/>
  <c r="L59" i="8" s="1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K77" i="8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K90" i="8"/>
  <c r="K91" i="8"/>
  <c r="K92" i="8"/>
  <c r="K93" i="8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K100" i="8"/>
  <c r="L100" i="8" s="1"/>
  <c r="K101" i="8"/>
  <c r="L101" i="8" s="1"/>
  <c r="K102" i="8"/>
  <c r="L102" i="8" s="1"/>
  <c r="K103" i="8"/>
  <c r="L103" i="8" s="1"/>
  <c r="K104" i="8"/>
  <c r="L104" i="8" s="1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K115" i="8"/>
  <c r="L115" i="8" s="1"/>
  <c r="K116" i="8"/>
  <c r="L116" i="8" s="1"/>
  <c r="K117" i="8"/>
  <c r="L117" i="8" s="1"/>
  <c r="K118" i="8"/>
  <c r="L118" i="8" s="1"/>
  <c r="K119" i="8"/>
  <c r="L119" i="8" s="1"/>
  <c r="K120" i="8"/>
  <c r="L120" i="8" s="1"/>
  <c r="K121" i="8"/>
  <c r="L121" i="8" s="1"/>
  <c r="K122" i="8"/>
  <c r="L122" i="8" s="1"/>
  <c r="K123" i="8"/>
  <c r="L123" i="8" s="1"/>
  <c r="K124" i="8"/>
  <c r="K125" i="8"/>
  <c r="K126" i="8"/>
  <c r="L126" i="8" s="1"/>
  <c r="K127" i="8"/>
  <c r="K128" i="8"/>
  <c r="L128" i="8" s="1"/>
  <c r="K129" i="8"/>
  <c r="L129" i="8" s="1"/>
  <c r="K130" i="8"/>
  <c r="L130" i="8" s="1"/>
  <c r="K131" i="8"/>
  <c r="L131" i="8" s="1"/>
  <c r="K132" i="8"/>
  <c r="L132" i="8" s="1"/>
  <c r="K133" i="8"/>
  <c r="L133" i="8" s="1"/>
  <c r="K134" i="8"/>
  <c r="L134" i="8" s="1"/>
  <c r="K135" i="8"/>
  <c r="L135" i="8" s="1"/>
  <c r="K136" i="8"/>
  <c r="L136" i="8" s="1"/>
  <c r="K137" i="8"/>
  <c r="L137" i="8" s="1"/>
  <c r="K138" i="8"/>
  <c r="L138" i="8" s="1"/>
  <c r="K139" i="8"/>
  <c r="K140" i="8"/>
  <c r="L140" i="8" s="1"/>
  <c r="K141" i="8"/>
  <c r="K142" i="8"/>
  <c r="L142" i="8" s="1"/>
  <c r="K143" i="8"/>
  <c r="K144" i="8"/>
  <c r="K145" i="8"/>
  <c r="K146" i="8"/>
  <c r="L146" i="8" s="1"/>
  <c r="K147" i="8"/>
  <c r="L147" i="8" s="1"/>
  <c r="K148" i="8"/>
  <c r="L148" i="8" s="1"/>
  <c r="K149" i="8"/>
  <c r="L149" i="8" s="1"/>
  <c r="K150" i="8"/>
  <c r="L150" i="8" s="1"/>
  <c r="K151" i="8"/>
  <c r="L151" i="8" s="1"/>
  <c r="K152" i="8"/>
  <c r="L152" i="8" s="1"/>
  <c r="K153" i="8"/>
  <c r="L153" i="8" s="1"/>
  <c r="K154" i="8"/>
  <c r="L154" i="8" s="1"/>
  <c r="K155" i="8"/>
  <c r="L155" i="8" s="1"/>
  <c r="K156" i="8"/>
  <c r="L156" i="8" s="1"/>
  <c r="K157" i="8"/>
  <c r="L157" i="8" s="1"/>
  <c r="K158" i="8"/>
  <c r="K159" i="8"/>
  <c r="K160" i="8"/>
  <c r="L160" i="8" s="1"/>
  <c r="K161" i="8"/>
  <c r="L161" i="8" s="1"/>
  <c r="K162" i="8"/>
  <c r="L162" i="8" s="1"/>
  <c r="K163" i="8"/>
  <c r="L163" i="8" s="1"/>
  <c r="K164" i="8"/>
  <c r="L164" i="8" s="1"/>
  <c r="K165" i="8"/>
  <c r="L165" i="8" s="1"/>
  <c r="K166" i="8"/>
  <c r="L166" i="8" s="1"/>
  <c r="K167" i="8"/>
  <c r="L167" i="8" s="1"/>
  <c r="K168" i="8"/>
  <c r="L168" i="8" s="1"/>
  <c r="K169" i="8"/>
  <c r="L169" i="8" s="1"/>
  <c r="K170" i="8"/>
  <c r="L170" i="8" s="1"/>
  <c r="K171" i="8"/>
  <c r="K172" i="8"/>
  <c r="L172" i="8" s="1"/>
  <c r="K173" i="8"/>
  <c r="K174" i="8"/>
  <c r="K175" i="8"/>
  <c r="K176" i="8"/>
  <c r="K177" i="8"/>
  <c r="K178" i="8"/>
  <c r="K179" i="8"/>
  <c r="K180" i="8"/>
  <c r="L180" i="8" s="1"/>
  <c r="K181" i="8"/>
  <c r="L181" i="8" s="1"/>
  <c r="K182" i="8"/>
  <c r="L182" i="8" s="1"/>
  <c r="K183" i="8"/>
  <c r="L183" i="8" s="1"/>
  <c r="K184" i="8"/>
  <c r="L184" i="8" s="1"/>
  <c r="K185" i="8"/>
  <c r="L185" i="8" s="1"/>
  <c r="K186" i="8"/>
  <c r="L186" i="8" s="1"/>
  <c r="K187" i="8"/>
  <c r="L187" i="8" s="1"/>
  <c r="K188" i="8"/>
  <c r="L188" i="8" s="1"/>
  <c r="K189" i="8"/>
  <c r="L189" i="8" s="1"/>
  <c r="K190" i="8"/>
  <c r="L190" i="8" s="1"/>
  <c r="K191" i="8"/>
  <c r="L191" i="8" s="1"/>
  <c r="K192" i="8"/>
  <c r="L192" i="8" s="1"/>
  <c r="K193" i="8"/>
  <c r="L193" i="8" s="1"/>
  <c r="K194" i="8"/>
  <c r="L194" i="8" s="1"/>
  <c r="K195" i="8"/>
  <c r="L195" i="8" s="1"/>
  <c r="K196" i="8"/>
  <c r="L196" i="8" s="1"/>
  <c r="K197" i="8"/>
  <c r="L197" i="8" s="1"/>
  <c r="K198" i="8"/>
  <c r="L198" i="8" s="1"/>
  <c r="K199" i="8"/>
  <c r="L199" i="8" s="1"/>
  <c r="K200" i="8"/>
  <c r="L200" i="8" s="1"/>
  <c r="K201" i="8"/>
  <c r="L201" i="8" s="1"/>
  <c r="K202" i="8"/>
  <c r="L202" i="8" s="1"/>
  <c r="K203" i="8"/>
  <c r="L203" i="8" s="1"/>
  <c r="K204" i="8"/>
  <c r="L204" i="8" s="1"/>
  <c r="K205" i="8"/>
  <c r="K206" i="8"/>
  <c r="K207" i="8"/>
  <c r="K208" i="8"/>
  <c r="K209" i="8"/>
  <c r="K210" i="8"/>
  <c r="L210" i="8" s="1"/>
  <c r="K211" i="8"/>
  <c r="K212" i="8"/>
  <c r="K213" i="8"/>
  <c r="L213" i="8" s="1"/>
  <c r="K214" i="8"/>
  <c r="L214" i="8" s="1"/>
  <c r="K215" i="8"/>
  <c r="L215" i="8" s="1"/>
  <c r="K216" i="8"/>
  <c r="L216" i="8" s="1"/>
  <c r="K217" i="8"/>
  <c r="L217" i="8" s="1"/>
  <c r="K218" i="8"/>
  <c r="L218" i="8" s="1"/>
  <c r="K219" i="8"/>
  <c r="K220" i="8"/>
  <c r="L220" i="8" s="1"/>
  <c r="K221" i="8"/>
  <c r="K222" i="8"/>
  <c r="K223" i="8"/>
  <c r="L223" i="8" s="1"/>
  <c r="K224" i="8"/>
  <c r="L224" i="8" s="1"/>
  <c r="K225" i="8"/>
  <c r="L225" i="8" s="1"/>
  <c r="K226" i="8"/>
  <c r="L226" i="8" s="1"/>
  <c r="K227" i="8"/>
  <c r="L227" i="8" s="1"/>
  <c r="K228" i="8"/>
  <c r="L228" i="8" s="1"/>
  <c r="K229" i="8"/>
  <c r="L229" i="8" s="1"/>
  <c r="K230" i="8"/>
  <c r="L230" i="8" s="1"/>
  <c r="K231" i="8"/>
  <c r="L231" i="8" s="1"/>
  <c r="K232" i="8"/>
  <c r="L232" i="8" s="1"/>
  <c r="K233" i="8"/>
  <c r="L233" i="8" s="1"/>
  <c r="K234" i="8"/>
  <c r="L234" i="8" s="1"/>
  <c r="K235" i="8"/>
  <c r="L235" i="8" s="1"/>
  <c r="K236" i="8"/>
  <c r="L236" i="8" s="1"/>
  <c r="K237" i="8"/>
  <c r="L237" i="8" s="1"/>
  <c r="K238" i="8"/>
  <c r="L238" i="8" s="1"/>
  <c r="K239" i="8"/>
  <c r="L239" i="8" s="1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L245" i="8" s="1"/>
  <c r="K246" i="8"/>
  <c r="L246" i="8" s="1"/>
  <c r="K247" i="8"/>
  <c r="L247" i="8" s="1"/>
  <c r="K248" i="8"/>
  <c r="L248" i="8" s="1"/>
  <c r="K249" i="8"/>
  <c r="L249" i="8" s="1"/>
  <c r="K250" i="8"/>
  <c r="L250" i="8" s="1"/>
  <c r="K251" i="8"/>
  <c r="K252" i="8"/>
  <c r="L252" i="8" s="1"/>
  <c r="K253" i="8"/>
  <c r="K254" i="8"/>
  <c r="K255" i="8"/>
  <c r="K256" i="8"/>
  <c r="L256" i="8" s="1"/>
  <c r="K257" i="8"/>
  <c r="L257" i="8" s="1"/>
  <c r="K258" i="8"/>
  <c r="L258" i="8" s="1"/>
  <c r="K259" i="8"/>
  <c r="L259" i="8" s="1"/>
  <c r="K260" i="8"/>
  <c r="L260" i="8" s="1"/>
  <c r="K261" i="8"/>
  <c r="L261" i="8" s="1"/>
  <c r="K262" i="8"/>
  <c r="L262" i="8" s="1"/>
  <c r="K263" i="8"/>
  <c r="L263" i="8" s="1"/>
  <c r="K264" i="8"/>
  <c r="L264" i="8" s="1"/>
  <c r="K265" i="8"/>
  <c r="L265" i="8" s="1"/>
  <c r="K266" i="8"/>
  <c r="L266" i="8" s="1"/>
  <c r="K267" i="8"/>
  <c r="K268" i="8"/>
  <c r="L268" i="8" s="1"/>
  <c r="K269" i="8"/>
  <c r="K270" i="8"/>
  <c r="L270" i="8" s="1"/>
  <c r="K271" i="8"/>
  <c r="K272" i="8"/>
  <c r="K273" i="8"/>
  <c r="L273" i="8" s="1"/>
  <c r="K274" i="8"/>
  <c r="L274" i="8" s="1"/>
  <c r="K275" i="8"/>
  <c r="L275" i="8" s="1"/>
  <c r="K276" i="8"/>
  <c r="L276" i="8" s="1"/>
  <c r="K277" i="8"/>
  <c r="L277" i="8" s="1"/>
  <c r="K278" i="8"/>
  <c r="L278" i="8" s="1"/>
  <c r="K279" i="8"/>
  <c r="L279" i="8" s="1"/>
  <c r="K280" i="8"/>
  <c r="L280" i="8" s="1"/>
  <c r="K281" i="8"/>
  <c r="L281" i="8" s="1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 s="1"/>
  <c r="K288" i="8"/>
  <c r="L288" i="8" s="1"/>
  <c r="K289" i="8"/>
  <c r="L289" i="8" s="1"/>
  <c r="K290" i="8"/>
  <c r="L290" i="8" s="1"/>
  <c r="K291" i="8"/>
  <c r="L291" i="8" s="1"/>
  <c r="K292" i="8"/>
  <c r="L292" i="8" s="1"/>
  <c r="K293" i="8"/>
  <c r="L293" i="8" s="1"/>
  <c r="K294" i="8"/>
  <c r="L294" i="8" s="1"/>
  <c r="K295" i="8"/>
  <c r="L295" i="8" s="1"/>
  <c r="K296" i="8"/>
  <c r="L296" i="8" s="1"/>
  <c r="K297" i="8"/>
  <c r="L297" i="8" s="1"/>
  <c r="K298" i="8"/>
  <c r="L298" i="8" s="1"/>
  <c r="K299" i="8"/>
  <c r="L299" i="8" s="1"/>
  <c r="K300" i="8"/>
  <c r="L300" i="8" s="1"/>
  <c r="K301" i="8"/>
  <c r="K302" i="8"/>
  <c r="K303" i="8"/>
  <c r="K304" i="8"/>
  <c r="K305" i="8"/>
  <c r="K306" i="8"/>
  <c r="K307" i="8"/>
  <c r="K308" i="8"/>
  <c r="L308" i="8" s="1"/>
  <c r="K309" i="8"/>
  <c r="L309" i="8" s="1"/>
  <c r="K310" i="8"/>
  <c r="L310" i="8" s="1"/>
  <c r="K311" i="8"/>
  <c r="L311" i="8" s="1"/>
  <c r="K312" i="8"/>
  <c r="L312" i="8" s="1"/>
  <c r="K313" i="8"/>
  <c r="L313" i="8" s="1"/>
  <c r="K314" i="8"/>
  <c r="L314" i="8" s="1"/>
  <c r="K315" i="8"/>
  <c r="K316" i="8"/>
  <c r="L316" i="8" s="1"/>
  <c r="K317" i="8"/>
  <c r="K318" i="8"/>
  <c r="L318" i="8" s="1"/>
  <c r="K319" i="8"/>
  <c r="K320" i="8"/>
  <c r="L320" i="8" s="1"/>
  <c r="K321" i="8"/>
  <c r="L321" i="8" s="1"/>
  <c r="K322" i="8"/>
  <c r="L322" i="8" s="1"/>
  <c r="K323" i="8"/>
  <c r="L323" i="8" s="1"/>
  <c r="K324" i="8"/>
  <c r="L324" i="8" s="1"/>
  <c r="K325" i="8"/>
  <c r="L325" i="8" s="1"/>
  <c r="K326" i="8"/>
  <c r="L326" i="8" s="1"/>
  <c r="K327" i="8"/>
  <c r="L327" i="8" s="1"/>
  <c r="K328" i="8"/>
  <c r="L328" i="8" s="1"/>
  <c r="K329" i="8"/>
  <c r="L329" i="8" s="1"/>
  <c r="K330" i="8"/>
  <c r="L330" i="8" s="1"/>
  <c r="K331" i="8"/>
  <c r="L331" i="8" s="1"/>
  <c r="K332" i="8"/>
  <c r="L332" i="8" s="1"/>
  <c r="K333" i="8"/>
  <c r="K334" i="8"/>
  <c r="L334" i="8" s="1"/>
  <c r="K335" i="8"/>
  <c r="L335" i="8" s="1"/>
  <c r="K336" i="8"/>
  <c r="L336" i="8" s="1"/>
  <c r="K337" i="8"/>
  <c r="L337" i="8" s="1"/>
  <c r="K338" i="8"/>
  <c r="L338" i="8" s="1"/>
  <c r="K339" i="8"/>
  <c r="L339" i="8" s="1"/>
  <c r="K340" i="8"/>
  <c r="L340" i="8" s="1"/>
  <c r="K341" i="8"/>
  <c r="L341" i="8" s="1"/>
  <c r="K342" i="8"/>
  <c r="L342" i="8" s="1"/>
  <c r="K12" i="8"/>
  <c r="L12" i="8" s="1"/>
  <c r="K11" i="8"/>
  <c r="L11" i="8" s="1"/>
  <c r="K10" i="8"/>
  <c r="L10" i="8" s="1"/>
  <c r="K9" i="8"/>
  <c r="L9" i="8" s="1"/>
  <c r="K8" i="8"/>
  <c r="L8" i="8" s="1"/>
  <c r="Z8" i="8" s="1"/>
  <c r="K7" i="8"/>
  <c r="L7" i="8" s="1"/>
  <c r="J1169" i="8"/>
  <c r="J1170" i="8"/>
  <c r="J1171" i="8" s="1"/>
  <c r="J1172" i="8" s="1"/>
  <c r="J1173" i="8" s="1"/>
  <c r="J1174" i="8" s="1"/>
  <c r="J1175" i="8" s="1"/>
  <c r="J1176" i="8" s="1"/>
  <c r="J1177" i="8" s="1"/>
  <c r="J1178" i="8" s="1"/>
  <c r="J1179" i="8" s="1"/>
  <c r="J1180" i="8" s="1"/>
  <c r="J1181" i="8" s="1"/>
  <c r="J1182" i="8" s="1"/>
  <c r="J1183" i="8" s="1"/>
  <c r="J1184" i="8" s="1"/>
  <c r="J1185" i="8" s="1"/>
  <c r="J1186" i="8" s="1"/>
  <c r="J1187" i="8" s="1"/>
  <c r="J1188" i="8" s="1"/>
  <c r="J1189" i="8" s="1"/>
  <c r="J1190" i="8" s="1"/>
  <c r="J1191" i="8" s="1"/>
  <c r="J1192" i="8" s="1"/>
  <c r="J1193" i="8" s="1"/>
  <c r="J1194" i="8" s="1"/>
  <c r="J1195" i="8" s="1"/>
  <c r="J1196" i="8" s="1"/>
  <c r="J1197" i="8" s="1"/>
  <c r="J1198" i="8" s="1"/>
  <c r="J1199" i="8" s="1"/>
  <c r="J1200" i="8" s="1"/>
  <c r="J1201" i="8" s="1"/>
  <c r="J1202" i="8" s="1"/>
  <c r="J1203" i="8" s="1"/>
  <c r="J1204" i="8" s="1"/>
  <c r="J1205" i="8" s="1"/>
  <c r="J1206" i="8" s="1"/>
  <c r="J1207" i="8" s="1"/>
  <c r="J1208" i="8" s="1"/>
  <c r="J1209" i="8" s="1"/>
  <c r="J1210" i="8" s="1"/>
  <c r="J1211" i="8" s="1"/>
  <c r="J1212" i="8" s="1"/>
  <c r="J1213" i="8" s="1"/>
  <c r="J1214" i="8" s="1"/>
  <c r="J1215" i="8" s="1"/>
  <c r="J1216" i="8" s="1"/>
  <c r="J1217" i="8" s="1"/>
  <c r="J1218" i="8" s="1"/>
  <c r="J1219" i="8" s="1"/>
  <c r="J1220" i="8" s="1"/>
  <c r="J1221" i="8" s="1"/>
  <c r="J1222" i="8" s="1"/>
  <c r="J1223" i="8" s="1"/>
  <c r="J1224" i="8" s="1"/>
  <c r="J1225" i="8" s="1"/>
  <c r="J1226" i="8" s="1"/>
  <c r="J1227" i="8" s="1"/>
  <c r="J1228" i="8" s="1"/>
  <c r="J1229" i="8" s="1"/>
  <c r="J1230" i="8" s="1"/>
  <c r="J1231" i="8" s="1"/>
  <c r="J1232" i="8" s="1"/>
  <c r="J1087" i="8"/>
  <c r="J1088" i="8" s="1"/>
  <c r="J1089" i="8" s="1"/>
  <c r="J1090" i="8" s="1"/>
  <c r="J1091" i="8" s="1"/>
  <c r="J1092" i="8" s="1"/>
  <c r="J1093" i="8" s="1"/>
  <c r="J1094" i="8" s="1"/>
  <c r="J1095" i="8" s="1"/>
  <c r="J1096" i="8" s="1"/>
  <c r="J1097" i="8" s="1"/>
  <c r="J1098" i="8" s="1"/>
  <c r="J1099" i="8" s="1"/>
  <c r="J1100" i="8" s="1"/>
  <c r="J1101" i="8" s="1"/>
  <c r="J1102" i="8" s="1"/>
  <c r="J1103" i="8" s="1"/>
  <c r="J1104" i="8" s="1"/>
  <c r="J1105" i="8" s="1"/>
  <c r="J1106" i="8" s="1"/>
  <c r="J1107" i="8" s="1"/>
  <c r="J1108" i="8" s="1"/>
  <c r="J1109" i="8" s="1"/>
  <c r="J1110" i="8" s="1"/>
  <c r="J1111" i="8" s="1"/>
  <c r="J1112" i="8" s="1"/>
  <c r="J1113" i="8" s="1"/>
  <c r="J1114" i="8" s="1"/>
  <c r="J1115" i="8" s="1"/>
  <c r="J1116" i="8" s="1"/>
  <c r="J1117" i="8" s="1"/>
  <c r="J1118" i="8" s="1"/>
  <c r="J1119" i="8" s="1"/>
  <c r="J1120" i="8" s="1"/>
  <c r="J1121" i="8" s="1"/>
  <c r="J1122" i="8" s="1"/>
  <c r="J1123" i="8" s="1"/>
  <c r="J1124" i="8" s="1"/>
  <c r="J1125" i="8" s="1"/>
  <c r="J1126" i="8" s="1"/>
  <c r="J1127" i="8" s="1"/>
  <c r="J1128" i="8" s="1"/>
  <c r="J1129" i="8" s="1"/>
  <c r="J1130" i="8" s="1"/>
  <c r="J1131" i="8" s="1"/>
  <c r="J1132" i="8" s="1"/>
  <c r="J1133" i="8" s="1"/>
  <c r="J1134" i="8" s="1"/>
  <c r="J1135" i="8" s="1"/>
  <c r="J1136" i="8" s="1"/>
  <c r="J1137" i="8" s="1"/>
  <c r="J1138" i="8" s="1"/>
  <c r="J1139" i="8" s="1"/>
  <c r="J1140" i="8" s="1"/>
  <c r="J1141" i="8" s="1"/>
  <c r="J1142" i="8" s="1"/>
  <c r="J1143" i="8" s="1"/>
  <c r="J1144" i="8" s="1"/>
  <c r="J1145" i="8" s="1"/>
  <c r="J1146" i="8" s="1"/>
  <c r="J1147" i="8" s="1"/>
  <c r="J1148" i="8" s="1"/>
  <c r="J1149" i="8" s="1"/>
  <c r="J1150" i="8" s="1"/>
  <c r="J1151" i="8" s="1"/>
  <c r="J1152" i="8" s="1"/>
  <c r="J1153" i="8" s="1"/>
  <c r="J1154" i="8" s="1"/>
  <c r="J1155" i="8" s="1"/>
  <c r="J1156" i="8" s="1"/>
  <c r="J1157" i="8" s="1"/>
  <c r="J1158" i="8" s="1"/>
  <c r="J1159" i="8" s="1"/>
  <c r="J1160" i="8" s="1"/>
  <c r="J1161" i="8" s="1"/>
  <c r="J1162" i="8" s="1"/>
  <c r="J1163" i="8" s="1"/>
  <c r="J1164" i="8" s="1"/>
  <c r="J1165" i="8" s="1"/>
  <c r="J1166" i="8" s="1"/>
  <c r="J1167" i="8" s="1"/>
  <c r="J1168" i="8" s="1"/>
  <c r="J1077" i="8"/>
  <c r="J1078" i="8" s="1"/>
  <c r="J1079" i="8" s="1"/>
  <c r="J1080" i="8" s="1"/>
  <c r="J1081" i="8" s="1"/>
  <c r="J1082" i="8" s="1"/>
  <c r="J1083" i="8" s="1"/>
  <c r="J1084" i="8" s="1"/>
  <c r="J1085" i="8" s="1"/>
  <c r="J1086" i="8" s="1"/>
  <c r="J1059" i="8"/>
  <c r="J1060" i="8" s="1"/>
  <c r="J1061" i="8" s="1"/>
  <c r="J1062" i="8" s="1"/>
  <c r="J1063" i="8" s="1"/>
  <c r="J1064" i="8" s="1"/>
  <c r="J1065" i="8" s="1"/>
  <c r="J1066" i="8" s="1"/>
  <c r="J1067" i="8" s="1"/>
  <c r="J1068" i="8" s="1"/>
  <c r="J1069" i="8" s="1"/>
  <c r="J1070" i="8" s="1"/>
  <c r="J1071" i="8" s="1"/>
  <c r="J1072" i="8" s="1"/>
  <c r="J1073" i="8" s="1"/>
  <c r="J1074" i="8" s="1"/>
  <c r="J1075" i="8" s="1"/>
  <c r="J1076" i="8" s="1"/>
  <c r="J1023" i="8"/>
  <c r="J1024" i="8" s="1"/>
  <c r="J1025" i="8" s="1"/>
  <c r="J1026" i="8" s="1"/>
  <c r="J1027" i="8" s="1"/>
  <c r="J1028" i="8" s="1"/>
  <c r="J1029" i="8" s="1"/>
  <c r="J1030" i="8" s="1"/>
  <c r="J1031" i="8" s="1"/>
  <c r="J1032" i="8" s="1"/>
  <c r="J1033" i="8" s="1"/>
  <c r="J1034" i="8" s="1"/>
  <c r="J1035" i="8" s="1"/>
  <c r="J1036" i="8" s="1"/>
  <c r="J1037" i="8" s="1"/>
  <c r="J1038" i="8" s="1"/>
  <c r="J1039" i="8" s="1"/>
  <c r="J1040" i="8" s="1"/>
  <c r="J1041" i="8" s="1"/>
  <c r="J1042" i="8" s="1"/>
  <c r="J1043" i="8" s="1"/>
  <c r="J1044" i="8" s="1"/>
  <c r="J1045" i="8" s="1"/>
  <c r="J1046" i="8" s="1"/>
  <c r="J1047" i="8" s="1"/>
  <c r="J1048" i="8" s="1"/>
  <c r="J1049" i="8" s="1"/>
  <c r="J1050" i="8" s="1"/>
  <c r="J1051" i="8" s="1"/>
  <c r="J1052" i="8" s="1"/>
  <c r="J1053" i="8" s="1"/>
  <c r="J1054" i="8" s="1"/>
  <c r="J1055" i="8" s="1"/>
  <c r="J1056" i="8" s="1"/>
  <c r="J1057" i="8" s="1"/>
  <c r="J1058" i="8" s="1"/>
  <c r="J208" i="8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J666" i="8" s="1"/>
  <c r="J667" i="8" s="1"/>
  <c r="J668" i="8" s="1"/>
  <c r="J669" i="8" s="1"/>
  <c r="J670" i="8" s="1"/>
  <c r="J671" i="8" s="1"/>
  <c r="J672" i="8" s="1"/>
  <c r="J673" i="8" s="1"/>
  <c r="J674" i="8" s="1"/>
  <c r="J675" i="8" s="1"/>
  <c r="J676" i="8" s="1"/>
  <c r="J677" i="8" s="1"/>
  <c r="J678" i="8" s="1"/>
  <c r="J679" i="8" s="1"/>
  <c r="J680" i="8" s="1"/>
  <c r="J681" i="8" s="1"/>
  <c r="J682" i="8" s="1"/>
  <c r="J683" i="8" s="1"/>
  <c r="J684" i="8" s="1"/>
  <c r="J685" i="8" s="1"/>
  <c r="J686" i="8" s="1"/>
  <c r="J687" i="8" s="1"/>
  <c r="J688" i="8" s="1"/>
  <c r="J689" i="8" s="1"/>
  <c r="J690" i="8" s="1"/>
  <c r="J691" i="8" s="1"/>
  <c r="J692" i="8" s="1"/>
  <c r="J693" i="8" s="1"/>
  <c r="J694" i="8" s="1"/>
  <c r="J695" i="8" s="1"/>
  <c r="J696" i="8" s="1"/>
  <c r="J697" i="8" s="1"/>
  <c r="J698" i="8" s="1"/>
  <c r="J699" i="8" s="1"/>
  <c r="J700" i="8" s="1"/>
  <c r="J701" i="8" s="1"/>
  <c r="J702" i="8" s="1"/>
  <c r="J703" i="8" s="1"/>
  <c r="J704" i="8" s="1"/>
  <c r="J705" i="8" s="1"/>
  <c r="J706" i="8" s="1"/>
  <c r="J707" i="8" s="1"/>
  <c r="J708" i="8" s="1"/>
  <c r="J709" i="8" s="1"/>
  <c r="J710" i="8" s="1"/>
  <c r="J711" i="8" s="1"/>
  <c r="J712" i="8" s="1"/>
  <c r="J713" i="8" s="1"/>
  <c r="J714" i="8" s="1"/>
  <c r="J715" i="8" s="1"/>
  <c r="J716" i="8" s="1"/>
  <c r="J717" i="8" s="1"/>
  <c r="J718" i="8" s="1"/>
  <c r="J719" i="8" s="1"/>
  <c r="J720" i="8" s="1"/>
  <c r="J721" i="8" s="1"/>
  <c r="J722" i="8" s="1"/>
  <c r="J723" i="8" s="1"/>
  <c r="J724" i="8" s="1"/>
  <c r="J725" i="8" s="1"/>
  <c r="J726" i="8" s="1"/>
  <c r="J727" i="8" s="1"/>
  <c r="J728" i="8" s="1"/>
  <c r="J729" i="8" s="1"/>
  <c r="J730" i="8" s="1"/>
  <c r="J731" i="8" s="1"/>
  <c r="J732" i="8" s="1"/>
  <c r="J733" i="8" s="1"/>
  <c r="J734" i="8" s="1"/>
  <c r="J735" i="8" s="1"/>
  <c r="J736" i="8" s="1"/>
  <c r="J737" i="8" s="1"/>
  <c r="J738" i="8" s="1"/>
  <c r="J739" i="8" s="1"/>
  <c r="J740" i="8" s="1"/>
  <c r="J741" i="8" s="1"/>
  <c r="J742" i="8" s="1"/>
  <c r="J743" i="8" s="1"/>
  <c r="J744" i="8" s="1"/>
  <c r="J745" i="8" s="1"/>
  <c r="J746" i="8" s="1"/>
  <c r="J747" i="8" s="1"/>
  <c r="J748" i="8" s="1"/>
  <c r="J749" i="8" s="1"/>
  <c r="J750" i="8" s="1"/>
  <c r="J751" i="8" s="1"/>
  <c r="J752" i="8" s="1"/>
  <c r="J753" i="8" s="1"/>
  <c r="J754" i="8" s="1"/>
  <c r="J755" i="8" s="1"/>
  <c r="J756" i="8" s="1"/>
  <c r="J757" i="8" s="1"/>
  <c r="J758" i="8" s="1"/>
  <c r="J759" i="8" s="1"/>
  <c r="J760" i="8" s="1"/>
  <c r="J761" i="8" s="1"/>
  <c r="J762" i="8" s="1"/>
  <c r="J763" i="8" s="1"/>
  <c r="J764" i="8" s="1"/>
  <c r="J765" i="8" s="1"/>
  <c r="J766" i="8" s="1"/>
  <c r="J767" i="8" s="1"/>
  <c r="J768" i="8" s="1"/>
  <c r="J769" i="8" s="1"/>
  <c r="J770" i="8" s="1"/>
  <c r="J771" i="8" s="1"/>
  <c r="J772" i="8" s="1"/>
  <c r="J773" i="8" s="1"/>
  <c r="J774" i="8" s="1"/>
  <c r="J775" i="8" s="1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 s="1"/>
  <c r="J806" i="8" s="1"/>
  <c r="J807" i="8" s="1"/>
  <c r="J808" i="8" s="1"/>
  <c r="J809" i="8" s="1"/>
  <c r="J810" i="8" s="1"/>
  <c r="J811" i="8" s="1"/>
  <c r="J812" i="8" s="1"/>
  <c r="J813" i="8" s="1"/>
  <c r="J814" i="8" s="1"/>
  <c r="J815" i="8" s="1"/>
  <c r="J816" i="8" s="1"/>
  <c r="J817" i="8" s="1"/>
  <c r="J818" i="8" s="1"/>
  <c r="J819" i="8" s="1"/>
  <c r="J820" i="8" s="1"/>
  <c r="J821" i="8" s="1"/>
  <c r="J822" i="8" s="1"/>
  <c r="J823" i="8" s="1"/>
  <c r="J824" i="8" s="1"/>
  <c r="J825" i="8" s="1"/>
  <c r="J826" i="8" s="1"/>
  <c r="J827" i="8" s="1"/>
  <c r="J828" i="8" s="1"/>
  <c r="J829" i="8" s="1"/>
  <c r="J830" i="8" s="1"/>
  <c r="J831" i="8" s="1"/>
  <c r="J832" i="8" s="1"/>
  <c r="J833" i="8" s="1"/>
  <c r="J834" i="8" s="1"/>
  <c r="J835" i="8" s="1"/>
  <c r="J836" i="8" s="1"/>
  <c r="J837" i="8" s="1"/>
  <c r="J838" i="8" s="1"/>
  <c r="J839" i="8" s="1"/>
  <c r="J840" i="8" s="1"/>
  <c r="J841" i="8" s="1"/>
  <c r="J842" i="8" s="1"/>
  <c r="J843" i="8" s="1"/>
  <c r="J844" i="8" s="1"/>
  <c r="J845" i="8" s="1"/>
  <c r="J846" i="8" s="1"/>
  <c r="J847" i="8" s="1"/>
  <c r="J848" i="8" s="1"/>
  <c r="J849" i="8" s="1"/>
  <c r="J850" i="8" s="1"/>
  <c r="J851" i="8" s="1"/>
  <c r="J852" i="8" s="1"/>
  <c r="J853" i="8" s="1"/>
  <c r="J854" i="8" s="1"/>
  <c r="J855" i="8" s="1"/>
  <c r="J856" i="8" s="1"/>
  <c r="J857" i="8" s="1"/>
  <c r="J858" i="8" s="1"/>
  <c r="J859" i="8" s="1"/>
  <c r="J860" i="8" s="1"/>
  <c r="J861" i="8" s="1"/>
  <c r="J862" i="8" s="1"/>
  <c r="J863" i="8" s="1"/>
  <c r="J864" i="8" s="1"/>
  <c r="J865" i="8" s="1"/>
  <c r="J866" i="8" s="1"/>
  <c r="J867" i="8" s="1"/>
  <c r="J868" i="8" s="1"/>
  <c r="J869" i="8" s="1"/>
  <c r="J870" i="8" s="1"/>
  <c r="J871" i="8" s="1"/>
  <c r="J872" i="8" s="1"/>
  <c r="J873" i="8" s="1"/>
  <c r="J874" i="8" s="1"/>
  <c r="J875" i="8" s="1"/>
  <c r="J876" i="8" s="1"/>
  <c r="J877" i="8" s="1"/>
  <c r="J878" i="8" s="1"/>
  <c r="J879" i="8" s="1"/>
  <c r="J880" i="8" s="1"/>
  <c r="J881" i="8" s="1"/>
  <c r="J882" i="8" s="1"/>
  <c r="J883" i="8" s="1"/>
  <c r="J884" i="8" s="1"/>
  <c r="J885" i="8" s="1"/>
  <c r="J886" i="8" s="1"/>
  <c r="J887" i="8" s="1"/>
  <c r="J888" i="8" s="1"/>
  <c r="J889" i="8" s="1"/>
  <c r="J890" i="8" s="1"/>
  <c r="J891" i="8" s="1"/>
  <c r="J892" i="8" s="1"/>
  <c r="J893" i="8" s="1"/>
  <c r="J894" i="8" s="1"/>
  <c r="J895" i="8" s="1"/>
  <c r="J896" i="8" s="1"/>
  <c r="J897" i="8" s="1"/>
  <c r="J898" i="8" s="1"/>
  <c r="J899" i="8" s="1"/>
  <c r="J900" i="8" s="1"/>
  <c r="J901" i="8" s="1"/>
  <c r="J902" i="8" s="1"/>
  <c r="J903" i="8" s="1"/>
  <c r="J904" i="8" s="1"/>
  <c r="J905" i="8" s="1"/>
  <c r="J906" i="8" s="1"/>
  <c r="J907" i="8" s="1"/>
  <c r="J908" i="8" s="1"/>
  <c r="J909" i="8" s="1"/>
  <c r="J910" i="8" s="1"/>
  <c r="J911" i="8" s="1"/>
  <c r="J912" i="8" s="1"/>
  <c r="J913" i="8" s="1"/>
  <c r="J914" i="8" s="1"/>
  <c r="J915" i="8" s="1"/>
  <c r="J916" i="8" s="1"/>
  <c r="J917" i="8" s="1"/>
  <c r="J918" i="8" s="1"/>
  <c r="J919" i="8" s="1"/>
  <c r="J920" i="8" s="1"/>
  <c r="J921" i="8" s="1"/>
  <c r="J922" i="8" s="1"/>
  <c r="J923" i="8" s="1"/>
  <c r="J924" i="8" s="1"/>
  <c r="J925" i="8" s="1"/>
  <c r="J926" i="8" s="1"/>
  <c r="J927" i="8" s="1"/>
  <c r="J928" i="8" s="1"/>
  <c r="J929" i="8" s="1"/>
  <c r="J930" i="8" s="1"/>
  <c r="J931" i="8" s="1"/>
  <c r="J932" i="8" s="1"/>
  <c r="J933" i="8" s="1"/>
  <c r="J934" i="8" s="1"/>
  <c r="J935" i="8" s="1"/>
  <c r="J936" i="8" s="1"/>
  <c r="J937" i="8" s="1"/>
  <c r="J938" i="8" s="1"/>
  <c r="J939" i="8" s="1"/>
  <c r="J940" i="8" s="1"/>
  <c r="J941" i="8" s="1"/>
  <c r="J942" i="8" s="1"/>
  <c r="J943" i="8" s="1"/>
  <c r="J944" i="8" s="1"/>
  <c r="J945" i="8" s="1"/>
  <c r="J946" i="8" s="1"/>
  <c r="J947" i="8" s="1"/>
  <c r="J948" i="8" s="1"/>
  <c r="J949" i="8" s="1"/>
  <c r="J950" i="8" s="1"/>
  <c r="J951" i="8" s="1"/>
  <c r="J952" i="8" s="1"/>
  <c r="J953" i="8" s="1"/>
  <c r="J954" i="8" s="1"/>
  <c r="J955" i="8" s="1"/>
  <c r="J956" i="8" s="1"/>
  <c r="J957" i="8" s="1"/>
  <c r="J958" i="8" s="1"/>
  <c r="J959" i="8" s="1"/>
  <c r="J960" i="8" s="1"/>
  <c r="J961" i="8" s="1"/>
  <c r="J962" i="8" s="1"/>
  <c r="J963" i="8" s="1"/>
  <c r="J964" i="8" s="1"/>
  <c r="J965" i="8" s="1"/>
  <c r="J966" i="8" s="1"/>
  <c r="J967" i="8" s="1"/>
  <c r="J968" i="8" s="1"/>
  <c r="J969" i="8" s="1"/>
  <c r="J970" i="8" s="1"/>
  <c r="J971" i="8" s="1"/>
  <c r="J972" i="8" s="1"/>
  <c r="J973" i="8" s="1"/>
  <c r="J974" i="8" s="1"/>
  <c r="J975" i="8" s="1"/>
  <c r="J976" i="8" s="1"/>
  <c r="J977" i="8" s="1"/>
  <c r="J978" i="8" s="1"/>
  <c r="J979" i="8" s="1"/>
  <c r="J980" i="8" s="1"/>
  <c r="J981" i="8" s="1"/>
  <c r="J982" i="8" s="1"/>
  <c r="J983" i="8" s="1"/>
  <c r="J984" i="8" s="1"/>
  <c r="J985" i="8" s="1"/>
  <c r="J986" i="8" s="1"/>
  <c r="J987" i="8" s="1"/>
  <c r="J988" i="8" s="1"/>
  <c r="J989" i="8" s="1"/>
  <c r="J990" i="8" s="1"/>
  <c r="J991" i="8" s="1"/>
  <c r="J992" i="8" s="1"/>
  <c r="J993" i="8" s="1"/>
  <c r="J994" i="8" s="1"/>
  <c r="J995" i="8" s="1"/>
  <c r="J996" i="8" s="1"/>
  <c r="J997" i="8" s="1"/>
  <c r="J998" i="8" s="1"/>
  <c r="J999" i="8" s="1"/>
  <c r="J1000" i="8" s="1"/>
  <c r="J1001" i="8" s="1"/>
  <c r="J1002" i="8" s="1"/>
  <c r="J1003" i="8" s="1"/>
  <c r="J1004" i="8" s="1"/>
  <c r="J1005" i="8" s="1"/>
  <c r="J1006" i="8" s="1"/>
  <c r="J1007" i="8" s="1"/>
  <c r="J1008" i="8" s="1"/>
  <c r="J1009" i="8" s="1"/>
  <c r="J1010" i="8" s="1"/>
  <c r="J1011" i="8" s="1"/>
  <c r="J1012" i="8" s="1"/>
  <c r="J1013" i="8" s="1"/>
  <c r="J1014" i="8" s="1"/>
  <c r="J1015" i="8" s="1"/>
  <c r="J1016" i="8" s="1"/>
  <c r="J1017" i="8" s="1"/>
  <c r="J1018" i="8" s="1"/>
  <c r="J1019" i="8" s="1"/>
  <c r="J1020" i="8" s="1"/>
  <c r="J1021" i="8" s="1"/>
  <c r="J1022" i="8" s="1"/>
  <c r="J158" i="8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9" i="8"/>
  <c r="J10" i="8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8" i="8"/>
  <c r="Y8" i="8" l="1"/>
  <c r="Y9" i="8" s="1"/>
  <c r="Z10" i="8" l="1"/>
  <c r="Y10" i="8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Z23" i="8" s="1"/>
  <c r="Z9" i="8"/>
  <c r="Z11" i="8"/>
  <c r="Z14" i="8"/>
  <c r="Z16" i="8"/>
  <c r="Z17" i="8"/>
  <c r="Z19" i="8"/>
  <c r="Z15" i="8"/>
  <c r="Z18" i="8"/>
  <c r="Z22" i="8"/>
  <c r="Z20" i="8"/>
  <c r="Z12" i="8"/>
  <c r="Z13" i="8"/>
  <c r="Z21" i="8" l="1"/>
  <c r="Y23" i="8"/>
  <c r="Y24" i="8" s="1"/>
  <c r="Z24" i="8" l="1"/>
  <c r="Y25" i="8"/>
  <c r="Z25" i="8"/>
  <c r="Y26" i="8" l="1"/>
  <c r="Z26" i="8"/>
  <c r="Y27" i="8" l="1"/>
  <c r="Z27" i="8"/>
  <c r="Y28" i="8" l="1"/>
  <c r="Z28" i="8"/>
  <c r="Y29" i="8" l="1"/>
  <c r="Z29" i="8"/>
  <c r="Y30" i="8" l="1"/>
  <c r="Z30" i="8"/>
  <c r="Y31" i="8" l="1"/>
  <c r="Z31" i="8"/>
  <c r="Y32" i="8" l="1"/>
  <c r="Z32" i="8"/>
  <c r="Y33" i="8" l="1"/>
  <c r="Z33" i="8"/>
  <c r="Y34" i="8" l="1"/>
  <c r="Z34" i="8"/>
  <c r="Y35" i="8" l="1"/>
  <c r="Z35" i="8"/>
  <c r="Y36" i="8" l="1"/>
  <c r="Z36" i="8"/>
  <c r="Y37" i="8" l="1"/>
  <c r="Z37" i="8"/>
  <c r="Y38" i="8" l="1"/>
  <c r="Z38" i="8"/>
  <c r="Y39" i="8" l="1"/>
  <c r="Z39" i="8"/>
  <c r="Y40" i="8" l="1"/>
  <c r="Z40" i="8"/>
  <c r="Y41" i="8" l="1"/>
  <c r="Z41" i="8"/>
  <c r="Y42" i="8" l="1"/>
  <c r="Z42" i="8"/>
  <c r="Y43" i="8" l="1"/>
  <c r="Z43" i="8"/>
  <c r="Y44" i="8" l="1"/>
  <c r="Z44" i="8"/>
  <c r="Y45" i="8" l="1"/>
  <c r="Z45" i="8"/>
  <c r="Y46" i="8" l="1"/>
  <c r="Z46" i="8"/>
  <c r="Y47" i="8" l="1"/>
  <c r="Z47" i="8"/>
  <c r="Y48" i="8" l="1"/>
  <c r="Z48" i="8"/>
  <c r="Y49" i="8" l="1"/>
  <c r="Z49" i="8"/>
  <c r="Y50" i="8" l="1"/>
  <c r="Z50" i="8"/>
  <c r="Y51" i="8" l="1"/>
  <c r="Z51" i="8"/>
  <c r="Y52" i="8" l="1"/>
  <c r="Z52" i="8"/>
  <c r="Y53" i="8" l="1"/>
  <c r="Z53" i="8"/>
  <c r="Y54" i="8" l="1"/>
  <c r="Z54" i="8"/>
  <c r="Y55" i="8" l="1"/>
  <c r="Z55" i="8"/>
  <c r="Y56" i="8" l="1"/>
  <c r="Z56" i="8"/>
  <c r="Y57" i="8" l="1"/>
  <c r="Z57" i="8"/>
  <c r="Y58" i="8" l="1"/>
  <c r="Z58" i="8"/>
  <c r="Y59" i="8" l="1"/>
  <c r="Z59" i="8"/>
  <c r="Y60" i="8" l="1"/>
  <c r="Z60" i="8"/>
  <c r="Y61" i="8" l="1"/>
  <c r="Z61" i="8"/>
  <c r="Y62" i="8" l="1"/>
  <c r="Z62" i="8"/>
  <c r="Y63" i="8" l="1"/>
  <c r="Z63" i="8"/>
  <c r="Y64" i="8" l="1"/>
  <c r="Z64" i="8"/>
  <c r="Y65" i="8" l="1"/>
  <c r="Z65" i="8"/>
  <c r="Y66" i="8" l="1"/>
  <c r="Z66" i="8"/>
  <c r="Y67" i="8" l="1"/>
  <c r="Z67" i="8"/>
  <c r="Y68" i="8" l="1"/>
  <c r="Z68" i="8"/>
  <c r="Y69" i="8" l="1"/>
  <c r="Z69" i="8"/>
  <c r="Y70" i="8" l="1"/>
  <c r="Z70" i="8"/>
  <c r="Y71" i="8" l="1"/>
  <c r="Z71" i="8"/>
  <c r="Y72" i="8" l="1"/>
  <c r="Z72" i="8"/>
  <c r="Y73" i="8" l="1"/>
  <c r="Z73" i="8"/>
  <c r="Y74" i="8" l="1"/>
  <c r="Z74" i="8"/>
  <c r="Y75" i="8" l="1"/>
  <c r="Z75" i="8"/>
  <c r="Y76" i="8" l="1"/>
  <c r="Z76" i="8"/>
  <c r="Y77" i="8" l="1"/>
  <c r="Z77" i="8"/>
  <c r="Y78" i="8" l="1"/>
  <c r="Z78" i="8"/>
  <c r="Y79" i="8" l="1"/>
  <c r="Z79" i="8"/>
  <c r="Y80" i="8" l="1"/>
  <c r="Z80" i="8"/>
  <c r="Y81" i="8" l="1"/>
  <c r="Z81" i="8"/>
  <c r="Y82" i="8" l="1"/>
  <c r="Z82" i="8"/>
  <c r="Y83" i="8" l="1"/>
  <c r="Z83" i="8"/>
  <c r="Y84" i="8" l="1"/>
  <c r="Z84" i="8"/>
  <c r="Y85" i="8" l="1"/>
  <c r="Z85" i="8"/>
  <c r="Y86" i="8" l="1"/>
  <c r="Z86" i="8"/>
  <c r="Y87" i="8" l="1"/>
  <c r="Z87" i="8"/>
  <c r="Y88" i="8" l="1"/>
  <c r="Z88" i="8"/>
  <c r="Y89" i="8" l="1"/>
  <c r="Z89" i="8"/>
  <c r="Y90" i="8" l="1"/>
  <c r="Z90" i="8"/>
  <c r="Y91" i="8" l="1"/>
  <c r="Z91" i="8"/>
  <c r="Y92" i="8" l="1"/>
  <c r="Z92" i="8"/>
  <c r="Y93" i="8" l="1"/>
  <c r="Z93" i="8"/>
  <c r="Y94" i="8" l="1"/>
  <c r="Z94" i="8"/>
  <c r="Y95" i="8" l="1"/>
  <c r="Z95" i="8"/>
  <c r="Y96" i="8" l="1"/>
  <c r="Z96" i="8"/>
  <c r="Y97" i="8" l="1"/>
  <c r="Z97" i="8"/>
  <c r="Y98" i="8" l="1"/>
  <c r="Z98" i="8"/>
  <c r="Y99" i="8" l="1"/>
  <c r="Z99" i="8"/>
  <c r="Y100" i="8" l="1"/>
  <c r="Z100" i="8"/>
  <c r="Y101" i="8" l="1"/>
  <c r="Z101" i="8"/>
  <c r="Y102" i="8" l="1"/>
  <c r="Z102" i="8"/>
  <c r="Y103" i="8" l="1"/>
  <c r="Z103" i="8"/>
  <c r="Y104" i="8" l="1"/>
  <c r="Z104" i="8"/>
  <c r="Y105" i="8" l="1"/>
  <c r="Z105" i="8"/>
  <c r="Y106" i="8" l="1"/>
  <c r="Z106" i="8"/>
  <c r="Y107" i="8" l="1"/>
  <c r="Z107" i="8"/>
  <c r="Y108" i="8" l="1"/>
  <c r="Z108" i="8"/>
  <c r="Y109" i="8" l="1"/>
  <c r="Z109" i="8"/>
  <c r="Y110" i="8" l="1"/>
  <c r="Z110" i="8"/>
  <c r="Y111" i="8" l="1"/>
  <c r="Z111" i="8"/>
  <c r="Y112" i="8" l="1"/>
  <c r="Z112" i="8"/>
  <c r="Y113" i="8" l="1"/>
  <c r="Z113" i="8"/>
  <c r="Y114" i="8" l="1"/>
  <c r="Z114" i="8"/>
  <c r="Y115" i="8" l="1"/>
  <c r="Z115" i="8"/>
  <c r="Y116" i="8" l="1"/>
  <c r="Z116" i="8"/>
  <c r="Y117" i="8" l="1"/>
  <c r="Z117" i="8"/>
  <c r="Y118" i="8" l="1"/>
  <c r="Z118" i="8"/>
  <c r="Y119" i="8" l="1"/>
  <c r="Z119" i="8"/>
  <c r="Y120" i="8" l="1"/>
  <c r="Z120" i="8"/>
  <c r="Y121" i="8" l="1"/>
  <c r="Z121" i="8"/>
  <c r="Y122" i="8" l="1"/>
  <c r="Z122" i="8"/>
  <c r="Y123" i="8" l="1"/>
  <c r="Z123" i="8"/>
  <c r="Y124" i="8" l="1"/>
  <c r="Z124" i="8"/>
  <c r="Y125" i="8" l="1"/>
  <c r="Z125" i="8"/>
  <c r="Y126" i="8" l="1"/>
  <c r="Z126" i="8"/>
  <c r="Y127" i="8" l="1"/>
  <c r="Z127" i="8"/>
  <c r="Y128" i="8" l="1"/>
  <c r="Z128" i="8"/>
  <c r="Y129" i="8" l="1"/>
  <c r="Z129" i="8"/>
  <c r="Y130" i="8" l="1"/>
  <c r="Z130" i="8"/>
  <c r="Y131" i="8" l="1"/>
  <c r="Z131" i="8"/>
  <c r="Y132" i="8" l="1"/>
  <c r="Z132" i="8"/>
  <c r="Y133" i="8" l="1"/>
  <c r="Z133" i="8"/>
  <c r="Y134" i="8" l="1"/>
  <c r="Z134" i="8"/>
  <c r="Y135" i="8" l="1"/>
  <c r="Z135" i="8"/>
  <c r="Y136" i="8" l="1"/>
  <c r="Z136" i="8"/>
  <c r="Y137" i="8" l="1"/>
  <c r="Z137" i="8"/>
  <c r="Y138" i="8" l="1"/>
  <c r="Z138" i="8"/>
  <c r="Y139" i="8" l="1"/>
  <c r="Z139" i="8"/>
  <c r="Y140" i="8" l="1"/>
  <c r="Z140" i="8"/>
  <c r="Y141" i="8" l="1"/>
  <c r="Z141" i="8"/>
  <c r="Y142" i="8" l="1"/>
  <c r="Z142" i="8"/>
  <c r="Y143" i="8" l="1"/>
  <c r="Z143" i="8"/>
  <c r="Y144" i="8" l="1"/>
  <c r="Z144" i="8"/>
  <c r="Y145" i="8" l="1"/>
  <c r="Z145" i="8"/>
  <c r="Y146" i="8" l="1"/>
  <c r="Z146" i="8"/>
  <c r="Y147" i="8" l="1"/>
  <c r="Z147" i="8"/>
  <c r="Y148" i="8" l="1"/>
  <c r="Z148" i="8"/>
  <c r="Y149" i="8" l="1"/>
  <c r="Z149" i="8"/>
  <c r="Y150" i="8" l="1"/>
  <c r="Z150" i="8"/>
  <c r="Y151" i="8" l="1"/>
  <c r="Z151" i="8"/>
  <c r="Y152" i="8" l="1"/>
  <c r="Z152" i="8"/>
  <c r="Y153" i="8" l="1"/>
  <c r="Z153" i="8"/>
  <c r="Y154" i="8" l="1"/>
  <c r="Z154" i="8"/>
  <c r="Y155" i="8" l="1"/>
  <c r="Z155" i="8"/>
  <c r="Y156" i="8" l="1"/>
  <c r="Z156" i="8"/>
  <c r="Y157" i="8" l="1"/>
  <c r="Z157" i="8"/>
  <c r="Y158" i="8" l="1"/>
  <c r="Z158" i="8"/>
  <c r="Y159" i="8" l="1"/>
  <c r="Z159" i="8"/>
  <c r="Y160" i="8" l="1"/>
  <c r="Z160" i="8"/>
  <c r="Y161" i="8" l="1"/>
  <c r="Z161" i="8"/>
  <c r="Y162" i="8" l="1"/>
  <c r="Z162" i="8"/>
  <c r="Y163" i="8" l="1"/>
  <c r="Z163" i="8"/>
  <c r="Y164" i="8" l="1"/>
  <c r="Z164" i="8"/>
  <c r="Y165" i="8" l="1"/>
  <c r="Z165" i="8"/>
  <c r="Y166" i="8" l="1"/>
  <c r="Z166" i="8"/>
  <c r="Y167" i="8" l="1"/>
  <c r="Z167" i="8"/>
  <c r="Y168" i="8" l="1"/>
  <c r="Z168" i="8"/>
  <c r="Y169" i="8" l="1"/>
  <c r="Z169" i="8"/>
  <c r="Y170" i="8" l="1"/>
  <c r="Z170" i="8"/>
  <c r="Y171" i="8" l="1"/>
  <c r="Z171" i="8"/>
  <c r="Y172" i="8" l="1"/>
  <c r="Z172" i="8"/>
  <c r="Y173" i="8" l="1"/>
  <c r="Z173" i="8"/>
  <c r="Y174" i="8" l="1"/>
  <c r="Z174" i="8"/>
  <c r="Y175" i="8" l="1"/>
  <c r="Z175" i="8"/>
  <c r="Y176" i="8" l="1"/>
  <c r="Z176" i="8"/>
  <c r="Y177" i="8" l="1"/>
  <c r="Z177" i="8"/>
  <c r="Y178" i="8" l="1"/>
  <c r="Z178" i="8"/>
  <c r="Y179" i="8" l="1"/>
  <c r="Z179" i="8"/>
  <c r="Y180" i="8" l="1"/>
  <c r="Z180" i="8"/>
  <c r="Y181" i="8" l="1"/>
  <c r="Z181" i="8"/>
  <c r="Y182" i="8" l="1"/>
  <c r="Z182" i="8"/>
  <c r="Y183" i="8" l="1"/>
  <c r="Z183" i="8"/>
  <c r="Y184" i="8" l="1"/>
  <c r="Z184" i="8"/>
  <c r="Y185" i="8" l="1"/>
  <c r="Z185" i="8"/>
  <c r="Y186" i="8" l="1"/>
  <c r="Z186" i="8"/>
  <c r="Y187" i="8" l="1"/>
  <c r="Z187" i="8"/>
  <c r="Y188" i="8" l="1"/>
  <c r="Z188" i="8"/>
  <c r="Y189" i="8" l="1"/>
  <c r="Z189" i="8"/>
  <c r="Y190" i="8" l="1"/>
  <c r="Z190" i="8"/>
  <c r="Y191" i="8" l="1"/>
  <c r="Z191" i="8"/>
  <c r="Y192" i="8" l="1"/>
  <c r="Z192" i="8"/>
  <c r="Y193" i="8" l="1"/>
  <c r="Z193" i="8"/>
  <c r="Y194" i="8" l="1"/>
  <c r="Z194" i="8"/>
  <c r="Y195" i="8" l="1"/>
  <c r="Z195" i="8"/>
  <c r="Y196" i="8" l="1"/>
  <c r="Z196" i="8"/>
  <c r="Y197" i="8" l="1"/>
  <c r="Z197" i="8"/>
  <c r="Y198" i="8" l="1"/>
  <c r="Z198" i="8"/>
  <c r="Y199" i="8" l="1"/>
  <c r="Z199" i="8"/>
  <c r="Y200" i="8" l="1"/>
  <c r="Z200" i="8"/>
  <c r="Y201" i="8" l="1"/>
  <c r="Z201" i="8"/>
  <c r="Y202" i="8" l="1"/>
  <c r="Z202" i="8"/>
  <c r="Y203" i="8" l="1"/>
  <c r="Z203" i="8"/>
  <c r="Y204" i="8" l="1"/>
  <c r="Z204" i="8"/>
  <c r="Y205" i="8" l="1"/>
  <c r="Z205" i="8"/>
  <c r="Y206" i="8" l="1"/>
  <c r="Z206" i="8"/>
  <c r="Y207" i="8" l="1"/>
  <c r="Z207" i="8"/>
  <c r="Y208" i="8" l="1"/>
  <c r="Z208" i="8"/>
  <c r="Y209" i="8" l="1"/>
  <c r="Z209" i="8"/>
  <c r="Y210" i="8" l="1"/>
  <c r="Z210" i="8"/>
  <c r="Y211" i="8" l="1"/>
  <c r="Z211" i="8"/>
  <c r="Y212" i="8" l="1"/>
  <c r="Z212" i="8"/>
  <c r="Y213" i="8" l="1"/>
  <c r="Z213" i="8"/>
  <c r="Y214" i="8" l="1"/>
  <c r="Z214" i="8"/>
  <c r="Y215" i="8" l="1"/>
  <c r="Z215" i="8"/>
  <c r="Y216" i="8" l="1"/>
  <c r="Z216" i="8"/>
  <c r="Y217" i="8" l="1"/>
  <c r="Z217" i="8"/>
  <c r="Y218" i="8" l="1"/>
  <c r="Z218" i="8"/>
  <c r="Y219" i="8" l="1"/>
  <c r="Z219" i="8"/>
  <c r="Y220" i="8" l="1"/>
  <c r="Z220" i="8"/>
  <c r="Y221" i="8" l="1"/>
  <c r="Z221" i="8"/>
  <c r="Y222" i="8" l="1"/>
  <c r="Z222" i="8"/>
  <c r="Y223" i="8" l="1"/>
  <c r="Z223" i="8"/>
  <c r="Y224" i="8" l="1"/>
  <c r="Z224" i="8"/>
  <c r="Y225" i="8" l="1"/>
  <c r="Z225" i="8"/>
  <c r="Y226" i="8" l="1"/>
  <c r="Z226" i="8"/>
  <c r="Y227" i="8" l="1"/>
  <c r="Z227" i="8"/>
  <c r="Y228" i="8" l="1"/>
  <c r="Z228" i="8"/>
  <c r="Y229" i="8" l="1"/>
  <c r="Z229" i="8"/>
  <c r="Y230" i="8" l="1"/>
  <c r="Z230" i="8"/>
  <c r="Y231" i="8" l="1"/>
  <c r="Z231" i="8"/>
  <c r="Y232" i="8" l="1"/>
  <c r="Z232" i="8"/>
  <c r="Y233" i="8" l="1"/>
  <c r="Z233" i="8"/>
  <c r="Y234" i="8" l="1"/>
  <c r="Z234" i="8"/>
  <c r="Y235" i="8" l="1"/>
  <c r="Z235" i="8"/>
  <c r="Y236" i="8" l="1"/>
  <c r="Z236" i="8"/>
  <c r="Y237" i="8" l="1"/>
  <c r="Z237" i="8"/>
  <c r="Y238" i="8" l="1"/>
  <c r="Z238" i="8"/>
  <c r="Y239" i="8" l="1"/>
  <c r="Z239" i="8"/>
  <c r="Y240" i="8" l="1"/>
  <c r="Z240" i="8"/>
  <c r="Y241" i="8" l="1"/>
  <c r="Z241" i="8"/>
  <c r="Y242" i="8" l="1"/>
  <c r="Z242" i="8"/>
  <c r="Y243" i="8" l="1"/>
  <c r="Z243" i="8"/>
  <c r="Y244" i="8" l="1"/>
  <c r="Z244" i="8"/>
  <c r="Y245" i="8" l="1"/>
  <c r="Z245" i="8"/>
  <c r="Y246" i="8" l="1"/>
  <c r="Z246" i="8"/>
  <c r="Y247" i="8" l="1"/>
  <c r="Z247" i="8"/>
  <c r="Y248" i="8" l="1"/>
  <c r="Z248" i="8"/>
  <c r="Y249" i="8" l="1"/>
  <c r="Z249" i="8"/>
  <c r="Y250" i="8" l="1"/>
  <c r="Z250" i="8"/>
  <c r="Y251" i="8" l="1"/>
  <c r="Z251" i="8"/>
  <c r="Y252" i="8" l="1"/>
  <c r="Z252" i="8"/>
  <c r="Y253" i="8" l="1"/>
  <c r="Z253" i="8"/>
  <c r="Y254" i="8" l="1"/>
  <c r="Z254" i="8"/>
  <c r="Y255" i="8" l="1"/>
  <c r="Z255" i="8"/>
  <c r="Y256" i="8" l="1"/>
  <c r="Z256" i="8"/>
  <c r="Y257" i="8" l="1"/>
  <c r="Z257" i="8"/>
  <c r="Y258" i="8" l="1"/>
  <c r="Z258" i="8"/>
  <c r="Y259" i="8" l="1"/>
  <c r="Z259" i="8"/>
  <c r="Y260" i="8" l="1"/>
  <c r="Z260" i="8"/>
  <c r="Y261" i="8" l="1"/>
  <c r="Z261" i="8"/>
  <c r="Y262" i="8" l="1"/>
  <c r="Z262" i="8"/>
  <c r="Y263" i="8" l="1"/>
  <c r="Z263" i="8"/>
  <c r="Y264" i="8" l="1"/>
  <c r="Z264" i="8"/>
  <c r="Y265" i="8" l="1"/>
  <c r="Z265" i="8"/>
  <c r="Y266" i="8" l="1"/>
  <c r="Z266" i="8"/>
  <c r="Y267" i="8" l="1"/>
  <c r="Z267" i="8"/>
  <c r="Y268" i="8" l="1"/>
  <c r="Z268" i="8"/>
  <c r="Y269" i="8" l="1"/>
  <c r="Z269" i="8"/>
  <c r="Y270" i="8" l="1"/>
  <c r="Z270" i="8"/>
  <c r="Y271" i="8" l="1"/>
  <c r="Z271" i="8"/>
  <c r="Y272" i="8" l="1"/>
  <c r="Z272" i="8"/>
  <c r="Y273" i="8" l="1"/>
  <c r="Z273" i="8"/>
  <c r="Y274" i="8" l="1"/>
  <c r="Z274" i="8"/>
  <c r="Y275" i="8" l="1"/>
  <c r="Z275" i="8"/>
  <c r="Y276" i="8" l="1"/>
  <c r="Z276" i="8"/>
  <c r="Y277" i="8" l="1"/>
  <c r="Z277" i="8"/>
  <c r="Y278" i="8" l="1"/>
  <c r="Z278" i="8"/>
  <c r="Y279" i="8" l="1"/>
  <c r="Z279" i="8"/>
  <c r="Y280" i="8" l="1"/>
  <c r="Z280" i="8"/>
  <c r="Y281" i="8" l="1"/>
  <c r="Z281" i="8"/>
  <c r="Y282" i="8" l="1"/>
  <c r="Z282" i="8"/>
  <c r="Y283" i="8" l="1"/>
  <c r="Z283" i="8"/>
  <c r="Y284" i="8" l="1"/>
  <c r="Z284" i="8"/>
  <c r="Y285" i="8" l="1"/>
  <c r="Z285" i="8"/>
  <c r="Y286" i="8" l="1"/>
  <c r="Z286" i="8"/>
  <c r="Y287" i="8" l="1"/>
  <c r="Z287" i="8"/>
  <c r="Y288" i="8" l="1"/>
  <c r="Z288" i="8"/>
  <c r="Y289" i="8" l="1"/>
  <c r="Z289" i="8"/>
  <c r="Y290" i="8" l="1"/>
  <c r="Z290" i="8"/>
  <c r="Y291" i="8" l="1"/>
  <c r="Z291" i="8"/>
  <c r="Y292" i="8" l="1"/>
  <c r="Z292" i="8"/>
  <c r="Y293" i="8" l="1"/>
  <c r="Z293" i="8"/>
  <c r="Y294" i="8" l="1"/>
  <c r="Z294" i="8"/>
  <c r="Y295" i="8" l="1"/>
  <c r="Z295" i="8"/>
  <c r="Y296" i="8" l="1"/>
  <c r="Z296" i="8"/>
  <c r="Y297" i="8" l="1"/>
  <c r="Z297" i="8"/>
  <c r="Y298" i="8" l="1"/>
  <c r="Z298" i="8"/>
  <c r="Y299" i="8" l="1"/>
  <c r="Z299" i="8"/>
  <c r="Y300" i="8" l="1"/>
  <c r="Z300" i="8"/>
  <c r="Y301" i="8" l="1"/>
  <c r="Z301" i="8"/>
  <c r="Y302" i="8" l="1"/>
  <c r="Z302" i="8"/>
  <c r="Y303" i="8" l="1"/>
  <c r="Z303" i="8"/>
  <c r="Y304" i="8" l="1"/>
  <c r="Z304" i="8"/>
  <c r="Y305" i="8" l="1"/>
  <c r="Z305" i="8"/>
  <c r="Y306" i="8" l="1"/>
  <c r="Z306" i="8"/>
  <c r="Y307" i="8" l="1"/>
  <c r="Z307" i="8"/>
  <c r="Y308" i="8" l="1"/>
  <c r="Z308" i="8"/>
  <c r="Y309" i="8" l="1"/>
  <c r="Z309" i="8"/>
  <c r="Y310" i="8" l="1"/>
  <c r="Z310" i="8"/>
  <c r="Y311" i="8" l="1"/>
  <c r="Z311" i="8"/>
  <c r="Y312" i="8" l="1"/>
  <c r="Z312" i="8"/>
  <c r="Y313" i="8" l="1"/>
  <c r="Z313" i="8"/>
  <c r="Y314" i="8" l="1"/>
  <c r="Z314" i="8"/>
  <c r="Y315" i="8" l="1"/>
  <c r="Z315" i="8"/>
  <c r="Y316" i="8" l="1"/>
  <c r="Z316" i="8"/>
  <c r="Y317" i="8" l="1"/>
  <c r="Z317" i="8"/>
  <c r="Y318" i="8" l="1"/>
  <c r="Z318" i="8"/>
  <c r="Y319" i="8" l="1"/>
  <c r="Z319" i="8"/>
  <c r="Y320" i="8" l="1"/>
  <c r="Z320" i="8"/>
  <c r="Y321" i="8" l="1"/>
  <c r="Z321" i="8"/>
  <c r="Y322" i="8" l="1"/>
  <c r="Z322" i="8"/>
  <c r="Y323" i="8" l="1"/>
  <c r="Z323" i="8"/>
  <c r="Y324" i="8" l="1"/>
  <c r="Z324" i="8"/>
  <c r="Y325" i="8" l="1"/>
  <c r="Z325" i="8"/>
  <c r="Y326" i="8" l="1"/>
  <c r="Z326" i="8"/>
  <c r="Y327" i="8" l="1"/>
  <c r="Z327" i="8"/>
  <c r="Y328" i="8" l="1"/>
  <c r="Z328" i="8"/>
  <c r="Y329" i="8" l="1"/>
  <c r="Z329" i="8"/>
  <c r="Y330" i="8" l="1"/>
  <c r="Z330" i="8"/>
  <c r="Y331" i="8" l="1"/>
  <c r="Z331" i="8"/>
  <c r="Y332" i="8" l="1"/>
  <c r="Z332" i="8"/>
  <c r="Y333" i="8" l="1"/>
  <c r="Z333" i="8"/>
  <c r="Y334" i="8" l="1"/>
  <c r="Z334" i="8"/>
  <c r="Y335" i="8" l="1"/>
  <c r="Z335" i="8"/>
  <c r="Y336" i="8" l="1"/>
  <c r="Z336" i="8"/>
  <c r="Y337" i="8" l="1"/>
  <c r="Z337" i="8"/>
  <c r="Y338" i="8" l="1"/>
  <c r="Z338" i="8"/>
  <c r="Y339" i="8" l="1"/>
  <c r="Z339" i="8"/>
  <c r="Y340" i="8" l="1"/>
  <c r="Z340" i="8"/>
  <c r="Y341" i="8" l="1"/>
  <c r="Z341" i="8"/>
  <c r="Y342" i="8" l="1"/>
  <c r="Z342" i="8"/>
  <c r="Y343" i="8" l="1"/>
  <c r="Z343" i="8"/>
  <c r="Y344" i="8" l="1"/>
  <c r="Z344" i="8"/>
  <c r="Y345" i="8" l="1"/>
  <c r="Z345" i="8"/>
  <c r="Y346" i="8" l="1"/>
  <c r="Z346" i="8"/>
  <c r="Y347" i="8" l="1"/>
  <c r="Z347" i="8"/>
  <c r="Y348" i="8" l="1"/>
  <c r="Z348" i="8"/>
  <c r="Y349" i="8" l="1"/>
  <c r="Z349" i="8"/>
  <c r="Y350" i="8" l="1"/>
  <c r="Z350" i="8"/>
  <c r="Y351" i="8" l="1"/>
  <c r="Z351" i="8"/>
  <c r="Y352" i="8" l="1"/>
  <c r="Z352" i="8"/>
  <c r="Y353" i="8" l="1"/>
  <c r="Z353" i="8"/>
  <c r="Y354" i="8" l="1"/>
  <c r="Z354" i="8"/>
  <c r="Y355" i="8" l="1"/>
  <c r="Z355" i="8"/>
  <c r="Y356" i="8" l="1"/>
  <c r="Z356" i="8"/>
  <c r="Y357" i="8" l="1"/>
  <c r="Z357" i="8"/>
  <c r="Y358" i="8" l="1"/>
  <c r="Z358" i="8"/>
  <c r="Y359" i="8" l="1"/>
  <c r="Z359" i="8"/>
  <c r="Y360" i="8" l="1"/>
  <c r="Z360" i="8"/>
  <c r="Y361" i="8" l="1"/>
  <c r="Z361" i="8"/>
  <c r="Y362" i="8" l="1"/>
  <c r="Z362" i="8"/>
  <c r="Y363" i="8" l="1"/>
  <c r="Z363" i="8"/>
  <c r="Y364" i="8" l="1"/>
  <c r="Z364" i="8"/>
  <c r="Y365" i="8" l="1"/>
  <c r="Z365" i="8"/>
  <c r="Y366" i="8" l="1"/>
  <c r="Z366" i="8"/>
  <c r="Y367" i="8" l="1"/>
  <c r="Z367" i="8"/>
  <c r="Y368" i="8" l="1"/>
  <c r="Z368" i="8"/>
  <c r="Y369" i="8" l="1"/>
  <c r="Z369" i="8"/>
  <c r="Y370" i="8" l="1"/>
  <c r="Z370" i="8"/>
  <c r="Y371" i="8" l="1"/>
  <c r="Z371" i="8"/>
  <c r="Y372" i="8" l="1"/>
  <c r="Z372" i="8"/>
  <c r="Y373" i="8" l="1"/>
  <c r="Z373" i="8"/>
  <c r="Y374" i="8" l="1"/>
  <c r="Z374" i="8"/>
  <c r="Y375" i="8" l="1"/>
  <c r="Z375" i="8"/>
  <c r="Y376" i="8" l="1"/>
  <c r="Z376" i="8"/>
  <c r="Y377" i="8" l="1"/>
  <c r="Z377" i="8"/>
  <c r="Y378" i="8" l="1"/>
  <c r="Z378" i="8"/>
  <c r="Y379" i="8" l="1"/>
  <c r="Z379" i="8"/>
  <c r="Y380" i="8" l="1"/>
  <c r="Z380" i="8"/>
  <c r="Y381" i="8" l="1"/>
  <c r="Z381" i="8"/>
  <c r="Y382" i="8" l="1"/>
  <c r="Z382" i="8"/>
  <c r="Y383" i="8" l="1"/>
  <c r="Z383" i="8"/>
  <c r="Y384" i="8" l="1"/>
  <c r="Z384" i="8"/>
  <c r="Y385" i="8" l="1"/>
  <c r="Z385" i="8"/>
  <c r="Y386" i="8" l="1"/>
  <c r="Z386" i="8"/>
  <c r="Y387" i="8" l="1"/>
  <c r="Z387" i="8"/>
  <c r="Y388" i="8" l="1"/>
  <c r="Z388" i="8"/>
  <c r="Y389" i="8" l="1"/>
  <c r="Z389" i="8"/>
  <c r="Y390" i="8" l="1"/>
  <c r="Z390" i="8"/>
  <c r="Y391" i="8" l="1"/>
  <c r="Z391" i="8"/>
  <c r="Y392" i="8" l="1"/>
  <c r="Z392" i="8"/>
  <c r="Y393" i="8" l="1"/>
  <c r="Z393" i="8"/>
  <c r="Y394" i="8" l="1"/>
  <c r="Z394" i="8"/>
  <c r="Y395" i="8" l="1"/>
  <c r="Z395" i="8"/>
  <c r="Y396" i="8" l="1"/>
  <c r="Z396" i="8"/>
  <c r="Y397" i="8" l="1"/>
  <c r="Z397" i="8"/>
  <c r="Y398" i="8" l="1"/>
  <c r="Z398" i="8"/>
  <c r="Y399" i="8" l="1"/>
  <c r="Z399" i="8"/>
  <c r="Y400" i="8" l="1"/>
  <c r="Z400" i="8"/>
  <c r="Y401" i="8" l="1"/>
  <c r="Z401" i="8"/>
  <c r="Y402" i="8" l="1"/>
  <c r="Z402" i="8"/>
  <c r="Y403" i="8" l="1"/>
  <c r="Z403" i="8"/>
  <c r="Y404" i="8" l="1"/>
  <c r="Z404" i="8"/>
  <c r="Y405" i="8" l="1"/>
  <c r="Z405" i="8"/>
  <c r="Y406" i="8" l="1"/>
  <c r="Z406" i="8"/>
  <c r="Y407" i="8" l="1"/>
  <c r="Z407" i="8"/>
  <c r="Y408" i="8" l="1"/>
  <c r="Z408" i="8"/>
  <c r="Y409" i="8" l="1"/>
  <c r="Z409" i="8"/>
  <c r="Y410" i="8" l="1"/>
  <c r="Z410" i="8"/>
  <c r="Y411" i="8" l="1"/>
  <c r="Z411" i="8"/>
  <c r="Y412" i="8" l="1"/>
  <c r="Z412" i="8"/>
  <c r="Y413" i="8" l="1"/>
  <c r="Z413" i="8"/>
  <c r="Y414" i="8" l="1"/>
  <c r="Z414" i="8"/>
  <c r="Y415" i="8" l="1"/>
  <c r="Z415" i="8"/>
  <c r="Y416" i="8" l="1"/>
  <c r="Z416" i="8"/>
  <c r="Y417" i="8" l="1"/>
  <c r="Z417" i="8"/>
  <c r="Y418" i="8" l="1"/>
  <c r="Z418" i="8"/>
  <c r="Y419" i="8" l="1"/>
  <c r="Z419" i="8"/>
  <c r="Y420" i="8" l="1"/>
  <c r="Z420" i="8"/>
  <c r="Y421" i="8" l="1"/>
  <c r="Z421" i="8"/>
  <c r="Y422" i="8" l="1"/>
  <c r="Z422" i="8"/>
  <c r="Y423" i="8" l="1"/>
  <c r="Z423" i="8"/>
  <c r="Y424" i="8" l="1"/>
  <c r="Z424" i="8"/>
  <c r="Y425" i="8" l="1"/>
  <c r="Z425" i="8"/>
  <c r="Y426" i="8" l="1"/>
  <c r="Z426" i="8"/>
  <c r="Y427" i="8" l="1"/>
  <c r="Z427" i="8"/>
  <c r="Y428" i="8" l="1"/>
  <c r="Z428" i="8"/>
  <c r="Y429" i="8" l="1"/>
  <c r="Z429" i="8"/>
  <c r="Y430" i="8" l="1"/>
  <c r="Z430" i="8"/>
  <c r="Y431" i="8" l="1"/>
  <c r="Z431" i="8"/>
  <c r="Y432" i="8" l="1"/>
  <c r="Z432" i="8"/>
  <c r="Y433" i="8" l="1"/>
  <c r="Z433" i="8"/>
  <c r="Y434" i="8" l="1"/>
  <c r="Z434" i="8"/>
  <c r="Y435" i="8" l="1"/>
  <c r="Z435" i="8"/>
  <c r="Y436" i="8" l="1"/>
  <c r="Z436" i="8"/>
  <c r="Y437" i="8" l="1"/>
  <c r="Z437" i="8"/>
  <c r="Y438" i="8" l="1"/>
  <c r="Z438" i="8"/>
  <c r="Y439" i="8" l="1"/>
  <c r="Z439" i="8"/>
  <c r="Y440" i="8" l="1"/>
  <c r="Z440" i="8"/>
  <c r="Y441" i="8" l="1"/>
  <c r="Z441" i="8"/>
  <c r="Y442" i="8" l="1"/>
  <c r="Z442" i="8"/>
  <c r="Y443" i="8" l="1"/>
  <c r="Z443" i="8"/>
  <c r="Y444" i="8" l="1"/>
  <c r="Z444" i="8"/>
  <c r="Y445" i="8" l="1"/>
  <c r="Z445" i="8"/>
  <c r="Y446" i="8" l="1"/>
  <c r="Z446" i="8"/>
  <c r="Y447" i="8" l="1"/>
  <c r="Z447" i="8"/>
  <c r="Y448" i="8" l="1"/>
  <c r="Z448" i="8"/>
  <c r="Y449" i="8" l="1"/>
  <c r="Z449" i="8"/>
  <c r="Y450" i="8" l="1"/>
  <c r="Z450" i="8"/>
  <c r="Y451" i="8" l="1"/>
  <c r="Z451" i="8"/>
  <c r="Y452" i="8" l="1"/>
  <c r="Z452" i="8"/>
  <c r="Y453" i="8" l="1"/>
  <c r="Z453" i="8"/>
  <c r="Y454" i="8" l="1"/>
  <c r="Z454" i="8"/>
  <c r="Y455" i="8" l="1"/>
  <c r="Z455" i="8"/>
  <c r="Y456" i="8" l="1"/>
  <c r="Z456" i="8"/>
  <c r="Y457" i="8" l="1"/>
  <c r="Z457" i="8"/>
  <c r="Y458" i="8" l="1"/>
  <c r="Z458" i="8"/>
  <c r="Y459" i="8" l="1"/>
  <c r="Z459" i="8"/>
  <c r="Y460" i="8" l="1"/>
  <c r="Z460" i="8"/>
  <c r="Y461" i="8" l="1"/>
  <c r="Z461" i="8"/>
  <c r="Y462" i="8" l="1"/>
  <c r="Z462" i="8"/>
  <c r="Y463" i="8" l="1"/>
  <c r="Z463" i="8"/>
  <c r="Y464" i="8" l="1"/>
  <c r="Z464" i="8"/>
  <c r="Y465" i="8" l="1"/>
  <c r="Z465" i="8"/>
  <c r="Y466" i="8" l="1"/>
  <c r="Z466" i="8"/>
  <c r="Y467" i="8" l="1"/>
  <c r="Z467" i="8"/>
  <c r="Y468" i="8" l="1"/>
  <c r="Z468" i="8"/>
  <c r="Y469" i="8" l="1"/>
  <c r="Z469" i="8"/>
  <c r="Y470" i="8" l="1"/>
  <c r="Z470" i="8"/>
  <c r="Y471" i="8" l="1"/>
  <c r="Z471" i="8"/>
  <c r="Y472" i="8" l="1"/>
  <c r="Z472" i="8"/>
  <c r="Y473" i="8" l="1"/>
  <c r="Z473" i="8"/>
  <c r="Y474" i="8" l="1"/>
  <c r="Z474" i="8"/>
  <c r="Y475" i="8" l="1"/>
  <c r="Z475" i="8"/>
  <c r="Y476" i="8" l="1"/>
  <c r="Z476" i="8"/>
  <c r="Y477" i="8" l="1"/>
  <c r="Z477" i="8"/>
  <c r="Y478" i="8" l="1"/>
  <c r="Z478" i="8"/>
  <c r="Y479" i="8" l="1"/>
  <c r="Z479" i="8"/>
  <c r="Y480" i="8" l="1"/>
  <c r="Z480" i="8"/>
  <c r="Y481" i="8" l="1"/>
  <c r="Z481" i="8"/>
  <c r="Y482" i="8" l="1"/>
  <c r="Z482" i="8"/>
  <c r="Y483" i="8" l="1"/>
  <c r="Z483" i="8"/>
  <c r="Y484" i="8" l="1"/>
  <c r="Z484" i="8"/>
  <c r="Y485" i="8" l="1"/>
  <c r="Z485" i="8"/>
  <c r="Y486" i="8" l="1"/>
  <c r="Z486" i="8"/>
  <c r="Y487" i="8" l="1"/>
  <c r="Z487" i="8"/>
  <c r="Y488" i="8" l="1"/>
  <c r="Z488" i="8"/>
  <c r="Y489" i="8" l="1"/>
  <c r="Z489" i="8"/>
  <c r="Y490" i="8" l="1"/>
  <c r="Z490" i="8"/>
  <c r="Y491" i="8" l="1"/>
  <c r="Z491" i="8"/>
  <c r="Y492" i="8" l="1"/>
  <c r="Z492" i="8"/>
  <c r="Y493" i="8" l="1"/>
  <c r="Z493" i="8"/>
  <c r="Y494" i="8" l="1"/>
  <c r="Z494" i="8"/>
  <c r="Y495" i="8" l="1"/>
  <c r="Z495" i="8"/>
  <c r="Y496" i="8" l="1"/>
  <c r="Z496" i="8"/>
  <c r="Y497" i="8" l="1"/>
  <c r="Z497" i="8"/>
  <c r="Y498" i="8" l="1"/>
  <c r="Z498" i="8"/>
  <c r="Y499" i="8" l="1"/>
  <c r="Z499" i="8"/>
  <c r="Y500" i="8" l="1"/>
  <c r="Z500" i="8"/>
  <c r="Y501" i="8" l="1"/>
  <c r="Z501" i="8"/>
  <c r="Y502" i="8" l="1"/>
  <c r="Z502" i="8"/>
  <c r="Y503" i="8" l="1"/>
  <c r="Z503" i="8"/>
  <c r="Y504" i="8" l="1"/>
  <c r="Z504" i="8"/>
  <c r="Y505" i="8" l="1"/>
  <c r="Z505" i="8"/>
  <c r="Y506" i="8" l="1"/>
  <c r="Z506" i="8"/>
  <c r="Y507" i="8" l="1"/>
  <c r="Z507" i="8"/>
  <c r="Y508" i="8" l="1"/>
  <c r="Z508" i="8"/>
  <c r="Y509" i="8" l="1"/>
  <c r="Z509" i="8"/>
  <c r="Y510" i="8" l="1"/>
  <c r="Z510" i="8"/>
  <c r="Y511" i="8" l="1"/>
  <c r="Z511" i="8"/>
  <c r="Y512" i="8" l="1"/>
  <c r="Z512" i="8"/>
  <c r="Y513" i="8" l="1"/>
  <c r="Z513" i="8"/>
  <c r="Y514" i="8" l="1"/>
  <c r="Z514" i="8"/>
  <c r="Y515" i="8" l="1"/>
  <c r="Z515" i="8"/>
  <c r="Y516" i="8" l="1"/>
  <c r="Z516" i="8"/>
  <c r="Y517" i="8" l="1"/>
  <c r="Z517" i="8"/>
  <c r="Y518" i="8" l="1"/>
  <c r="Z518" i="8"/>
  <c r="Y519" i="8" l="1"/>
  <c r="Z519" i="8"/>
  <c r="Y520" i="8" l="1"/>
  <c r="Z520" i="8"/>
  <c r="Y521" i="8" l="1"/>
  <c r="Z521" i="8"/>
  <c r="Y522" i="8" l="1"/>
  <c r="Z522" i="8"/>
  <c r="Y523" i="8" l="1"/>
  <c r="Z523" i="8"/>
  <c r="Y524" i="8" l="1"/>
  <c r="Z524" i="8"/>
  <c r="Y525" i="8" l="1"/>
  <c r="Z525" i="8"/>
  <c r="Y526" i="8" l="1"/>
  <c r="Z526" i="8"/>
  <c r="Y527" i="8" l="1"/>
  <c r="Z527" i="8"/>
  <c r="Y528" i="8" l="1"/>
  <c r="Z528" i="8"/>
  <c r="Y529" i="8" l="1"/>
  <c r="Z529" i="8"/>
  <c r="Y530" i="8" l="1"/>
  <c r="Z530" i="8"/>
  <c r="Y531" i="8" l="1"/>
  <c r="Z531" i="8"/>
  <c r="Y532" i="8" l="1"/>
  <c r="Z532" i="8"/>
  <c r="Y533" i="8" l="1"/>
  <c r="Z533" i="8"/>
  <c r="Y534" i="8" l="1"/>
  <c r="Z534" i="8"/>
  <c r="Y535" i="8" l="1"/>
  <c r="Z535" i="8"/>
  <c r="Y536" i="8" l="1"/>
  <c r="Z536" i="8"/>
  <c r="Y537" i="8" l="1"/>
  <c r="Z537" i="8"/>
  <c r="Y538" i="8" l="1"/>
  <c r="Z538" i="8"/>
  <c r="Y539" i="8" l="1"/>
  <c r="Z539" i="8"/>
  <c r="Y540" i="8" l="1"/>
  <c r="Z540" i="8"/>
  <c r="Y541" i="8" l="1"/>
  <c r="Z541" i="8"/>
  <c r="Y542" i="8" l="1"/>
  <c r="Z542" i="8"/>
  <c r="Y543" i="8" l="1"/>
  <c r="Z543" i="8"/>
  <c r="Y544" i="8" l="1"/>
  <c r="Z544" i="8"/>
  <c r="Y545" i="8" l="1"/>
  <c r="Z545" i="8"/>
  <c r="Y546" i="8" l="1"/>
  <c r="Z546" i="8"/>
  <c r="Y547" i="8" l="1"/>
  <c r="Z547" i="8"/>
  <c r="Y548" i="8" l="1"/>
  <c r="Z548" i="8"/>
  <c r="Y549" i="8" l="1"/>
  <c r="Z549" i="8"/>
  <c r="Y550" i="8" l="1"/>
  <c r="Z550" i="8"/>
  <c r="Y551" i="8" l="1"/>
  <c r="Z551" i="8"/>
  <c r="Y552" i="8" l="1"/>
  <c r="Z552" i="8"/>
  <c r="Y553" i="8" l="1"/>
  <c r="Z553" i="8"/>
  <c r="Y554" i="8" l="1"/>
  <c r="Z554" i="8"/>
  <c r="Y555" i="8" l="1"/>
  <c r="Z555" i="8"/>
  <c r="Y556" i="8" l="1"/>
  <c r="Z556" i="8"/>
  <c r="Y557" i="8" l="1"/>
  <c r="Z557" i="8"/>
  <c r="Y558" i="8" l="1"/>
  <c r="Z558" i="8"/>
  <c r="Y559" i="8" l="1"/>
  <c r="Z559" i="8"/>
  <c r="Y560" i="8" l="1"/>
  <c r="Z560" i="8"/>
  <c r="Y561" i="8" l="1"/>
  <c r="Z561" i="8"/>
  <c r="Y562" i="8" l="1"/>
  <c r="Z562" i="8"/>
  <c r="Y563" i="8" l="1"/>
  <c r="Z563" i="8"/>
  <c r="Y564" i="8" l="1"/>
  <c r="Z564" i="8"/>
  <c r="Y565" i="8" l="1"/>
  <c r="Z565" i="8"/>
  <c r="Y566" i="8" l="1"/>
  <c r="Z566" i="8"/>
  <c r="Y567" i="8" l="1"/>
  <c r="Z567" i="8"/>
  <c r="Y568" i="8" l="1"/>
  <c r="Z568" i="8"/>
  <c r="Y569" i="8" l="1"/>
  <c r="Z569" i="8"/>
  <c r="Y570" i="8" l="1"/>
  <c r="Z570" i="8"/>
  <c r="Y571" i="8" l="1"/>
  <c r="Z571" i="8"/>
  <c r="Y572" i="8" l="1"/>
  <c r="Z572" i="8"/>
  <c r="Y573" i="8" l="1"/>
  <c r="Z573" i="8"/>
  <c r="Y574" i="8" l="1"/>
  <c r="Z574" i="8"/>
  <c r="Y575" i="8" l="1"/>
  <c r="Z575" i="8"/>
  <c r="Y576" i="8" l="1"/>
  <c r="Z576" i="8"/>
  <c r="Y577" i="8" l="1"/>
  <c r="Z577" i="8"/>
  <c r="Y578" i="8" l="1"/>
  <c r="Z578" i="8"/>
  <c r="Y579" i="8" l="1"/>
  <c r="Z579" i="8"/>
  <c r="Y580" i="8" l="1"/>
  <c r="Z580" i="8"/>
  <c r="Y581" i="8" l="1"/>
  <c r="Z581" i="8"/>
  <c r="Y582" i="8" l="1"/>
  <c r="Z582" i="8"/>
  <c r="Y583" i="8" l="1"/>
  <c r="Z583" i="8"/>
  <c r="Y584" i="8" l="1"/>
  <c r="Z584" i="8"/>
  <c r="Y585" i="8" l="1"/>
  <c r="Z585" i="8"/>
  <c r="Y586" i="8" l="1"/>
  <c r="Z586" i="8"/>
  <c r="Y587" i="8" l="1"/>
  <c r="Z587" i="8"/>
  <c r="Y588" i="8" l="1"/>
  <c r="Z588" i="8"/>
  <c r="Y589" i="8" l="1"/>
  <c r="Z589" i="8"/>
  <c r="Y590" i="8" l="1"/>
  <c r="Z590" i="8"/>
  <c r="Y591" i="8" l="1"/>
  <c r="Z591" i="8"/>
  <c r="Y592" i="8" l="1"/>
  <c r="Z592" i="8"/>
  <c r="Y593" i="8" l="1"/>
  <c r="Z593" i="8"/>
  <c r="Y594" i="8" l="1"/>
  <c r="Z594" i="8"/>
  <c r="Y595" i="8" l="1"/>
  <c r="Z595" i="8"/>
  <c r="Z596" i="8" l="1"/>
  <c r="Y596" i="8"/>
  <c r="Y597" i="8" l="1"/>
  <c r="Z597" i="8"/>
  <c r="Y598" i="8" l="1"/>
  <c r="Z598" i="8"/>
  <c r="Y599" i="8" l="1"/>
  <c r="Z599" i="8"/>
  <c r="Y600" i="8" l="1"/>
  <c r="Z600" i="8"/>
  <c r="Y601" i="8" l="1"/>
  <c r="Z601" i="8"/>
  <c r="Y602" i="8" l="1"/>
  <c r="Z602" i="8"/>
  <c r="Y603" i="8" l="1"/>
  <c r="Z603" i="8"/>
  <c r="Y604" i="8" l="1"/>
  <c r="Z604" i="8"/>
  <c r="Y605" i="8" l="1"/>
  <c r="Z605" i="8"/>
  <c r="Y606" i="8" l="1"/>
  <c r="Z606" i="8"/>
  <c r="Y607" i="8" l="1"/>
  <c r="Z607" i="8"/>
  <c r="Y608" i="8" l="1"/>
  <c r="Z608" i="8"/>
  <c r="Y609" i="8" l="1"/>
  <c r="Z609" i="8"/>
  <c r="Y610" i="8" l="1"/>
  <c r="Z610" i="8"/>
  <c r="Y611" i="8" l="1"/>
  <c r="Z611" i="8"/>
  <c r="Y612" i="8" l="1"/>
  <c r="Z612" i="8"/>
  <c r="Y613" i="8" l="1"/>
  <c r="Z613" i="8"/>
  <c r="Y614" i="8" l="1"/>
  <c r="Z614" i="8"/>
  <c r="Y615" i="8" l="1"/>
  <c r="Z615" i="8"/>
  <c r="Y616" i="8" l="1"/>
  <c r="Z616" i="8"/>
  <c r="Y617" i="8" l="1"/>
  <c r="Z617" i="8"/>
  <c r="Y618" i="8" l="1"/>
  <c r="Z618" i="8"/>
  <c r="Y619" i="8" l="1"/>
  <c r="Z619" i="8"/>
  <c r="Y620" i="8" l="1"/>
  <c r="Z620" i="8"/>
  <c r="Y621" i="8" l="1"/>
  <c r="Z621" i="8"/>
  <c r="Y622" i="8" l="1"/>
  <c r="Z622" i="8"/>
  <c r="Y623" i="8" l="1"/>
  <c r="Z623" i="8"/>
  <c r="Y624" i="8" l="1"/>
  <c r="Z624" i="8"/>
  <c r="Y625" i="8" l="1"/>
  <c r="Z625" i="8"/>
  <c r="Y626" i="8" l="1"/>
  <c r="Z626" i="8"/>
  <c r="Y627" i="8" l="1"/>
  <c r="Z627" i="8"/>
  <c r="Y628" i="8" l="1"/>
  <c r="Z628" i="8"/>
  <c r="Y629" i="8" l="1"/>
  <c r="Z629" i="8"/>
  <c r="Y630" i="8" l="1"/>
  <c r="Z630" i="8"/>
  <c r="Y631" i="8" l="1"/>
  <c r="Z631" i="8"/>
  <c r="Y632" i="8" l="1"/>
  <c r="Z632" i="8"/>
  <c r="Y633" i="8" l="1"/>
  <c r="Z633" i="8"/>
  <c r="Y634" i="8" l="1"/>
  <c r="Z634" i="8"/>
  <c r="Y635" i="8" l="1"/>
  <c r="Z635" i="8"/>
  <c r="Y636" i="8" l="1"/>
  <c r="Z636" i="8"/>
  <c r="Y637" i="8" l="1"/>
  <c r="Z637" i="8"/>
  <c r="Y638" i="8" l="1"/>
  <c r="Z638" i="8"/>
  <c r="Y639" i="8" l="1"/>
  <c r="Z639" i="8"/>
  <c r="Y640" i="8" l="1"/>
  <c r="Z640" i="8"/>
  <c r="Y641" i="8" l="1"/>
  <c r="Z641" i="8"/>
  <c r="Y642" i="8" l="1"/>
  <c r="Z642" i="8"/>
  <c r="Y643" i="8" l="1"/>
  <c r="Z643" i="8"/>
  <c r="Y644" i="8" l="1"/>
  <c r="Z644" i="8"/>
  <c r="Y645" i="8" l="1"/>
  <c r="Z645" i="8"/>
  <c r="Y646" i="8" l="1"/>
  <c r="Z646" i="8"/>
  <c r="Y647" i="8" l="1"/>
  <c r="Z647" i="8"/>
  <c r="Y648" i="8" l="1"/>
  <c r="Z648" i="8"/>
  <c r="Y649" i="8" l="1"/>
  <c r="Z649" i="8"/>
  <c r="Y650" i="8" l="1"/>
  <c r="Z650" i="8"/>
  <c r="Y651" i="8" l="1"/>
  <c r="Z651" i="8"/>
  <c r="Y652" i="8" l="1"/>
  <c r="Z652" i="8"/>
  <c r="Y653" i="8" l="1"/>
  <c r="Z653" i="8"/>
  <c r="Y654" i="8" l="1"/>
  <c r="Z654" i="8"/>
  <c r="Y655" i="8" l="1"/>
  <c r="Z655" i="8"/>
  <c r="Y656" i="8" l="1"/>
  <c r="Z656" i="8"/>
  <c r="Y657" i="8" l="1"/>
  <c r="Z657" i="8"/>
  <c r="Y658" i="8" l="1"/>
  <c r="Z658" i="8"/>
  <c r="Y659" i="8" l="1"/>
  <c r="Z659" i="8"/>
  <c r="Y660" i="8" l="1"/>
  <c r="Z660" i="8"/>
  <c r="Y661" i="8" l="1"/>
  <c r="Z661" i="8"/>
  <c r="Y662" i="8" l="1"/>
  <c r="Z662" i="8"/>
  <c r="Y663" i="8" l="1"/>
  <c r="Z663" i="8"/>
  <c r="Y664" i="8" l="1"/>
  <c r="Z664" i="8"/>
  <c r="Y665" i="8" l="1"/>
  <c r="Z665" i="8"/>
  <c r="Y666" i="8" l="1"/>
  <c r="Z666" i="8"/>
  <c r="Y667" i="8" l="1"/>
  <c r="Z667" i="8"/>
  <c r="Y668" i="8" l="1"/>
  <c r="Z668" i="8"/>
  <c r="Y669" i="8" l="1"/>
  <c r="Z669" i="8"/>
  <c r="Y670" i="8" l="1"/>
  <c r="Z670" i="8"/>
  <c r="Y671" i="8" l="1"/>
  <c r="Z671" i="8"/>
  <c r="Y672" i="8" l="1"/>
  <c r="Z672" i="8"/>
  <c r="Y673" i="8" l="1"/>
  <c r="Z673" i="8"/>
  <c r="Y674" i="8" l="1"/>
  <c r="Z674" i="8"/>
  <c r="Y675" i="8" l="1"/>
  <c r="Z675" i="8"/>
  <c r="Y676" i="8" l="1"/>
  <c r="Z676" i="8"/>
  <c r="Y677" i="8" l="1"/>
  <c r="Z677" i="8"/>
  <c r="Y678" i="8" l="1"/>
  <c r="Z678" i="8"/>
  <c r="Y679" i="8" l="1"/>
  <c r="Z679" i="8"/>
  <c r="Y680" i="8" l="1"/>
  <c r="Z680" i="8"/>
  <c r="Y681" i="8" l="1"/>
  <c r="Z681" i="8"/>
  <c r="Y682" i="8" l="1"/>
  <c r="Z682" i="8"/>
  <c r="Y683" i="8" l="1"/>
  <c r="Z683" i="8"/>
  <c r="Y684" i="8" l="1"/>
  <c r="Z684" i="8"/>
  <c r="Y685" i="8" l="1"/>
  <c r="Z685" i="8"/>
  <c r="Y686" i="8" l="1"/>
  <c r="Z686" i="8"/>
  <c r="Y687" i="8" l="1"/>
  <c r="Z687" i="8"/>
  <c r="Y688" i="8" l="1"/>
  <c r="Z688" i="8"/>
  <c r="Y689" i="8" l="1"/>
  <c r="Z689" i="8"/>
  <c r="Y690" i="8" l="1"/>
  <c r="Z690" i="8"/>
  <c r="Y691" i="8" l="1"/>
  <c r="Z691" i="8"/>
  <c r="Y692" i="8" l="1"/>
  <c r="Z692" i="8"/>
  <c r="Y693" i="8" l="1"/>
  <c r="Z693" i="8"/>
  <c r="Y694" i="8" l="1"/>
  <c r="Z694" i="8"/>
  <c r="Y695" i="8" l="1"/>
  <c r="Z695" i="8"/>
  <c r="Y696" i="8" l="1"/>
  <c r="Z696" i="8"/>
  <c r="Y697" i="8" l="1"/>
  <c r="Z697" i="8"/>
  <c r="Y698" i="8" l="1"/>
  <c r="Z698" i="8"/>
  <c r="Y699" i="8" l="1"/>
  <c r="Z699" i="8"/>
  <c r="Y700" i="8" l="1"/>
  <c r="Z700" i="8"/>
  <c r="Y701" i="8" l="1"/>
  <c r="Z701" i="8"/>
  <c r="Y702" i="8" l="1"/>
  <c r="Z702" i="8"/>
  <c r="Y703" i="8" l="1"/>
  <c r="Z703" i="8"/>
  <c r="Y704" i="8" l="1"/>
  <c r="Z704" i="8"/>
  <c r="Y705" i="8" l="1"/>
  <c r="Z705" i="8"/>
  <c r="Y706" i="8" l="1"/>
  <c r="Z706" i="8"/>
  <c r="Y707" i="8" l="1"/>
  <c r="Z707" i="8"/>
  <c r="Y708" i="8" l="1"/>
  <c r="Z708" i="8"/>
  <c r="Y709" i="8" l="1"/>
  <c r="Z709" i="8"/>
  <c r="Y710" i="8" l="1"/>
  <c r="Z710" i="8"/>
  <c r="Y711" i="8" l="1"/>
  <c r="Z711" i="8"/>
  <c r="Y712" i="8" l="1"/>
  <c r="Z712" i="8"/>
  <c r="Y713" i="8" l="1"/>
  <c r="Z713" i="8"/>
  <c r="Y714" i="8" l="1"/>
  <c r="Z714" i="8"/>
  <c r="Y715" i="8" l="1"/>
  <c r="Z715" i="8"/>
  <c r="Y716" i="8" l="1"/>
  <c r="Z716" i="8"/>
  <c r="Y717" i="8" l="1"/>
  <c r="Z717" i="8"/>
  <c r="Y718" i="8" l="1"/>
  <c r="Z718" i="8"/>
  <c r="Y719" i="8" l="1"/>
  <c r="Z719" i="8"/>
  <c r="Y720" i="8" l="1"/>
  <c r="Z720" i="8"/>
  <c r="Y721" i="8" l="1"/>
  <c r="Z721" i="8"/>
  <c r="Y722" i="8" l="1"/>
  <c r="Z722" i="8"/>
  <c r="Y723" i="8" l="1"/>
  <c r="Z723" i="8"/>
  <c r="Y724" i="8" l="1"/>
  <c r="Z724" i="8"/>
  <c r="Y725" i="8" l="1"/>
  <c r="Z725" i="8"/>
  <c r="Y726" i="8" l="1"/>
  <c r="Z726" i="8"/>
  <c r="Y727" i="8" l="1"/>
  <c r="Z727" i="8"/>
  <c r="Y728" i="8" l="1"/>
  <c r="Z728" i="8"/>
  <c r="Y729" i="8" l="1"/>
  <c r="Z729" i="8"/>
  <c r="Y730" i="8" l="1"/>
  <c r="Z730" i="8"/>
  <c r="Y731" i="8" l="1"/>
  <c r="Z731" i="8"/>
  <c r="Y732" i="8" l="1"/>
  <c r="Z732" i="8"/>
  <c r="Y733" i="8" l="1"/>
  <c r="Z733" i="8"/>
  <c r="Y734" i="8" l="1"/>
  <c r="Z734" i="8"/>
  <c r="Y735" i="8" l="1"/>
  <c r="Z735" i="8"/>
  <c r="Y736" i="8" l="1"/>
  <c r="Z736" i="8"/>
  <c r="Y737" i="8" l="1"/>
  <c r="Z737" i="8"/>
  <c r="Y738" i="8" l="1"/>
  <c r="Z738" i="8"/>
  <c r="Y739" i="8" l="1"/>
  <c r="Z739" i="8"/>
  <c r="Y740" i="8" l="1"/>
  <c r="Z740" i="8"/>
  <c r="Y741" i="8" l="1"/>
  <c r="Z741" i="8"/>
  <c r="Y742" i="8" l="1"/>
  <c r="Z742" i="8"/>
  <c r="Y743" i="8" l="1"/>
  <c r="Z743" i="8"/>
  <c r="Y744" i="8" l="1"/>
  <c r="Z744" i="8"/>
  <c r="Y745" i="8" l="1"/>
  <c r="Z745" i="8"/>
  <c r="Y746" i="8" l="1"/>
  <c r="Z746" i="8"/>
  <c r="Y747" i="8" l="1"/>
  <c r="Z747" i="8"/>
  <c r="Y748" i="8" l="1"/>
  <c r="Z748" i="8"/>
  <c r="Y749" i="8" l="1"/>
  <c r="Z749" i="8"/>
  <c r="Y750" i="8" l="1"/>
  <c r="Z750" i="8"/>
  <c r="Y751" i="8" l="1"/>
  <c r="Z751" i="8"/>
  <c r="Y752" i="8" l="1"/>
  <c r="Z752" i="8"/>
  <c r="Y753" i="8" l="1"/>
  <c r="Z753" i="8"/>
  <c r="Y754" i="8" l="1"/>
  <c r="Z754" i="8"/>
  <c r="Y755" i="8" l="1"/>
  <c r="Z755" i="8"/>
  <c r="Y756" i="8" l="1"/>
  <c r="Z756" i="8"/>
  <c r="Y757" i="8" l="1"/>
  <c r="Z757" i="8"/>
  <c r="Y758" i="8" l="1"/>
  <c r="Z758" i="8"/>
  <c r="Y759" i="8" l="1"/>
  <c r="Z759" i="8"/>
  <c r="Y760" i="8" l="1"/>
  <c r="Z760" i="8"/>
  <c r="Y761" i="8" l="1"/>
  <c r="Z761" i="8"/>
  <c r="Y762" i="8" l="1"/>
  <c r="Z762" i="8"/>
  <c r="Y763" i="8" l="1"/>
  <c r="Z763" i="8"/>
  <c r="Y764" i="8" l="1"/>
  <c r="Z764" i="8"/>
  <c r="Y765" i="8" l="1"/>
  <c r="Z765" i="8"/>
  <c r="Y766" i="8" l="1"/>
  <c r="Z766" i="8"/>
  <c r="Y767" i="8" l="1"/>
  <c r="Z767" i="8"/>
  <c r="Y768" i="8" l="1"/>
  <c r="Z768" i="8"/>
  <c r="Y769" i="8" l="1"/>
  <c r="Z769" i="8"/>
  <c r="Y770" i="8" l="1"/>
  <c r="Z770" i="8"/>
  <c r="Y771" i="8" l="1"/>
  <c r="Z771" i="8"/>
  <c r="Y772" i="8" l="1"/>
  <c r="Z772" i="8"/>
  <c r="Y773" i="8" l="1"/>
  <c r="Z773" i="8"/>
  <c r="Y774" i="8" l="1"/>
  <c r="Z774" i="8"/>
  <c r="Y775" i="8" l="1"/>
  <c r="Z775" i="8"/>
  <c r="Y776" i="8" l="1"/>
  <c r="Z776" i="8"/>
  <c r="Y777" i="8" l="1"/>
  <c r="Z777" i="8"/>
  <c r="Y778" i="8" l="1"/>
  <c r="Z778" i="8"/>
  <c r="Y779" i="8" l="1"/>
  <c r="Z779" i="8"/>
  <c r="Y780" i="8" l="1"/>
  <c r="Z780" i="8"/>
  <c r="Y781" i="8" l="1"/>
  <c r="Z781" i="8"/>
  <c r="Y782" i="8" l="1"/>
  <c r="Z782" i="8"/>
  <c r="Y783" i="8" l="1"/>
  <c r="Z783" i="8"/>
  <c r="Y784" i="8" l="1"/>
  <c r="Z784" i="8"/>
  <c r="Y785" i="8" l="1"/>
  <c r="Z785" i="8"/>
  <c r="Y786" i="8" l="1"/>
  <c r="Z786" i="8"/>
  <c r="Y787" i="8" l="1"/>
  <c r="Z787" i="8"/>
  <c r="Y788" i="8" l="1"/>
  <c r="Z788" i="8"/>
  <c r="Y789" i="8" l="1"/>
  <c r="Z789" i="8"/>
  <c r="Y790" i="8" l="1"/>
  <c r="Z790" i="8"/>
  <c r="Y791" i="8" l="1"/>
  <c r="Z791" i="8"/>
  <c r="Y792" i="8" l="1"/>
  <c r="Z792" i="8"/>
  <c r="Y793" i="8" l="1"/>
  <c r="Z793" i="8"/>
  <c r="Y794" i="8" l="1"/>
  <c r="Z794" i="8"/>
  <c r="Y795" i="8" l="1"/>
  <c r="Z795" i="8"/>
  <c r="Y796" i="8" l="1"/>
  <c r="Z796" i="8"/>
  <c r="Y797" i="8" l="1"/>
  <c r="Z797" i="8"/>
  <c r="Y798" i="8" l="1"/>
  <c r="Z798" i="8"/>
  <c r="Y799" i="8" l="1"/>
  <c r="Z799" i="8"/>
  <c r="Y800" i="8" l="1"/>
  <c r="Z800" i="8"/>
  <c r="Y801" i="8" l="1"/>
  <c r="Z801" i="8"/>
  <c r="Y802" i="8" l="1"/>
  <c r="Z802" i="8"/>
  <c r="Y803" i="8" l="1"/>
  <c r="Z803" i="8"/>
  <c r="Y804" i="8" l="1"/>
  <c r="Z804" i="8"/>
  <c r="Y805" i="8" l="1"/>
  <c r="Z805" i="8"/>
  <c r="Y806" i="8" l="1"/>
  <c r="Z806" i="8"/>
  <c r="Y807" i="8" l="1"/>
  <c r="Z807" i="8"/>
  <c r="Y808" i="8" l="1"/>
  <c r="Z808" i="8"/>
  <c r="Y809" i="8" l="1"/>
  <c r="Z809" i="8"/>
  <c r="Y810" i="8" l="1"/>
  <c r="Z810" i="8"/>
  <c r="Y811" i="8" l="1"/>
  <c r="Z811" i="8"/>
  <c r="Y812" i="8" l="1"/>
  <c r="Z812" i="8"/>
  <c r="Y813" i="8" l="1"/>
  <c r="Z813" i="8"/>
  <c r="Y814" i="8" l="1"/>
  <c r="Z814" i="8"/>
  <c r="Y815" i="8" l="1"/>
  <c r="Z815" i="8"/>
  <c r="Y816" i="8" l="1"/>
  <c r="Z816" i="8"/>
  <c r="Y817" i="8" l="1"/>
  <c r="Z817" i="8"/>
  <c r="Y818" i="8" l="1"/>
  <c r="Z818" i="8"/>
  <c r="Y819" i="8" l="1"/>
  <c r="Z819" i="8"/>
  <c r="Y820" i="8" l="1"/>
  <c r="Z820" i="8"/>
  <c r="Y821" i="8" l="1"/>
  <c r="Z821" i="8"/>
  <c r="Y822" i="8" l="1"/>
  <c r="Z822" i="8"/>
  <c r="Y823" i="8" l="1"/>
  <c r="Z823" i="8"/>
  <c r="Y824" i="8" l="1"/>
  <c r="Z824" i="8"/>
  <c r="Y825" i="8" l="1"/>
  <c r="Z825" i="8"/>
  <c r="Y826" i="8" l="1"/>
  <c r="Z826" i="8"/>
  <c r="Y827" i="8" l="1"/>
  <c r="Z827" i="8"/>
  <c r="Y828" i="8" l="1"/>
  <c r="Z828" i="8"/>
  <c r="Y829" i="8" l="1"/>
  <c r="Z829" i="8"/>
  <c r="Y830" i="8" l="1"/>
  <c r="Z830" i="8"/>
  <c r="Y831" i="8" l="1"/>
  <c r="Z831" i="8"/>
  <c r="Y832" i="8" l="1"/>
  <c r="Z832" i="8"/>
  <c r="Y833" i="8" l="1"/>
  <c r="Z833" i="8"/>
  <c r="Y834" i="8" l="1"/>
  <c r="Z834" i="8"/>
  <c r="Y835" i="8" l="1"/>
  <c r="Z835" i="8"/>
  <c r="Y836" i="8" l="1"/>
  <c r="Z836" i="8"/>
  <c r="Y837" i="8" l="1"/>
  <c r="Z837" i="8"/>
  <c r="Y838" i="8" l="1"/>
  <c r="Z838" i="8"/>
  <c r="Y839" i="8" l="1"/>
  <c r="Z839" i="8"/>
  <c r="Y840" i="8" l="1"/>
  <c r="Z840" i="8"/>
  <c r="Y841" i="8" l="1"/>
  <c r="Z841" i="8"/>
  <c r="Y842" i="8" l="1"/>
  <c r="Z842" i="8"/>
  <c r="Y843" i="8" l="1"/>
  <c r="Z843" i="8"/>
  <c r="Y844" i="8" l="1"/>
  <c r="Z844" i="8"/>
  <c r="Y845" i="8" l="1"/>
  <c r="Z845" i="8"/>
  <c r="Y846" i="8" l="1"/>
  <c r="Z846" i="8"/>
  <c r="Y847" i="8" l="1"/>
  <c r="Z847" i="8"/>
  <c r="Y848" i="8" l="1"/>
  <c r="Z848" i="8"/>
  <c r="Y849" i="8" l="1"/>
  <c r="Z849" i="8"/>
  <c r="Y850" i="8" l="1"/>
  <c r="Z850" i="8"/>
  <c r="Y851" i="8" l="1"/>
  <c r="Z851" i="8"/>
  <c r="Y852" i="8" l="1"/>
  <c r="Z852" i="8"/>
  <c r="Y853" i="8" l="1"/>
  <c r="Z853" i="8"/>
  <c r="Y854" i="8" l="1"/>
  <c r="Z854" i="8"/>
  <c r="Y855" i="8" l="1"/>
  <c r="Z855" i="8"/>
  <c r="Y856" i="8" l="1"/>
  <c r="Z856" i="8"/>
  <c r="Y857" i="8" l="1"/>
  <c r="Z857" i="8"/>
  <c r="Y858" i="8" l="1"/>
  <c r="Z858" i="8"/>
  <c r="Y859" i="8" l="1"/>
  <c r="Z859" i="8"/>
  <c r="Y860" i="8" l="1"/>
  <c r="Z860" i="8"/>
  <c r="Y861" i="8" l="1"/>
  <c r="Z861" i="8"/>
  <c r="Y862" i="8" l="1"/>
  <c r="Z862" i="8"/>
  <c r="Y863" i="8" l="1"/>
  <c r="Z863" i="8"/>
  <c r="Y864" i="8" l="1"/>
  <c r="Z864" i="8"/>
  <c r="Y865" i="8" l="1"/>
  <c r="Z865" i="8"/>
  <c r="Y866" i="8" l="1"/>
  <c r="Z866" i="8"/>
  <c r="Y867" i="8" l="1"/>
  <c r="Z867" i="8"/>
  <c r="Y868" i="8" l="1"/>
  <c r="Z868" i="8"/>
  <c r="Y869" i="8" l="1"/>
  <c r="Z869" i="8"/>
  <c r="Y870" i="8" l="1"/>
  <c r="Z870" i="8"/>
  <c r="Y871" i="8" l="1"/>
  <c r="Z871" i="8"/>
  <c r="Y872" i="8" l="1"/>
  <c r="Z872" i="8"/>
  <c r="Y873" i="8" l="1"/>
  <c r="Z873" i="8"/>
  <c r="Y874" i="8" l="1"/>
  <c r="Z874" i="8"/>
  <c r="Y875" i="8" l="1"/>
  <c r="Z875" i="8"/>
  <c r="Y876" i="8" l="1"/>
  <c r="Z876" i="8"/>
  <c r="Y877" i="8" l="1"/>
  <c r="Z877" i="8"/>
  <c r="Y878" i="8" l="1"/>
  <c r="Z878" i="8"/>
  <c r="Y879" i="8" l="1"/>
  <c r="Z879" i="8"/>
  <c r="Y880" i="8" l="1"/>
  <c r="Z880" i="8"/>
  <c r="Y881" i="8" l="1"/>
  <c r="Z881" i="8"/>
  <c r="Y882" i="8" l="1"/>
  <c r="Z882" i="8"/>
  <c r="Y883" i="8" l="1"/>
  <c r="Z883" i="8"/>
  <c r="Y884" i="8" l="1"/>
  <c r="Z884" i="8"/>
  <c r="Y885" i="8" l="1"/>
  <c r="Z885" i="8"/>
  <c r="Y886" i="8" l="1"/>
  <c r="Z886" i="8"/>
  <c r="Y887" i="8" l="1"/>
  <c r="Z887" i="8"/>
  <c r="Y888" i="8" l="1"/>
  <c r="Z888" i="8"/>
  <c r="Y889" i="8" l="1"/>
  <c r="Z889" i="8"/>
  <c r="Y890" i="8" l="1"/>
  <c r="Z890" i="8"/>
  <c r="Y891" i="8" l="1"/>
  <c r="Z891" i="8"/>
  <c r="Y892" i="8" l="1"/>
  <c r="Z892" i="8"/>
  <c r="Y893" i="8" l="1"/>
  <c r="Z893" i="8"/>
  <c r="Y894" i="8" l="1"/>
  <c r="Z894" i="8"/>
  <c r="Y895" i="8" l="1"/>
  <c r="Z895" i="8"/>
  <c r="Y896" i="8" l="1"/>
  <c r="Z896" i="8"/>
  <c r="Y897" i="8" l="1"/>
  <c r="Z897" i="8"/>
  <c r="Y898" i="8" l="1"/>
  <c r="Z898" i="8"/>
  <c r="Y899" i="8" l="1"/>
  <c r="Z899" i="8"/>
  <c r="Y900" i="8" l="1"/>
  <c r="Z900" i="8"/>
  <c r="Y901" i="8" l="1"/>
  <c r="Z901" i="8"/>
  <c r="Y902" i="8" l="1"/>
  <c r="Z902" i="8"/>
  <c r="Y903" i="8" l="1"/>
  <c r="Z903" i="8"/>
  <c r="Y904" i="8" l="1"/>
  <c r="Z904" i="8"/>
  <c r="Y905" i="8" l="1"/>
  <c r="Z905" i="8"/>
  <c r="Y906" i="8" l="1"/>
  <c r="Z906" i="8"/>
  <c r="Y907" i="8" l="1"/>
  <c r="Z907" i="8"/>
  <c r="Y908" i="8" l="1"/>
  <c r="Z908" i="8"/>
  <c r="Y909" i="8" l="1"/>
  <c r="Z909" i="8"/>
  <c r="Y910" i="8" l="1"/>
  <c r="Z910" i="8"/>
  <c r="Y911" i="8" l="1"/>
  <c r="Z911" i="8"/>
  <c r="Y912" i="8" l="1"/>
  <c r="Z912" i="8"/>
  <c r="Y913" i="8" l="1"/>
  <c r="Z913" i="8"/>
  <c r="Y914" i="8" l="1"/>
  <c r="Z914" i="8"/>
  <c r="Y915" i="8" l="1"/>
  <c r="Z915" i="8"/>
  <c r="Y916" i="8" l="1"/>
  <c r="Z916" i="8"/>
  <c r="Y917" i="8" l="1"/>
  <c r="Z917" i="8"/>
  <c r="Y918" i="8" l="1"/>
  <c r="Z918" i="8"/>
  <c r="Y919" i="8" l="1"/>
  <c r="Z919" i="8"/>
  <c r="Y920" i="8" l="1"/>
  <c r="Z920" i="8"/>
  <c r="Y921" i="8" l="1"/>
  <c r="Z921" i="8"/>
  <c r="Y922" i="8" l="1"/>
  <c r="Z922" i="8"/>
  <c r="Y923" i="8" l="1"/>
  <c r="Z923" i="8"/>
  <c r="Y924" i="8" l="1"/>
  <c r="Z924" i="8"/>
  <c r="Y925" i="8" l="1"/>
  <c r="Z925" i="8"/>
  <c r="Y926" i="8" l="1"/>
  <c r="Z926" i="8"/>
  <c r="Y927" i="8" l="1"/>
  <c r="Z927" i="8"/>
  <c r="Y928" i="8" l="1"/>
  <c r="Z928" i="8"/>
  <c r="Y929" i="8" l="1"/>
  <c r="Z929" i="8"/>
  <c r="Y930" i="8" l="1"/>
  <c r="Z930" i="8"/>
  <c r="Y931" i="8" l="1"/>
  <c r="Z931" i="8"/>
  <c r="Y932" i="8" l="1"/>
  <c r="Z932" i="8"/>
  <c r="Y933" i="8" l="1"/>
  <c r="Z933" i="8"/>
  <c r="Y934" i="8" l="1"/>
  <c r="Z934" i="8"/>
  <c r="Y935" i="8" l="1"/>
  <c r="Z935" i="8"/>
  <c r="Y936" i="8" l="1"/>
  <c r="Z936" i="8"/>
  <c r="Y937" i="8" l="1"/>
  <c r="Z937" i="8"/>
  <c r="Y938" i="8" l="1"/>
  <c r="Z938" i="8"/>
  <c r="Y939" i="8" l="1"/>
  <c r="Z939" i="8"/>
  <c r="Y940" i="8" l="1"/>
  <c r="Z940" i="8"/>
  <c r="Y941" i="8" l="1"/>
  <c r="Z941" i="8"/>
  <c r="Y942" i="8" l="1"/>
  <c r="Z942" i="8"/>
  <c r="Y943" i="8" l="1"/>
  <c r="Z943" i="8"/>
  <c r="Y944" i="8" l="1"/>
  <c r="Z944" i="8"/>
  <c r="Y945" i="8" l="1"/>
  <c r="Z945" i="8"/>
  <c r="Y946" i="8" l="1"/>
  <c r="Z946" i="8"/>
  <c r="Y947" i="8" l="1"/>
  <c r="Z947" i="8"/>
  <c r="Y948" i="8" l="1"/>
  <c r="Z948" i="8"/>
  <c r="Y949" i="8" l="1"/>
  <c r="Z949" i="8"/>
  <c r="Y950" i="8" l="1"/>
  <c r="Z950" i="8"/>
  <c r="Y951" i="8" l="1"/>
  <c r="Z951" i="8"/>
  <c r="Y952" i="8" l="1"/>
  <c r="Z952" i="8"/>
  <c r="Y953" i="8" l="1"/>
  <c r="Z953" i="8"/>
  <c r="Y954" i="8" l="1"/>
  <c r="Z954" i="8"/>
  <c r="Y955" i="8" l="1"/>
  <c r="Z955" i="8"/>
  <c r="Y956" i="8" l="1"/>
  <c r="Z956" i="8"/>
  <c r="Y957" i="8" l="1"/>
  <c r="Z957" i="8"/>
  <c r="Y958" i="8" l="1"/>
  <c r="Z958" i="8"/>
  <c r="Y959" i="8" l="1"/>
  <c r="Z959" i="8"/>
  <c r="Y960" i="8" l="1"/>
  <c r="Z960" i="8"/>
  <c r="Y961" i="8" l="1"/>
  <c r="Z961" i="8"/>
  <c r="Y962" i="8" l="1"/>
  <c r="Z962" i="8"/>
  <c r="Y963" i="8" l="1"/>
  <c r="Z963" i="8"/>
  <c r="Y964" i="8" l="1"/>
  <c r="Z964" i="8"/>
  <c r="Y965" i="8" l="1"/>
  <c r="Z965" i="8"/>
  <c r="Y966" i="8" l="1"/>
  <c r="Z966" i="8"/>
  <c r="Y967" i="8" l="1"/>
  <c r="Z967" i="8"/>
  <c r="Y968" i="8" l="1"/>
  <c r="Z968" i="8"/>
  <c r="Y969" i="8" l="1"/>
  <c r="Z969" i="8"/>
  <c r="Y970" i="8" l="1"/>
  <c r="Z970" i="8"/>
  <c r="Y971" i="8" l="1"/>
  <c r="Z971" i="8"/>
  <c r="Y972" i="8" l="1"/>
  <c r="Z972" i="8"/>
  <c r="Y973" i="8" l="1"/>
  <c r="Z973" i="8"/>
  <c r="Y974" i="8" l="1"/>
  <c r="Z974" i="8"/>
  <c r="Y975" i="8" l="1"/>
  <c r="Z975" i="8"/>
  <c r="Y976" i="8" l="1"/>
  <c r="Z976" i="8"/>
  <c r="Y977" i="8" l="1"/>
  <c r="Z977" i="8"/>
  <c r="Y978" i="8" l="1"/>
  <c r="Z978" i="8"/>
  <c r="Y979" i="8" l="1"/>
  <c r="Z979" i="8"/>
  <c r="Y980" i="8" l="1"/>
  <c r="Z980" i="8"/>
  <c r="Y981" i="8" l="1"/>
  <c r="Z981" i="8"/>
  <c r="Y982" i="8" l="1"/>
  <c r="Z982" i="8"/>
  <c r="Y983" i="8" l="1"/>
  <c r="Z983" i="8"/>
  <c r="Y984" i="8" l="1"/>
  <c r="Z984" i="8"/>
  <c r="Y985" i="8" l="1"/>
  <c r="Z985" i="8"/>
  <c r="Y986" i="8" l="1"/>
  <c r="Z986" i="8"/>
  <c r="Y987" i="8" l="1"/>
  <c r="Z987" i="8"/>
  <c r="Y988" i="8" l="1"/>
  <c r="Z988" i="8"/>
  <c r="Y989" i="8" l="1"/>
  <c r="Z989" i="8"/>
  <c r="Y990" i="8" l="1"/>
  <c r="Z990" i="8"/>
  <c r="Y991" i="8" l="1"/>
  <c r="Z991" i="8"/>
  <c r="Y992" i="8" l="1"/>
  <c r="Z992" i="8"/>
  <c r="Y993" i="8" l="1"/>
  <c r="Z993" i="8"/>
  <c r="Y994" i="8" l="1"/>
  <c r="Z994" i="8"/>
  <c r="Y995" i="8" l="1"/>
  <c r="Z995" i="8"/>
  <c r="Y996" i="8" l="1"/>
  <c r="Z996" i="8"/>
  <c r="Y997" i="8" l="1"/>
  <c r="Z997" i="8"/>
  <c r="Y998" i="8" l="1"/>
  <c r="Z998" i="8"/>
  <c r="Y999" i="8" l="1"/>
  <c r="Z999" i="8"/>
  <c r="Y1000" i="8" l="1"/>
  <c r="Z1000" i="8"/>
  <c r="Y1001" i="8" l="1"/>
  <c r="Z1001" i="8"/>
  <c r="Y1002" i="8" l="1"/>
  <c r="Z1002" i="8"/>
  <c r="Y1003" i="8" l="1"/>
  <c r="Z1003" i="8"/>
  <c r="Y1004" i="8" l="1"/>
  <c r="Z1004" i="8"/>
  <c r="Y1005" i="8" l="1"/>
  <c r="Z1005" i="8"/>
  <c r="Y1006" i="8" l="1"/>
  <c r="Z1006" i="8"/>
  <c r="Y1007" i="8" l="1"/>
  <c r="Z1007" i="8"/>
  <c r="Y1008" i="8" l="1"/>
  <c r="Z1008" i="8"/>
  <c r="Y1009" i="8" l="1"/>
  <c r="Z1009" i="8"/>
  <c r="Y1010" i="8" l="1"/>
  <c r="Z1010" i="8"/>
  <c r="Y1011" i="8" l="1"/>
  <c r="Z1011" i="8"/>
  <c r="Y1012" i="8" l="1"/>
  <c r="Z1012" i="8"/>
  <c r="Y1013" i="8" l="1"/>
  <c r="Z1013" i="8"/>
  <c r="Y1014" i="8" l="1"/>
  <c r="Z1014" i="8"/>
  <c r="Y1015" i="8" l="1"/>
  <c r="Z1015" i="8"/>
  <c r="Y1016" i="8" l="1"/>
  <c r="Z1016" i="8"/>
  <c r="Y1017" i="8" l="1"/>
  <c r="Z1017" i="8"/>
  <c r="Y1018" i="8" l="1"/>
  <c r="Z1018" i="8"/>
  <c r="Y1019" i="8" l="1"/>
  <c r="Z1019" i="8"/>
  <c r="Y1020" i="8" l="1"/>
  <c r="Z1020" i="8"/>
  <c r="Y1021" i="8" l="1"/>
  <c r="Z1021" i="8"/>
  <c r="Y1022" i="8" l="1"/>
  <c r="Z1022" i="8"/>
  <c r="Y1023" i="8" l="1"/>
  <c r="Z1023" i="8"/>
  <c r="Y1024" i="8" l="1"/>
  <c r="Z1024" i="8"/>
  <c r="Y1025" i="8" l="1"/>
  <c r="Z1025" i="8"/>
  <c r="Y1026" i="8" l="1"/>
  <c r="Z1026" i="8"/>
  <c r="Y1027" i="8" l="1"/>
  <c r="Z1027" i="8"/>
  <c r="Y1028" i="8" l="1"/>
  <c r="Z1028" i="8"/>
  <c r="Y1029" i="8" l="1"/>
  <c r="Z1029" i="8"/>
  <c r="Y1030" i="8" l="1"/>
  <c r="Z1030" i="8"/>
  <c r="Y1031" i="8" l="1"/>
  <c r="Z1031" i="8"/>
  <c r="Y1032" i="8" l="1"/>
  <c r="Z1032" i="8"/>
  <c r="Y1033" i="8" l="1"/>
  <c r="Z1033" i="8"/>
  <c r="Y1034" i="8" l="1"/>
  <c r="Z1034" i="8"/>
  <c r="Y1035" i="8" l="1"/>
  <c r="Z1035" i="8"/>
  <c r="Y1036" i="8" l="1"/>
  <c r="Z1036" i="8"/>
  <c r="Y1037" i="8" l="1"/>
  <c r="Z1037" i="8"/>
  <c r="Y1038" i="8" l="1"/>
  <c r="Z1038" i="8"/>
  <c r="Y1039" i="8" l="1"/>
  <c r="Z1039" i="8"/>
  <c r="Y1040" i="8" l="1"/>
  <c r="Z1040" i="8"/>
  <c r="Y1041" i="8" l="1"/>
  <c r="Z1041" i="8"/>
  <c r="Y1042" i="8" l="1"/>
  <c r="Z1042" i="8"/>
  <c r="Y1043" i="8" l="1"/>
  <c r="Z1043" i="8"/>
  <c r="Y1044" i="8" l="1"/>
  <c r="Z1044" i="8"/>
  <c r="Y1045" i="8" l="1"/>
  <c r="Z1045" i="8"/>
  <c r="Y1046" i="8" l="1"/>
  <c r="Z1046" i="8"/>
  <c r="Y1047" i="8" l="1"/>
  <c r="Z1047" i="8"/>
  <c r="Y1048" i="8" l="1"/>
  <c r="Z1048" i="8"/>
  <c r="Y1049" i="8" l="1"/>
  <c r="Z1049" i="8"/>
  <c r="Y1050" i="8" l="1"/>
  <c r="Z1050" i="8"/>
  <c r="Y1051" i="8" l="1"/>
  <c r="Z1051" i="8"/>
  <c r="Y1052" i="8" l="1"/>
  <c r="Z1052" i="8"/>
  <c r="Y1053" i="8" l="1"/>
  <c r="Z1053" i="8"/>
  <c r="Y1054" i="8" l="1"/>
  <c r="Z1054" i="8"/>
  <c r="Y1055" i="8" l="1"/>
  <c r="Z1055" i="8"/>
  <c r="Y1056" i="8" l="1"/>
  <c r="Z1056" i="8"/>
  <c r="Y1057" i="8" l="1"/>
  <c r="Z1057" i="8"/>
  <c r="Y1058" i="8" l="1"/>
  <c r="Z1058" i="8"/>
  <c r="Y1059" i="8" l="1"/>
  <c r="Z1059" i="8"/>
  <c r="Y1060" i="8" l="1"/>
  <c r="Z1060" i="8"/>
  <c r="Y1061" i="8" l="1"/>
  <c r="Z1061" i="8"/>
  <c r="Y1062" i="8" l="1"/>
  <c r="Z1062" i="8"/>
  <c r="Y1063" i="8" l="1"/>
  <c r="Z1063" i="8"/>
  <c r="Y1064" i="8" l="1"/>
  <c r="Z1064" i="8"/>
  <c r="Y1065" i="8" l="1"/>
  <c r="Z1065" i="8"/>
  <c r="Y1066" i="8" l="1"/>
  <c r="Z1066" i="8"/>
  <c r="Y1067" i="8" l="1"/>
  <c r="Z1067" i="8"/>
  <c r="Y1068" i="8" l="1"/>
  <c r="Z1068" i="8"/>
  <c r="Y1069" i="8" l="1"/>
  <c r="Z1069" i="8"/>
  <c r="Y1070" i="8" l="1"/>
  <c r="Z1070" i="8"/>
  <c r="Y1071" i="8" l="1"/>
  <c r="Z1071" i="8"/>
  <c r="Y1072" i="8" l="1"/>
  <c r="Z1072" i="8"/>
  <c r="Y1073" i="8" l="1"/>
  <c r="Z1073" i="8"/>
  <c r="Y1074" i="8" l="1"/>
  <c r="Z1074" i="8"/>
  <c r="Y1075" i="8" l="1"/>
  <c r="Z1075" i="8"/>
  <c r="Y1076" i="8" l="1"/>
  <c r="Z1076" i="8"/>
  <c r="Y1077" i="8" l="1"/>
  <c r="Z1077" i="8"/>
  <c r="Y1078" i="8" l="1"/>
  <c r="Z1078" i="8"/>
  <c r="Y1079" i="8" l="1"/>
  <c r="Z1079" i="8"/>
  <c r="Y1080" i="8" l="1"/>
  <c r="Z1080" i="8"/>
  <c r="Y1081" i="8" l="1"/>
  <c r="Z1081" i="8"/>
  <c r="Y1082" i="8" l="1"/>
  <c r="Z1082" i="8"/>
  <c r="Y1083" i="8" l="1"/>
  <c r="Z1083" i="8"/>
  <c r="Y1084" i="8" l="1"/>
  <c r="Z1084" i="8"/>
  <c r="Y1085" i="8" l="1"/>
  <c r="Z1085" i="8"/>
  <c r="Y1086" i="8" l="1"/>
  <c r="Z1086" i="8"/>
  <c r="Y1087" i="8" l="1"/>
  <c r="Z1087" i="8"/>
  <c r="Y1088" i="8" l="1"/>
  <c r="Z1088" i="8"/>
  <c r="Y1089" i="8" l="1"/>
  <c r="Z1089" i="8"/>
  <c r="Y1090" i="8" l="1"/>
  <c r="Z1090" i="8"/>
  <c r="Y1091" i="8" l="1"/>
  <c r="Z1091" i="8"/>
  <c r="Y1092" i="8" l="1"/>
  <c r="Z1092" i="8"/>
  <c r="Y1093" i="8" l="1"/>
  <c r="Z1093" i="8"/>
  <c r="Y1094" i="8" l="1"/>
  <c r="Z1094" i="8"/>
  <c r="Y1095" i="8" l="1"/>
  <c r="Z1095" i="8"/>
  <c r="Y1096" i="8" l="1"/>
  <c r="Z1096" i="8"/>
  <c r="Y1097" i="8" l="1"/>
  <c r="Z1097" i="8"/>
  <c r="Y1098" i="8" l="1"/>
  <c r="Z1098" i="8"/>
  <c r="Y1099" i="8" l="1"/>
  <c r="Z1099" i="8"/>
  <c r="Y1100" i="8" l="1"/>
  <c r="Z1100" i="8"/>
  <c r="Y1101" i="8" l="1"/>
  <c r="Z1101" i="8"/>
  <c r="Y1102" i="8" l="1"/>
  <c r="Z1102" i="8"/>
  <c r="Y1103" i="8" l="1"/>
  <c r="Z1103" i="8"/>
  <c r="Y1104" i="8" l="1"/>
  <c r="Z1104" i="8"/>
  <c r="Y1105" i="8" l="1"/>
  <c r="Z1105" i="8"/>
  <c r="Y1106" i="8" l="1"/>
  <c r="Z1106" i="8"/>
  <c r="Y1107" i="8" l="1"/>
  <c r="Z1107" i="8"/>
  <c r="Y1108" i="8" l="1"/>
  <c r="Z1108" i="8"/>
  <c r="Y1109" i="8" l="1"/>
  <c r="Z1109" i="8"/>
  <c r="Y1110" i="8" l="1"/>
  <c r="Z1110" i="8"/>
  <c r="Y1111" i="8" l="1"/>
  <c r="Z1111" i="8"/>
  <c r="Y1112" i="8" l="1"/>
  <c r="Z1112" i="8"/>
  <c r="Y1113" i="8" l="1"/>
  <c r="Z1113" i="8"/>
  <c r="Y1114" i="8" l="1"/>
  <c r="Z1114" i="8"/>
  <c r="Y1115" i="8" l="1"/>
  <c r="Z1115" i="8"/>
  <c r="Y1116" i="8" l="1"/>
  <c r="Z1116" i="8"/>
  <c r="Y1117" i="8" l="1"/>
  <c r="Z1117" i="8"/>
  <c r="Y1118" i="8" l="1"/>
  <c r="Z1118" i="8"/>
  <c r="Y1119" i="8" l="1"/>
  <c r="Z1119" i="8"/>
  <c r="Y1120" i="8" l="1"/>
  <c r="Z1120" i="8"/>
  <c r="Y1121" i="8" l="1"/>
  <c r="Z1121" i="8"/>
  <c r="Y1122" i="8" l="1"/>
  <c r="Z1122" i="8"/>
  <c r="Y1123" i="8" l="1"/>
  <c r="Z1123" i="8"/>
  <c r="Y1124" i="8" l="1"/>
  <c r="Z1124" i="8"/>
  <c r="Y1125" i="8" l="1"/>
  <c r="Z1125" i="8"/>
  <c r="Y1126" i="8" l="1"/>
  <c r="Z1126" i="8"/>
  <c r="Y1127" i="8" l="1"/>
  <c r="Z1127" i="8"/>
  <c r="Y1128" i="8" l="1"/>
  <c r="Z1128" i="8"/>
  <c r="Y1129" i="8" l="1"/>
  <c r="Z1129" i="8"/>
  <c r="Y1130" i="8" l="1"/>
  <c r="Z1130" i="8"/>
  <c r="Y1131" i="8" l="1"/>
  <c r="Z1131" i="8"/>
  <c r="Y1132" i="8" l="1"/>
  <c r="Z1132" i="8"/>
  <c r="Y1133" i="8" l="1"/>
  <c r="Z1133" i="8"/>
  <c r="Y1134" i="8" l="1"/>
  <c r="Z1134" i="8"/>
  <c r="Y1135" i="8" l="1"/>
  <c r="Z1135" i="8"/>
  <c r="Y1136" i="8" l="1"/>
  <c r="Z1136" i="8"/>
  <c r="Y1137" i="8" l="1"/>
  <c r="Z1137" i="8"/>
  <c r="Y1138" i="8" l="1"/>
  <c r="Z1138" i="8"/>
  <c r="Y1139" i="8" l="1"/>
  <c r="Z1139" i="8"/>
  <c r="Y1140" i="8" l="1"/>
  <c r="Z1140" i="8"/>
  <c r="Y1141" i="8" l="1"/>
  <c r="Z1141" i="8"/>
  <c r="Y1142" i="8" l="1"/>
  <c r="Z1142" i="8"/>
  <c r="Y1143" i="8" l="1"/>
  <c r="Z1143" i="8"/>
  <c r="Y1144" i="8" l="1"/>
  <c r="Z1144" i="8"/>
  <c r="Y1145" i="8" l="1"/>
  <c r="Z1145" i="8"/>
  <c r="Y1146" i="8" l="1"/>
  <c r="Z1146" i="8"/>
  <c r="Y1147" i="8" l="1"/>
  <c r="Z1147" i="8"/>
  <c r="Y1148" i="8" l="1"/>
  <c r="Z1148" i="8"/>
  <c r="Y1149" i="8" l="1"/>
  <c r="Z1149" i="8"/>
  <c r="Y1150" i="8" l="1"/>
  <c r="Z1150" i="8"/>
  <c r="Y1151" i="8" l="1"/>
  <c r="Z1151" i="8"/>
  <c r="Y1152" i="8" l="1"/>
  <c r="Z1152" i="8"/>
  <c r="Y1153" i="8" l="1"/>
  <c r="Z1153" i="8"/>
  <c r="Y1154" i="8" l="1"/>
  <c r="Z1154" i="8"/>
  <c r="Y1155" i="8" l="1"/>
  <c r="Z1155" i="8"/>
  <c r="Y1156" i="8" l="1"/>
  <c r="Z1156" i="8"/>
  <c r="Y1157" i="8" l="1"/>
  <c r="Z1157" i="8"/>
  <c r="Y1158" i="8" l="1"/>
  <c r="Z1158" i="8"/>
  <c r="Y1159" i="8" l="1"/>
  <c r="Z1159" i="8"/>
  <c r="Y1160" i="8" l="1"/>
  <c r="Z1160" i="8"/>
  <c r="Y1161" i="8" l="1"/>
  <c r="Z1161" i="8"/>
  <c r="Y1162" i="8" l="1"/>
  <c r="Z1162" i="8"/>
  <c r="Y1163" i="8" l="1"/>
  <c r="Z1163" i="8"/>
  <c r="Y1164" i="8" l="1"/>
  <c r="Z1164" i="8"/>
  <c r="Y1165" i="8" l="1"/>
  <c r="Z1165" i="8"/>
  <c r="Y1166" i="8" l="1"/>
  <c r="Z1166" i="8"/>
  <c r="Y1167" i="8" l="1"/>
  <c r="Z1167" i="8"/>
  <c r="Y1168" i="8" l="1"/>
  <c r="Z1168" i="8"/>
  <c r="Y1169" i="8" l="1"/>
  <c r="Z1169" i="8"/>
  <c r="Y1170" i="8" l="1"/>
  <c r="Z1170" i="8"/>
  <c r="Y1171" i="8" l="1"/>
  <c r="Z1171" i="8"/>
  <c r="Y1172" i="8" l="1"/>
  <c r="Z1172" i="8"/>
  <c r="Y1173" i="8" l="1"/>
  <c r="Z1173" i="8"/>
  <c r="Y1174" i="8" l="1"/>
  <c r="Z1174" i="8"/>
  <c r="Y1175" i="8" l="1"/>
  <c r="Z1175" i="8"/>
  <c r="Y1176" i="8" l="1"/>
  <c r="Z1176" i="8"/>
  <c r="Y1177" i="8" l="1"/>
  <c r="Z1177" i="8"/>
  <c r="Y1178" i="8" l="1"/>
  <c r="Z1178" i="8"/>
  <c r="Y1179" i="8" l="1"/>
  <c r="Z1179" i="8"/>
  <c r="Y1180" i="8" l="1"/>
  <c r="Z1180" i="8"/>
  <c r="Y1181" i="8" l="1"/>
  <c r="Z1181" i="8"/>
  <c r="Y1182" i="8" l="1"/>
  <c r="Z1182" i="8"/>
  <c r="Y1183" i="8" l="1"/>
  <c r="Z1183" i="8"/>
  <c r="Y1184" i="8" l="1"/>
  <c r="Z1184" i="8"/>
  <c r="Y1185" i="8" l="1"/>
  <c r="Z1185" i="8"/>
  <c r="Y1186" i="8" l="1"/>
  <c r="Z1186" i="8"/>
  <c r="Y1187" i="8" l="1"/>
  <c r="Z1187" i="8"/>
  <c r="Y1188" i="8" l="1"/>
  <c r="Z1188" i="8"/>
  <c r="Y1189" i="8" l="1"/>
  <c r="Z1189" i="8"/>
  <c r="Y1190" i="8" l="1"/>
  <c r="Z1190" i="8"/>
  <c r="Y1191" i="8" l="1"/>
  <c r="Z1191" i="8"/>
  <c r="Y1192" i="8" l="1"/>
  <c r="Z1192" i="8"/>
  <c r="Y1193" i="8" l="1"/>
  <c r="Z1193" i="8"/>
  <c r="Y1194" i="8" l="1"/>
  <c r="Z1194" i="8"/>
  <c r="Y1195" i="8" l="1"/>
  <c r="Z1195" i="8"/>
  <c r="Y1196" i="8" l="1"/>
  <c r="Z1196" i="8"/>
  <c r="Y1197" i="8" l="1"/>
  <c r="Z1197" i="8"/>
  <c r="Y1198" i="8" l="1"/>
  <c r="Z1198" i="8"/>
  <c r="Y1199" i="8" l="1"/>
  <c r="Z1199" i="8"/>
  <c r="Y1200" i="8" l="1"/>
  <c r="Z1200" i="8"/>
  <c r="Y1201" i="8" l="1"/>
  <c r="Z1201" i="8"/>
  <c r="Y1202" i="8" l="1"/>
  <c r="Z1202" i="8"/>
  <c r="Y1203" i="8" l="1"/>
  <c r="Z1203" i="8"/>
  <c r="Y1204" i="8" l="1"/>
  <c r="Z1204" i="8"/>
  <c r="Y1205" i="8" l="1"/>
  <c r="Z1205" i="8"/>
  <c r="Y1206" i="8" l="1"/>
  <c r="Z1206" i="8"/>
  <c r="Y1207" i="8" l="1"/>
  <c r="Z1207" i="8"/>
  <c r="Y1208" i="8" l="1"/>
  <c r="Z1208" i="8"/>
  <c r="Y1209" i="8" l="1"/>
  <c r="Z1209" i="8"/>
  <c r="Y1210" i="8" l="1"/>
  <c r="Z1210" i="8"/>
  <c r="Y1211" i="8" l="1"/>
  <c r="Z1211" i="8"/>
  <c r="Y1212" i="8" l="1"/>
  <c r="Z1212" i="8"/>
  <c r="Y1213" i="8" l="1"/>
  <c r="Z1213" i="8"/>
  <c r="Y1214" i="8" l="1"/>
  <c r="Z1214" i="8"/>
  <c r="Y1215" i="8" l="1"/>
  <c r="Z1215" i="8"/>
  <c r="Y1216" i="8" l="1"/>
  <c r="Z1216" i="8"/>
  <c r="Y1217" i="8" l="1"/>
  <c r="Z1217" i="8"/>
  <c r="Y1218" i="8" l="1"/>
  <c r="Z1218" i="8"/>
  <c r="Y1219" i="8" l="1"/>
  <c r="Z1219" i="8"/>
  <c r="Y1220" i="8" l="1"/>
  <c r="Z1220" i="8"/>
  <c r="Y1221" i="8" l="1"/>
  <c r="Z1221" i="8"/>
  <c r="Y1222" i="8" l="1"/>
  <c r="Z1222" i="8"/>
  <c r="Y1223" i="8" l="1"/>
  <c r="Z1223" i="8"/>
  <c r="Y1224" i="8" l="1"/>
  <c r="Z1224" i="8"/>
  <c r="Y1225" i="8" l="1"/>
  <c r="Z1225" i="8"/>
  <c r="Y1226" i="8" l="1"/>
  <c r="Z1226" i="8"/>
  <c r="Y1227" i="8" l="1"/>
  <c r="Z1227" i="8"/>
  <c r="Y1228" i="8" l="1"/>
  <c r="Z1228" i="8"/>
  <c r="Y1229" i="8" l="1"/>
  <c r="Z1229" i="8"/>
  <c r="Y1230" i="8" l="1"/>
  <c r="Z1230" i="8"/>
  <c r="Y1231" i="8" l="1"/>
  <c r="Z1231" i="8"/>
  <c r="Z1232" i="8" l="1"/>
  <c r="Y1232" i="8"/>
  <c r="J6" i="8" l="1"/>
  <c r="I6" i="8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8" i="3"/>
  <c r="U9" i="3"/>
  <c r="U10" i="3"/>
  <c r="U7" i="3"/>
  <c r="U7" i="2"/>
  <c r="S4" i="5" l="1"/>
  <c r="K4" i="5"/>
  <c r="AF25" i="5"/>
  <c r="AN26" i="5" s="1"/>
  <c r="AP26" i="5" s="1"/>
  <c r="AB22" i="5"/>
  <c r="AE22" i="5"/>
  <c r="AF22" i="5"/>
  <c r="AG22" i="5"/>
  <c r="AN23" i="5"/>
  <c r="AN22" i="5"/>
  <c r="U20" i="5"/>
  <c r="V20" i="5" s="1"/>
  <c r="U21" i="5"/>
  <c r="V21" i="5" s="1"/>
  <c r="U22" i="5"/>
  <c r="V22" i="5" s="1"/>
  <c r="U23" i="5"/>
  <c r="V23" i="5" s="1"/>
  <c r="U35" i="5"/>
  <c r="V35" i="5" s="1"/>
  <c r="U36" i="5"/>
  <c r="V36" i="5" s="1"/>
  <c r="U37" i="5"/>
  <c r="V37" i="5" s="1"/>
  <c r="U38" i="5"/>
  <c r="V38" i="5" s="1"/>
  <c r="U39" i="5"/>
  <c r="V39" i="5" s="1"/>
  <c r="U55" i="5"/>
  <c r="V55" i="5" s="1"/>
  <c r="U70" i="5"/>
  <c r="V70" i="5" s="1"/>
  <c r="U71" i="5"/>
  <c r="V71" i="5" s="1"/>
  <c r="U85" i="5"/>
  <c r="V85" i="5" s="1"/>
  <c r="U86" i="5"/>
  <c r="V86" i="5" s="1"/>
  <c r="U87" i="5"/>
  <c r="V87" i="5" s="1"/>
  <c r="U99" i="5"/>
  <c r="V99" i="5" s="1"/>
  <c r="U102" i="5"/>
  <c r="V102" i="5" s="1"/>
  <c r="U103" i="5"/>
  <c r="V103" i="5" s="1"/>
  <c r="U114" i="5"/>
  <c r="V114" i="5" s="1"/>
  <c r="U115" i="5"/>
  <c r="V115" i="5" s="1"/>
  <c r="U116" i="5"/>
  <c r="V116" i="5" s="1"/>
  <c r="U117" i="5"/>
  <c r="V117" i="5" s="1"/>
  <c r="U118" i="5"/>
  <c r="V118" i="5" s="1"/>
  <c r="U119" i="5"/>
  <c r="V119" i="5" s="1"/>
  <c r="U131" i="5"/>
  <c r="V131" i="5" s="1"/>
  <c r="U132" i="5"/>
  <c r="V132" i="5" s="1"/>
  <c r="U133" i="5"/>
  <c r="V133" i="5" s="1"/>
  <c r="U150" i="5"/>
  <c r="V150" i="5" s="1"/>
  <c r="U151" i="5"/>
  <c r="V151" i="5" s="1"/>
  <c r="F46" i="5"/>
  <c r="F4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P7" i="5"/>
  <c r="O7" i="5"/>
  <c r="N7" i="5"/>
  <c r="J16" i="3"/>
  <c r="J17" i="3"/>
  <c r="J18" i="3"/>
  <c r="J18" i="5" s="1"/>
  <c r="J19" i="3"/>
  <c r="J20" i="3"/>
  <c r="J21" i="3"/>
  <c r="J22" i="3"/>
  <c r="J23" i="3"/>
  <c r="J23" i="5" s="1"/>
  <c r="J24" i="3"/>
  <c r="S24" i="5" s="1"/>
  <c r="U24" i="5" s="1"/>
  <c r="V24" i="5" s="1"/>
  <c r="J25" i="3"/>
  <c r="J26" i="3"/>
  <c r="J27" i="3"/>
  <c r="J28" i="3"/>
  <c r="V28" i="3" s="1"/>
  <c r="T28" i="5" s="1"/>
  <c r="J29" i="3"/>
  <c r="V29" i="3" s="1"/>
  <c r="T29" i="5" s="1"/>
  <c r="J30" i="3"/>
  <c r="J31" i="3"/>
  <c r="J32" i="3"/>
  <c r="J33" i="3"/>
  <c r="J34" i="3"/>
  <c r="J34" i="5" s="1"/>
  <c r="J35" i="3"/>
  <c r="J36" i="3"/>
  <c r="J37" i="3"/>
  <c r="J38" i="3"/>
  <c r="J39" i="3"/>
  <c r="J39" i="5" s="1"/>
  <c r="J40" i="3"/>
  <c r="S40" i="5" s="1"/>
  <c r="U40" i="5" s="1"/>
  <c r="V40" i="5" s="1"/>
  <c r="J41" i="3"/>
  <c r="J42" i="3"/>
  <c r="J43" i="3"/>
  <c r="J44" i="3"/>
  <c r="V44" i="3" s="1"/>
  <c r="T44" i="5" s="1"/>
  <c r="J45" i="3"/>
  <c r="V45" i="3" s="1"/>
  <c r="T45" i="5" s="1"/>
  <c r="J46" i="3"/>
  <c r="J47" i="3"/>
  <c r="J48" i="3"/>
  <c r="J49" i="3"/>
  <c r="J50" i="3"/>
  <c r="J50" i="5" s="1"/>
  <c r="J51" i="3"/>
  <c r="J52" i="3"/>
  <c r="J53" i="3"/>
  <c r="J54" i="3"/>
  <c r="J55" i="3"/>
  <c r="J55" i="5" s="1"/>
  <c r="J56" i="3"/>
  <c r="S56" i="5" s="1"/>
  <c r="U56" i="5" s="1"/>
  <c r="V56" i="5" s="1"/>
  <c r="J57" i="3"/>
  <c r="J58" i="3"/>
  <c r="J59" i="3"/>
  <c r="J60" i="3"/>
  <c r="V60" i="3" s="1"/>
  <c r="J61" i="3"/>
  <c r="V61" i="3" s="1"/>
  <c r="T61" i="5" s="1"/>
  <c r="J62" i="3"/>
  <c r="J63" i="3"/>
  <c r="J64" i="3"/>
  <c r="J65" i="3"/>
  <c r="J66" i="3"/>
  <c r="J66" i="5" s="1"/>
  <c r="J67" i="3"/>
  <c r="J68" i="3"/>
  <c r="J69" i="3"/>
  <c r="J70" i="3"/>
  <c r="J71" i="3"/>
  <c r="J71" i="5" s="1"/>
  <c r="J72" i="3"/>
  <c r="S72" i="5" s="1"/>
  <c r="U72" i="5" s="1"/>
  <c r="V72" i="5" s="1"/>
  <c r="J73" i="3"/>
  <c r="J74" i="3"/>
  <c r="J75" i="3"/>
  <c r="J76" i="3"/>
  <c r="V76" i="3" s="1"/>
  <c r="J77" i="3"/>
  <c r="V77" i="3" s="1"/>
  <c r="T77" i="5" s="1"/>
  <c r="J78" i="3"/>
  <c r="J79" i="3"/>
  <c r="J80" i="3"/>
  <c r="J81" i="3"/>
  <c r="J82" i="3"/>
  <c r="J82" i="5" s="1"/>
  <c r="J83" i="3"/>
  <c r="J84" i="3"/>
  <c r="J85" i="3"/>
  <c r="J86" i="3"/>
  <c r="J87" i="3"/>
  <c r="J87" i="5" s="1"/>
  <c r="J88" i="3"/>
  <c r="S88" i="5" s="1"/>
  <c r="U88" i="5" s="1"/>
  <c r="V88" i="5" s="1"/>
  <c r="J89" i="3"/>
  <c r="J90" i="3"/>
  <c r="J91" i="3"/>
  <c r="J92" i="3"/>
  <c r="V92" i="3" s="1"/>
  <c r="T92" i="5" s="1"/>
  <c r="J93" i="3"/>
  <c r="V93" i="3" s="1"/>
  <c r="T93" i="5" s="1"/>
  <c r="J94" i="3"/>
  <c r="J95" i="3"/>
  <c r="J96" i="3"/>
  <c r="J97" i="3"/>
  <c r="J98" i="3"/>
  <c r="J98" i="5" s="1"/>
  <c r="J99" i="3"/>
  <c r="J100" i="3"/>
  <c r="J101" i="3"/>
  <c r="J102" i="3"/>
  <c r="J103" i="3"/>
  <c r="J103" i="5" s="1"/>
  <c r="J104" i="3"/>
  <c r="S104" i="5" s="1"/>
  <c r="U104" i="5" s="1"/>
  <c r="V104" i="5" s="1"/>
  <c r="J105" i="3"/>
  <c r="J106" i="3"/>
  <c r="J107" i="3"/>
  <c r="J108" i="3"/>
  <c r="V108" i="3" s="1"/>
  <c r="T108" i="5" s="1"/>
  <c r="J109" i="3"/>
  <c r="V109" i="3" s="1"/>
  <c r="T109" i="5" s="1"/>
  <c r="J110" i="3"/>
  <c r="J111" i="3"/>
  <c r="J112" i="3"/>
  <c r="J113" i="3"/>
  <c r="J114" i="3"/>
  <c r="J114" i="5" s="1"/>
  <c r="J115" i="3"/>
  <c r="J116" i="3"/>
  <c r="J117" i="3"/>
  <c r="J118" i="3"/>
  <c r="J119" i="3"/>
  <c r="J119" i="5" s="1"/>
  <c r="J120" i="3"/>
  <c r="S120" i="5" s="1"/>
  <c r="U120" i="5" s="1"/>
  <c r="V120" i="5" s="1"/>
  <c r="J121" i="3"/>
  <c r="J122" i="3"/>
  <c r="J123" i="3"/>
  <c r="J124" i="3"/>
  <c r="V124" i="3" s="1"/>
  <c r="T124" i="5" s="1"/>
  <c r="J125" i="3"/>
  <c r="V125" i="3" s="1"/>
  <c r="T125" i="5" s="1"/>
  <c r="J126" i="3"/>
  <c r="J127" i="3"/>
  <c r="J128" i="3"/>
  <c r="J129" i="3"/>
  <c r="J130" i="3"/>
  <c r="J130" i="5" s="1"/>
  <c r="J131" i="3"/>
  <c r="J132" i="3"/>
  <c r="J133" i="3"/>
  <c r="J134" i="3"/>
  <c r="J135" i="3"/>
  <c r="J135" i="5" s="1"/>
  <c r="J136" i="3"/>
  <c r="S136" i="5" s="1"/>
  <c r="U136" i="5" s="1"/>
  <c r="V136" i="5" s="1"/>
  <c r="J137" i="3"/>
  <c r="J138" i="3"/>
  <c r="J139" i="3"/>
  <c r="J140" i="3"/>
  <c r="V140" i="3" s="1"/>
  <c r="T140" i="5" s="1"/>
  <c r="J141" i="3"/>
  <c r="V141" i="3" s="1"/>
  <c r="T141" i="5" s="1"/>
  <c r="J142" i="3"/>
  <c r="J143" i="3"/>
  <c r="J144" i="3"/>
  <c r="J145" i="3"/>
  <c r="J146" i="3"/>
  <c r="J146" i="5" s="1"/>
  <c r="J147" i="3"/>
  <c r="J148" i="3"/>
  <c r="J149" i="3"/>
  <c r="J150" i="3"/>
  <c r="J151" i="3"/>
  <c r="J151" i="5" s="1"/>
  <c r="J152" i="3"/>
  <c r="S152" i="5" s="1"/>
  <c r="U152" i="5" s="1"/>
  <c r="V152" i="5" s="1"/>
  <c r="J153" i="3"/>
  <c r="J154" i="3"/>
  <c r="J155" i="3"/>
  <c r="J156" i="3"/>
  <c r="V156" i="3" s="1"/>
  <c r="T156" i="5" s="1"/>
  <c r="J157" i="3"/>
  <c r="V157" i="3" s="1"/>
  <c r="T157" i="5" s="1"/>
  <c r="J8" i="3"/>
  <c r="J9" i="3"/>
  <c r="J10" i="3"/>
  <c r="J11" i="3"/>
  <c r="J12" i="3"/>
  <c r="J13" i="3"/>
  <c r="J14" i="3"/>
  <c r="J14" i="5" s="1"/>
  <c r="J15" i="3"/>
  <c r="J7" i="3"/>
  <c r="T18" i="5"/>
  <c r="S19" i="5"/>
  <c r="U19" i="5" s="1"/>
  <c r="V19" i="5" s="1"/>
  <c r="S20" i="5"/>
  <c r="S21" i="5"/>
  <c r="S35" i="5"/>
  <c r="S36" i="5"/>
  <c r="S37" i="5"/>
  <c r="S60" i="5"/>
  <c r="U60" i="5" s="1"/>
  <c r="V60" i="5" s="1"/>
  <c r="T60" i="5"/>
  <c r="S69" i="5"/>
  <c r="U69" i="5" s="1"/>
  <c r="V69" i="5" s="1"/>
  <c r="S76" i="5"/>
  <c r="U76" i="5" s="1"/>
  <c r="V76" i="5" s="1"/>
  <c r="T76" i="5"/>
  <c r="S77" i="5"/>
  <c r="U77" i="5" s="1"/>
  <c r="V77" i="5" s="1"/>
  <c r="S82" i="5"/>
  <c r="U82" i="5" s="1"/>
  <c r="V82" i="5" s="1"/>
  <c r="S99" i="5"/>
  <c r="S114" i="5"/>
  <c r="T114" i="5"/>
  <c r="S115" i="5"/>
  <c r="S116" i="5"/>
  <c r="S131" i="5"/>
  <c r="S132" i="5"/>
  <c r="S133" i="5"/>
  <c r="S147" i="5"/>
  <c r="U147" i="5" s="1"/>
  <c r="V147" i="5" s="1"/>
  <c r="S148" i="5"/>
  <c r="U148" i="5" s="1"/>
  <c r="V148" i="5" s="1"/>
  <c r="S149" i="5"/>
  <c r="U149" i="5" s="1"/>
  <c r="V149" i="5" s="1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I15" i="5"/>
  <c r="I16" i="5"/>
  <c r="J16" i="5"/>
  <c r="I17" i="5"/>
  <c r="J17" i="5"/>
  <c r="I18" i="5"/>
  <c r="I19" i="5"/>
  <c r="J19" i="5"/>
  <c r="I20" i="5"/>
  <c r="J20" i="5"/>
  <c r="I21" i="5"/>
  <c r="J21" i="5"/>
  <c r="I22" i="5"/>
  <c r="J22" i="5"/>
  <c r="I23" i="5"/>
  <c r="I24" i="5"/>
  <c r="I25" i="5"/>
  <c r="I26" i="5"/>
  <c r="I27" i="5"/>
  <c r="I28" i="5"/>
  <c r="I29" i="5"/>
  <c r="I30" i="5"/>
  <c r="I31" i="5"/>
  <c r="I32" i="5"/>
  <c r="J32" i="5"/>
  <c r="I33" i="5"/>
  <c r="J33" i="5"/>
  <c r="I34" i="5"/>
  <c r="I35" i="5"/>
  <c r="J35" i="5"/>
  <c r="I36" i="5"/>
  <c r="J36" i="5"/>
  <c r="I37" i="5"/>
  <c r="J37" i="5"/>
  <c r="I38" i="5"/>
  <c r="J38" i="5"/>
  <c r="I39" i="5"/>
  <c r="I40" i="5"/>
  <c r="I41" i="5"/>
  <c r="I42" i="5"/>
  <c r="I43" i="5"/>
  <c r="I44" i="5"/>
  <c r="I45" i="5"/>
  <c r="I46" i="5"/>
  <c r="I47" i="5"/>
  <c r="I48" i="5"/>
  <c r="J48" i="5"/>
  <c r="I49" i="5"/>
  <c r="J49" i="5"/>
  <c r="I50" i="5"/>
  <c r="I51" i="5"/>
  <c r="J51" i="5"/>
  <c r="I52" i="5"/>
  <c r="J52" i="5"/>
  <c r="I53" i="5"/>
  <c r="J53" i="5"/>
  <c r="I54" i="5"/>
  <c r="J54" i="5"/>
  <c r="I55" i="5"/>
  <c r="I56" i="5"/>
  <c r="I57" i="5"/>
  <c r="I58" i="5"/>
  <c r="I59" i="5"/>
  <c r="I60" i="5"/>
  <c r="I61" i="5"/>
  <c r="I62" i="5"/>
  <c r="J62" i="5"/>
  <c r="I63" i="5"/>
  <c r="I64" i="5"/>
  <c r="J64" i="5"/>
  <c r="I65" i="5"/>
  <c r="J65" i="5"/>
  <c r="I66" i="5"/>
  <c r="I67" i="5"/>
  <c r="J67" i="5"/>
  <c r="I68" i="5"/>
  <c r="J68" i="5"/>
  <c r="I69" i="5"/>
  <c r="J69" i="5"/>
  <c r="I70" i="5"/>
  <c r="J70" i="5"/>
  <c r="I71" i="5"/>
  <c r="I72" i="5"/>
  <c r="I73" i="5"/>
  <c r="I74" i="5"/>
  <c r="I75" i="5"/>
  <c r="I76" i="5"/>
  <c r="I77" i="5"/>
  <c r="I78" i="5"/>
  <c r="I79" i="5"/>
  <c r="I80" i="5"/>
  <c r="J80" i="5"/>
  <c r="I81" i="5"/>
  <c r="J81" i="5"/>
  <c r="I82" i="5"/>
  <c r="I83" i="5"/>
  <c r="J83" i="5"/>
  <c r="I84" i="5"/>
  <c r="J84" i="5"/>
  <c r="I85" i="5"/>
  <c r="J85" i="5"/>
  <c r="I86" i="5"/>
  <c r="J86" i="5"/>
  <c r="I87" i="5"/>
  <c r="I88" i="5"/>
  <c r="I89" i="5"/>
  <c r="I90" i="5"/>
  <c r="I91" i="5"/>
  <c r="I92" i="5"/>
  <c r="J92" i="5"/>
  <c r="I93" i="5"/>
  <c r="J93" i="5"/>
  <c r="I94" i="5"/>
  <c r="I95" i="5"/>
  <c r="I96" i="5"/>
  <c r="J96" i="5"/>
  <c r="I97" i="5"/>
  <c r="J97" i="5"/>
  <c r="I98" i="5"/>
  <c r="I99" i="5"/>
  <c r="J99" i="5"/>
  <c r="I100" i="5"/>
  <c r="J100" i="5"/>
  <c r="I101" i="5"/>
  <c r="J101" i="5"/>
  <c r="I102" i="5"/>
  <c r="J102" i="5"/>
  <c r="I103" i="5"/>
  <c r="I104" i="5"/>
  <c r="I105" i="5"/>
  <c r="I106" i="5"/>
  <c r="I107" i="5"/>
  <c r="I108" i="5"/>
  <c r="I109" i="5"/>
  <c r="I110" i="5"/>
  <c r="I111" i="5"/>
  <c r="I112" i="5"/>
  <c r="J112" i="5"/>
  <c r="I113" i="5"/>
  <c r="J113" i="5"/>
  <c r="I114" i="5"/>
  <c r="I115" i="5"/>
  <c r="J115" i="5"/>
  <c r="I116" i="5"/>
  <c r="J116" i="5"/>
  <c r="I117" i="5"/>
  <c r="J117" i="5"/>
  <c r="I118" i="5"/>
  <c r="J118" i="5"/>
  <c r="I119" i="5"/>
  <c r="I120" i="5"/>
  <c r="I121" i="5"/>
  <c r="I122" i="5"/>
  <c r="I123" i="5"/>
  <c r="I124" i="5"/>
  <c r="J124" i="5"/>
  <c r="I125" i="5"/>
  <c r="I126" i="5"/>
  <c r="I127" i="5"/>
  <c r="I128" i="5"/>
  <c r="J128" i="5"/>
  <c r="I129" i="5"/>
  <c r="J129" i="5"/>
  <c r="I130" i="5"/>
  <c r="I131" i="5"/>
  <c r="J131" i="5"/>
  <c r="I132" i="5"/>
  <c r="J132" i="5"/>
  <c r="I133" i="5"/>
  <c r="J133" i="5"/>
  <c r="I134" i="5"/>
  <c r="J134" i="5"/>
  <c r="I135" i="5"/>
  <c r="I136" i="5"/>
  <c r="I137" i="5"/>
  <c r="I138" i="5"/>
  <c r="I139" i="5"/>
  <c r="I140" i="5"/>
  <c r="I141" i="5"/>
  <c r="I142" i="5"/>
  <c r="I143" i="5"/>
  <c r="I144" i="5"/>
  <c r="J144" i="5"/>
  <c r="I145" i="5"/>
  <c r="J145" i="5"/>
  <c r="I146" i="5"/>
  <c r="I147" i="5"/>
  <c r="J147" i="5"/>
  <c r="I148" i="5"/>
  <c r="J148" i="5"/>
  <c r="I149" i="5"/>
  <c r="J149" i="5"/>
  <c r="I150" i="5"/>
  <c r="J150" i="5"/>
  <c r="I151" i="5"/>
  <c r="I152" i="5"/>
  <c r="I153" i="5"/>
  <c r="I154" i="5"/>
  <c r="I155" i="5"/>
  <c r="I156" i="5"/>
  <c r="I157" i="5"/>
  <c r="J7" i="5"/>
  <c r="I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L7" i="5"/>
  <c r="M7" i="5"/>
  <c r="K7" i="5"/>
  <c r="K5" i="5"/>
  <c r="N5" i="5"/>
  <c r="S5" i="5"/>
  <c r="U5" i="5"/>
  <c r="S6" i="5"/>
  <c r="T6" i="5"/>
  <c r="U6" i="5"/>
  <c r="V6" i="5"/>
  <c r="J6" i="5"/>
  <c r="K6" i="5"/>
  <c r="L6" i="5"/>
  <c r="M6" i="5"/>
  <c r="N6" i="5"/>
  <c r="O6" i="5"/>
  <c r="P6" i="5"/>
  <c r="I6" i="5"/>
  <c r="V14" i="3"/>
  <c r="T14" i="5" s="1"/>
  <c r="V21" i="3"/>
  <c r="T21" i="5" s="1"/>
  <c r="V22" i="3"/>
  <c r="T22" i="5" s="1"/>
  <c r="V23" i="3"/>
  <c r="T23" i="5" s="1"/>
  <c r="V24" i="3"/>
  <c r="T24" i="5" s="1"/>
  <c r="V56" i="3"/>
  <c r="T56" i="5" s="1"/>
  <c r="V71" i="3"/>
  <c r="T71" i="5" s="1"/>
  <c r="V88" i="3"/>
  <c r="T88" i="5" s="1"/>
  <c r="V100" i="3"/>
  <c r="T100" i="5" s="1"/>
  <c r="V103" i="3"/>
  <c r="T103" i="5" s="1"/>
  <c r="V120" i="3"/>
  <c r="T120" i="5" s="1"/>
  <c r="V132" i="3"/>
  <c r="T132" i="5" s="1"/>
  <c r="V135" i="3"/>
  <c r="T135" i="5" s="1"/>
  <c r="V152" i="3"/>
  <c r="T152" i="5" s="1"/>
  <c r="S9" i="5"/>
  <c r="U9" i="5" s="1"/>
  <c r="V9" i="5" s="1"/>
  <c r="V10" i="3"/>
  <c r="T10" i="5" s="1"/>
  <c r="V11" i="3"/>
  <c r="T11" i="5" s="1"/>
  <c r="S12" i="5"/>
  <c r="U12" i="5" s="1"/>
  <c r="V12" i="5" s="1"/>
  <c r="S13" i="5"/>
  <c r="U13" i="5" s="1"/>
  <c r="V13" i="5" s="1"/>
  <c r="S14" i="5"/>
  <c r="U14" i="5" s="1"/>
  <c r="V14" i="5" s="1"/>
  <c r="V18" i="3"/>
  <c r="V19" i="3"/>
  <c r="T19" i="5" s="1"/>
  <c r="V20" i="3"/>
  <c r="T20" i="5" s="1"/>
  <c r="S22" i="5"/>
  <c r="S23" i="5"/>
  <c r="V34" i="3"/>
  <c r="T34" i="5" s="1"/>
  <c r="V35" i="3"/>
  <c r="T35" i="5" s="1"/>
  <c r="V36" i="3"/>
  <c r="T36" i="5" s="1"/>
  <c r="V37" i="3"/>
  <c r="T37" i="5" s="1"/>
  <c r="S38" i="5"/>
  <c r="S39" i="5"/>
  <c r="V50" i="3"/>
  <c r="T50" i="5" s="1"/>
  <c r="V51" i="3"/>
  <c r="T51" i="5" s="1"/>
  <c r="V52" i="3"/>
  <c r="T52" i="5" s="1"/>
  <c r="S53" i="5"/>
  <c r="U53" i="5" s="1"/>
  <c r="V53" i="5" s="1"/>
  <c r="S54" i="5"/>
  <c r="U54" i="5" s="1"/>
  <c r="V54" i="5" s="1"/>
  <c r="S55" i="5"/>
  <c r="V66" i="3"/>
  <c r="T66" i="5" s="1"/>
  <c r="V67" i="3"/>
  <c r="T67" i="5" s="1"/>
  <c r="V68" i="3"/>
  <c r="T68" i="5" s="1"/>
  <c r="V69" i="3"/>
  <c r="T69" i="5" s="1"/>
  <c r="S70" i="5"/>
  <c r="S71" i="5"/>
  <c r="V82" i="3"/>
  <c r="T82" i="5" s="1"/>
  <c r="V83" i="3"/>
  <c r="T83" i="5" s="1"/>
  <c r="V84" i="3"/>
  <c r="T84" i="5" s="1"/>
  <c r="S85" i="5"/>
  <c r="S86" i="5"/>
  <c r="S87" i="5"/>
  <c r="V98" i="3"/>
  <c r="T98" i="5" s="1"/>
  <c r="V99" i="3"/>
  <c r="T99" i="5" s="1"/>
  <c r="S100" i="5"/>
  <c r="U100" i="5" s="1"/>
  <c r="V100" i="5" s="1"/>
  <c r="V101" i="3"/>
  <c r="T101" i="5" s="1"/>
  <c r="S102" i="5"/>
  <c r="S103" i="5"/>
  <c r="V114" i="3"/>
  <c r="V115" i="3"/>
  <c r="T115" i="5" s="1"/>
  <c r="V116" i="3"/>
  <c r="T116" i="5" s="1"/>
  <c r="S117" i="5"/>
  <c r="S118" i="5"/>
  <c r="S119" i="5"/>
  <c r="V130" i="3"/>
  <c r="T130" i="5" s="1"/>
  <c r="V131" i="3"/>
  <c r="T131" i="5" s="1"/>
  <c r="V133" i="3"/>
  <c r="T133" i="5" s="1"/>
  <c r="S134" i="5"/>
  <c r="U134" i="5" s="1"/>
  <c r="V134" i="5" s="1"/>
  <c r="S135" i="5"/>
  <c r="U135" i="5" s="1"/>
  <c r="V135" i="5" s="1"/>
  <c r="V146" i="3"/>
  <c r="T146" i="5" s="1"/>
  <c r="V147" i="3"/>
  <c r="T147" i="5" s="1"/>
  <c r="V148" i="3"/>
  <c r="T148" i="5" s="1"/>
  <c r="V149" i="3"/>
  <c r="T149" i="5" s="1"/>
  <c r="S150" i="5"/>
  <c r="S151" i="5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7" i="1"/>
  <c r="S8" i="5"/>
  <c r="U8" i="5" s="1"/>
  <c r="V8" i="5" s="1"/>
  <c r="S7" i="5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O7" i="3"/>
  <c r="P7" i="3"/>
  <c r="N7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8" i="3"/>
  <c r="K8" i="3"/>
  <c r="I9" i="3"/>
  <c r="K9" i="3"/>
  <c r="I10" i="3"/>
  <c r="K10" i="3"/>
  <c r="I11" i="3"/>
  <c r="K11" i="3"/>
  <c r="I7" i="3"/>
  <c r="U9" i="2"/>
  <c r="U10" i="2"/>
  <c r="U11" i="2"/>
  <c r="U12" i="2"/>
  <c r="U13" i="2"/>
  <c r="U14" i="2"/>
  <c r="U15" i="2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U26" i="2"/>
  <c r="U27" i="2"/>
  <c r="U28" i="2"/>
  <c r="U29" i="2"/>
  <c r="U30" i="2"/>
  <c r="U31" i="2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U42" i="2"/>
  <c r="U43" i="2"/>
  <c r="U44" i="2"/>
  <c r="U45" i="2"/>
  <c r="U46" i="2"/>
  <c r="V46" i="2" s="1"/>
  <c r="U47" i="2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U58" i="2"/>
  <c r="U59" i="2"/>
  <c r="U60" i="2"/>
  <c r="U61" i="2"/>
  <c r="U62" i="2"/>
  <c r="U63" i="2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U74" i="2"/>
  <c r="U75" i="2"/>
  <c r="V75" i="2" s="1"/>
  <c r="U76" i="2"/>
  <c r="U77" i="2"/>
  <c r="U78" i="2"/>
  <c r="V78" i="2" s="1"/>
  <c r="U79" i="2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U90" i="2"/>
  <c r="U91" i="2"/>
  <c r="V91" i="2" s="1"/>
  <c r="U92" i="2"/>
  <c r="U93" i="2"/>
  <c r="U94" i="2"/>
  <c r="V94" i="2" s="1"/>
  <c r="U95" i="2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U106" i="2"/>
  <c r="U107" i="2"/>
  <c r="V107" i="2" s="1"/>
  <c r="U108" i="2"/>
  <c r="U109" i="2"/>
  <c r="U110" i="2"/>
  <c r="V110" i="2" s="1"/>
  <c r="U111" i="2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U122" i="2"/>
  <c r="U123" i="2"/>
  <c r="V123" i="2" s="1"/>
  <c r="U124" i="2"/>
  <c r="U125" i="2"/>
  <c r="U126" i="2"/>
  <c r="V126" i="2" s="1"/>
  <c r="U127" i="2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U138" i="2"/>
  <c r="U139" i="2"/>
  <c r="V139" i="2" s="1"/>
  <c r="U140" i="2"/>
  <c r="U141" i="2"/>
  <c r="U142" i="2"/>
  <c r="V142" i="2" s="1"/>
  <c r="U143" i="2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U154" i="2"/>
  <c r="U155" i="2"/>
  <c r="V155" i="2" s="1"/>
  <c r="U156" i="2"/>
  <c r="U157" i="2"/>
  <c r="V157" i="2" s="1"/>
  <c r="U8" i="2"/>
  <c r="V8" i="2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7" i="3"/>
  <c r="M7" i="3"/>
  <c r="K7" i="3"/>
  <c r="K5" i="3"/>
  <c r="N5" i="3"/>
  <c r="S5" i="3"/>
  <c r="U5" i="3"/>
  <c r="V6" i="3"/>
  <c r="U6" i="3"/>
  <c r="J6" i="3"/>
  <c r="K6" i="3"/>
  <c r="L6" i="3"/>
  <c r="M6" i="3"/>
  <c r="N6" i="3"/>
  <c r="O6" i="3"/>
  <c r="P6" i="3"/>
  <c r="S6" i="3"/>
  <c r="T6" i="3"/>
  <c r="I6" i="3"/>
  <c r="I6" i="2"/>
  <c r="V9" i="2"/>
  <c r="V10" i="2"/>
  <c r="V11" i="2"/>
  <c r="V12" i="2"/>
  <c r="V13" i="2"/>
  <c r="V14" i="2"/>
  <c r="V15" i="2"/>
  <c r="V25" i="2"/>
  <c r="V26" i="2"/>
  <c r="V27" i="2"/>
  <c r="V28" i="2"/>
  <c r="V29" i="2"/>
  <c r="V30" i="2"/>
  <c r="V31" i="2"/>
  <c r="V41" i="2"/>
  <c r="V42" i="2"/>
  <c r="V43" i="2"/>
  <c r="V44" i="2"/>
  <c r="V45" i="2"/>
  <c r="V47" i="2"/>
  <c r="V57" i="2"/>
  <c r="V58" i="2"/>
  <c r="V59" i="2"/>
  <c r="V60" i="2"/>
  <c r="V61" i="2"/>
  <c r="V62" i="2"/>
  <c r="V63" i="2"/>
  <c r="V73" i="2"/>
  <c r="V74" i="2"/>
  <c r="V76" i="2"/>
  <c r="V77" i="2"/>
  <c r="V79" i="2"/>
  <c r="V89" i="2"/>
  <c r="V90" i="2"/>
  <c r="V92" i="2"/>
  <c r="V93" i="2"/>
  <c r="V95" i="2"/>
  <c r="V105" i="2"/>
  <c r="V106" i="2"/>
  <c r="V108" i="2"/>
  <c r="V109" i="2"/>
  <c r="V111" i="2"/>
  <c r="V121" i="2"/>
  <c r="V122" i="2"/>
  <c r="V124" i="2"/>
  <c r="V125" i="2"/>
  <c r="V127" i="2"/>
  <c r="V137" i="2"/>
  <c r="V138" i="2"/>
  <c r="V140" i="2"/>
  <c r="V141" i="2"/>
  <c r="V143" i="2"/>
  <c r="V153" i="2"/>
  <c r="V154" i="2"/>
  <c r="V156" i="2"/>
  <c r="V7" i="2"/>
  <c r="T7" i="3" s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7" i="2"/>
  <c r="V6" i="2"/>
  <c r="U6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O7" i="2"/>
  <c r="P7" i="2"/>
  <c r="N7" i="2"/>
  <c r="O6" i="2"/>
  <c r="P6" i="2"/>
  <c r="N6" i="2"/>
  <c r="T6" i="2"/>
  <c r="S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L6" i="2"/>
  <c r="M6" i="2"/>
  <c r="K6" i="2"/>
  <c r="C25" i="1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6" i="2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7" i="1"/>
  <c r="L8" i="1"/>
  <c r="M8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8" i="1"/>
  <c r="C36" i="1"/>
  <c r="C34" i="1"/>
  <c r="J7" i="1"/>
  <c r="V7" i="3" l="1"/>
  <c r="T7" i="5" s="1"/>
  <c r="U7" i="5"/>
  <c r="AE25" i="5"/>
  <c r="AO26" i="5" s="1"/>
  <c r="AQ26" i="5" s="1"/>
  <c r="V80" i="3"/>
  <c r="T80" i="5" s="1"/>
  <c r="S80" i="5"/>
  <c r="U80" i="5" s="1"/>
  <c r="V80" i="5" s="1"/>
  <c r="V112" i="3"/>
  <c r="T112" i="5" s="1"/>
  <c r="S112" i="5"/>
  <c r="U112" i="5" s="1"/>
  <c r="V112" i="5" s="1"/>
  <c r="J143" i="5"/>
  <c r="S142" i="5"/>
  <c r="U142" i="5" s="1"/>
  <c r="V142" i="5" s="1"/>
  <c r="V142" i="3"/>
  <c r="T142" i="5" s="1"/>
  <c r="J31" i="5"/>
  <c r="V33" i="3"/>
  <c r="T33" i="5" s="1"/>
  <c r="S33" i="5"/>
  <c r="U33" i="5" s="1"/>
  <c r="V33" i="5" s="1"/>
  <c r="S78" i="5"/>
  <c r="U78" i="5" s="1"/>
  <c r="V78" i="5" s="1"/>
  <c r="V78" i="3"/>
  <c r="T78" i="5" s="1"/>
  <c r="J61" i="5"/>
  <c r="S93" i="5"/>
  <c r="U93" i="5" s="1"/>
  <c r="V93" i="5" s="1"/>
  <c r="J43" i="5"/>
  <c r="V53" i="3"/>
  <c r="T53" i="5" s="1"/>
  <c r="J29" i="5"/>
  <c r="S109" i="5"/>
  <c r="U109" i="5" s="1"/>
  <c r="V109" i="5" s="1"/>
  <c r="J90" i="5"/>
  <c r="V118" i="3"/>
  <c r="T118" i="5" s="1"/>
  <c r="J141" i="5"/>
  <c r="J137" i="5"/>
  <c r="J25" i="5"/>
  <c r="V117" i="3"/>
  <c r="T117" i="5" s="1"/>
  <c r="S125" i="5"/>
  <c r="U125" i="5" s="1"/>
  <c r="V125" i="5" s="1"/>
  <c r="J78" i="5"/>
  <c r="S52" i="5"/>
  <c r="U52" i="5" s="1"/>
  <c r="V52" i="5" s="1"/>
  <c r="V145" i="3"/>
  <c r="T145" i="5" s="1"/>
  <c r="S145" i="5"/>
  <c r="U145" i="5" s="1"/>
  <c r="V145" i="5" s="1"/>
  <c r="V113" i="3"/>
  <c r="T113" i="5" s="1"/>
  <c r="S113" i="5"/>
  <c r="U113" i="5" s="1"/>
  <c r="V113" i="5" s="1"/>
  <c r="V81" i="3"/>
  <c r="T81" i="5" s="1"/>
  <c r="S81" i="5"/>
  <c r="U81" i="5" s="1"/>
  <c r="V81" i="5" s="1"/>
  <c r="V49" i="3"/>
  <c r="T49" i="5" s="1"/>
  <c r="S49" i="5"/>
  <c r="U49" i="5" s="1"/>
  <c r="V49" i="5" s="1"/>
  <c r="V17" i="3"/>
  <c r="T17" i="5" s="1"/>
  <c r="S17" i="5"/>
  <c r="U17" i="5" s="1"/>
  <c r="V17" i="5" s="1"/>
  <c r="S141" i="5"/>
  <c r="U141" i="5" s="1"/>
  <c r="V141" i="5" s="1"/>
  <c r="S124" i="5"/>
  <c r="U124" i="5" s="1"/>
  <c r="V124" i="5" s="1"/>
  <c r="J47" i="5"/>
  <c r="V65" i="3"/>
  <c r="T65" i="5" s="1"/>
  <c r="S65" i="5"/>
  <c r="U65" i="5" s="1"/>
  <c r="V65" i="5" s="1"/>
  <c r="S62" i="5"/>
  <c r="U62" i="5" s="1"/>
  <c r="V62" i="5" s="1"/>
  <c r="V62" i="3"/>
  <c r="T62" i="5" s="1"/>
  <c r="J139" i="5"/>
  <c r="J59" i="5"/>
  <c r="V87" i="3"/>
  <c r="T87" i="5" s="1"/>
  <c r="S92" i="5"/>
  <c r="U92" i="5" s="1"/>
  <c r="V92" i="5" s="1"/>
  <c r="J106" i="5"/>
  <c r="V86" i="3"/>
  <c r="T86" i="5" s="1"/>
  <c r="J110" i="5"/>
  <c r="J153" i="5"/>
  <c r="J41" i="5"/>
  <c r="V85" i="3"/>
  <c r="T85" i="5" s="1"/>
  <c r="J28" i="5"/>
  <c r="S108" i="5"/>
  <c r="U108" i="5" s="1"/>
  <c r="V108" i="5" s="1"/>
  <c r="J109" i="5"/>
  <c r="S146" i="5"/>
  <c r="U146" i="5" s="1"/>
  <c r="V146" i="5" s="1"/>
  <c r="S18" i="5"/>
  <c r="U18" i="5" s="1"/>
  <c r="V18" i="5" s="1"/>
  <c r="V40" i="3"/>
  <c r="T40" i="5" s="1"/>
  <c r="J108" i="5"/>
  <c r="J77" i="5"/>
  <c r="J46" i="5"/>
  <c r="S68" i="5"/>
  <c r="U68" i="5" s="1"/>
  <c r="V68" i="5" s="1"/>
  <c r="S51" i="5"/>
  <c r="U51" i="5" s="1"/>
  <c r="V51" i="5" s="1"/>
  <c r="S34" i="5"/>
  <c r="U34" i="5" s="1"/>
  <c r="V34" i="5" s="1"/>
  <c r="J127" i="5"/>
  <c r="S110" i="5"/>
  <c r="U110" i="5" s="1"/>
  <c r="V110" i="5" s="1"/>
  <c r="V110" i="3"/>
  <c r="T110" i="5" s="1"/>
  <c r="S98" i="5"/>
  <c r="U98" i="5" s="1"/>
  <c r="V98" i="5" s="1"/>
  <c r="J107" i="5"/>
  <c r="V119" i="3"/>
  <c r="T119" i="5" s="1"/>
  <c r="J122" i="5"/>
  <c r="J89" i="5"/>
  <c r="V72" i="3"/>
  <c r="T72" i="5" s="1"/>
  <c r="V39" i="3"/>
  <c r="T39" i="5" s="1"/>
  <c r="S157" i="5"/>
  <c r="U157" i="5" s="1"/>
  <c r="V157" i="5" s="1"/>
  <c r="S140" i="5"/>
  <c r="U140" i="5" s="1"/>
  <c r="V140" i="5" s="1"/>
  <c r="S29" i="5"/>
  <c r="U29" i="5" s="1"/>
  <c r="V29" i="5" s="1"/>
  <c r="J63" i="5"/>
  <c r="S30" i="5"/>
  <c r="U30" i="5" s="1"/>
  <c r="V30" i="5" s="1"/>
  <c r="V30" i="3"/>
  <c r="T30" i="5" s="1"/>
  <c r="J142" i="5"/>
  <c r="J75" i="5"/>
  <c r="J60" i="5"/>
  <c r="J154" i="5"/>
  <c r="J26" i="5"/>
  <c r="J121" i="5"/>
  <c r="V136" i="3"/>
  <c r="T136" i="5" s="1"/>
  <c r="V104" i="3"/>
  <c r="T104" i="5" s="1"/>
  <c r="V38" i="3"/>
  <c r="T38" i="5" s="1"/>
  <c r="J76" i="5"/>
  <c r="J45" i="5"/>
  <c r="S101" i="5"/>
  <c r="U101" i="5" s="1"/>
  <c r="V101" i="5" s="1"/>
  <c r="S84" i="5"/>
  <c r="U84" i="5" s="1"/>
  <c r="V84" i="5" s="1"/>
  <c r="S67" i="5"/>
  <c r="U67" i="5" s="1"/>
  <c r="V67" i="5" s="1"/>
  <c r="S50" i="5"/>
  <c r="U50" i="5" s="1"/>
  <c r="V50" i="5" s="1"/>
  <c r="J111" i="5"/>
  <c r="V129" i="3"/>
  <c r="T129" i="5" s="1"/>
  <c r="S129" i="5"/>
  <c r="U129" i="5" s="1"/>
  <c r="V129" i="5" s="1"/>
  <c r="S94" i="5"/>
  <c r="U94" i="5" s="1"/>
  <c r="V94" i="5" s="1"/>
  <c r="V94" i="3"/>
  <c r="T94" i="5" s="1"/>
  <c r="J30" i="5"/>
  <c r="J27" i="5"/>
  <c r="J42" i="5"/>
  <c r="V150" i="3"/>
  <c r="T150" i="5" s="1"/>
  <c r="S130" i="5"/>
  <c r="U130" i="5" s="1"/>
  <c r="V130" i="5" s="1"/>
  <c r="J57" i="5"/>
  <c r="V70" i="3"/>
  <c r="T70" i="5" s="1"/>
  <c r="J157" i="5"/>
  <c r="J126" i="5"/>
  <c r="S156" i="5"/>
  <c r="U156" i="5" s="1"/>
  <c r="V156" i="5" s="1"/>
  <c r="S45" i="5"/>
  <c r="U45" i="5" s="1"/>
  <c r="V45" i="5" s="1"/>
  <c r="S28" i="5"/>
  <c r="U28" i="5" s="1"/>
  <c r="V28" i="5" s="1"/>
  <c r="J95" i="5"/>
  <c r="V97" i="3"/>
  <c r="T97" i="5" s="1"/>
  <c r="S97" i="5"/>
  <c r="U97" i="5" s="1"/>
  <c r="V97" i="5" s="1"/>
  <c r="S126" i="5"/>
  <c r="U126" i="5" s="1"/>
  <c r="V126" i="5" s="1"/>
  <c r="V126" i="3"/>
  <c r="T126" i="5" s="1"/>
  <c r="J123" i="5"/>
  <c r="J58" i="5"/>
  <c r="J73" i="5"/>
  <c r="V134" i="3"/>
  <c r="T134" i="5" s="1"/>
  <c r="V102" i="3"/>
  <c r="T102" i="5" s="1"/>
  <c r="J44" i="5"/>
  <c r="S83" i="5"/>
  <c r="U83" i="5" s="1"/>
  <c r="V83" i="5" s="1"/>
  <c r="S66" i="5"/>
  <c r="U66" i="5" s="1"/>
  <c r="V66" i="5" s="1"/>
  <c r="J79" i="5"/>
  <c r="S46" i="5"/>
  <c r="U46" i="5" s="1"/>
  <c r="V46" i="5" s="1"/>
  <c r="V46" i="3"/>
  <c r="T46" i="5" s="1"/>
  <c r="V55" i="3"/>
  <c r="T55" i="5" s="1"/>
  <c r="V54" i="3"/>
  <c r="T54" i="5" s="1"/>
  <c r="J155" i="5"/>
  <c r="J91" i="5"/>
  <c r="V151" i="3"/>
  <c r="T151" i="5" s="1"/>
  <c r="J138" i="5"/>
  <c r="J74" i="5"/>
  <c r="J105" i="5"/>
  <c r="J140" i="5"/>
  <c r="J156" i="5"/>
  <c r="J125" i="5"/>
  <c r="J94" i="5"/>
  <c r="S61" i="5"/>
  <c r="U61" i="5" s="1"/>
  <c r="V61" i="5" s="1"/>
  <c r="S44" i="5"/>
  <c r="U44" i="5" s="1"/>
  <c r="V44" i="5" s="1"/>
  <c r="J152" i="5"/>
  <c r="J136" i="5"/>
  <c r="J120" i="5"/>
  <c r="J104" i="5"/>
  <c r="J88" i="5"/>
  <c r="J72" i="5"/>
  <c r="J56" i="5"/>
  <c r="J40" i="5"/>
  <c r="J24" i="5"/>
  <c r="V15" i="3"/>
  <c r="T15" i="5" s="1"/>
  <c r="S15" i="5"/>
  <c r="U15" i="5" s="1"/>
  <c r="V15" i="5" s="1"/>
  <c r="V13" i="3"/>
  <c r="T13" i="5" s="1"/>
  <c r="S10" i="5"/>
  <c r="U10" i="5" s="1"/>
  <c r="V10" i="5" s="1"/>
  <c r="V12" i="3"/>
  <c r="T12" i="5" s="1"/>
  <c r="S11" i="5"/>
  <c r="U11" i="5" s="1"/>
  <c r="V11" i="5" s="1"/>
  <c r="J15" i="5"/>
  <c r="V9" i="3"/>
  <c r="T9" i="5" s="1"/>
  <c r="V8" i="3"/>
  <c r="T8" i="5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V7" i="5" l="1"/>
  <c r="S137" i="5"/>
  <c r="U137" i="5" s="1"/>
  <c r="V137" i="5" s="1"/>
  <c r="V137" i="3"/>
  <c r="T137" i="5" s="1"/>
  <c r="S123" i="5"/>
  <c r="U123" i="5" s="1"/>
  <c r="V123" i="5" s="1"/>
  <c r="V123" i="3"/>
  <c r="T123" i="5" s="1"/>
  <c r="V59" i="3"/>
  <c r="T59" i="5" s="1"/>
  <c r="S59" i="5"/>
  <c r="U59" i="5" s="1"/>
  <c r="V59" i="5" s="1"/>
  <c r="S25" i="5"/>
  <c r="U25" i="5" s="1"/>
  <c r="V25" i="5" s="1"/>
  <c r="V25" i="3"/>
  <c r="T25" i="5" s="1"/>
  <c r="S154" i="5"/>
  <c r="U154" i="5" s="1"/>
  <c r="V154" i="5" s="1"/>
  <c r="V154" i="3"/>
  <c r="T154" i="5" s="1"/>
  <c r="V64" i="3"/>
  <c r="T64" i="5" s="1"/>
  <c r="S64" i="5"/>
  <c r="U64" i="5" s="1"/>
  <c r="V64" i="5" s="1"/>
  <c r="S107" i="5"/>
  <c r="U107" i="5" s="1"/>
  <c r="V107" i="5" s="1"/>
  <c r="V107" i="3"/>
  <c r="T107" i="5" s="1"/>
  <c r="V90" i="3"/>
  <c r="T90" i="5" s="1"/>
  <c r="S90" i="5"/>
  <c r="U90" i="5" s="1"/>
  <c r="V90" i="5" s="1"/>
  <c r="S143" i="5"/>
  <c r="U143" i="5" s="1"/>
  <c r="V143" i="5" s="1"/>
  <c r="V143" i="3"/>
  <c r="T143" i="5" s="1"/>
  <c r="S121" i="5"/>
  <c r="U121" i="5" s="1"/>
  <c r="V121" i="5" s="1"/>
  <c r="V121" i="3"/>
  <c r="T121" i="5" s="1"/>
  <c r="S47" i="5"/>
  <c r="U47" i="5" s="1"/>
  <c r="V47" i="5" s="1"/>
  <c r="V47" i="3"/>
  <c r="T47" i="5" s="1"/>
  <c r="S73" i="5"/>
  <c r="U73" i="5" s="1"/>
  <c r="V73" i="5" s="1"/>
  <c r="V73" i="3"/>
  <c r="T73" i="5" s="1"/>
  <c r="S155" i="5"/>
  <c r="U155" i="5" s="1"/>
  <c r="V155" i="5" s="1"/>
  <c r="V155" i="3"/>
  <c r="T155" i="5" s="1"/>
  <c r="S122" i="5"/>
  <c r="U122" i="5" s="1"/>
  <c r="V122" i="5" s="1"/>
  <c r="V122" i="3"/>
  <c r="T122" i="5" s="1"/>
  <c r="S75" i="5"/>
  <c r="U75" i="5" s="1"/>
  <c r="V75" i="5" s="1"/>
  <c r="V75" i="3"/>
  <c r="T75" i="5" s="1"/>
  <c r="V96" i="3"/>
  <c r="T96" i="5" s="1"/>
  <c r="S96" i="5"/>
  <c r="U96" i="5" s="1"/>
  <c r="V96" i="5" s="1"/>
  <c r="V128" i="3"/>
  <c r="T128" i="5" s="1"/>
  <c r="S128" i="5"/>
  <c r="U128" i="5" s="1"/>
  <c r="V128" i="5" s="1"/>
  <c r="V32" i="3"/>
  <c r="T32" i="5" s="1"/>
  <c r="S32" i="5"/>
  <c r="U32" i="5" s="1"/>
  <c r="V32" i="5" s="1"/>
  <c r="V26" i="3"/>
  <c r="T26" i="5" s="1"/>
  <c r="S26" i="5"/>
  <c r="U26" i="5" s="1"/>
  <c r="V26" i="5" s="1"/>
  <c r="S106" i="5"/>
  <c r="U106" i="5" s="1"/>
  <c r="V106" i="5" s="1"/>
  <c r="V106" i="3"/>
  <c r="T106" i="5" s="1"/>
  <c r="V48" i="3"/>
  <c r="T48" i="5" s="1"/>
  <c r="S48" i="5"/>
  <c r="U48" i="5" s="1"/>
  <c r="V48" i="5" s="1"/>
  <c r="S105" i="5"/>
  <c r="U105" i="5" s="1"/>
  <c r="V105" i="5" s="1"/>
  <c r="V105" i="3"/>
  <c r="T105" i="5" s="1"/>
  <c r="S63" i="5"/>
  <c r="U63" i="5" s="1"/>
  <c r="V63" i="5" s="1"/>
  <c r="V63" i="3"/>
  <c r="T63" i="5" s="1"/>
  <c r="S74" i="5"/>
  <c r="U74" i="5" s="1"/>
  <c r="V74" i="5" s="1"/>
  <c r="V74" i="3"/>
  <c r="T74" i="5" s="1"/>
  <c r="S138" i="5"/>
  <c r="U138" i="5" s="1"/>
  <c r="V138" i="5" s="1"/>
  <c r="V138" i="3"/>
  <c r="T138" i="5" s="1"/>
  <c r="S153" i="5"/>
  <c r="U153" i="5" s="1"/>
  <c r="V153" i="5" s="1"/>
  <c r="V153" i="3"/>
  <c r="T153" i="5" s="1"/>
  <c r="S91" i="5"/>
  <c r="U91" i="5" s="1"/>
  <c r="V91" i="5" s="1"/>
  <c r="V91" i="3"/>
  <c r="T91" i="5" s="1"/>
  <c r="S89" i="5"/>
  <c r="U89" i="5" s="1"/>
  <c r="V89" i="5" s="1"/>
  <c r="V89" i="3"/>
  <c r="T89" i="5" s="1"/>
  <c r="S31" i="5"/>
  <c r="U31" i="5" s="1"/>
  <c r="V31" i="5" s="1"/>
  <c r="V31" i="3"/>
  <c r="T31" i="5" s="1"/>
  <c r="S79" i="5"/>
  <c r="U79" i="5" s="1"/>
  <c r="V79" i="5" s="1"/>
  <c r="V79" i="3"/>
  <c r="T79" i="5" s="1"/>
  <c r="S27" i="5"/>
  <c r="U27" i="5" s="1"/>
  <c r="V27" i="5" s="1"/>
  <c r="V27" i="3"/>
  <c r="T27" i="5" s="1"/>
  <c r="S127" i="5"/>
  <c r="U127" i="5" s="1"/>
  <c r="V127" i="5" s="1"/>
  <c r="V127" i="3"/>
  <c r="T127" i="5" s="1"/>
  <c r="V43" i="3"/>
  <c r="T43" i="5" s="1"/>
  <c r="S43" i="5"/>
  <c r="U43" i="5" s="1"/>
  <c r="V43" i="5" s="1"/>
  <c r="S111" i="5"/>
  <c r="U111" i="5" s="1"/>
  <c r="V111" i="5" s="1"/>
  <c r="V111" i="3"/>
  <c r="T111" i="5" s="1"/>
  <c r="S58" i="5"/>
  <c r="U58" i="5" s="1"/>
  <c r="V58" i="5" s="1"/>
  <c r="V58" i="3"/>
  <c r="T58" i="5" s="1"/>
  <c r="S57" i="5"/>
  <c r="U57" i="5" s="1"/>
  <c r="V57" i="5" s="1"/>
  <c r="V57" i="3"/>
  <c r="T57" i="5" s="1"/>
  <c r="V144" i="3"/>
  <c r="T144" i="5" s="1"/>
  <c r="S144" i="5"/>
  <c r="U144" i="5" s="1"/>
  <c r="V144" i="5" s="1"/>
  <c r="V42" i="3"/>
  <c r="T42" i="5" s="1"/>
  <c r="S42" i="5"/>
  <c r="U42" i="5" s="1"/>
  <c r="V42" i="5" s="1"/>
  <c r="S139" i="5"/>
  <c r="U139" i="5" s="1"/>
  <c r="V139" i="5" s="1"/>
  <c r="V139" i="3"/>
  <c r="T139" i="5" s="1"/>
  <c r="S95" i="5"/>
  <c r="U95" i="5" s="1"/>
  <c r="V95" i="5" s="1"/>
  <c r="V95" i="3"/>
  <c r="T95" i="5" s="1"/>
  <c r="S41" i="5"/>
  <c r="U41" i="5" s="1"/>
  <c r="V41" i="5" s="1"/>
  <c r="V41" i="3"/>
  <c r="T41" i="5" s="1"/>
  <c r="V16" i="3"/>
  <c r="T16" i="5" s="1"/>
  <c r="S16" i="5"/>
  <c r="U16" i="5" s="1"/>
  <c r="V16" i="5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AN24" i="5" l="1"/>
  <c r="AP24" i="5" s="1"/>
  <c r="AN25" i="5"/>
  <c r="AP25" i="5" s="1"/>
  <c r="AO25" i="5"/>
  <c r="AQ25" i="5" s="1"/>
  <c r="AO24" i="5"/>
  <c r="AQ24" i="5" s="1"/>
</calcChain>
</file>

<file path=xl/sharedStrings.xml><?xml version="1.0" encoding="utf-8"?>
<sst xmlns="http://schemas.openxmlformats.org/spreadsheetml/2006/main" count="100" uniqueCount="69">
  <si>
    <t>input</t>
  </si>
  <si>
    <t>time</t>
  </si>
  <si>
    <t>resolution [points]</t>
  </si>
  <si>
    <t>index</t>
  </si>
  <si>
    <t>max profile time [s]</t>
  </si>
  <si>
    <t>speed is our input but for simplicity we plot acceleration first by hand and then deduce everything else</t>
  </si>
  <si>
    <t>position total increment [rad]</t>
  </si>
  <si>
    <t>position [rads]</t>
  </si>
  <si>
    <t>speed[rad/s]</t>
  </si>
  <si>
    <t>acceleration [rad/s2]</t>
  </si>
  <si>
    <t>profile kinematics</t>
  </si>
  <si>
    <t>Profile dynamics</t>
  </si>
  <si>
    <t>torque [N/m]</t>
  </si>
  <si>
    <t>speed max [rad/s]</t>
  </si>
  <si>
    <t>acceleration max [rad/s2]</t>
  </si>
  <si>
    <t>resolutn in time [s]</t>
  </si>
  <si>
    <t>J inertia[km/m2]</t>
  </si>
  <si>
    <t>Kp</t>
  </si>
  <si>
    <t>Friction[Nm]</t>
  </si>
  <si>
    <t>Power</t>
  </si>
  <si>
    <t>KINEMATICS</t>
  </si>
  <si>
    <t>Dinamics</t>
  </si>
  <si>
    <t>OUTPUT</t>
  </si>
  <si>
    <t>INPUT</t>
  </si>
  <si>
    <t>efficiencia</t>
  </si>
  <si>
    <t>convertion ratio</t>
  </si>
  <si>
    <t xml:space="preserve">inclination </t>
  </si>
  <si>
    <t>efficiency</t>
  </si>
  <si>
    <t>friction torque</t>
  </si>
  <si>
    <t>inertia</t>
  </si>
  <si>
    <t>rated speed</t>
  </si>
  <si>
    <t>max speed</t>
  </si>
  <si>
    <t>rated torque</t>
  </si>
  <si>
    <t>max torque</t>
  </si>
  <si>
    <t>max interia ratio</t>
  </si>
  <si>
    <t>brake inertia</t>
  </si>
  <si>
    <t>power</t>
  </si>
  <si>
    <t>mass</t>
  </si>
  <si>
    <t>thermal constant</t>
  </si>
  <si>
    <t>max brake inertia</t>
  </si>
  <si>
    <t>max inertia</t>
  </si>
  <si>
    <t>kp</t>
  </si>
  <si>
    <t>effective speed</t>
  </si>
  <si>
    <t>effective torque</t>
  </si>
  <si>
    <t>without motor</t>
  </si>
  <si>
    <t>with motor</t>
  </si>
  <si>
    <t>without safety margin</t>
  </si>
  <si>
    <t>with safety margin</t>
  </si>
  <si>
    <t>J cylinder load</t>
  </si>
  <si>
    <t>J gear reducer</t>
  </si>
  <si>
    <t>J motor shaft</t>
  </si>
  <si>
    <t>J reflected</t>
  </si>
  <si>
    <t>J total</t>
  </si>
  <si>
    <t>DYNAMICS</t>
  </si>
  <si>
    <t>real profile</t>
  </si>
  <si>
    <t>max inertia ratio</t>
  </si>
  <si>
    <t>Overload level (Virtual temperature)</t>
  </si>
  <si>
    <t>Torque with margin [N/m]</t>
  </si>
  <si>
    <t>margin</t>
  </si>
  <si>
    <t>Overload level with margin</t>
  </si>
  <si>
    <t>Mn rated</t>
  </si>
  <si>
    <t>Mn max</t>
  </si>
  <si>
    <t>Speed [rpm]</t>
  </si>
  <si>
    <t>Torque [N·m]</t>
  </si>
  <si>
    <t>motor mx speed [rad/s]</t>
  </si>
  <si>
    <t>motor effective speed [rad/s]</t>
  </si>
  <si>
    <t>motor max torque [Nm]</t>
  </si>
  <si>
    <t>motor effective torque [Nm]</t>
  </si>
  <si>
    <t>motor inertia capability [ad]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</si>
</sst>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"/>
    <numFmt numFmtId="165" formatCode="0.0000"/>
    <numFmt numFmtId="166" formatCode="0.000"/>
    <numFmt numFmtId="167" formatCode="0.0000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/>
    <xf numFmtId="0" fontId="1" fillId="2" borderId="0" xfId="0" applyFont="1" applyFill="1"/>
    <xf numFmtId="165" fontId="1" fillId="2" borderId="0" xfId="0" applyNumberFormat="1" applyFont="1" applyFill="1"/>
    <xf numFmtId="168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8-49F8-8959-F1117879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93776"/>
        <c:axId val="690894192"/>
      </c:scatterChart>
      <c:valAx>
        <c:axId val="6908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4192"/>
        <c:crosses val="autoZero"/>
        <c:crossBetween val="midCat"/>
      </c:valAx>
      <c:valAx>
        <c:axId val="690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reducer'!$N$7:$N$157</c:f>
              <c:numCache>
                <c:formatCode>General</c:formatCode>
                <c:ptCount val="151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  <c:pt idx="25">
                  <c:v>11.25</c:v>
                </c:pt>
                <c:pt idx="26">
                  <c:v>11.25</c:v>
                </c:pt>
                <c:pt idx="27">
                  <c:v>11.25</c:v>
                </c:pt>
                <c:pt idx="28">
                  <c:v>11.25</c:v>
                </c:pt>
                <c:pt idx="29">
                  <c:v>11.25</c:v>
                </c:pt>
                <c:pt idx="30">
                  <c:v>11.25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11.25</c:v>
                </c:pt>
                <c:pt idx="40">
                  <c:v>11.25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11.25</c:v>
                </c:pt>
                <c:pt idx="45">
                  <c:v>11.25</c:v>
                </c:pt>
                <c:pt idx="46">
                  <c:v>11.25</c:v>
                </c:pt>
                <c:pt idx="47">
                  <c:v>11.25</c:v>
                </c:pt>
                <c:pt idx="48">
                  <c:v>11.25</c:v>
                </c:pt>
                <c:pt idx="49">
                  <c:v>11.25</c:v>
                </c:pt>
                <c:pt idx="50">
                  <c:v>11.25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-11.25</c:v>
                </c:pt>
                <c:pt idx="103">
                  <c:v>-11.25</c:v>
                </c:pt>
                <c:pt idx="104">
                  <c:v>-11.25</c:v>
                </c:pt>
                <c:pt idx="105">
                  <c:v>-11.25</c:v>
                </c:pt>
                <c:pt idx="106">
                  <c:v>-11.25</c:v>
                </c:pt>
                <c:pt idx="107">
                  <c:v>-11.25</c:v>
                </c:pt>
                <c:pt idx="108">
                  <c:v>-11.25</c:v>
                </c:pt>
                <c:pt idx="109">
                  <c:v>-11.25</c:v>
                </c:pt>
                <c:pt idx="110">
                  <c:v>-11.25</c:v>
                </c:pt>
                <c:pt idx="111">
                  <c:v>-11.25</c:v>
                </c:pt>
                <c:pt idx="112">
                  <c:v>-11.25</c:v>
                </c:pt>
                <c:pt idx="113">
                  <c:v>-11.25</c:v>
                </c:pt>
                <c:pt idx="114">
                  <c:v>-11.25</c:v>
                </c:pt>
                <c:pt idx="115">
                  <c:v>-11.25</c:v>
                </c:pt>
                <c:pt idx="116">
                  <c:v>-11.25</c:v>
                </c:pt>
                <c:pt idx="117">
                  <c:v>-11.25</c:v>
                </c:pt>
                <c:pt idx="118">
                  <c:v>-11.25</c:v>
                </c:pt>
                <c:pt idx="119">
                  <c:v>-11.25</c:v>
                </c:pt>
                <c:pt idx="120">
                  <c:v>-11.25</c:v>
                </c:pt>
                <c:pt idx="121">
                  <c:v>-11.25</c:v>
                </c:pt>
                <c:pt idx="122">
                  <c:v>-11.25</c:v>
                </c:pt>
                <c:pt idx="123">
                  <c:v>-11.25</c:v>
                </c:pt>
                <c:pt idx="124">
                  <c:v>-11.25</c:v>
                </c:pt>
                <c:pt idx="125">
                  <c:v>-11.25</c:v>
                </c:pt>
                <c:pt idx="126">
                  <c:v>-11.25</c:v>
                </c:pt>
                <c:pt idx="127">
                  <c:v>-11.25</c:v>
                </c:pt>
                <c:pt idx="128">
                  <c:v>-11.25</c:v>
                </c:pt>
                <c:pt idx="129">
                  <c:v>-11.25</c:v>
                </c:pt>
                <c:pt idx="130">
                  <c:v>-11.25</c:v>
                </c:pt>
                <c:pt idx="131">
                  <c:v>-11.25</c:v>
                </c:pt>
                <c:pt idx="132">
                  <c:v>-11.25</c:v>
                </c:pt>
                <c:pt idx="133">
                  <c:v>-11.25</c:v>
                </c:pt>
                <c:pt idx="134">
                  <c:v>-11.25</c:v>
                </c:pt>
                <c:pt idx="135">
                  <c:v>-11.25</c:v>
                </c:pt>
                <c:pt idx="136">
                  <c:v>-11.25</c:v>
                </c:pt>
                <c:pt idx="137">
                  <c:v>-11.25</c:v>
                </c:pt>
                <c:pt idx="138">
                  <c:v>-11.25</c:v>
                </c:pt>
                <c:pt idx="139">
                  <c:v>-11.25</c:v>
                </c:pt>
                <c:pt idx="140">
                  <c:v>-11.25</c:v>
                </c:pt>
                <c:pt idx="141">
                  <c:v>-11.25</c:v>
                </c:pt>
                <c:pt idx="142">
                  <c:v>-11.25</c:v>
                </c:pt>
                <c:pt idx="143">
                  <c:v>-11.25</c:v>
                </c:pt>
                <c:pt idx="144">
                  <c:v>-11.25</c:v>
                </c:pt>
                <c:pt idx="145">
                  <c:v>-11.25</c:v>
                </c:pt>
                <c:pt idx="146">
                  <c:v>-11.25</c:v>
                </c:pt>
                <c:pt idx="147">
                  <c:v>-11.25</c:v>
                </c:pt>
                <c:pt idx="148">
                  <c:v>-11.25</c:v>
                </c:pt>
                <c:pt idx="149">
                  <c:v>-11.25</c:v>
                </c:pt>
                <c:pt idx="150">
                  <c:v>-11.25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302-BC8A-8473CBC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31856"/>
        <c:axId val="683501024"/>
      </c:scatterChart>
      <c:valAx>
        <c:axId val="7941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1024"/>
        <c:crosses val="autoZero"/>
        <c:crossBetween val="midCat"/>
      </c:valAx>
      <c:valAx>
        <c:axId val="683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89651334115991E-2"/>
          <c:y val="0.10133879781420765"/>
          <c:w val="0.89578971458205148"/>
          <c:h val="0.82762295081967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 analysis I requirements'!$AO$50:$AO$51</c:f>
              <c:strCache>
                <c:ptCount val="2"/>
                <c:pt idx="0">
                  <c:v>Mn rated</c:v>
                </c:pt>
                <c:pt idx="1">
                  <c:v>Torque [N·m]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analysis I requirements'!$AN$52:$AN$64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1000</c:v>
                </c:pt>
                <c:pt idx="6">
                  <c:v>0</c:v>
                </c:pt>
                <c:pt idx="7">
                  <c:v>-1000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-1000</c:v>
                </c:pt>
                <c:pt idx="12">
                  <c:v>0</c:v>
                </c:pt>
              </c:numCache>
            </c:numRef>
          </c:xVal>
          <c:yVal>
            <c:numRef>
              <c:f>'motor analysis I requirements'!$AO$52:$AO$64</c:f>
              <c:numCache>
                <c:formatCode>General</c:formatCode>
                <c:ptCount val="13"/>
                <c:pt idx="0">
                  <c:v>28.7</c:v>
                </c:pt>
                <c:pt idx="1">
                  <c:v>28.7</c:v>
                </c:pt>
                <c:pt idx="2">
                  <c:v>14.35</c:v>
                </c:pt>
                <c:pt idx="3">
                  <c:v>0</c:v>
                </c:pt>
                <c:pt idx="4">
                  <c:v>-14.35</c:v>
                </c:pt>
                <c:pt idx="5">
                  <c:v>-28.7</c:v>
                </c:pt>
                <c:pt idx="6">
                  <c:v>-28.7</c:v>
                </c:pt>
                <c:pt idx="7">
                  <c:v>-28.7</c:v>
                </c:pt>
                <c:pt idx="8">
                  <c:v>-14.35</c:v>
                </c:pt>
                <c:pt idx="9">
                  <c:v>0</c:v>
                </c:pt>
                <c:pt idx="10">
                  <c:v>14.35</c:v>
                </c:pt>
                <c:pt idx="11">
                  <c:v>28.7</c:v>
                </c:pt>
                <c:pt idx="12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390-86B4-50956468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9504"/>
        <c:axId val="871717824"/>
      </c:scatterChart>
      <c:valAx>
        <c:axId val="8717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7824"/>
        <c:crosses val="autoZero"/>
        <c:crossBetween val="midCat"/>
      </c:valAx>
      <c:valAx>
        <c:axId val="871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08782263381009"/>
          <c:y val="0.92888052895649054"/>
          <c:w val="0.3111253301079035"/>
          <c:h val="4.1015910952102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II judgment'!$K$6</c:f>
              <c:strCache>
                <c:ptCount val="1"/>
                <c:pt idx="0">
                  <c:v>torque [N/m]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II judgment'!$J$7:$J$1232</c:f>
              <c:numCache>
                <c:formatCode>0.00000</c:formatCode>
                <c:ptCount val="1226"/>
                <c:pt idx="0">
                  <c:v>0</c:v>
                </c:pt>
                <c:pt idx="1">
                  <c:v>0.16333333333333333</c:v>
                </c:pt>
                <c:pt idx="2">
                  <c:v>0.32666666666666666</c:v>
                </c:pt>
                <c:pt idx="3">
                  <c:v>0.49</c:v>
                </c:pt>
                <c:pt idx="4">
                  <c:v>0.65333333333333332</c:v>
                </c:pt>
                <c:pt idx="5">
                  <c:v>0.81666666666666665</c:v>
                </c:pt>
                <c:pt idx="6">
                  <c:v>0.98</c:v>
                </c:pt>
                <c:pt idx="7">
                  <c:v>1.1433333333333333</c:v>
                </c:pt>
                <c:pt idx="8">
                  <c:v>1.3066666666666666</c:v>
                </c:pt>
                <c:pt idx="9">
                  <c:v>1.47</c:v>
                </c:pt>
                <c:pt idx="10">
                  <c:v>1.6333333333333333</c:v>
                </c:pt>
                <c:pt idx="11">
                  <c:v>1.7966666666666666</c:v>
                </c:pt>
                <c:pt idx="12">
                  <c:v>1.96</c:v>
                </c:pt>
                <c:pt idx="13">
                  <c:v>2.1233333333333331</c:v>
                </c:pt>
                <c:pt idx="14">
                  <c:v>2.2866666666666662</c:v>
                </c:pt>
                <c:pt idx="15">
                  <c:v>2.4499999999999993</c:v>
                </c:pt>
                <c:pt idx="16">
                  <c:v>2.6133333333333324</c:v>
                </c:pt>
                <c:pt idx="17">
                  <c:v>2.7766666666666655</c:v>
                </c:pt>
                <c:pt idx="18">
                  <c:v>2.9399999999999986</c:v>
                </c:pt>
                <c:pt idx="19">
                  <c:v>3.1033333333333317</c:v>
                </c:pt>
                <c:pt idx="20">
                  <c:v>3.2666666666666648</c:v>
                </c:pt>
                <c:pt idx="21">
                  <c:v>3.4299999999999979</c:v>
                </c:pt>
                <c:pt idx="22">
                  <c:v>3.593333333333331</c:v>
                </c:pt>
                <c:pt idx="23">
                  <c:v>3.7566666666666642</c:v>
                </c:pt>
                <c:pt idx="24">
                  <c:v>3.9199999999999973</c:v>
                </c:pt>
                <c:pt idx="25">
                  <c:v>4.0833333333333304</c:v>
                </c:pt>
                <c:pt idx="26">
                  <c:v>4.2466666666666635</c:v>
                </c:pt>
                <c:pt idx="27">
                  <c:v>4.4099999999999966</c:v>
                </c:pt>
                <c:pt idx="28">
                  <c:v>4.5733333333333297</c:v>
                </c:pt>
                <c:pt idx="29">
                  <c:v>4.7366666666666628</c:v>
                </c:pt>
                <c:pt idx="30">
                  <c:v>4.8999999999999959</c:v>
                </c:pt>
                <c:pt idx="31">
                  <c:v>5.063333333333329</c:v>
                </c:pt>
                <c:pt idx="32">
                  <c:v>5.2266666666666621</c:v>
                </c:pt>
                <c:pt idx="33">
                  <c:v>5.3899999999999952</c:v>
                </c:pt>
                <c:pt idx="34">
                  <c:v>5.5533333333333283</c:v>
                </c:pt>
                <c:pt idx="35">
                  <c:v>5.7166666666666615</c:v>
                </c:pt>
                <c:pt idx="36">
                  <c:v>5.8799999999999946</c:v>
                </c:pt>
                <c:pt idx="37">
                  <c:v>6.0433333333333277</c:v>
                </c:pt>
                <c:pt idx="38">
                  <c:v>6.2066666666666608</c:v>
                </c:pt>
                <c:pt idx="39">
                  <c:v>6.3699999999999939</c:v>
                </c:pt>
                <c:pt idx="40">
                  <c:v>6.533333333333327</c:v>
                </c:pt>
                <c:pt idx="41">
                  <c:v>6.6966666666666601</c:v>
                </c:pt>
                <c:pt idx="42">
                  <c:v>6.8599999999999932</c:v>
                </c:pt>
                <c:pt idx="43">
                  <c:v>7.0233333333333263</c:v>
                </c:pt>
                <c:pt idx="44">
                  <c:v>7.1866666666666594</c:v>
                </c:pt>
                <c:pt idx="45">
                  <c:v>7.3499999999999925</c:v>
                </c:pt>
                <c:pt idx="46">
                  <c:v>7.5133333333333256</c:v>
                </c:pt>
                <c:pt idx="47">
                  <c:v>7.6766666666666588</c:v>
                </c:pt>
                <c:pt idx="48">
                  <c:v>7.8399999999999919</c:v>
                </c:pt>
                <c:pt idx="49">
                  <c:v>8.003333333333325</c:v>
                </c:pt>
                <c:pt idx="50">
                  <c:v>8.166666666666659</c:v>
                </c:pt>
                <c:pt idx="51">
                  <c:v>8.329999999999993</c:v>
                </c:pt>
                <c:pt idx="52">
                  <c:v>8.493333333333327</c:v>
                </c:pt>
                <c:pt idx="53">
                  <c:v>8.656666666666661</c:v>
                </c:pt>
                <c:pt idx="54">
                  <c:v>8.819999999999995</c:v>
                </c:pt>
                <c:pt idx="55">
                  <c:v>8.983333333333329</c:v>
                </c:pt>
                <c:pt idx="56">
                  <c:v>9.1466666666666629</c:v>
                </c:pt>
                <c:pt idx="57">
                  <c:v>9.3099999999999969</c:v>
                </c:pt>
                <c:pt idx="58">
                  <c:v>9.4733333333333309</c:v>
                </c:pt>
                <c:pt idx="59">
                  <c:v>9.6366666666666649</c:v>
                </c:pt>
                <c:pt idx="60">
                  <c:v>9.7999999999999989</c:v>
                </c:pt>
                <c:pt idx="61">
                  <c:v>9.9633333333333329</c:v>
                </c:pt>
                <c:pt idx="62">
                  <c:v>10.126666666666667</c:v>
                </c:pt>
                <c:pt idx="63">
                  <c:v>10.290000000000001</c:v>
                </c:pt>
                <c:pt idx="64">
                  <c:v>10.453333333333335</c:v>
                </c:pt>
                <c:pt idx="65">
                  <c:v>10.616666666666669</c:v>
                </c:pt>
                <c:pt idx="66">
                  <c:v>10.780000000000003</c:v>
                </c:pt>
                <c:pt idx="67">
                  <c:v>10.943333333333337</c:v>
                </c:pt>
                <c:pt idx="68">
                  <c:v>11.106666666666671</c:v>
                </c:pt>
                <c:pt idx="69">
                  <c:v>11.270000000000005</c:v>
                </c:pt>
                <c:pt idx="70">
                  <c:v>11.433333333333339</c:v>
                </c:pt>
                <c:pt idx="71">
                  <c:v>11.596666666666673</c:v>
                </c:pt>
                <c:pt idx="72">
                  <c:v>11.760000000000007</c:v>
                </c:pt>
                <c:pt idx="73">
                  <c:v>11.923333333333341</c:v>
                </c:pt>
                <c:pt idx="74">
                  <c:v>12.086666666666675</c:v>
                </c:pt>
                <c:pt idx="75">
                  <c:v>12.250000000000009</c:v>
                </c:pt>
                <c:pt idx="76">
                  <c:v>12.413333333333343</c:v>
                </c:pt>
                <c:pt idx="77">
                  <c:v>12.576666666666677</c:v>
                </c:pt>
                <c:pt idx="78">
                  <c:v>12.740000000000011</c:v>
                </c:pt>
                <c:pt idx="79">
                  <c:v>12.903333333333345</c:v>
                </c:pt>
                <c:pt idx="80">
                  <c:v>13.066666666666679</c:v>
                </c:pt>
                <c:pt idx="81">
                  <c:v>13.230000000000013</c:v>
                </c:pt>
                <c:pt idx="82">
                  <c:v>13.393333333333347</c:v>
                </c:pt>
                <c:pt idx="83">
                  <c:v>13.556666666666681</c:v>
                </c:pt>
                <c:pt idx="84">
                  <c:v>13.720000000000015</c:v>
                </c:pt>
                <c:pt idx="85">
                  <c:v>13.883333333333349</c:v>
                </c:pt>
                <c:pt idx="86">
                  <c:v>14.046666666666683</c:v>
                </c:pt>
                <c:pt idx="87">
                  <c:v>14.210000000000017</c:v>
                </c:pt>
                <c:pt idx="88">
                  <c:v>14.373333333333351</c:v>
                </c:pt>
                <c:pt idx="89">
                  <c:v>14.536666666666685</c:v>
                </c:pt>
                <c:pt idx="90">
                  <c:v>14.700000000000019</c:v>
                </c:pt>
                <c:pt idx="91">
                  <c:v>14.863333333333353</c:v>
                </c:pt>
                <c:pt idx="92">
                  <c:v>15.026666666666687</c:v>
                </c:pt>
                <c:pt idx="93">
                  <c:v>15.190000000000021</c:v>
                </c:pt>
                <c:pt idx="94">
                  <c:v>15.353333333333355</c:v>
                </c:pt>
                <c:pt idx="95">
                  <c:v>15.516666666666689</c:v>
                </c:pt>
                <c:pt idx="96">
                  <c:v>15.680000000000023</c:v>
                </c:pt>
                <c:pt idx="97">
                  <c:v>15.843333333333357</c:v>
                </c:pt>
                <c:pt idx="98">
                  <c:v>16.006666666666689</c:v>
                </c:pt>
                <c:pt idx="99">
                  <c:v>16.170000000000023</c:v>
                </c:pt>
                <c:pt idx="100">
                  <c:v>16.333333333333357</c:v>
                </c:pt>
                <c:pt idx="101">
                  <c:v>16.496666666666691</c:v>
                </c:pt>
                <c:pt idx="102">
                  <c:v>16.660000000000025</c:v>
                </c:pt>
                <c:pt idx="103">
                  <c:v>16.823333333333359</c:v>
                </c:pt>
                <c:pt idx="104">
                  <c:v>16.986666666666693</c:v>
                </c:pt>
                <c:pt idx="105">
                  <c:v>17.150000000000027</c:v>
                </c:pt>
                <c:pt idx="106">
                  <c:v>17.313333333333361</c:v>
                </c:pt>
                <c:pt idx="107">
                  <c:v>17.476666666666695</c:v>
                </c:pt>
                <c:pt idx="108">
                  <c:v>17.640000000000029</c:v>
                </c:pt>
                <c:pt idx="109">
                  <c:v>17.803333333333363</c:v>
                </c:pt>
                <c:pt idx="110">
                  <c:v>17.966666666666697</c:v>
                </c:pt>
                <c:pt idx="111">
                  <c:v>18.130000000000031</c:v>
                </c:pt>
                <c:pt idx="112">
                  <c:v>18.293333333333365</c:v>
                </c:pt>
                <c:pt idx="113">
                  <c:v>18.456666666666699</c:v>
                </c:pt>
                <c:pt idx="114">
                  <c:v>18.620000000000033</c:v>
                </c:pt>
                <c:pt idx="115">
                  <c:v>18.783333333333367</c:v>
                </c:pt>
                <c:pt idx="116">
                  <c:v>18.946666666666701</c:v>
                </c:pt>
                <c:pt idx="117">
                  <c:v>19.110000000000035</c:v>
                </c:pt>
                <c:pt idx="118">
                  <c:v>19.273333333333369</c:v>
                </c:pt>
                <c:pt idx="119">
                  <c:v>19.436666666666703</c:v>
                </c:pt>
                <c:pt idx="120">
                  <c:v>19.600000000000037</c:v>
                </c:pt>
                <c:pt idx="121">
                  <c:v>19.763333333333371</c:v>
                </c:pt>
                <c:pt idx="122">
                  <c:v>19.926666666666705</c:v>
                </c:pt>
                <c:pt idx="123">
                  <c:v>20.090000000000039</c:v>
                </c:pt>
                <c:pt idx="124">
                  <c:v>20.253333333333373</c:v>
                </c:pt>
                <c:pt idx="125">
                  <c:v>20.416666666666707</c:v>
                </c:pt>
                <c:pt idx="126">
                  <c:v>20.580000000000041</c:v>
                </c:pt>
                <c:pt idx="127">
                  <c:v>20.743333333333375</c:v>
                </c:pt>
                <c:pt idx="128">
                  <c:v>20.906666666666709</c:v>
                </c:pt>
                <c:pt idx="129">
                  <c:v>21.070000000000043</c:v>
                </c:pt>
                <c:pt idx="130">
                  <c:v>21.233333333333377</c:v>
                </c:pt>
                <c:pt idx="131">
                  <c:v>21.396666666666711</c:v>
                </c:pt>
                <c:pt idx="132">
                  <c:v>21.560000000000045</c:v>
                </c:pt>
                <c:pt idx="133">
                  <c:v>21.723333333333379</c:v>
                </c:pt>
                <c:pt idx="134">
                  <c:v>21.886666666666713</c:v>
                </c:pt>
                <c:pt idx="135">
                  <c:v>22.050000000000047</c:v>
                </c:pt>
                <c:pt idx="136">
                  <c:v>22.213333333333381</c:v>
                </c:pt>
                <c:pt idx="137">
                  <c:v>22.376666666666715</c:v>
                </c:pt>
                <c:pt idx="138">
                  <c:v>22.540000000000049</c:v>
                </c:pt>
                <c:pt idx="139">
                  <c:v>22.703333333333383</c:v>
                </c:pt>
                <c:pt idx="140">
                  <c:v>22.866666666666717</c:v>
                </c:pt>
                <c:pt idx="141">
                  <c:v>23.030000000000051</c:v>
                </c:pt>
                <c:pt idx="142">
                  <c:v>23.193333333333385</c:v>
                </c:pt>
                <c:pt idx="143">
                  <c:v>23.356666666666719</c:v>
                </c:pt>
                <c:pt idx="144">
                  <c:v>23.520000000000053</c:v>
                </c:pt>
                <c:pt idx="145">
                  <c:v>23.683333333333387</c:v>
                </c:pt>
                <c:pt idx="146">
                  <c:v>23.846666666666721</c:v>
                </c:pt>
                <c:pt idx="147">
                  <c:v>24.010000000000055</c:v>
                </c:pt>
                <c:pt idx="148">
                  <c:v>24.173333333333389</c:v>
                </c:pt>
                <c:pt idx="149">
                  <c:v>24.336666666666723</c:v>
                </c:pt>
                <c:pt idx="150">
                  <c:v>24.500000000000057</c:v>
                </c:pt>
                <c:pt idx="151">
                  <c:v>24.663333333333391</c:v>
                </c:pt>
                <c:pt idx="152">
                  <c:v>24.826666666666725</c:v>
                </c:pt>
                <c:pt idx="153">
                  <c:v>24.990000000000059</c:v>
                </c:pt>
                <c:pt idx="154">
                  <c:v>25.153333333333393</c:v>
                </c:pt>
                <c:pt idx="155">
                  <c:v>25.316666666666727</c:v>
                </c:pt>
                <c:pt idx="156">
                  <c:v>25.480000000000061</c:v>
                </c:pt>
                <c:pt idx="157">
                  <c:v>25.643333333333395</c:v>
                </c:pt>
                <c:pt idx="158">
                  <c:v>25.806666666666729</c:v>
                </c:pt>
                <c:pt idx="159">
                  <c:v>25.970000000000063</c:v>
                </c:pt>
                <c:pt idx="160">
                  <c:v>26.133333333333397</c:v>
                </c:pt>
                <c:pt idx="161">
                  <c:v>26.296666666666731</c:v>
                </c:pt>
                <c:pt idx="162">
                  <c:v>26.460000000000065</c:v>
                </c:pt>
                <c:pt idx="163">
                  <c:v>26.623333333333399</c:v>
                </c:pt>
                <c:pt idx="164">
                  <c:v>26.786666666666733</c:v>
                </c:pt>
                <c:pt idx="165">
                  <c:v>26.950000000000067</c:v>
                </c:pt>
                <c:pt idx="166">
                  <c:v>27.113333333333401</c:v>
                </c:pt>
                <c:pt idx="167">
                  <c:v>27.276666666666735</c:v>
                </c:pt>
                <c:pt idx="168">
                  <c:v>27.440000000000069</c:v>
                </c:pt>
                <c:pt idx="169">
                  <c:v>27.603333333333403</c:v>
                </c:pt>
                <c:pt idx="170">
                  <c:v>27.766666666666737</c:v>
                </c:pt>
                <c:pt idx="171">
                  <c:v>27.930000000000071</c:v>
                </c:pt>
                <c:pt idx="172">
                  <c:v>28.093333333333405</c:v>
                </c:pt>
                <c:pt idx="173">
                  <c:v>28.256666666666739</c:v>
                </c:pt>
                <c:pt idx="174">
                  <c:v>28.420000000000073</c:v>
                </c:pt>
                <c:pt idx="175">
                  <c:v>28.583333333333407</c:v>
                </c:pt>
                <c:pt idx="176">
                  <c:v>28.746666666666741</c:v>
                </c:pt>
                <c:pt idx="177">
                  <c:v>28.910000000000075</c:v>
                </c:pt>
                <c:pt idx="178">
                  <c:v>29.073333333333409</c:v>
                </c:pt>
                <c:pt idx="179">
                  <c:v>29.236666666666743</c:v>
                </c:pt>
                <c:pt idx="180">
                  <c:v>29.400000000000077</c:v>
                </c:pt>
                <c:pt idx="181">
                  <c:v>29.563333333333411</c:v>
                </c:pt>
                <c:pt idx="182">
                  <c:v>29.726666666666745</c:v>
                </c:pt>
                <c:pt idx="183">
                  <c:v>29.890000000000079</c:v>
                </c:pt>
                <c:pt idx="184">
                  <c:v>30.053333333333413</c:v>
                </c:pt>
                <c:pt idx="185">
                  <c:v>30.216666666666747</c:v>
                </c:pt>
                <c:pt idx="186">
                  <c:v>30.380000000000081</c:v>
                </c:pt>
                <c:pt idx="187">
                  <c:v>30.543333333333415</c:v>
                </c:pt>
                <c:pt idx="188">
                  <c:v>30.706666666666749</c:v>
                </c:pt>
                <c:pt idx="189">
                  <c:v>30.870000000000083</c:v>
                </c:pt>
                <c:pt idx="190">
                  <c:v>31.033333333333417</c:v>
                </c:pt>
                <c:pt idx="191">
                  <c:v>31.196666666666751</c:v>
                </c:pt>
                <c:pt idx="192">
                  <c:v>31.360000000000085</c:v>
                </c:pt>
                <c:pt idx="193">
                  <c:v>31.523333333333419</c:v>
                </c:pt>
                <c:pt idx="194">
                  <c:v>31.686666666666753</c:v>
                </c:pt>
                <c:pt idx="195">
                  <c:v>31.850000000000087</c:v>
                </c:pt>
                <c:pt idx="196">
                  <c:v>32.013333333333421</c:v>
                </c:pt>
                <c:pt idx="197">
                  <c:v>32.176666666666755</c:v>
                </c:pt>
                <c:pt idx="198">
                  <c:v>32.340000000000089</c:v>
                </c:pt>
                <c:pt idx="199">
                  <c:v>32.503333333333423</c:v>
                </c:pt>
                <c:pt idx="200">
                  <c:v>32.666666666666757</c:v>
                </c:pt>
                <c:pt idx="201">
                  <c:v>32.830000000000091</c:v>
                </c:pt>
                <c:pt idx="202">
                  <c:v>32.993333333333425</c:v>
                </c:pt>
                <c:pt idx="203">
                  <c:v>33.156666666666759</c:v>
                </c:pt>
                <c:pt idx="204">
                  <c:v>33.320000000000093</c:v>
                </c:pt>
                <c:pt idx="205">
                  <c:v>33.483333333333427</c:v>
                </c:pt>
                <c:pt idx="206">
                  <c:v>33.646666666666761</c:v>
                </c:pt>
                <c:pt idx="207">
                  <c:v>33.810000000000095</c:v>
                </c:pt>
                <c:pt idx="208">
                  <c:v>33.973333333333429</c:v>
                </c:pt>
                <c:pt idx="209">
                  <c:v>34.136666666666763</c:v>
                </c:pt>
                <c:pt idx="210">
                  <c:v>34.300000000000097</c:v>
                </c:pt>
                <c:pt idx="211">
                  <c:v>34.463333333333431</c:v>
                </c:pt>
                <c:pt idx="212">
                  <c:v>34.626666666666765</c:v>
                </c:pt>
                <c:pt idx="213">
                  <c:v>34.790000000000099</c:v>
                </c:pt>
                <c:pt idx="214">
                  <c:v>34.953333333333433</c:v>
                </c:pt>
                <c:pt idx="215">
                  <c:v>35.116666666666767</c:v>
                </c:pt>
                <c:pt idx="216">
                  <c:v>35.280000000000101</c:v>
                </c:pt>
                <c:pt idx="217">
                  <c:v>35.443333333333435</c:v>
                </c:pt>
                <c:pt idx="218">
                  <c:v>35.606666666666769</c:v>
                </c:pt>
                <c:pt idx="219">
                  <c:v>35.770000000000103</c:v>
                </c:pt>
                <c:pt idx="220">
                  <c:v>35.933333333333437</c:v>
                </c:pt>
                <c:pt idx="221">
                  <c:v>36.096666666666771</c:v>
                </c:pt>
                <c:pt idx="222">
                  <c:v>36.260000000000105</c:v>
                </c:pt>
                <c:pt idx="223">
                  <c:v>36.423333333333439</c:v>
                </c:pt>
                <c:pt idx="224">
                  <c:v>36.586666666666773</c:v>
                </c:pt>
                <c:pt idx="225">
                  <c:v>36.750000000000107</c:v>
                </c:pt>
                <c:pt idx="226">
                  <c:v>36.913333333333441</c:v>
                </c:pt>
                <c:pt idx="227">
                  <c:v>37.076666666666775</c:v>
                </c:pt>
                <c:pt idx="228">
                  <c:v>37.240000000000109</c:v>
                </c:pt>
                <c:pt idx="229">
                  <c:v>37.403333333333443</c:v>
                </c:pt>
                <c:pt idx="230">
                  <c:v>37.566666666666777</c:v>
                </c:pt>
                <c:pt idx="231">
                  <c:v>37.730000000000111</c:v>
                </c:pt>
                <c:pt idx="232">
                  <c:v>37.893333333333445</c:v>
                </c:pt>
                <c:pt idx="233">
                  <c:v>38.056666666666779</c:v>
                </c:pt>
                <c:pt idx="234">
                  <c:v>38.220000000000113</c:v>
                </c:pt>
                <c:pt idx="235">
                  <c:v>38.383333333333447</c:v>
                </c:pt>
                <c:pt idx="236">
                  <c:v>38.546666666666781</c:v>
                </c:pt>
                <c:pt idx="237">
                  <c:v>38.710000000000115</c:v>
                </c:pt>
                <c:pt idx="238">
                  <c:v>38.873333333333449</c:v>
                </c:pt>
                <c:pt idx="239">
                  <c:v>39.036666666666783</c:v>
                </c:pt>
                <c:pt idx="240">
                  <c:v>39.200000000000117</c:v>
                </c:pt>
                <c:pt idx="241">
                  <c:v>39.363333333333451</c:v>
                </c:pt>
                <c:pt idx="242">
                  <c:v>39.526666666666785</c:v>
                </c:pt>
                <c:pt idx="243">
                  <c:v>39.690000000000119</c:v>
                </c:pt>
                <c:pt idx="244">
                  <c:v>39.853333333333453</c:v>
                </c:pt>
                <c:pt idx="245">
                  <c:v>40.016666666666787</c:v>
                </c:pt>
                <c:pt idx="246">
                  <c:v>40.180000000000121</c:v>
                </c:pt>
                <c:pt idx="247">
                  <c:v>40.343333333333455</c:v>
                </c:pt>
                <c:pt idx="248">
                  <c:v>40.506666666666789</c:v>
                </c:pt>
                <c:pt idx="249">
                  <c:v>40.670000000000122</c:v>
                </c:pt>
                <c:pt idx="250">
                  <c:v>40.833333333333456</c:v>
                </c:pt>
                <c:pt idx="251">
                  <c:v>40.99666666666679</c:v>
                </c:pt>
                <c:pt idx="252">
                  <c:v>41.160000000000124</c:v>
                </c:pt>
                <c:pt idx="253">
                  <c:v>41.323333333333458</c:v>
                </c:pt>
                <c:pt idx="254">
                  <c:v>41.486666666666792</c:v>
                </c:pt>
                <c:pt idx="255">
                  <c:v>41.650000000000126</c:v>
                </c:pt>
                <c:pt idx="256">
                  <c:v>41.81333333333346</c:v>
                </c:pt>
                <c:pt idx="257">
                  <c:v>41.976666666666794</c:v>
                </c:pt>
                <c:pt idx="258">
                  <c:v>42.140000000000128</c:v>
                </c:pt>
                <c:pt idx="259">
                  <c:v>42.303333333333462</c:v>
                </c:pt>
                <c:pt idx="260">
                  <c:v>42.466666666666796</c:v>
                </c:pt>
                <c:pt idx="261">
                  <c:v>42.63000000000013</c:v>
                </c:pt>
                <c:pt idx="262">
                  <c:v>42.793333333333464</c:v>
                </c:pt>
                <c:pt idx="263">
                  <c:v>42.956666666666798</c:v>
                </c:pt>
                <c:pt idx="264">
                  <c:v>43.120000000000132</c:v>
                </c:pt>
                <c:pt idx="265">
                  <c:v>43.283333333333466</c:v>
                </c:pt>
                <c:pt idx="266">
                  <c:v>43.4466666666668</c:v>
                </c:pt>
                <c:pt idx="267">
                  <c:v>43.610000000000134</c:v>
                </c:pt>
                <c:pt idx="268">
                  <c:v>43.773333333333468</c:v>
                </c:pt>
                <c:pt idx="269">
                  <c:v>43.936666666666802</c:v>
                </c:pt>
                <c:pt idx="270">
                  <c:v>44.100000000000136</c:v>
                </c:pt>
                <c:pt idx="271">
                  <c:v>44.26333333333347</c:v>
                </c:pt>
                <c:pt idx="272">
                  <c:v>44.426666666666804</c:v>
                </c:pt>
                <c:pt idx="273">
                  <c:v>44.590000000000138</c:v>
                </c:pt>
                <c:pt idx="274">
                  <c:v>44.753333333333472</c:v>
                </c:pt>
                <c:pt idx="275">
                  <c:v>44.916666666666806</c:v>
                </c:pt>
                <c:pt idx="276">
                  <c:v>45.08000000000014</c:v>
                </c:pt>
                <c:pt idx="277">
                  <c:v>45.243333333333474</c:v>
                </c:pt>
                <c:pt idx="278">
                  <c:v>45.406666666666808</c:v>
                </c:pt>
                <c:pt idx="279">
                  <c:v>45.570000000000142</c:v>
                </c:pt>
                <c:pt idx="280">
                  <c:v>45.733333333333476</c:v>
                </c:pt>
                <c:pt idx="281">
                  <c:v>45.89666666666681</c:v>
                </c:pt>
                <c:pt idx="282">
                  <c:v>46.060000000000144</c:v>
                </c:pt>
                <c:pt idx="283">
                  <c:v>46.223333333333478</c:v>
                </c:pt>
                <c:pt idx="284">
                  <c:v>46.386666666666812</c:v>
                </c:pt>
                <c:pt idx="285">
                  <c:v>46.550000000000146</c:v>
                </c:pt>
                <c:pt idx="286">
                  <c:v>46.71333333333348</c:v>
                </c:pt>
                <c:pt idx="287">
                  <c:v>46.876666666666814</c:v>
                </c:pt>
                <c:pt idx="288">
                  <c:v>47.040000000000148</c:v>
                </c:pt>
                <c:pt idx="289">
                  <c:v>47.203333333333482</c:v>
                </c:pt>
                <c:pt idx="290">
                  <c:v>47.366666666666816</c:v>
                </c:pt>
                <c:pt idx="291">
                  <c:v>47.53000000000015</c:v>
                </c:pt>
                <c:pt idx="292">
                  <c:v>47.693333333333484</c:v>
                </c:pt>
                <c:pt idx="293">
                  <c:v>47.856666666666818</c:v>
                </c:pt>
                <c:pt idx="294">
                  <c:v>48.020000000000152</c:v>
                </c:pt>
                <c:pt idx="295">
                  <c:v>48.183333333333486</c:v>
                </c:pt>
                <c:pt idx="296">
                  <c:v>48.34666666666682</c:v>
                </c:pt>
                <c:pt idx="297">
                  <c:v>48.510000000000154</c:v>
                </c:pt>
                <c:pt idx="298">
                  <c:v>48.673333333333488</c:v>
                </c:pt>
                <c:pt idx="299">
                  <c:v>48.836666666666822</c:v>
                </c:pt>
                <c:pt idx="300">
                  <c:v>49.000000000000156</c:v>
                </c:pt>
                <c:pt idx="301">
                  <c:v>49.16333333333349</c:v>
                </c:pt>
                <c:pt idx="302">
                  <c:v>49.326666666666824</c:v>
                </c:pt>
                <c:pt idx="303">
                  <c:v>49.490000000000158</c:v>
                </c:pt>
                <c:pt idx="304">
                  <c:v>49.653333333333492</c:v>
                </c:pt>
                <c:pt idx="305">
                  <c:v>49.816666666666826</c:v>
                </c:pt>
                <c:pt idx="306">
                  <c:v>49.98000000000016</c:v>
                </c:pt>
                <c:pt idx="307">
                  <c:v>50.143333333333494</c:v>
                </c:pt>
                <c:pt idx="308">
                  <c:v>50.306666666666828</c:v>
                </c:pt>
                <c:pt idx="309">
                  <c:v>50.470000000000162</c:v>
                </c:pt>
                <c:pt idx="310">
                  <c:v>50.633333333333496</c:v>
                </c:pt>
                <c:pt idx="311">
                  <c:v>50.79666666666683</c:v>
                </c:pt>
                <c:pt idx="312">
                  <c:v>50.960000000000164</c:v>
                </c:pt>
                <c:pt idx="313">
                  <c:v>51.123333333333498</c:v>
                </c:pt>
                <c:pt idx="314">
                  <c:v>51.286666666666832</c:v>
                </c:pt>
                <c:pt idx="315">
                  <c:v>51.450000000000166</c:v>
                </c:pt>
                <c:pt idx="316">
                  <c:v>51.6133333333335</c:v>
                </c:pt>
                <c:pt idx="317">
                  <c:v>51.776666666666834</c:v>
                </c:pt>
                <c:pt idx="318">
                  <c:v>51.940000000000168</c:v>
                </c:pt>
                <c:pt idx="319">
                  <c:v>52.103333333333502</c:v>
                </c:pt>
                <c:pt idx="320">
                  <c:v>52.266666666666836</c:v>
                </c:pt>
                <c:pt idx="321">
                  <c:v>52.43000000000017</c:v>
                </c:pt>
                <c:pt idx="322">
                  <c:v>52.593333333333504</c:v>
                </c:pt>
                <c:pt idx="323">
                  <c:v>52.756666666666838</c:v>
                </c:pt>
                <c:pt idx="324">
                  <c:v>52.920000000000172</c:v>
                </c:pt>
                <c:pt idx="325">
                  <c:v>53.083333333333506</c:v>
                </c:pt>
                <c:pt idx="326">
                  <c:v>53.24666666666684</c:v>
                </c:pt>
                <c:pt idx="327">
                  <c:v>53.410000000000174</c:v>
                </c:pt>
                <c:pt idx="328">
                  <c:v>53.573333333333508</c:v>
                </c:pt>
                <c:pt idx="329">
                  <c:v>53.736666666666842</c:v>
                </c:pt>
                <c:pt idx="330">
                  <c:v>53.900000000000176</c:v>
                </c:pt>
                <c:pt idx="331">
                  <c:v>54.06333333333351</c:v>
                </c:pt>
                <c:pt idx="332">
                  <c:v>54.226666666666844</c:v>
                </c:pt>
                <c:pt idx="333">
                  <c:v>54.390000000000178</c:v>
                </c:pt>
                <c:pt idx="334">
                  <c:v>54.553333333333512</c:v>
                </c:pt>
                <c:pt idx="335">
                  <c:v>54.716666666666846</c:v>
                </c:pt>
                <c:pt idx="336">
                  <c:v>54.88000000000018</c:v>
                </c:pt>
                <c:pt idx="337">
                  <c:v>55.043333333333514</c:v>
                </c:pt>
                <c:pt idx="338">
                  <c:v>55.206666666666848</c:v>
                </c:pt>
                <c:pt idx="339">
                  <c:v>55.370000000000182</c:v>
                </c:pt>
                <c:pt idx="340">
                  <c:v>55.533333333333516</c:v>
                </c:pt>
                <c:pt idx="341">
                  <c:v>55.69666666666685</c:v>
                </c:pt>
                <c:pt idx="342">
                  <c:v>55.860000000000184</c:v>
                </c:pt>
                <c:pt idx="343">
                  <c:v>56.023333333333518</c:v>
                </c:pt>
                <c:pt idx="344">
                  <c:v>56.186666666666852</c:v>
                </c:pt>
                <c:pt idx="345">
                  <c:v>56.350000000000186</c:v>
                </c:pt>
                <c:pt idx="346">
                  <c:v>56.51333333333352</c:v>
                </c:pt>
                <c:pt idx="347">
                  <c:v>56.676666666666854</c:v>
                </c:pt>
                <c:pt idx="348">
                  <c:v>56.840000000000188</c:v>
                </c:pt>
                <c:pt idx="349">
                  <c:v>57.003333333333522</c:v>
                </c:pt>
                <c:pt idx="350">
                  <c:v>57.166666666666856</c:v>
                </c:pt>
                <c:pt idx="351">
                  <c:v>57.33000000000019</c:v>
                </c:pt>
                <c:pt idx="352">
                  <c:v>57.493333333333524</c:v>
                </c:pt>
                <c:pt idx="353">
                  <c:v>57.656666666666858</c:v>
                </c:pt>
                <c:pt idx="354">
                  <c:v>57.820000000000192</c:v>
                </c:pt>
                <c:pt idx="355">
                  <c:v>57.983333333333526</c:v>
                </c:pt>
                <c:pt idx="356">
                  <c:v>58.14666666666686</c:v>
                </c:pt>
                <c:pt idx="357">
                  <c:v>58.310000000000194</c:v>
                </c:pt>
                <c:pt idx="358">
                  <c:v>58.473333333333528</c:v>
                </c:pt>
                <c:pt idx="359">
                  <c:v>58.636666666666862</c:v>
                </c:pt>
                <c:pt idx="360">
                  <c:v>58.800000000000196</c:v>
                </c:pt>
                <c:pt idx="361">
                  <c:v>58.96333333333353</c:v>
                </c:pt>
                <c:pt idx="362">
                  <c:v>59.126666666666864</c:v>
                </c:pt>
                <c:pt idx="363">
                  <c:v>59.290000000000198</c:v>
                </c:pt>
                <c:pt idx="364">
                  <c:v>59.453333333333532</c:v>
                </c:pt>
                <c:pt idx="365">
                  <c:v>59.616666666666866</c:v>
                </c:pt>
                <c:pt idx="366">
                  <c:v>59.7800000000002</c:v>
                </c:pt>
                <c:pt idx="367">
                  <c:v>59.943333333333534</c:v>
                </c:pt>
                <c:pt idx="368">
                  <c:v>60.106666666666868</c:v>
                </c:pt>
                <c:pt idx="369">
                  <c:v>60.270000000000202</c:v>
                </c:pt>
                <c:pt idx="370">
                  <c:v>60.433333333333536</c:v>
                </c:pt>
                <c:pt idx="371">
                  <c:v>60.59666666666687</c:v>
                </c:pt>
                <c:pt idx="372">
                  <c:v>60.760000000000204</c:v>
                </c:pt>
                <c:pt idx="373">
                  <c:v>60.923333333333538</c:v>
                </c:pt>
                <c:pt idx="374">
                  <c:v>61.086666666666872</c:v>
                </c:pt>
                <c:pt idx="375">
                  <c:v>61.250000000000206</c:v>
                </c:pt>
                <c:pt idx="376">
                  <c:v>61.41333333333354</c:v>
                </c:pt>
                <c:pt idx="377">
                  <c:v>61.576666666666874</c:v>
                </c:pt>
                <c:pt idx="378">
                  <c:v>61.740000000000208</c:v>
                </c:pt>
                <c:pt idx="379">
                  <c:v>61.903333333333542</c:v>
                </c:pt>
                <c:pt idx="380">
                  <c:v>62.066666666666876</c:v>
                </c:pt>
                <c:pt idx="381">
                  <c:v>62.23000000000021</c:v>
                </c:pt>
                <c:pt idx="382">
                  <c:v>62.393333333333544</c:v>
                </c:pt>
                <c:pt idx="383">
                  <c:v>62.556666666666878</c:v>
                </c:pt>
                <c:pt idx="384">
                  <c:v>62.720000000000212</c:v>
                </c:pt>
                <c:pt idx="385">
                  <c:v>62.883333333333546</c:v>
                </c:pt>
                <c:pt idx="386">
                  <c:v>63.04666666666688</c:v>
                </c:pt>
                <c:pt idx="387">
                  <c:v>63.210000000000214</c:v>
                </c:pt>
                <c:pt idx="388">
                  <c:v>63.373333333333548</c:v>
                </c:pt>
                <c:pt idx="389">
                  <c:v>63.536666666666882</c:v>
                </c:pt>
                <c:pt idx="390">
                  <c:v>63.700000000000216</c:v>
                </c:pt>
                <c:pt idx="391">
                  <c:v>63.86333333333355</c:v>
                </c:pt>
                <c:pt idx="392">
                  <c:v>64.026666666666884</c:v>
                </c:pt>
                <c:pt idx="393">
                  <c:v>64.190000000000211</c:v>
                </c:pt>
                <c:pt idx="394">
                  <c:v>64.353333333333538</c:v>
                </c:pt>
                <c:pt idx="395">
                  <c:v>64.516666666666865</c:v>
                </c:pt>
                <c:pt idx="396">
                  <c:v>64.680000000000192</c:v>
                </c:pt>
                <c:pt idx="397">
                  <c:v>64.843333333333518</c:v>
                </c:pt>
                <c:pt idx="398">
                  <c:v>65.006666666666845</c:v>
                </c:pt>
                <c:pt idx="399">
                  <c:v>65.170000000000172</c:v>
                </c:pt>
                <c:pt idx="400">
                  <c:v>65.333333333333499</c:v>
                </c:pt>
                <c:pt idx="401">
                  <c:v>65.496666666666826</c:v>
                </c:pt>
                <c:pt idx="402">
                  <c:v>65.660000000000153</c:v>
                </c:pt>
                <c:pt idx="403">
                  <c:v>65.82333333333348</c:v>
                </c:pt>
                <c:pt idx="404">
                  <c:v>65.986666666666807</c:v>
                </c:pt>
                <c:pt idx="405">
                  <c:v>66.150000000000134</c:v>
                </c:pt>
                <c:pt idx="406">
                  <c:v>66.31333333333346</c:v>
                </c:pt>
                <c:pt idx="407">
                  <c:v>66.476666666666787</c:v>
                </c:pt>
                <c:pt idx="408">
                  <c:v>66.640000000000114</c:v>
                </c:pt>
                <c:pt idx="409">
                  <c:v>66.803333333333441</c:v>
                </c:pt>
                <c:pt idx="410">
                  <c:v>66.966666666666768</c:v>
                </c:pt>
                <c:pt idx="411">
                  <c:v>67.130000000000095</c:v>
                </c:pt>
                <c:pt idx="412">
                  <c:v>67.293333333333422</c:v>
                </c:pt>
                <c:pt idx="413">
                  <c:v>67.456666666666749</c:v>
                </c:pt>
                <c:pt idx="414">
                  <c:v>67.620000000000076</c:v>
                </c:pt>
                <c:pt idx="415">
                  <c:v>67.783333333333402</c:v>
                </c:pt>
                <c:pt idx="416">
                  <c:v>67.946666666666729</c:v>
                </c:pt>
                <c:pt idx="417">
                  <c:v>68.110000000000056</c:v>
                </c:pt>
                <c:pt idx="418">
                  <c:v>68.273333333333383</c:v>
                </c:pt>
                <c:pt idx="419">
                  <c:v>68.43666666666671</c:v>
                </c:pt>
                <c:pt idx="420">
                  <c:v>68.600000000000037</c:v>
                </c:pt>
                <c:pt idx="421">
                  <c:v>68.763333333333364</c:v>
                </c:pt>
                <c:pt idx="422">
                  <c:v>68.926666666666691</c:v>
                </c:pt>
                <c:pt idx="423">
                  <c:v>69.090000000000018</c:v>
                </c:pt>
                <c:pt idx="424">
                  <c:v>69.253333333333345</c:v>
                </c:pt>
                <c:pt idx="425">
                  <c:v>69.416666666666671</c:v>
                </c:pt>
                <c:pt idx="426">
                  <c:v>69.58</c:v>
                </c:pt>
                <c:pt idx="427">
                  <c:v>69.743333333333325</c:v>
                </c:pt>
                <c:pt idx="428">
                  <c:v>69.906666666666652</c:v>
                </c:pt>
                <c:pt idx="429">
                  <c:v>70.069999999999979</c:v>
                </c:pt>
                <c:pt idx="430">
                  <c:v>70.233333333333306</c:v>
                </c:pt>
                <c:pt idx="431">
                  <c:v>70.396666666666633</c:v>
                </c:pt>
                <c:pt idx="432">
                  <c:v>70.55999999999996</c:v>
                </c:pt>
                <c:pt idx="433">
                  <c:v>70.723333333333287</c:v>
                </c:pt>
                <c:pt idx="434">
                  <c:v>70.886666666666613</c:v>
                </c:pt>
                <c:pt idx="435">
                  <c:v>71.04999999999994</c:v>
                </c:pt>
                <c:pt idx="436">
                  <c:v>71.213333333333267</c:v>
                </c:pt>
                <c:pt idx="437">
                  <c:v>71.376666666666594</c:v>
                </c:pt>
                <c:pt idx="438">
                  <c:v>71.539999999999921</c:v>
                </c:pt>
                <c:pt idx="439">
                  <c:v>71.703333333333248</c:v>
                </c:pt>
                <c:pt idx="440">
                  <c:v>71.866666666666575</c:v>
                </c:pt>
                <c:pt idx="441">
                  <c:v>72.029999999999902</c:v>
                </c:pt>
                <c:pt idx="442">
                  <c:v>72.193333333333229</c:v>
                </c:pt>
                <c:pt idx="443">
                  <c:v>72.356666666666555</c:v>
                </c:pt>
                <c:pt idx="444">
                  <c:v>72.519999999999882</c:v>
                </c:pt>
                <c:pt idx="445">
                  <c:v>72.683333333333209</c:v>
                </c:pt>
                <c:pt idx="446">
                  <c:v>72.846666666666536</c:v>
                </c:pt>
                <c:pt idx="447">
                  <c:v>73.009999999999863</c:v>
                </c:pt>
                <c:pt idx="448">
                  <c:v>73.17333333333319</c:v>
                </c:pt>
                <c:pt idx="449">
                  <c:v>73.336666666666517</c:v>
                </c:pt>
                <c:pt idx="450">
                  <c:v>73.499999999999844</c:v>
                </c:pt>
                <c:pt idx="451">
                  <c:v>73.663333333333171</c:v>
                </c:pt>
                <c:pt idx="452">
                  <c:v>73.826666666666497</c:v>
                </c:pt>
                <c:pt idx="453">
                  <c:v>73.989999999999824</c:v>
                </c:pt>
                <c:pt idx="454">
                  <c:v>74.153333333333151</c:v>
                </c:pt>
                <c:pt idx="455">
                  <c:v>74.316666666666478</c:v>
                </c:pt>
                <c:pt idx="456">
                  <c:v>74.479999999999805</c:v>
                </c:pt>
                <c:pt idx="457">
                  <c:v>74.643333333333132</c:v>
                </c:pt>
                <c:pt idx="458">
                  <c:v>74.806666666666459</c:v>
                </c:pt>
                <c:pt idx="459">
                  <c:v>74.969999999999786</c:v>
                </c:pt>
                <c:pt idx="460">
                  <c:v>75.133333333333113</c:v>
                </c:pt>
                <c:pt idx="461">
                  <c:v>75.296666666666439</c:v>
                </c:pt>
                <c:pt idx="462">
                  <c:v>75.459999999999766</c:v>
                </c:pt>
                <c:pt idx="463">
                  <c:v>75.623333333333093</c:v>
                </c:pt>
                <c:pt idx="464">
                  <c:v>75.78666666666642</c:v>
                </c:pt>
                <c:pt idx="465">
                  <c:v>75.949999999999747</c:v>
                </c:pt>
                <c:pt idx="466">
                  <c:v>76.113333333333074</c:v>
                </c:pt>
                <c:pt idx="467">
                  <c:v>76.276666666666401</c:v>
                </c:pt>
                <c:pt idx="468">
                  <c:v>76.439999999999728</c:v>
                </c:pt>
                <c:pt idx="469">
                  <c:v>76.603333333333055</c:v>
                </c:pt>
                <c:pt idx="470">
                  <c:v>76.766666666666382</c:v>
                </c:pt>
                <c:pt idx="471">
                  <c:v>76.929999999999708</c:v>
                </c:pt>
                <c:pt idx="472">
                  <c:v>77.093333333333035</c:v>
                </c:pt>
                <c:pt idx="473">
                  <c:v>77.256666666666362</c:v>
                </c:pt>
                <c:pt idx="474">
                  <c:v>77.419999999999689</c:v>
                </c:pt>
                <c:pt idx="475">
                  <c:v>77.583333333333016</c:v>
                </c:pt>
                <c:pt idx="476">
                  <c:v>77.746666666666343</c:v>
                </c:pt>
                <c:pt idx="477">
                  <c:v>77.90999999999967</c:v>
                </c:pt>
                <c:pt idx="478">
                  <c:v>78.073333333332997</c:v>
                </c:pt>
                <c:pt idx="479">
                  <c:v>78.236666666666324</c:v>
                </c:pt>
                <c:pt idx="480">
                  <c:v>78.39999999999965</c:v>
                </c:pt>
                <c:pt idx="481">
                  <c:v>78.563333333332977</c:v>
                </c:pt>
                <c:pt idx="482">
                  <c:v>78.726666666666304</c:v>
                </c:pt>
                <c:pt idx="483">
                  <c:v>78.889999999999631</c:v>
                </c:pt>
                <c:pt idx="484">
                  <c:v>79.053333333332958</c:v>
                </c:pt>
                <c:pt idx="485">
                  <c:v>79.216666666666285</c:v>
                </c:pt>
                <c:pt idx="486">
                  <c:v>79.379999999999612</c:v>
                </c:pt>
                <c:pt idx="487">
                  <c:v>79.543333333332939</c:v>
                </c:pt>
                <c:pt idx="488">
                  <c:v>79.706666666666266</c:v>
                </c:pt>
                <c:pt idx="489">
                  <c:v>79.869999999999592</c:v>
                </c:pt>
                <c:pt idx="490">
                  <c:v>80.033333333332919</c:v>
                </c:pt>
                <c:pt idx="491">
                  <c:v>80.196666666666246</c:v>
                </c:pt>
                <c:pt idx="492">
                  <c:v>80.359999999999573</c:v>
                </c:pt>
                <c:pt idx="493">
                  <c:v>80.5233333333329</c:v>
                </c:pt>
                <c:pt idx="494">
                  <c:v>80.686666666666227</c:v>
                </c:pt>
                <c:pt idx="495">
                  <c:v>80.849999999999554</c:v>
                </c:pt>
                <c:pt idx="496">
                  <c:v>81.013333333332881</c:v>
                </c:pt>
                <c:pt idx="497">
                  <c:v>81.176666666666208</c:v>
                </c:pt>
                <c:pt idx="498">
                  <c:v>81.339999999999534</c:v>
                </c:pt>
                <c:pt idx="499">
                  <c:v>81.503333333332861</c:v>
                </c:pt>
                <c:pt idx="500">
                  <c:v>81.666666666666188</c:v>
                </c:pt>
                <c:pt idx="501">
                  <c:v>81.829999999999515</c:v>
                </c:pt>
                <c:pt idx="502">
                  <c:v>81.993333333332842</c:v>
                </c:pt>
                <c:pt idx="503">
                  <c:v>82.156666666666169</c:v>
                </c:pt>
                <c:pt idx="504">
                  <c:v>82.319999999999496</c:v>
                </c:pt>
                <c:pt idx="505">
                  <c:v>82.483333333332823</c:v>
                </c:pt>
                <c:pt idx="506">
                  <c:v>82.64666666666615</c:v>
                </c:pt>
                <c:pt idx="507">
                  <c:v>82.809999999999476</c:v>
                </c:pt>
                <c:pt idx="508">
                  <c:v>82.973333333332803</c:v>
                </c:pt>
                <c:pt idx="509">
                  <c:v>83.13666666666613</c:v>
                </c:pt>
                <c:pt idx="510">
                  <c:v>83.299999999999457</c:v>
                </c:pt>
                <c:pt idx="511">
                  <c:v>83.463333333332784</c:v>
                </c:pt>
                <c:pt idx="512">
                  <c:v>83.626666666666111</c:v>
                </c:pt>
                <c:pt idx="513">
                  <c:v>83.789999999999438</c:v>
                </c:pt>
                <c:pt idx="514">
                  <c:v>83.953333333332765</c:v>
                </c:pt>
                <c:pt idx="515">
                  <c:v>84.116666666666092</c:v>
                </c:pt>
                <c:pt idx="516">
                  <c:v>84.279999999999418</c:v>
                </c:pt>
                <c:pt idx="517">
                  <c:v>84.443333333332745</c:v>
                </c:pt>
                <c:pt idx="518">
                  <c:v>84.606666666666072</c:v>
                </c:pt>
                <c:pt idx="519">
                  <c:v>84.769999999999399</c:v>
                </c:pt>
                <c:pt idx="520">
                  <c:v>84.933333333332726</c:v>
                </c:pt>
                <c:pt idx="521">
                  <c:v>85.096666666666053</c:v>
                </c:pt>
                <c:pt idx="522">
                  <c:v>85.25999999999938</c:v>
                </c:pt>
                <c:pt idx="523">
                  <c:v>85.423333333332707</c:v>
                </c:pt>
                <c:pt idx="524">
                  <c:v>85.586666666666034</c:v>
                </c:pt>
                <c:pt idx="525">
                  <c:v>85.749999999999361</c:v>
                </c:pt>
                <c:pt idx="526">
                  <c:v>85.913333333332687</c:v>
                </c:pt>
                <c:pt idx="527">
                  <c:v>86.076666666666014</c:v>
                </c:pt>
                <c:pt idx="528">
                  <c:v>86.239999999999341</c:v>
                </c:pt>
                <c:pt idx="529">
                  <c:v>86.403333333332668</c:v>
                </c:pt>
                <c:pt idx="530">
                  <c:v>86.566666666665995</c:v>
                </c:pt>
                <c:pt idx="531">
                  <c:v>86.729999999999322</c:v>
                </c:pt>
                <c:pt idx="532">
                  <c:v>86.893333333332649</c:v>
                </c:pt>
                <c:pt idx="533">
                  <c:v>87.056666666665976</c:v>
                </c:pt>
                <c:pt idx="534">
                  <c:v>87.219999999999303</c:v>
                </c:pt>
                <c:pt idx="535">
                  <c:v>87.383333333332629</c:v>
                </c:pt>
                <c:pt idx="536">
                  <c:v>87.546666666665956</c:v>
                </c:pt>
                <c:pt idx="537">
                  <c:v>87.709999999999283</c:v>
                </c:pt>
                <c:pt idx="538">
                  <c:v>87.87333333333261</c:v>
                </c:pt>
                <c:pt idx="539">
                  <c:v>88.036666666665937</c:v>
                </c:pt>
                <c:pt idx="540">
                  <c:v>88.199999999999264</c:v>
                </c:pt>
                <c:pt idx="541">
                  <c:v>88.363333333332591</c:v>
                </c:pt>
                <c:pt idx="542">
                  <c:v>88.526666666665918</c:v>
                </c:pt>
                <c:pt idx="543">
                  <c:v>88.689999999999245</c:v>
                </c:pt>
                <c:pt idx="544">
                  <c:v>88.853333333332571</c:v>
                </c:pt>
                <c:pt idx="545">
                  <c:v>89.016666666665898</c:v>
                </c:pt>
                <c:pt idx="546">
                  <c:v>89.179999999999225</c:v>
                </c:pt>
                <c:pt idx="547">
                  <c:v>89.343333333332552</c:v>
                </c:pt>
                <c:pt idx="548">
                  <c:v>89.506666666665879</c:v>
                </c:pt>
                <c:pt idx="549">
                  <c:v>89.669999999999206</c:v>
                </c:pt>
                <c:pt idx="550">
                  <c:v>89.833333333332533</c:v>
                </c:pt>
                <c:pt idx="551">
                  <c:v>89.99666666666586</c:v>
                </c:pt>
                <c:pt idx="552">
                  <c:v>90.159999999999187</c:v>
                </c:pt>
                <c:pt idx="553">
                  <c:v>90.323333333332513</c:v>
                </c:pt>
                <c:pt idx="554">
                  <c:v>90.48666666666584</c:v>
                </c:pt>
                <c:pt idx="555">
                  <c:v>90.649999999999167</c:v>
                </c:pt>
                <c:pt idx="556">
                  <c:v>90.813333333332494</c:v>
                </c:pt>
                <c:pt idx="557">
                  <c:v>90.976666666665821</c:v>
                </c:pt>
                <c:pt idx="558">
                  <c:v>91.139999999999148</c:v>
                </c:pt>
                <c:pt idx="559">
                  <c:v>91.303333333332475</c:v>
                </c:pt>
                <c:pt idx="560">
                  <c:v>91.466666666665802</c:v>
                </c:pt>
                <c:pt idx="561">
                  <c:v>91.629999999999129</c:v>
                </c:pt>
                <c:pt idx="562">
                  <c:v>91.793333333332455</c:v>
                </c:pt>
                <c:pt idx="563">
                  <c:v>91.956666666665782</c:v>
                </c:pt>
                <c:pt idx="564">
                  <c:v>92.119999999999109</c:v>
                </c:pt>
                <c:pt idx="565">
                  <c:v>92.283333333332436</c:v>
                </c:pt>
                <c:pt idx="566">
                  <c:v>92.446666666665763</c:v>
                </c:pt>
                <c:pt idx="567">
                  <c:v>92.60999999999909</c:v>
                </c:pt>
                <c:pt idx="568">
                  <c:v>92.773333333332417</c:v>
                </c:pt>
                <c:pt idx="569">
                  <c:v>92.936666666665744</c:v>
                </c:pt>
                <c:pt idx="570">
                  <c:v>93.099999999999071</c:v>
                </c:pt>
                <c:pt idx="571">
                  <c:v>93.263333333332398</c:v>
                </c:pt>
                <c:pt idx="572">
                  <c:v>93.426666666665724</c:v>
                </c:pt>
                <c:pt idx="573">
                  <c:v>93.589999999999051</c:v>
                </c:pt>
                <c:pt idx="574">
                  <c:v>93.753333333332378</c:v>
                </c:pt>
                <c:pt idx="575">
                  <c:v>93.916666666665705</c:v>
                </c:pt>
                <c:pt idx="576">
                  <c:v>94.079999999999032</c:v>
                </c:pt>
                <c:pt idx="577">
                  <c:v>94.243333333332359</c:v>
                </c:pt>
                <c:pt idx="578">
                  <c:v>94.406666666665686</c:v>
                </c:pt>
                <c:pt idx="579">
                  <c:v>94.569999999999013</c:v>
                </c:pt>
                <c:pt idx="580">
                  <c:v>94.73333333333234</c:v>
                </c:pt>
                <c:pt idx="581">
                  <c:v>94.896666666665666</c:v>
                </c:pt>
                <c:pt idx="582">
                  <c:v>95.059999999998993</c:v>
                </c:pt>
                <c:pt idx="583">
                  <c:v>95.22333333333232</c:v>
                </c:pt>
                <c:pt idx="584">
                  <c:v>95.386666666665647</c:v>
                </c:pt>
                <c:pt idx="585">
                  <c:v>95.549999999998974</c:v>
                </c:pt>
                <c:pt idx="586">
                  <c:v>95.713333333332301</c:v>
                </c:pt>
                <c:pt idx="587">
                  <c:v>95.876666666665628</c:v>
                </c:pt>
                <c:pt idx="588">
                  <c:v>96.039999999998955</c:v>
                </c:pt>
                <c:pt idx="589">
                  <c:v>96.203333333332282</c:v>
                </c:pt>
                <c:pt idx="590">
                  <c:v>96.366666666665608</c:v>
                </c:pt>
                <c:pt idx="591">
                  <c:v>96.529999999998935</c:v>
                </c:pt>
                <c:pt idx="592">
                  <c:v>96.693333333332262</c:v>
                </c:pt>
                <c:pt idx="593">
                  <c:v>96.856666666665589</c:v>
                </c:pt>
                <c:pt idx="594">
                  <c:v>97.019999999998916</c:v>
                </c:pt>
                <c:pt idx="595">
                  <c:v>97.183333333332243</c:v>
                </c:pt>
                <c:pt idx="596">
                  <c:v>97.34666666666557</c:v>
                </c:pt>
                <c:pt idx="597">
                  <c:v>97.509999999998897</c:v>
                </c:pt>
                <c:pt idx="598">
                  <c:v>97.673333333332224</c:v>
                </c:pt>
                <c:pt idx="599">
                  <c:v>97.83666666666555</c:v>
                </c:pt>
                <c:pt idx="600">
                  <c:v>97.999999999998877</c:v>
                </c:pt>
                <c:pt idx="601">
                  <c:v>98.163333333332204</c:v>
                </c:pt>
                <c:pt idx="602">
                  <c:v>98.326666666665531</c:v>
                </c:pt>
                <c:pt idx="603">
                  <c:v>98.489999999998858</c:v>
                </c:pt>
                <c:pt idx="604">
                  <c:v>98.653333333332185</c:v>
                </c:pt>
                <c:pt idx="605">
                  <c:v>98.816666666665512</c:v>
                </c:pt>
                <c:pt idx="606">
                  <c:v>98.979999999998839</c:v>
                </c:pt>
                <c:pt idx="607">
                  <c:v>99.143333333332166</c:v>
                </c:pt>
                <c:pt idx="608">
                  <c:v>99.306666666665492</c:v>
                </c:pt>
                <c:pt idx="609">
                  <c:v>99.469999999998819</c:v>
                </c:pt>
                <c:pt idx="610">
                  <c:v>99.633333333332146</c:v>
                </c:pt>
                <c:pt idx="611">
                  <c:v>99.796666666665473</c:v>
                </c:pt>
                <c:pt idx="612">
                  <c:v>99.9599999999988</c:v>
                </c:pt>
                <c:pt idx="613">
                  <c:v>100.12333333333213</c:v>
                </c:pt>
                <c:pt idx="614">
                  <c:v>100.28666666666545</c:v>
                </c:pt>
                <c:pt idx="615">
                  <c:v>100.44999999999878</c:v>
                </c:pt>
                <c:pt idx="616">
                  <c:v>100.61333333333211</c:v>
                </c:pt>
                <c:pt idx="617">
                  <c:v>100.77666666666543</c:v>
                </c:pt>
                <c:pt idx="618">
                  <c:v>100.93999999999876</c:v>
                </c:pt>
                <c:pt idx="619">
                  <c:v>101.10333333333209</c:v>
                </c:pt>
                <c:pt idx="620">
                  <c:v>101.26666666666542</c:v>
                </c:pt>
                <c:pt idx="621">
                  <c:v>101.42999999999874</c:v>
                </c:pt>
                <c:pt idx="622">
                  <c:v>101.59333333333207</c:v>
                </c:pt>
                <c:pt idx="623">
                  <c:v>101.7566666666654</c:v>
                </c:pt>
                <c:pt idx="624">
                  <c:v>101.91999999999872</c:v>
                </c:pt>
                <c:pt idx="625">
                  <c:v>102.08333333333205</c:v>
                </c:pt>
                <c:pt idx="626">
                  <c:v>102.24666666666538</c:v>
                </c:pt>
                <c:pt idx="627">
                  <c:v>102.4099999999987</c:v>
                </c:pt>
                <c:pt idx="628">
                  <c:v>102.57333333333203</c:v>
                </c:pt>
                <c:pt idx="629">
                  <c:v>102.73666666666536</c:v>
                </c:pt>
                <c:pt idx="630">
                  <c:v>102.89999999999868</c:v>
                </c:pt>
                <c:pt idx="631">
                  <c:v>103.06333333333201</c:v>
                </c:pt>
                <c:pt idx="632">
                  <c:v>103.22666666666534</c:v>
                </c:pt>
                <c:pt idx="633">
                  <c:v>103.38999999999866</c:v>
                </c:pt>
                <c:pt idx="634">
                  <c:v>103.55333333333199</c:v>
                </c:pt>
                <c:pt idx="635">
                  <c:v>103.71666666666532</c:v>
                </c:pt>
                <c:pt idx="636">
                  <c:v>103.87999999999865</c:v>
                </c:pt>
                <c:pt idx="637">
                  <c:v>104.04333333333197</c:v>
                </c:pt>
                <c:pt idx="638">
                  <c:v>104.2066666666653</c:v>
                </c:pt>
                <c:pt idx="639">
                  <c:v>104.36999999999863</c:v>
                </c:pt>
                <c:pt idx="640">
                  <c:v>104.53333333333195</c:v>
                </c:pt>
                <c:pt idx="641">
                  <c:v>104.69666666666528</c:v>
                </c:pt>
                <c:pt idx="642">
                  <c:v>104.85999999999861</c:v>
                </c:pt>
                <c:pt idx="643">
                  <c:v>105.02333333333193</c:v>
                </c:pt>
                <c:pt idx="644">
                  <c:v>105.18666666666526</c:v>
                </c:pt>
                <c:pt idx="645">
                  <c:v>105.34999999999859</c:v>
                </c:pt>
                <c:pt idx="646">
                  <c:v>105.51333333333191</c:v>
                </c:pt>
                <c:pt idx="647">
                  <c:v>105.67666666666524</c:v>
                </c:pt>
                <c:pt idx="648">
                  <c:v>105.83999999999857</c:v>
                </c:pt>
                <c:pt idx="649">
                  <c:v>106.0033333333319</c:v>
                </c:pt>
                <c:pt idx="650">
                  <c:v>106.16666666666522</c:v>
                </c:pt>
                <c:pt idx="651">
                  <c:v>106.32999999999855</c:v>
                </c:pt>
                <c:pt idx="652">
                  <c:v>106.49333333333188</c:v>
                </c:pt>
                <c:pt idx="653">
                  <c:v>106.6566666666652</c:v>
                </c:pt>
                <c:pt idx="654">
                  <c:v>106.81999999999853</c:v>
                </c:pt>
                <c:pt idx="655">
                  <c:v>106.98333333333186</c:v>
                </c:pt>
                <c:pt idx="656">
                  <c:v>107.14666666666518</c:v>
                </c:pt>
                <c:pt idx="657">
                  <c:v>107.30999999999851</c:v>
                </c:pt>
                <c:pt idx="658">
                  <c:v>107.47333333333184</c:v>
                </c:pt>
                <c:pt idx="659">
                  <c:v>107.63666666666516</c:v>
                </c:pt>
                <c:pt idx="660">
                  <c:v>107.79999999999849</c:v>
                </c:pt>
                <c:pt idx="661">
                  <c:v>107.96333333333182</c:v>
                </c:pt>
                <c:pt idx="662">
                  <c:v>108.12666666666514</c:v>
                </c:pt>
                <c:pt idx="663">
                  <c:v>108.28999999999847</c:v>
                </c:pt>
                <c:pt idx="664">
                  <c:v>108.4533333333318</c:v>
                </c:pt>
                <c:pt idx="665">
                  <c:v>108.61666666666513</c:v>
                </c:pt>
                <c:pt idx="666">
                  <c:v>108.77999999999845</c:v>
                </c:pt>
                <c:pt idx="667">
                  <c:v>108.94333333333178</c:v>
                </c:pt>
                <c:pt idx="668">
                  <c:v>109.10666666666511</c:v>
                </c:pt>
                <c:pt idx="669">
                  <c:v>109.26999999999843</c:v>
                </c:pt>
                <c:pt idx="670">
                  <c:v>109.43333333333176</c:v>
                </c:pt>
                <c:pt idx="671">
                  <c:v>109.59666666666509</c:v>
                </c:pt>
                <c:pt idx="672">
                  <c:v>109.75999999999841</c:v>
                </c:pt>
                <c:pt idx="673">
                  <c:v>109.92333333333174</c:v>
                </c:pt>
                <c:pt idx="674">
                  <c:v>110.08666666666507</c:v>
                </c:pt>
                <c:pt idx="675">
                  <c:v>110.24999999999839</c:v>
                </c:pt>
                <c:pt idx="676">
                  <c:v>110.41333333333172</c:v>
                </c:pt>
                <c:pt idx="677">
                  <c:v>110.57666666666505</c:v>
                </c:pt>
                <c:pt idx="678">
                  <c:v>110.73999999999837</c:v>
                </c:pt>
                <c:pt idx="679">
                  <c:v>110.9033333333317</c:v>
                </c:pt>
                <c:pt idx="680">
                  <c:v>111.06666666666503</c:v>
                </c:pt>
                <c:pt idx="681">
                  <c:v>111.22999999999836</c:v>
                </c:pt>
                <c:pt idx="682">
                  <c:v>111.39333333333168</c:v>
                </c:pt>
                <c:pt idx="683">
                  <c:v>111.55666666666501</c:v>
                </c:pt>
                <c:pt idx="684">
                  <c:v>111.71999999999834</c:v>
                </c:pt>
                <c:pt idx="685">
                  <c:v>111.88333333333166</c:v>
                </c:pt>
                <c:pt idx="686">
                  <c:v>112.04666666666499</c:v>
                </c:pt>
                <c:pt idx="687">
                  <c:v>112.20999999999832</c:v>
                </c:pt>
                <c:pt idx="688">
                  <c:v>112.37333333333164</c:v>
                </c:pt>
                <c:pt idx="689">
                  <c:v>112.53666666666497</c:v>
                </c:pt>
                <c:pt idx="690">
                  <c:v>112.6999999999983</c:v>
                </c:pt>
                <c:pt idx="691">
                  <c:v>112.86333333333162</c:v>
                </c:pt>
                <c:pt idx="692">
                  <c:v>113.02666666666495</c:v>
                </c:pt>
                <c:pt idx="693">
                  <c:v>113.18999999999828</c:v>
                </c:pt>
                <c:pt idx="694">
                  <c:v>113.35333333333161</c:v>
                </c:pt>
                <c:pt idx="695">
                  <c:v>113.51666666666493</c:v>
                </c:pt>
                <c:pt idx="696">
                  <c:v>113.67999999999826</c:v>
                </c:pt>
                <c:pt idx="697">
                  <c:v>113.84333333333159</c:v>
                </c:pt>
                <c:pt idx="698">
                  <c:v>114.00666666666491</c:v>
                </c:pt>
                <c:pt idx="699">
                  <c:v>114.16999999999824</c:v>
                </c:pt>
                <c:pt idx="700">
                  <c:v>114.33333333333157</c:v>
                </c:pt>
                <c:pt idx="701">
                  <c:v>114.49666666666489</c:v>
                </c:pt>
                <c:pt idx="702">
                  <c:v>114.65999999999822</c:v>
                </c:pt>
                <c:pt idx="703">
                  <c:v>114.82333333333155</c:v>
                </c:pt>
                <c:pt idx="704">
                  <c:v>114.98666666666487</c:v>
                </c:pt>
                <c:pt idx="705">
                  <c:v>115.1499999999982</c:v>
                </c:pt>
                <c:pt idx="706">
                  <c:v>115.31333333333153</c:v>
                </c:pt>
                <c:pt idx="707">
                  <c:v>115.47666666666485</c:v>
                </c:pt>
                <c:pt idx="708">
                  <c:v>115.63999999999818</c:v>
                </c:pt>
                <c:pt idx="709">
                  <c:v>115.80333333333151</c:v>
                </c:pt>
                <c:pt idx="710">
                  <c:v>115.96666666666484</c:v>
                </c:pt>
                <c:pt idx="711">
                  <c:v>116.12999999999816</c:v>
                </c:pt>
                <c:pt idx="712">
                  <c:v>116.29333333333149</c:v>
                </c:pt>
                <c:pt idx="713">
                  <c:v>116.45666666666482</c:v>
                </c:pt>
                <c:pt idx="714">
                  <c:v>116.61999999999814</c:v>
                </c:pt>
                <c:pt idx="715">
                  <c:v>116.78333333333147</c:v>
                </c:pt>
                <c:pt idx="716">
                  <c:v>116.9466666666648</c:v>
                </c:pt>
                <c:pt idx="717">
                  <c:v>117.10999999999812</c:v>
                </c:pt>
                <c:pt idx="718">
                  <c:v>117.27333333333145</c:v>
                </c:pt>
                <c:pt idx="719">
                  <c:v>117.43666666666478</c:v>
                </c:pt>
                <c:pt idx="720">
                  <c:v>117.5999999999981</c:v>
                </c:pt>
                <c:pt idx="721">
                  <c:v>117.76333333333143</c:v>
                </c:pt>
                <c:pt idx="722">
                  <c:v>117.92666666666476</c:v>
                </c:pt>
                <c:pt idx="723">
                  <c:v>118.08999999999808</c:v>
                </c:pt>
                <c:pt idx="724">
                  <c:v>118.25333333333141</c:v>
                </c:pt>
                <c:pt idx="725">
                  <c:v>118.41666666666474</c:v>
                </c:pt>
                <c:pt idx="726">
                  <c:v>118.57999999999807</c:v>
                </c:pt>
                <c:pt idx="727">
                  <c:v>118.74333333333139</c:v>
                </c:pt>
                <c:pt idx="728">
                  <c:v>118.90666666666472</c:v>
                </c:pt>
                <c:pt idx="729">
                  <c:v>119.06999999999805</c:v>
                </c:pt>
                <c:pt idx="730">
                  <c:v>119.23333333333137</c:v>
                </c:pt>
                <c:pt idx="731">
                  <c:v>119.3966666666647</c:v>
                </c:pt>
                <c:pt idx="732">
                  <c:v>119.55999999999803</c:v>
                </c:pt>
                <c:pt idx="733">
                  <c:v>119.72333333333135</c:v>
                </c:pt>
                <c:pt idx="734">
                  <c:v>119.88666666666468</c:v>
                </c:pt>
                <c:pt idx="735">
                  <c:v>120.04999999999801</c:v>
                </c:pt>
                <c:pt idx="736">
                  <c:v>120.21333333333133</c:v>
                </c:pt>
                <c:pt idx="737">
                  <c:v>120.37666666666466</c:v>
                </c:pt>
                <c:pt idx="738">
                  <c:v>120.53999999999799</c:v>
                </c:pt>
                <c:pt idx="739">
                  <c:v>120.70333333333132</c:v>
                </c:pt>
                <c:pt idx="740">
                  <c:v>120.86666666666464</c:v>
                </c:pt>
                <c:pt idx="741">
                  <c:v>121.02999999999797</c:v>
                </c:pt>
                <c:pt idx="742">
                  <c:v>121.1933333333313</c:v>
                </c:pt>
                <c:pt idx="743">
                  <c:v>121.35666666666462</c:v>
                </c:pt>
                <c:pt idx="744">
                  <c:v>121.51999999999795</c:v>
                </c:pt>
                <c:pt idx="745">
                  <c:v>121.68333333333128</c:v>
                </c:pt>
                <c:pt idx="746">
                  <c:v>121.8466666666646</c:v>
                </c:pt>
                <c:pt idx="747">
                  <c:v>122.00999999999793</c:v>
                </c:pt>
                <c:pt idx="748">
                  <c:v>122.17333333333126</c:v>
                </c:pt>
                <c:pt idx="749">
                  <c:v>122.33666666666458</c:v>
                </c:pt>
                <c:pt idx="750">
                  <c:v>122.49999999999791</c:v>
                </c:pt>
                <c:pt idx="751">
                  <c:v>122.66333333333124</c:v>
                </c:pt>
                <c:pt idx="752">
                  <c:v>122.82666666666456</c:v>
                </c:pt>
                <c:pt idx="753">
                  <c:v>122.98999999999789</c:v>
                </c:pt>
                <c:pt idx="754">
                  <c:v>123.15333333333122</c:v>
                </c:pt>
                <c:pt idx="755">
                  <c:v>123.31666666666455</c:v>
                </c:pt>
                <c:pt idx="756">
                  <c:v>123.47999999999787</c:v>
                </c:pt>
                <c:pt idx="757">
                  <c:v>123.6433333333312</c:v>
                </c:pt>
                <c:pt idx="758">
                  <c:v>123.80666666666453</c:v>
                </c:pt>
                <c:pt idx="759">
                  <c:v>123.96999999999785</c:v>
                </c:pt>
                <c:pt idx="760">
                  <c:v>124.13333333333118</c:v>
                </c:pt>
                <c:pt idx="761">
                  <c:v>124.29666666666451</c:v>
                </c:pt>
                <c:pt idx="762">
                  <c:v>124.45999999999783</c:v>
                </c:pt>
                <c:pt idx="763">
                  <c:v>124.62333333333116</c:v>
                </c:pt>
                <c:pt idx="764">
                  <c:v>124.78666666666449</c:v>
                </c:pt>
                <c:pt idx="765">
                  <c:v>124.94999999999781</c:v>
                </c:pt>
                <c:pt idx="766">
                  <c:v>125.11333333333114</c:v>
                </c:pt>
                <c:pt idx="767">
                  <c:v>125.27666666666447</c:v>
                </c:pt>
                <c:pt idx="768">
                  <c:v>125.4399999999978</c:v>
                </c:pt>
                <c:pt idx="769">
                  <c:v>125.60333333333112</c:v>
                </c:pt>
                <c:pt idx="770">
                  <c:v>125.76666666666445</c:v>
                </c:pt>
                <c:pt idx="771">
                  <c:v>125.92999999999778</c:v>
                </c:pt>
                <c:pt idx="772">
                  <c:v>126.0933333333311</c:v>
                </c:pt>
                <c:pt idx="773">
                  <c:v>126.25666666666443</c:v>
                </c:pt>
                <c:pt idx="774">
                  <c:v>126.41999999999776</c:v>
                </c:pt>
                <c:pt idx="775">
                  <c:v>126.58333333333108</c:v>
                </c:pt>
                <c:pt idx="776">
                  <c:v>126.74666666666441</c:v>
                </c:pt>
                <c:pt idx="777">
                  <c:v>126.90999999999774</c:v>
                </c:pt>
                <c:pt idx="778">
                  <c:v>127.07333333333106</c:v>
                </c:pt>
                <c:pt idx="779">
                  <c:v>127.23666666666439</c:v>
                </c:pt>
                <c:pt idx="780">
                  <c:v>127.39999999999772</c:v>
                </c:pt>
                <c:pt idx="781">
                  <c:v>127.56333333333104</c:v>
                </c:pt>
                <c:pt idx="782">
                  <c:v>127.72666666666437</c:v>
                </c:pt>
                <c:pt idx="783">
                  <c:v>127.8899999999977</c:v>
                </c:pt>
                <c:pt idx="784">
                  <c:v>128.05333333333104</c:v>
                </c:pt>
                <c:pt idx="785">
                  <c:v>128.21666666666437</c:v>
                </c:pt>
                <c:pt idx="786">
                  <c:v>128.37999999999769</c:v>
                </c:pt>
                <c:pt idx="787">
                  <c:v>128.54333333333102</c:v>
                </c:pt>
                <c:pt idx="788">
                  <c:v>128.70666666666435</c:v>
                </c:pt>
                <c:pt idx="789">
                  <c:v>128.86999999999767</c:v>
                </c:pt>
                <c:pt idx="790">
                  <c:v>129.033333333331</c:v>
                </c:pt>
                <c:pt idx="791">
                  <c:v>129.19666666666433</c:v>
                </c:pt>
                <c:pt idx="792">
                  <c:v>129.35999999999765</c:v>
                </c:pt>
                <c:pt idx="793">
                  <c:v>129.52333333333098</c:v>
                </c:pt>
                <c:pt idx="794">
                  <c:v>129.68666666666431</c:v>
                </c:pt>
                <c:pt idx="795">
                  <c:v>129.84999999999764</c:v>
                </c:pt>
                <c:pt idx="796">
                  <c:v>130.01333333333096</c:v>
                </c:pt>
                <c:pt idx="797">
                  <c:v>130.17666666666429</c:v>
                </c:pt>
                <c:pt idx="798">
                  <c:v>130.33999999999762</c:v>
                </c:pt>
                <c:pt idx="799">
                  <c:v>130.50333333333094</c:v>
                </c:pt>
                <c:pt idx="800">
                  <c:v>130.66666666666427</c:v>
                </c:pt>
                <c:pt idx="801">
                  <c:v>130.8299999999976</c:v>
                </c:pt>
                <c:pt idx="802">
                  <c:v>130.99333333333092</c:v>
                </c:pt>
                <c:pt idx="803">
                  <c:v>131.15666666666425</c:v>
                </c:pt>
                <c:pt idx="804">
                  <c:v>131.31999999999758</c:v>
                </c:pt>
                <c:pt idx="805">
                  <c:v>131.4833333333309</c:v>
                </c:pt>
                <c:pt idx="806">
                  <c:v>131.64666666666423</c:v>
                </c:pt>
                <c:pt idx="807">
                  <c:v>131.80999999999756</c:v>
                </c:pt>
                <c:pt idx="808">
                  <c:v>131.97333333333088</c:v>
                </c:pt>
                <c:pt idx="809">
                  <c:v>132.13666666666421</c:v>
                </c:pt>
                <c:pt idx="810">
                  <c:v>132.29999999999754</c:v>
                </c:pt>
                <c:pt idx="811">
                  <c:v>132.46333333333087</c:v>
                </c:pt>
                <c:pt idx="812">
                  <c:v>132.62666666666419</c:v>
                </c:pt>
                <c:pt idx="813">
                  <c:v>132.78999999999752</c:v>
                </c:pt>
                <c:pt idx="814">
                  <c:v>132.95333333333085</c:v>
                </c:pt>
                <c:pt idx="815">
                  <c:v>133.11666666666417</c:v>
                </c:pt>
                <c:pt idx="816">
                  <c:v>133.2799999999975</c:v>
                </c:pt>
                <c:pt idx="817">
                  <c:v>133.44333333333083</c:v>
                </c:pt>
                <c:pt idx="818">
                  <c:v>133.60666666666415</c:v>
                </c:pt>
                <c:pt idx="819">
                  <c:v>133.76999999999748</c:v>
                </c:pt>
                <c:pt idx="820">
                  <c:v>133.93333333333081</c:v>
                </c:pt>
                <c:pt idx="821">
                  <c:v>134.09666666666413</c:v>
                </c:pt>
                <c:pt idx="822">
                  <c:v>134.25999999999746</c:v>
                </c:pt>
                <c:pt idx="823">
                  <c:v>134.42333333333079</c:v>
                </c:pt>
                <c:pt idx="824">
                  <c:v>134.58666666666412</c:v>
                </c:pt>
                <c:pt idx="825">
                  <c:v>134.74999999999744</c:v>
                </c:pt>
                <c:pt idx="826">
                  <c:v>134.91333333333077</c:v>
                </c:pt>
                <c:pt idx="827">
                  <c:v>135.0766666666641</c:v>
                </c:pt>
                <c:pt idx="828">
                  <c:v>135.23999999999742</c:v>
                </c:pt>
                <c:pt idx="829">
                  <c:v>135.40333333333075</c:v>
                </c:pt>
                <c:pt idx="830">
                  <c:v>135.56666666666408</c:v>
                </c:pt>
                <c:pt idx="831">
                  <c:v>135.7299999999974</c:v>
                </c:pt>
                <c:pt idx="832">
                  <c:v>135.89333333333073</c:v>
                </c:pt>
                <c:pt idx="833">
                  <c:v>136.05666666666406</c:v>
                </c:pt>
                <c:pt idx="834">
                  <c:v>136.21999999999738</c:v>
                </c:pt>
                <c:pt idx="835">
                  <c:v>136.38333333333071</c:v>
                </c:pt>
                <c:pt idx="836">
                  <c:v>136.54666666666404</c:v>
                </c:pt>
                <c:pt idx="837">
                  <c:v>136.70999999999736</c:v>
                </c:pt>
                <c:pt idx="838">
                  <c:v>136.87333333333069</c:v>
                </c:pt>
                <c:pt idx="839">
                  <c:v>137.03666666666402</c:v>
                </c:pt>
                <c:pt idx="840">
                  <c:v>137.19999999999735</c:v>
                </c:pt>
                <c:pt idx="841">
                  <c:v>137.36333333333067</c:v>
                </c:pt>
                <c:pt idx="842">
                  <c:v>137.526666666664</c:v>
                </c:pt>
                <c:pt idx="843">
                  <c:v>137.68999999999733</c:v>
                </c:pt>
                <c:pt idx="844">
                  <c:v>137.85333333333065</c:v>
                </c:pt>
                <c:pt idx="845">
                  <c:v>138.01666666666398</c:v>
                </c:pt>
                <c:pt idx="846">
                  <c:v>138.17999999999731</c:v>
                </c:pt>
                <c:pt idx="847">
                  <c:v>138.34333333333063</c:v>
                </c:pt>
                <c:pt idx="848">
                  <c:v>138.50666666666396</c:v>
                </c:pt>
                <c:pt idx="849">
                  <c:v>138.66999999999729</c:v>
                </c:pt>
                <c:pt idx="850">
                  <c:v>138.83333333333061</c:v>
                </c:pt>
                <c:pt idx="851">
                  <c:v>138.99666666666394</c:v>
                </c:pt>
                <c:pt idx="852">
                  <c:v>139.15999999999727</c:v>
                </c:pt>
                <c:pt idx="853">
                  <c:v>139.32333333333059</c:v>
                </c:pt>
                <c:pt idx="854">
                  <c:v>139.48666666666392</c:v>
                </c:pt>
                <c:pt idx="855">
                  <c:v>139.64999999999725</c:v>
                </c:pt>
                <c:pt idx="856">
                  <c:v>139.81333333333058</c:v>
                </c:pt>
                <c:pt idx="857">
                  <c:v>139.9766666666639</c:v>
                </c:pt>
                <c:pt idx="858">
                  <c:v>140.13999999999723</c:v>
                </c:pt>
                <c:pt idx="859">
                  <c:v>140.30333333333056</c:v>
                </c:pt>
                <c:pt idx="860">
                  <c:v>140.46666666666388</c:v>
                </c:pt>
                <c:pt idx="861">
                  <c:v>140.62999999999721</c:v>
                </c:pt>
                <c:pt idx="862">
                  <c:v>140.79333333333054</c:v>
                </c:pt>
                <c:pt idx="863">
                  <c:v>140.95666666666386</c:v>
                </c:pt>
                <c:pt idx="864">
                  <c:v>141.11999999999719</c:v>
                </c:pt>
                <c:pt idx="865">
                  <c:v>141.28333333333052</c:v>
                </c:pt>
                <c:pt idx="866">
                  <c:v>141.44666666666384</c:v>
                </c:pt>
                <c:pt idx="867">
                  <c:v>141.60999999999717</c:v>
                </c:pt>
                <c:pt idx="868">
                  <c:v>141.7733333333305</c:v>
                </c:pt>
                <c:pt idx="869">
                  <c:v>141.93666666666383</c:v>
                </c:pt>
                <c:pt idx="870">
                  <c:v>142.09999999999715</c:v>
                </c:pt>
                <c:pt idx="871">
                  <c:v>142.26333333333048</c:v>
                </c:pt>
                <c:pt idx="872">
                  <c:v>142.42666666666381</c:v>
                </c:pt>
                <c:pt idx="873">
                  <c:v>142.58999999999713</c:v>
                </c:pt>
                <c:pt idx="874">
                  <c:v>142.75333333333046</c:v>
                </c:pt>
                <c:pt idx="875">
                  <c:v>142.91666666666379</c:v>
                </c:pt>
                <c:pt idx="876">
                  <c:v>143.07999999999711</c:v>
                </c:pt>
                <c:pt idx="877">
                  <c:v>143.24333333333044</c:v>
                </c:pt>
                <c:pt idx="878">
                  <c:v>143.40666666666377</c:v>
                </c:pt>
                <c:pt idx="879">
                  <c:v>143.56999999999709</c:v>
                </c:pt>
                <c:pt idx="880">
                  <c:v>143.73333333333042</c:v>
                </c:pt>
                <c:pt idx="881">
                  <c:v>143.89666666666375</c:v>
                </c:pt>
                <c:pt idx="882">
                  <c:v>144.05999999999707</c:v>
                </c:pt>
                <c:pt idx="883">
                  <c:v>144.2233333333304</c:v>
                </c:pt>
                <c:pt idx="884">
                  <c:v>144.38666666666373</c:v>
                </c:pt>
                <c:pt idx="885">
                  <c:v>144.54999999999706</c:v>
                </c:pt>
                <c:pt idx="886">
                  <c:v>144.71333333333038</c:v>
                </c:pt>
                <c:pt idx="887">
                  <c:v>144.87666666666371</c:v>
                </c:pt>
                <c:pt idx="888">
                  <c:v>145.03999999999704</c:v>
                </c:pt>
                <c:pt idx="889">
                  <c:v>145.20333333333036</c:v>
                </c:pt>
                <c:pt idx="890">
                  <c:v>145.36666666666369</c:v>
                </c:pt>
                <c:pt idx="891">
                  <c:v>145.52999999999702</c:v>
                </c:pt>
                <c:pt idx="892">
                  <c:v>145.69333333333034</c:v>
                </c:pt>
                <c:pt idx="893">
                  <c:v>145.85666666666367</c:v>
                </c:pt>
                <c:pt idx="894">
                  <c:v>146.019999999997</c:v>
                </c:pt>
                <c:pt idx="895">
                  <c:v>146.18333333333032</c:v>
                </c:pt>
                <c:pt idx="896">
                  <c:v>146.34666666666365</c:v>
                </c:pt>
                <c:pt idx="897">
                  <c:v>146.50999999999698</c:v>
                </c:pt>
                <c:pt idx="898">
                  <c:v>146.67333333333031</c:v>
                </c:pt>
                <c:pt idx="899">
                  <c:v>146.83666666666363</c:v>
                </c:pt>
                <c:pt idx="900">
                  <c:v>146.99999999999696</c:v>
                </c:pt>
                <c:pt idx="901">
                  <c:v>147.16333333333029</c:v>
                </c:pt>
                <c:pt idx="902">
                  <c:v>147.32666666666361</c:v>
                </c:pt>
                <c:pt idx="903">
                  <c:v>147.48999999999694</c:v>
                </c:pt>
                <c:pt idx="904">
                  <c:v>147.65333333333027</c:v>
                </c:pt>
                <c:pt idx="905">
                  <c:v>147.81666666666359</c:v>
                </c:pt>
                <c:pt idx="906">
                  <c:v>147.97999999999692</c:v>
                </c:pt>
                <c:pt idx="907">
                  <c:v>148.14333333333025</c:v>
                </c:pt>
                <c:pt idx="908">
                  <c:v>148.30666666666357</c:v>
                </c:pt>
                <c:pt idx="909">
                  <c:v>148.4699999999969</c:v>
                </c:pt>
                <c:pt idx="910">
                  <c:v>148.63333333333023</c:v>
                </c:pt>
                <c:pt idx="911">
                  <c:v>148.79666666666355</c:v>
                </c:pt>
                <c:pt idx="912">
                  <c:v>148.95999999999688</c:v>
                </c:pt>
                <c:pt idx="913">
                  <c:v>149.12333333333021</c:v>
                </c:pt>
                <c:pt idx="914">
                  <c:v>149.28666666666354</c:v>
                </c:pt>
                <c:pt idx="915">
                  <c:v>149.44999999999686</c:v>
                </c:pt>
                <c:pt idx="916">
                  <c:v>149.61333333333019</c:v>
                </c:pt>
                <c:pt idx="917">
                  <c:v>149.77666666666352</c:v>
                </c:pt>
                <c:pt idx="918">
                  <c:v>149.93999999999684</c:v>
                </c:pt>
                <c:pt idx="919">
                  <c:v>150.10333333333017</c:v>
                </c:pt>
                <c:pt idx="920">
                  <c:v>150.2666666666635</c:v>
                </c:pt>
                <c:pt idx="921">
                  <c:v>150.42999999999682</c:v>
                </c:pt>
                <c:pt idx="922">
                  <c:v>150.59333333333015</c:v>
                </c:pt>
                <c:pt idx="923">
                  <c:v>150.75666666666348</c:v>
                </c:pt>
                <c:pt idx="924">
                  <c:v>150.9199999999968</c:v>
                </c:pt>
                <c:pt idx="925">
                  <c:v>151.08333333333013</c:v>
                </c:pt>
                <c:pt idx="926">
                  <c:v>151.24666666666346</c:v>
                </c:pt>
                <c:pt idx="927">
                  <c:v>151.40999999999678</c:v>
                </c:pt>
                <c:pt idx="928">
                  <c:v>151.57333333333011</c:v>
                </c:pt>
                <c:pt idx="929">
                  <c:v>151.73666666666344</c:v>
                </c:pt>
                <c:pt idx="930">
                  <c:v>151.89999999999677</c:v>
                </c:pt>
                <c:pt idx="931">
                  <c:v>152.06333333333009</c:v>
                </c:pt>
                <c:pt idx="932">
                  <c:v>152.22666666666342</c:v>
                </c:pt>
                <c:pt idx="933">
                  <c:v>152.38999999999675</c:v>
                </c:pt>
                <c:pt idx="934">
                  <c:v>152.55333333333007</c:v>
                </c:pt>
                <c:pt idx="935">
                  <c:v>152.7166666666634</c:v>
                </c:pt>
                <c:pt idx="936">
                  <c:v>152.87999999999673</c:v>
                </c:pt>
                <c:pt idx="937">
                  <c:v>153.04333333333005</c:v>
                </c:pt>
                <c:pt idx="938">
                  <c:v>153.20666666666338</c:v>
                </c:pt>
                <c:pt idx="939">
                  <c:v>153.36999999999671</c:v>
                </c:pt>
                <c:pt idx="940">
                  <c:v>153.53333333333003</c:v>
                </c:pt>
                <c:pt idx="941">
                  <c:v>153.69666666666336</c:v>
                </c:pt>
                <c:pt idx="942">
                  <c:v>153.85999999999669</c:v>
                </c:pt>
                <c:pt idx="943">
                  <c:v>154.02333333333002</c:v>
                </c:pt>
                <c:pt idx="944">
                  <c:v>154.18666666666334</c:v>
                </c:pt>
                <c:pt idx="945">
                  <c:v>154.34999999999667</c:v>
                </c:pt>
                <c:pt idx="946">
                  <c:v>154.51333333333</c:v>
                </c:pt>
                <c:pt idx="947">
                  <c:v>154.67666666666332</c:v>
                </c:pt>
                <c:pt idx="948">
                  <c:v>154.83999999999665</c:v>
                </c:pt>
                <c:pt idx="949">
                  <c:v>155.00333333332998</c:v>
                </c:pt>
                <c:pt idx="950">
                  <c:v>155.1666666666633</c:v>
                </c:pt>
                <c:pt idx="951">
                  <c:v>155.32999999999663</c:v>
                </c:pt>
                <c:pt idx="952">
                  <c:v>155.49333333332996</c:v>
                </c:pt>
                <c:pt idx="953">
                  <c:v>155.65666666666328</c:v>
                </c:pt>
                <c:pt idx="954">
                  <c:v>155.81999999999661</c:v>
                </c:pt>
                <c:pt idx="955">
                  <c:v>155.98333333332994</c:v>
                </c:pt>
                <c:pt idx="956">
                  <c:v>156.14666666666326</c:v>
                </c:pt>
                <c:pt idx="957">
                  <c:v>156.30999999999659</c:v>
                </c:pt>
                <c:pt idx="958">
                  <c:v>156.47333333332992</c:v>
                </c:pt>
                <c:pt idx="959">
                  <c:v>156.63666666666325</c:v>
                </c:pt>
                <c:pt idx="960">
                  <c:v>156.79999999999657</c:v>
                </c:pt>
                <c:pt idx="961">
                  <c:v>156.9633333333299</c:v>
                </c:pt>
                <c:pt idx="962">
                  <c:v>157.12666666666323</c:v>
                </c:pt>
                <c:pt idx="963">
                  <c:v>157.28999999999655</c:v>
                </c:pt>
                <c:pt idx="964">
                  <c:v>157.45333333332988</c:v>
                </c:pt>
                <c:pt idx="965">
                  <c:v>157.61666666666321</c:v>
                </c:pt>
                <c:pt idx="966">
                  <c:v>157.77999999999653</c:v>
                </c:pt>
                <c:pt idx="967">
                  <c:v>157.94333333332986</c:v>
                </c:pt>
                <c:pt idx="968">
                  <c:v>158.10666666666319</c:v>
                </c:pt>
                <c:pt idx="969">
                  <c:v>158.26999999999651</c:v>
                </c:pt>
                <c:pt idx="970">
                  <c:v>158.43333333332984</c:v>
                </c:pt>
                <c:pt idx="971">
                  <c:v>158.59666666666317</c:v>
                </c:pt>
                <c:pt idx="972">
                  <c:v>158.7599999999965</c:v>
                </c:pt>
                <c:pt idx="973">
                  <c:v>158.92333333332982</c:v>
                </c:pt>
                <c:pt idx="974">
                  <c:v>159.08666666666315</c:v>
                </c:pt>
                <c:pt idx="975">
                  <c:v>159.24999999999648</c:v>
                </c:pt>
                <c:pt idx="976">
                  <c:v>159.4133333333298</c:v>
                </c:pt>
                <c:pt idx="977">
                  <c:v>159.57666666666313</c:v>
                </c:pt>
                <c:pt idx="978">
                  <c:v>159.73999999999646</c:v>
                </c:pt>
                <c:pt idx="979">
                  <c:v>159.90333333332978</c:v>
                </c:pt>
                <c:pt idx="980">
                  <c:v>160.06666666666311</c:v>
                </c:pt>
                <c:pt idx="981">
                  <c:v>160.22999999999644</c:v>
                </c:pt>
                <c:pt idx="982">
                  <c:v>160.39333333332976</c:v>
                </c:pt>
                <c:pt idx="983">
                  <c:v>160.55666666666309</c:v>
                </c:pt>
                <c:pt idx="984">
                  <c:v>160.71999999999642</c:v>
                </c:pt>
                <c:pt idx="985">
                  <c:v>160.88333333332974</c:v>
                </c:pt>
                <c:pt idx="986">
                  <c:v>161.04666666666307</c:v>
                </c:pt>
                <c:pt idx="987">
                  <c:v>161.2099999999964</c:v>
                </c:pt>
                <c:pt idx="988">
                  <c:v>161.37333333332973</c:v>
                </c:pt>
                <c:pt idx="989">
                  <c:v>161.53666666666305</c:v>
                </c:pt>
                <c:pt idx="990">
                  <c:v>161.69999999999638</c:v>
                </c:pt>
                <c:pt idx="991">
                  <c:v>161.86333333332971</c:v>
                </c:pt>
                <c:pt idx="992">
                  <c:v>162.02666666666303</c:v>
                </c:pt>
                <c:pt idx="993">
                  <c:v>162.18999999999636</c:v>
                </c:pt>
                <c:pt idx="994">
                  <c:v>162.35333333332969</c:v>
                </c:pt>
                <c:pt idx="995">
                  <c:v>162.51666666666301</c:v>
                </c:pt>
                <c:pt idx="996">
                  <c:v>162.67999999999634</c:v>
                </c:pt>
                <c:pt idx="997">
                  <c:v>162.84333333332967</c:v>
                </c:pt>
                <c:pt idx="998">
                  <c:v>163.00666666666299</c:v>
                </c:pt>
                <c:pt idx="999">
                  <c:v>163.16999999999632</c:v>
                </c:pt>
                <c:pt idx="1000">
                  <c:v>163.33333333332965</c:v>
                </c:pt>
                <c:pt idx="1001">
                  <c:v>163.49666666666297</c:v>
                </c:pt>
                <c:pt idx="1002">
                  <c:v>163.6599999999963</c:v>
                </c:pt>
                <c:pt idx="1003">
                  <c:v>163.82333333332963</c:v>
                </c:pt>
                <c:pt idx="1004">
                  <c:v>163.98666666666296</c:v>
                </c:pt>
                <c:pt idx="1005">
                  <c:v>164.14999999999628</c:v>
                </c:pt>
                <c:pt idx="1006">
                  <c:v>164.31333333332961</c:v>
                </c:pt>
                <c:pt idx="1007">
                  <c:v>164.47666666666294</c:v>
                </c:pt>
                <c:pt idx="1008">
                  <c:v>164.63999999999626</c:v>
                </c:pt>
                <c:pt idx="1009">
                  <c:v>164.80333333332959</c:v>
                </c:pt>
                <c:pt idx="1010">
                  <c:v>164.96666666666292</c:v>
                </c:pt>
                <c:pt idx="1011">
                  <c:v>165.12999999999624</c:v>
                </c:pt>
                <c:pt idx="1012">
                  <c:v>165.29333333332957</c:v>
                </c:pt>
                <c:pt idx="1013">
                  <c:v>165.4566666666629</c:v>
                </c:pt>
                <c:pt idx="1014">
                  <c:v>165.61999999999622</c:v>
                </c:pt>
                <c:pt idx="1015">
                  <c:v>165.78333333332955</c:v>
                </c:pt>
                <c:pt idx="1016">
                  <c:v>165.94666666666288</c:v>
                </c:pt>
                <c:pt idx="1017">
                  <c:v>166.10999999999621</c:v>
                </c:pt>
                <c:pt idx="1018">
                  <c:v>166.27333333332953</c:v>
                </c:pt>
                <c:pt idx="1019">
                  <c:v>166.43666666666286</c:v>
                </c:pt>
                <c:pt idx="1020">
                  <c:v>166.59999999999619</c:v>
                </c:pt>
                <c:pt idx="1021">
                  <c:v>166.76333333332951</c:v>
                </c:pt>
                <c:pt idx="1022">
                  <c:v>166.92666666666284</c:v>
                </c:pt>
                <c:pt idx="1023">
                  <c:v>167.08999999999617</c:v>
                </c:pt>
                <c:pt idx="1024">
                  <c:v>167.25333333332949</c:v>
                </c:pt>
                <c:pt idx="1025">
                  <c:v>167.41666666666282</c:v>
                </c:pt>
                <c:pt idx="1026">
                  <c:v>167.57999999999615</c:v>
                </c:pt>
                <c:pt idx="1027">
                  <c:v>167.74333333332947</c:v>
                </c:pt>
                <c:pt idx="1028">
                  <c:v>167.9066666666628</c:v>
                </c:pt>
                <c:pt idx="1029">
                  <c:v>168.06999999999613</c:v>
                </c:pt>
                <c:pt idx="1030">
                  <c:v>168.23333333332945</c:v>
                </c:pt>
                <c:pt idx="1031">
                  <c:v>168.39666666666278</c:v>
                </c:pt>
                <c:pt idx="1032">
                  <c:v>168.55999999999611</c:v>
                </c:pt>
                <c:pt idx="1033">
                  <c:v>168.72333333332944</c:v>
                </c:pt>
                <c:pt idx="1034">
                  <c:v>168.88666666666276</c:v>
                </c:pt>
                <c:pt idx="1035">
                  <c:v>169.04999999999609</c:v>
                </c:pt>
                <c:pt idx="1036">
                  <c:v>169.21333333332942</c:v>
                </c:pt>
                <c:pt idx="1037">
                  <c:v>169.37666666666274</c:v>
                </c:pt>
                <c:pt idx="1038">
                  <c:v>169.53999999999607</c:v>
                </c:pt>
                <c:pt idx="1039">
                  <c:v>169.7033333333294</c:v>
                </c:pt>
                <c:pt idx="1040">
                  <c:v>169.86666666666272</c:v>
                </c:pt>
                <c:pt idx="1041">
                  <c:v>170.02999999999605</c:v>
                </c:pt>
                <c:pt idx="1042">
                  <c:v>170.19333333332938</c:v>
                </c:pt>
                <c:pt idx="1043">
                  <c:v>170.3566666666627</c:v>
                </c:pt>
                <c:pt idx="1044">
                  <c:v>170.51999999999603</c:v>
                </c:pt>
                <c:pt idx="1045">
                  <c:v>170.68333333332936</c:v>
                </c:pt>
                <c:pt idx="1046">
                  <c:v>170.84666666666268</c:v>
                </c:pt>
                <c:pt idx="1047">
                  <c:v>171.00999999999601</c:v>
                </c:pt>
                <c:pt idx="1048">
                  <c:v>171.17333333332934</c:v>
                </c:pt>
                <c:pt idx="1049">
                  <c:v>171.33666666666267</c:v>
                </c:pt>
                <c:pt idx="1050">
                  <c:v>171.49999999999599</c:v>
                </c:pt>
                <c:pt idx="1051">
                  <c:v>171.66333333332932</c:v>
                </c:pt>
                <c:pt idx="1052">
                  <c:v>171.82666666666265</c:v>
                </c:pt>
                <c:pt idx="1053">
                  <c:v>171.98999999999597</c:v>
                </c:pt>
                <c:pt idx="1054">
                  <c:v>172.1533333333293</c:v>
                </c:pt>
                <c:pt idx="1055">
                  <c:v>172.31666666666263</c:v>
                </c:pt>
                <c:pt idx="1056">
                  <c:v>172.47999999999595</c:v>
                </c:pt>
                <c:pt idx="1057">
                  <c:v>172.64333333332928</c:v>
                </c:pt>
                <c:pt idx="1058">
                  <c:v>172.80666666666261</c:v>
                </c:pt>
                <c:pt idx="1059">
                  <c:v>172.96999999999593</c:v>
                </c:pt>
                <c:pt idx="1060">
                  <c:v>173.13333333332926</c:v>
                </c:pt>
                <c:pt idx="1061">
                  <c:v>173.29666666666259</c:v>
                </c:pt>
                <c:pt idx="1062">
                  <c:v>173.45999999999592</c:v>
                </c:pt>
                <c:pt idx="1063">
                  <c:v>173.62333333332924</c:v>
                </c:pt>
                <c:pt idx="1064">
                  <c:v>173.78666666666257</c:v>
                </c:pt>
                <c:pt idx="1065">
                  <c:v>173.9499999999959</c:v>
                </c:pt>
                <c:pt idx="1066">
                  <c:v>174.11333333332922</c:v>
                </c:pt>
                <c:pt idx="1067">
                  <c:v>174.27666666666255</c:v>
                </c:pt>
                <c:pt idx="1068">
                  <c:v>174.43999999999588</c:v>
                </c:pt>
                <c:pt idx="1069">
                  <c:v>174.6033333333292</c:v>
                </c:pt>
                <c:pt idx="1070">
                  <c:v>174.76666666666253</c:v>
                </c:pt>
                <c:pt idx="1071">
                  <c:v>174.92999999999586</c:v>
                </c:pt>
                <c:pt idx="1072">
                  <c:v>175.09333333332918</c:v>
                </c:pt>
                <c:pt idx="1073">
                  <c:v>175.25666666666251</c:v>
                </c:pt>
                <c:pt idx="1074">
                  <c:v>175.41999999999584</c:v>
                </c:pt>
                <c:pt idx="1075">
                  <c:v>175.58333333332916</c:v>
                </c:pt>
                <c:pt idx="1076">
                  <c:v>175.74666666666249</c:v>
                </c:pt>
                <c:pt idx="1077">
                  <c:v>175.90999999999582</c:v>
                </c:pt>
                <c:pt idx="1078">
                  <c:v>176.07333333332915</c:v>
                </c:pt>
                <c:pt idx="1079">
                  <c:v>176.23666666666247</c:v>
                </c:pt>
                <c:pt idx="1080">
                  <c:v>176.3999999999958</c:v>
                </c:pt>
                <c:pt idx="1081">
                  <c:v>176.56333333332913</c:v>
                </c:pt>
                <c:pt idx="1082">
                  <c:v>176.72666666666245</c:v>
                </c:pt>
                <c:pt idx="1083">
                  <c:v>176.88999999999578</c:v>
                </c:pt>
                <c:pt idx="1084">
                  <c:v>177.05333333332911</c:v>
                </c:pt>
                <c:pt idx="1085">
                  <c:v>177.21666666666243</c:v>
                </c:pt>
                <c:pt idx="1086">
                  <c:v>177.37999999999576</c:v>
                </c:pt>
                <c:pt idx="1087">
                  <c:v>177.54333333332909</c:v>
                </c:pt>
                <c:pt idx="1088">
                  <c:v>177.70666666666241</c:v>
                </c:pt>
                <c:pt idx="1089">
                  <c:v>177.86999999999574</c:v>
                </c:pt>
                <c:pt idx="1090">
                  <c:v>178.03333333332907</c:v>
                </c:pt>
                <c:pt idx="1091">
                  <c:v>178.1966666666624</c:v>
                </c:pt>
                <c:pt idx="1092">
                  <c:v>178.35999999999572</c:v>
                </c:pt>
                <c:pt idx="1093">
                  <c:v>178.52333333332905</c:v>
                </c:pt>
                <c:pt idx="1094">
                  <c:v>178.68666666666238</c:v>
                </c:pt>
                <c:pt idx="1095">
                  <c:v>178.8499999999957</c:v>
                </c:pt>
                <c:pt idx="1096">
                  <c:v>179.01333333332903</c:v>
                </c:pt>
                <c:pt idx="1097">
                  <c:v>179.17666666666236</c:v>
                </c:pt>
                <c:pt idx="1098">
                  <c:v>179.33999999999568</c:v>
                </c:pt>
                <c:pt idx="1099">
                  <c:v>179.50333333332901</c:v>
                </c:pt>
                <c:pt idx="1100">
                  <c:v>179.66666666666234</c:v>
                </c:pt>
                <c:pt idx="1101">
                  <c:v>179.82999999999566</c:v>
                </c:pt>
                <c:pt idx="1102">
                  <c:v>179.99333333332899</c:v>
                </c:pt>
                <c:pt idx="1103">
                  <c:v>180.15666666666232</c:v>
                </c:pt>
                <c:pt idx="1104">
                  <c:v>180.31999999999564</c:v>
                </c:pt>
                <c:pt idx="1105">
                  <c:v>180.48333333332897</c:v>
                </c:pt>
                <c:pt idx="1106">
                  <c:v>180.6466666666623</c:v>
                </c:pt>
                <c:pt idx="1107">
                  <c:v>180.80999999999563</c:v>
                </c:pt>
                <c:pt idx="1108">
                  <c:v>180.97333333332895</c:v>
                </c:pt>
                <c:pt idx="1109">
                  <c:v>181.13666666666228</c:v>
                </c:pt>
                <c:pt idx="1110">
                  <c:v>181.29999999999561</c:v>
                </c:pt>
                <c:pt idx="1111">
                  <c:v>181.46333333332893</c:v>
                </c:pt>
                <c:pt idx="1112">
                  <c:v>181.62666666666226</c:v>
                </c:pt>
                <c:pt idx="1113">
                  <c:v>181.78999999999559</c:v>
                </c:pt>
                <c:pt idx="1114">
                  <c:v>181.95333333332891</c:v>
                </c:pt>
                <c:pt idx="1115">
                  <c:v>182.11666666666224</c:v>
                </c:pt>
                <c:pt idx="1116">
                  <c:v>182.27999999999557</c:v>
                </c:pt>
                <c:pt idx="1117">
                  <c:v>182.44333333332889</c:v>
                </c:pt>
                <c:pt idx="1118">
                  <c:v>182.60666666666222</c:v>
                </c:pt>
                <c:pt idx="1119">
                  <c:v>182.76999999999555</c:v>
                </c:pt>
                <c:pt idx="1120">
                  <c:v>182.93333333332887</c:v>
                </c:pt>
                <c:pt idx="1121">
                  <c:v>183.0966666666622</c:v>
                </c:pt>
                <c:pt idx="1122">
                  <c:v>183.25999999999553</c:v>
                </c:pt>
                <c:pt idx="1123">
                  <c:v>183.42333333332886</c:v>
                </c:pt>
                <c:pt idx="1124">
                  <c:v>183.58666666666218</c:v>
                </c:pt>
                <c:pt idx="1125">
                  <c:v>183.74999999999551</c:v>
                </c:pt>
                <c:pt idx="1126">
                  <c:v>183.91333333332884</c:v>
                </c:pt>
                <c:pt idx="1127">
                  <c:v>184.07666666666216</c:v>
                </c:pt>
                <c:pt idx="1128">
                  <c:v>184.23999999999549</c:v>
                </c:pt>
                <c:pt idx="1129">
                  <c:v>184.40333333332882</c:v>
                </c:pt>
                <c:pt idx="1130">
                  <c:v>184.56666666666214</c:v>
                </c:pt>
                <c:pt idx="1131">
                  <c:v>184.72999999999547</c:v>
                </c:pt>
                <c:pt idx="1132">
                  <c:v>184.8933333333288</c:v>
                </c:pt>
                <c:pt idx="1133">
                  <c:v>185.05666666666212</c:v>
                </c:pt>
                <c:pt idx="1134">
                  <c:v>185.21999999999545</c:v>
                </c:pt>
                <c:pt idx="1135">
                  <c:v>185.38333333332878</c:v>
                </c:pt>
                <c:pt idx="1136">
                  <c:v>185.54666666666211</c:v>
                </c:pt>
                <c:pt idx="1137">
                  <c:v>185.70999999999543</c:v>
                </c:pt>
                <c:pt idx="1138">
                  <c:v>185.87333333332876</c:v>
                </c:pt>
                <c:pt idx="1139">
                  <c:v>186.03666666666209</c:v>
                </c:pt>
                <c:pt idx="1140">
                  <c:v>186.19999999999541</c:v>
                </c:pt>
                <c:pt idx="1141">
                  <c:v>186.36333333332874</c:v>
                </c:pt>
                <c:pt idx="1142">
                  <c:v>186.52666666666207</c:v>
                </c:pt>
                <c:pt idx="1143">
                  <c:v>186.68999999999539</c:v>
                </c:pt>
                <c:pt idx="1144">
                  <c:v>186.85333333332872</c:v>
                </c:pt>
                <c:pt idx="1145">
                  <c:v>187.01666666666205</c:v>
                </c:pt>
                <c:pt idx="1146">
                  <c:v>187.17999999999537</c:v>
                </c:pt>
                <c:pt idx="1147">
                  <c:v>187.3433333333287</c:v>
                </c:pt>
                <c:pt idx="1148">
                  <c:v>187.50666666666203</c:v>
                </c:pt>
                <c:pt idx="1149">
                  <c:v>187.66999999999535</c:v>
                </c:pt>
                <c:pt idx="1150">
                  <c:v>187.83333333332868</c:v>
                </c:pt>
                <c:pt idx="1151">
                  <c:v>187.99666666666201</c:v>
                </c:pt>
                <c:pt idx="1152">
                  <c:v>188.15999999999534</c:v>
                </c:pt>
                <c:pt idx="1153">
                  <c:v>188.32333333332866</c:v>
                </c:pt>
                <c:pt idx="1154">
                  <c:v>188.48666666666199</c:v>
                </c:pt>
                <c:pt idx="1155">
                  <c:v>188.64999999999532</c:v>
                </c:pt>
                <c:pt idx="1156">
                  <c:v>188.81333333332864</c:v>
                </c:pt>
                <c:pt idx="1157">
                  <c:v>188.97666666666197</c:v>
                </c:pt>
                <c:pt idx="1158">
                  <c:v>189.1399999999953</c:v>
                </c:pt>
                <c:pt idx="1159">
                  <c:v>189.30333333332862</c:v>
                </c:pt>
                <c:pt idx="1160">
                  <c:v>189.46666666666195</c:v>
                </c:pt>
                <c:pt idx="1161">
                  <c:v>189.62999999999528</c:v>
                </c:pt>
                <c:pt idx="1162">
                  <c:v>189.7933333333286</c:v>
                </c:pt>
                <c:pt idx="1163">
                  <c:v>189.95666666666193</c:v>
                </c:pt>
                <c:pt idx="1164">
                  <c:v>190.11999999999526</c:v>
                </c:pt>
                <c:pt idx="1165">
                  <c:v>190.28333333332859</c:v>
                </c:pt>
                <c:pt idx="1166">
                  <c:v>190.44666666666191</c:v>
                </c:pt>
                <c:pt idx="1167">
                  <c:v>190.60999999999524</c:v>
                </c:pt>
                <c:pt idx="1168">
                  <c:v>190.77333333332857</c:v>
                </c:pt>
                <c:pt idx="1169">
                  <c:v>190.93666666666189</c:v>
                </c:pt>
                <c:pt idx="1170">
                  <c:v>191.09999999999522</c:v>
                </c:pt>
                <c:pt idx="1171">
                  <c:v>191.26333333332855</c:v>
                </c:pt>
                <c:pt idx="1172">
                  <c:v>191.42666666666187</c:v>
                </c:pt>
                <c:pt idx="1173">
                  <c:v>191.5899999999952</c:v>
                </c:pt>
                <c:pt idx="1174">
                  <c:v>191.75333333332853</c:v>
                </c:pt>
                <c:pt idx="1175">
                  <c:v>191.91666666666185</c:v>
                </c:pt>
                <c:pt idx="1176">
                  <c:v>192.07999999999518</c:v>
                </c:pt>
                <c:pt idx="1177">
                  <c:v>192.24333333332851</c:v>
                </c:pt>
                <c:pt idx="1178">
                  <c:v>192.40666666666183</c:v>
                </c:pt>
                <c:pt idx="1179">
                  <c:v>192.56999999999516</c:v>
                </c:pt>
                <c:pt idx="1180">
                  <c:v>192.73333333332849</c:v>
                </c:pt>
                <c:pt idx="1181">
                  <c:v>192.89666666666182</c:v>
                </c:pt>
                <c:pt idx="1182">
                  <c:v>193.05999999999514</c:v>
                </c:pt>
                <c:pt idx="1183">
                  <c:v>193.22333333332847</c:v>
                </c:pt>
                <c:pt idx="1184">
                  <c:v>193.3866666666618</c:v>
                </c:pt>
                <c:pt idx="1185">
                  <c:v>193.54999999999512</c:v>
                </c:pt>
                <c:pt idx="1186">
                  <c:v>193.71333333332845</c:v>
                </c:pt>
                <c:pt idx="1187">
                  <c:v>193.87666666666178</c:v>
                </c:pt>
                <c:pt idx="1188">
                  <c:v>194.0399999999951</c:v>
                </c:pt>
                <c:pt idx="1189">
                  <c:v>194.20333333332843</c:v>
                </c:pt>
                <c:pt idx="1190">
                  <c:v>194.36666666666176</c:v>
                </c:pt>
                <c:pt idx="1191">
                  <c:v>194.52999999999508</c:v>
                </c:pt>
                <c:pt idx="1192">
                  <c:v>194.69333333332841</c:v>
                </c:pt>
                <c:pt idx="1193">
                  <c:v>194.85666666666174</c:v>
                </c:pt>
                <c:pt idx="1194">
                  <c:v>195.01999999999506</c:v>
                </c:pt>
                <c:pt idx="1195">
                  <c:v>195.18333333332839</c:v>
                </c:pt>
                <c:pt idx="1196">
                  <c:v>195.34666666666172</c:v>
                </c:pt>
                <c:pt idx="1197">
                  <c:v>195.50999999999505</c:v>
                </c:pt>
                <c:pt idx="1198">
                  <c:v>195.67333333332837</c:v>
                </c:pt>
                <c:pt idx="1199">
                  <c:v>195.8366666666617</c:v>
                </c:pt>
                <c:pt idx="1200">
                  <c:v>195.99999999999503</c:v>
                </c:pt>
                <c:pt idx="1201">
                  <c:v>196.16333333332835</c:v>
                </c:pt>
                <c:pt idx="1202">
                  <c:v>196.32666666666168</c:v>
                </c:pt>
                <c:pt idx="1203">
                  <c:v>196.48999999999501</c:v>
                </c:pt>
                <c:pt idx="1204">
                  <c:v>196.65333333332833</c:v>
                </c:pt>
                <c:pt idx="1205">
                  <c:v>196.81666666666166</c:v>
                </c:pt>
                <c:pt idx="1206">
                  <c:v>196.97999999999499</c:v>
                </c:pt>
                <c:pt idx="1207">
                  <c:v>197.14333333332831</c:v>
                </c:pt>
                <c:pt idx="1208">
                  <c:v>197.30666666666164</c:v>
                </c:pt>
                <c:pt idx="1209">
                  <c:v>197.46999999999497</c:v>
                </c:pt>
                <c:pt idx="1210">
                  <c:v>197.6333333333283</c:v>
                </c:pt>
                <c:pt idx="1211">
                  <c:v>197.79666666666162</c:v>
                </c:pt>
                <c:pt idx="1212">
                  <c:v>197.95999999999495</c:v>
                </c:pt>
                <c:pt idx="1213">
                  <c:v>198.12333333332828</c:v>
                </c:pt>
                <c:pt idx="1214">
                  <c:v>198.2866666666616</c:v>
                </c:pt>
                <c:pt idx="1215">
                  <c:v>198.44999999999493</c:v>
                </c:pt>
                <c:pt idx="1216">
                  <c:v>198.61333333332826</c:v>
                </c:pt>
                <c:pt idx="1217">
                  <c:v>198.77666666666158</c:v>
                </c:pt>
                <c:pt idx="1218">
                  <c:v>198.93999999999491</c:v>
                </c:pt>
                <c:pt idx="1219">
                  <c:v>199.10333333332824</c:v>
                </c:pt>
                <c:pt idx="1220">
                  <c:v>199.26666666666156</c:v>
                </c:pt>
                <c:pt idx="1221">
                  <c:v>199.42999999999489</c:v>
                </c:pt>
                <c:pt idx="1222">
                  <c:v>199.59333333332822</c:v>
                </c:pt>
                <c:pt idx="1223">
                  <c:v>199.75666666666154</c:v>
                </c:pt>
                <c:pt idx="1224">
                  <c:v>199.91999999999487</c:v>
                </c:pt>
                <c:pt idx="1225">
                  <c:v>200.0833333333282</c:v>
                </c:pt>
              </c:numCache>
            </c:numRef>
          </c:xVal>
          <c:yVal>
            <c:numRef>
              <c:f>'analysis II judgment'!$K$7:$K$1232</c:f>
              <c:numCache>
                <c:formatCode>General</c:formatCode>
                <c:ptCount val="1226"/>
                <c:pt idx="0">
                  <c:v>4.7121000000000004</c:v>
                </c:pt>
                <c:pt idx="1">
                  <c:v>4.7120999999999995</c:v>
                </c:pt>
                <c:pt idx="2">
                  <c:v>4.2</c:v>
                </c:pt>
                <c:pt idx="3">
                  <c:v>4.2</c:v>
                </c:pt>
                <c:pt idx="4">
                  <c:v>3.6879000000000035</c:v>
                </c:pt>
                <c:pt idx="5">
                  <c:v>3.6879000000000004</c:v>
                </c:pt>
                <c:pt idx="6">
                  <c:v>4.7121000000000004</c:v>
                </c:pt>
                <c:pt idx="7">
                  <c:v>4.7120999999999995</c:v>
                </c:pt>
                <c:pt idx="8">
                  <c:v>4.2</c:v>
                </c:pt>
                <c:pt idx="9">
                  <c:v>4.2</c:v>
                </c:pt>
                <c:pt idx="10">
                  <c:v>3.6879000000000035</c:v>
                </c:pt>
                <c:pt idx="11">
                  <c:v>3.6879000000000004</c:v>
                </c:pt>
                <c:pt idx="12">
                  <c:v>4.7121000000000004</c:v>
                </c:pt>
                <c:pt idx="13">
                  <c:v>4.7120999999999995</c:v>
                </c:pt>
                <c:pt idx="14">
                  <c:v>4.2</c:v>
                </c:pt>
                <c:pt idx="15">
                  <c:v>4.2</c:v>
                </c:pt>
                <c:pt idx="16">
                  <c:v>3.6879000000000035</c:v>
                </c:pt>
                <c:pt idx="17">
                  <c:v>3.6879000000000004</c:v>
                </c:pt>
                <c:pt idx="18">
                  <c:v>4.7121000000000004</c:v>
                </c:pt>
                <c:pt idx="19">
                  <c:v>4.7120999999999995</c:v>
                </c:pt>
                <c:pt idx="20">
                  <c:v>4.2</c:v>
                </c:pt>
                <c:pt idx="21">
                  <c:v>4.2</c:v>
                </c:pt>
                <c:pt idx="22">
                  <c:v>3.6879000000000035</c:v>
                </c:pt>
                <c:pt idx="23">
                  <c:v>3.6879000000000004</c:v>
                </c:pt>
                <c:pt idx="24">
                  <c:v>4.7121000000000004</c:v>
                </c:pt>
                <c:pt idx="25">
                  <c:v>4.7120999999999995</c:v>
                </c:pt>
                <c:pt idx="26">
                  <c:v>4.2</c:v>
                </c:pt>
                <c:pt idx="27">
                  <c:v>4.2</c:v>
                </c:pt>
                <c:pt idx="28">
                  <c:v>3.6879000000000035</c:v>
                </c:pt>
                <c:pt idx="29">
                  <c:v>3.6879000000000004</c:v>
                </c:pt>
                <c:pt idx="30">
                  <c:v>4.7121000000000004</c:v>
                </c:pt>
                <c:pt idx="31">
                  <c:v>4.7120999999999995</c:v>
                </c:pt>
                <c:pt idx="32">
                  <c:v>4.2</c:v>
                </c:pt>
                <c:pt idx="33">
                  <c:v>4.2</c:v>
                </c:pt>
                <c:pt idx="34">
                  <c:v>3.6879000000000035</c:v>
                </c:pt>
                <c:pt idx="35">
                  <c:v>3.6879000000000004</c:v>
                </c:pt>
                <c:pt idx="36">
                  <c:v>4.7121000000000004</c:v>
                </c:pt>
                <c:pt idx="37">
                  <c:v>4.7120999999999995</c:v>
                </c:pt>
                <c:pt idx="38">
                  <c:v>4.2</c:v>
                </c:pt>
                <c:pt idx="39">
                  <c:v>4.2</c:v>
                </c:pt>
                <c:pt idx="40">
                  <c:v>3.6879000000000035</c:v>
                </c:pt>
                <c:pt idx="41">
                  <c:v>3.6879000000000004</c:v>
                </c:pt>
                <c:pt idx="42">
                  <c:v>4.7121000000000004</c:v>
                </c:pt>
                <c:pt idx="43">
                  <c:v>4.7120999999999995</c:v>
                </c:pt>
                <c:pt idx="44">
                  <c:v>4.2</c:v>
                </c:pt>
                <c:pt idx="45">
                  <c:v>4.2</c:v>
                </c:pt>
                <c:pt idx="46">
                  <c:v>3.6879000000000035</c:v>
                </c:pt>
                <c:pt idx="47">
                  <c:v>3.6879000000000004</c:v>
                </c:pt>
                <c:pt idx="48">
                  <c:v>4.7121000000000004</c:v>
                </c:pt>
                <c:pt idx="49">
                  <c:v>4.7120999999999995</c:v>
                </c:pt>
                <c:pt idx="50">
                  <c:v>4.2</c:v>
                </c:pt>
                <c:pt idx="51">
                  <c:v>4.2</c:v>
                </c:pt>
                <c:pt idx="52">
                  <c:v>3.6879000000000035</c:v>
                </c:pt>
                <c:pt idx="53">
                  <c:v>3.6879000000000004</c:v>
                </c:pt>
                <c:pt idx="54">
                  <c:v>4.7121000000000004</c:v>
                </c:pt>
                <c:pt idx="55">
                  <c:v>4.7120999999999995</c:v>
                </c:pt>
                <c:pt idx="56">
                  <c:v>4.2</c:v>
                </c:pt>
                <c:pt idx="57">
                  <c:v>4.2</c:v>
                </c:pt>
                <c:pt idx="58">
                  <c:v>3.6879000000000035</c:v>
                </c:pt>
                <c:pt idx="59">
                  <c:v>3.6879000000000004</c:v>
                </c:pt>
                <c:pt idx="60">
                  <c:v>4.7121000000000004</c:v>
                </c:pt>
                <c:pt idx="61">
                  <c:v>4.7120999999999995</c:v>
                </c:pt>
                <c:pt idx="62">
                  <c:v>4.2</c:v>
                </c:pt>
                <c:pt idx="63">
                  <c:v>4.2</c:v>
                </c:pt>
                <c:pt idx="64">
                  <c:v>3.6879000000000035</c:v>
                </c:pt>
                <c:pt idx="65">
                  <c:v>3.6879000000000004</c:v>
                </c:pt>
                <c:pt idx="66">
                  <c:v>4.7121000000000004</c:v>
                </c:pt>
                <c:pt idx="67">
                  <c:v>4.7120999999999995</c:v>
                </c:pt>
                <c:pt idx="68">
                  <c:v>4.2</c:v>
                </c:pt>
                <c:pt idx="69">
                  <c:v>4.2</c:v>
                </c:pt>
                <c:pt idx="70">
                  <c:v>3.6879000000000035</c:v>
                </c:pt>
                <c:pt idx="71">
                  <c:v>3.6879000000000004</c:v>
                </c:pt>
                <c:pt idx="72">
                  <c:v>4.7121000000000004</c:v>
                </c:pt>
                <c:pt idx="73">
                  <c:v>4.7120999999999995</c:v>
                </c:pt>
                <c:pt idx="74">
                  <c:v>4.2</c:v>
                </c:pt>
                <c:pt idx="75">
                  <c:v>4.2</c:v>
                </c:pt>
                <c:pt idx="76">
                  <c:v>3.6879000000000035</c:v>
                </c:pt>
                <c:pt idx="77">
                  <c:v>3.6879000000000004</c:v>
                </c:pt>
                <c:pt idx="78">
                  <c:v>4.7121000000000004</c:v>
                </c:pt>
                <c:pt idx="79">
                  <c:v>4.7120999999999995</c:v>
                </c:pt>
                <c:pt idx="80">
                  <c:v>4.2</c:v>
                </c:pt>
                <c:pt idx="81">
                  <c:v>4.2</c:v>
                </c:pt>
                <c:pt idx="82">
                  <c:v>3.6879000000000035</c:v>
                </c:pt>
                <c:pt idx="83">
                  <c:v>3.6879000000000004</c:v>
                </c:pt>
                <c:pt idx="84">
                  <c:v>4.7121000000000004</c:v>
                </c:pt>
                <c:pt idx="85">
                  <c:v>4.7120999999999995</c:v>
                </c:pt>
                <c:pt idx="86">
                  <c:v>4.2</c:v>
                </c:pt>
                <c:pt idx="87">
                  <c:v>4.2</c:v>
                </c:pt>
                <c:pt idx="88">
                  <c:v>3.6879000000000035</c:v>
                </c:pt>
                <c:pt idx="89">
                  <c:v>3.6879000000000004</c:v>
                </c:pt>
                <c:pt idx="90">
                  <c:v>4.7121000000000004</c:v>
                </c:pt>
                <c:pt idx="91">
                  <c:v>4.7120999999999995</c:v>
                </c:pt>
                <c:pt idx="92">
                  <c:v>4.2</c:v>
                </c:pt>
                <c:pt idx="93">
                  <c:v>4.2</c:v>
                </c:pt>
                <c:pt idx="94">
                  <c:v>3.6879000000000035</c:v>
                </c:pt>
                <c:pt idx="95">
                  <c:v>3.6879000000000004</c:v>
                </c:pt>
                <c:pt idx="96">
                  <c:v>4.7121000000000004</c:v>
                </c:pt>
                <c:pt idx="97">
                  <c:v>4.7120999999999995</c:v>
                </c:pt>
                <c:pt idx="98">
                  <c:v>4.2</c:v>
                </c:pt>
                <c:pt idx="99">
                  <c:v>4.2</c:v>
                </c:pt>
                <c:pt idx="100">
                  <c:v>3.6879000000000035</c:v>
                </c:pt>
                <c:pt idx="101">
                  <c:v>3.6879000000000004</c:v>
                </c:pt>
                <c:pt idx="102">
                  <c:v>4.7121000000000004</c:v>
                </c:pt>
                <c:pt idx="103">
                  <c:v>4.7120999999999995</c:v>
                </c:pt>
                <c:pt idx="104">
                  <c:v>4.2</c:v>
                </c:pt>
                <c:pt idx="105">
                  <c:v>4.2</c:v>
                </c:pt>
                <c:pt idx="106">
                  <c:v>3.6879000000000035</c:v>
                </c:pt>
                <c:pt idx="107">
                  <c:v>3.6879000000000004</c:v>
                </c:pt>
                <c:pt idx="108">
                  <c:v>4.7121000000000004</c:v>
                </c:pt>
                <c:pt idx="109">
                  <c:v>4.7120999999999995</c:v>
                </c:pt>
                <c:pt idx="110">
                  <c:v>4.2</c:v>
                </c:pt>
                <c:pt idx="111">
                  <c:v>4.2</c:v>
                </c:pt>
                <c:pt idx="112">
                  <c:v>3.6879000000000035</c:v>
                </c:pt>
                <c:pt idx="113">
                  <c:v>3.6879000000000004</c:v>
                </c:pt>
                <c:pt idx="114">
                  <c:v>4.7121000000000004</c:v>
                </c:pt>
                <c:pt idx="115">
                  <c:v>4.7120999999999995</c:v>
                </c:pt>
                <c:pt idx="116">
                  <c:v>4.2</c:v>
                </c:pt>
                <c:pt idx="117">
                  <c:v>4.2</c:v>
                </c:pt>
                <c:pt idx="118">
                  <c:v>3.6879000000000035</c:v>
                </c:pt>
                <c:pt idx="119">
                  <c:v>3.6879000000000004</c:v>
                </c:pt>
                <c:pt idx="120">
                  <c:v>4.7121000000000004</c:v>
                </c:pt>
                <c:pt idx="121">
                  <c:v>4.7120999999999995</c:v>
                </c:pt>
                <c:pt idx="122">
                  <c:v>4.2</c:v>
                </c:pt>
                <c:pt idx="123">
                  <c:v>4.2</c:v>
                </c:pt>
                <c:pt idx="124">
                  <c:v>3.6879000000000035</c:v>
                </c:pt>
                <c:pt idx="125">
                  <c:v>3.6879000000000004</c:v>
                </c:pt>
                <c:pt idx="126">
                  <c:v>4.7121000000000004</c:v>
                </c:pt>
                <c:pt idx="127">
                  <c:v>4.7120999999999995</c:v>
                </c:pt>
                <c:pt idx="128">
                  <c:v>4.2</c:v>
                </c:pt>
                <c:pt idx="129">
                  <c:v>4.2</c:v>
                </c:pt>
                <c:pt idx="130">
                  <c:v>3.6879000000000035</c:v>
                </c:pt>
                <c:pt idx="131">
                  <c:v>3.6879000000000004</c:v>
                </c:pt>
                <c:pt idx="132">
                  <c:v>4.7121000000000004</c:v>
                </c:pt>
                <c:pt idx="133">
                  <c:v>4.7120999999999995</c:v>
                </c:pt>
                <c:pt idx="134">
                  <c:v>4.2</c:v>
                </c:pt>
                <c:pt idx="135">
                  <c:v>4.2</c:v>
                </c:pt>
                <c:pt idx="136">
                  <c:v>3.6879000000000035</c:v>
                </c:pt>
                <c:pt idx="137">
                  <c:v>3.6879000000000004</c:v>
                </c:pt>
                <c:pt idx="138">
                  <c:v>4.7121000000000004</c:v>
                </c:pt>
                <c:pt idx="139">
                  <c:v>4.7120999999999995</c:v>
                </c:pt>
                <c:pt idx="140">
                  <c:v>4.2</c:v>
                </c:pt>
                <c:pt idx="141">
                  <c:v>4.2</c:v>
                </c:pt>
                <c:pt idx="142">
                  <c:v>3.6879000000000035</c:v>
                </c:pt>
                <c:pt idx="143">
                  <c:v>3.6879000000000004</c:v>
                </c:pt>
                <c:pt idx="144">
                  <c:v>4.7121000000000004</c:v>
                </c:pt>
                <c:pt idx="145">
                  <c:v>4.7120999999999995</c:v>
                </c:pt>
                <c:pt idx="146">
                  <c:v>4.2</c:v>
                </c:pt>
                <c:pt idx="147">
                  <c:v>4.2</c:v>
                </c:pt>
                <c:pt idx="148">
                  <c:v>3.6879000000000035</c:v>
                </c:pt>
                <c:pt idx="149">
                  <c:v>3.6879000000000004</c:v>
                </c:pt>
                <c:pt idx="150">
                  <c:v>4.7121000000000004</c:v>
                </c:pt>
                <c:pt idx="151">
                  <c:v>4.7120999999999995</c:v>
                </c:pt>
                <c:pt idx="152">
                  <c:v>4.2</c:v>
                </c:pt>
                <c:pt idx="153">
                  <c:v>4.2</c:v>
                </c:pt>
                <c:pt idx="154">
                  <c:v>3.6879000000000035</c:v>
                </c:pt>
                <c:pt idx="155">
                  <c:v>3.6879000000000004</c:v>
                </c:pt>
                <c:pt idx="156">
                  <c:v>4.7121000000000004</c:v>
                </c:pt>
                <c:pt idx="157">
                  <c:v>4.7120999999999995</c:v>
                </c:pt>
                <c:pt idx="158">
                  <c:v>4.2</c:v>
                </c:pt>
                <c:pt idx="159">
                  <c:v>4.2</c:v>
                </c:pt>
                <c:pt idx="160">
                  <c:v>3.6879000000000035</c:v>
                </c:pt>
                <c:pt idx="161">
                  <c:v>3.6879000000000004</c:v>
                </c:pt>
                <c:pt idx="162">
                  <c:v>4.7121000000000004</c:v>
                </c:pt>
                <c:pt idx="163">
                  <c:v>4.7120999999999995</c:v>
                </c:pt>
                <c:pt idx="164">
                  <c:v>4.2</c:v>
                </c:pt>
                <c:pt idx="165">
                  <c:v>4.2</c:v>
                </c:pt>
                <c:pt idx="166">
                  <c:v>3.6879000000000035</c:v>
                </c:pt>
                <c:pt idx="167">
                  <c:v>3.6879000000000004</c:v>
                </c:pt>
                <c:pt idx="168">
                  <c:v>4.7121000000000004</c:v>
                </c:pt>
                <c:pt idx="169">
                  <c:v>4.7120999999999995</c:v>
                </c:pt>
                <c:pt idx="170">
                  <c:v>4.2</c:v>
                </c:pt>
                <c:pt idx="171">
                  <c:v>4.2</c:v>
                </c:pt>
                <c:pt idx="172">
                  <c:v>3.6879000000000035</c:v>
                </c:pt>
                <c:pt idx="173">
                  <c:v>3.6879000000000004</c:v>
                </c:pt>
                <c:pt idx="174">
                  <c:v>4.7121000000000004</c:v>
                </c:pt>
                <c:pt idx="175">
                  <c:v>4.7120999999999995</c:v>
                </c:pt>
                <c:pt idx="176">
                  <c:v>4.2</c:v>
                </c:pt>
                <c:pt idx="177">
                  <c:v>4.2</c:v>
                </c:pt>
                <c:pt idx="178">
                  <c:v>3.6879000000000035</c:v>
                </c:pt>
                <c:pt idx="179">
                  <c:v>3.6879000000000004</c:v>
                </c:pt>
                <c:pt idx="180">
                  <c:v>4.7121000000000004</c:v>
                </c:pt>
                <c:pt idx="181">
                  <c:v>4.7120999999999995</c:v>
                </c:pt>
                <c:pt idx="182">
                  <c:v>4.2</c:v>
                </c:pt>
                <c:pt idx="183">
                  <c:v>4.2</c:v>
                </c:pt>
                <c:pt idx="184">
                  <c:v>3.6879000000000035</c:v>
                </c:pt>
                <c:pt idx="185">
                  <c:v>3.6879000000000004</c:v>
                </c:pt>
                <c:pt idx="186">
                  <c:v>4.7121000000000004</c:v>
                </c:pt>
                <c:pt idx="187">
                  <c:v>4.7120999999999995</c:v>
                </c:pt>
                <c:pt idx="188">
                  <c:v>4.2</c:v>
                </c:pt>
                <c:pt idx="189">
                  <c:v>4.2</c:v>
                </c:pt>
                <c:pt idx="190">
                  <c:v>3.6879000000000035</c:v>
                </c:pt>
                <c:pt idx="191">
                  <c:v>3.6879000000000004</c:v>
                </c:pt>
                <c:pt idx="192">
                  <c:v>4.7121000000000004</c:v>
                </c:pt>
                <c:pt idx="193">
                  <c:v>4.7120999999999995</c:v>
                </c:pt>
                <c:pt idx="194">
                  <c:v>4.2</c:v>
                </c:pt>
                <c:pt idx="195">
                  <c:v>4.2</c:v>
                </c:pt>
                <c:pt idx="196">
                  <c:v>3.6879000000000035</c:v>
                </c:pt>
                <c:pt idx="197">
                  <c:v>3.6879000000000004</c:v>
                </c:pt>
                <c:pt idx="198">
                  <c:v>4.7121000000000004</c:v>
                </c:pt>
                <c:pt idx="199">
                  <c:v>4.7120999999999995</c:v>
                </c:pt>
                <c:pt idx="200">
                  <c:v>4.2</c:v>
                </c:pt>
                <c:pt idx="201">
                  <c:v>4.2</c:v>
                </c:pt>
                <c:pt idx="202">
                  <c:v>3.6879000000000035</c:v>
                </c:pt>
                <c:pt idx="203">
                  <c:v>3.6879000000000004</c:v>
                </c:pt>
                <c:pt idx="204">
                  <c:v>4.7121000000000004</c:v>
                </c:pt>
                <c:pt idx="205">
                  <c:v>4.7120999999999995</c:v>
                </c:pt>
                <c:pt idx="206">
                  <c:v>4.2</c:v>
                </c:pt>
                <c:pt idx="207">
                  <c:v>4.2</c:v>
                </c:pt>
                <c:pt idx="208">
                  <c:v>3.6879000000000035</c:v>
                </c:pt>
                <c:pt idx="209">
                  <c:v>3.6879000000000004</c:v>
                </c:pt>
                <c:pt idx="210">
                  <c:v>4.7121000000000004</c:v>
                </c:pt>
                <c:pt idx="211">
                  <c:v>4.7120999999999995</c:v>
                </c:pt>
                <c:pt idx="212">
                  <c:v>4.2</c:v>
                </c:pt>
                <c:pt idx="213">
                  <c:v>4.2</c:v>
                </c:pt>
                <c:pt idx="214">
                  <c:v>3.6879000000000035</c:v>
                </c:pt>
                <c:pt idx="215">
                  <c:v>3.6879000000000004</c:v>
                </c:pt>
                <c:pt idx="216">
                  <c:v>4.7121000000000004</c:v>
                </c:pt>
                <c:pt idx="217">
                  <c:v>4.7120999999999995</c:v>
                </c:pt>
                <c:pt idx="218">
                  <c:v>4.2</c:v>
                </c:pt>
                <c:pt idx="219">
                  <c:v>4.2</c:v>
                </c:pt>
                <c:pt idx="220">
                  <c:v>3.6879000000000035</c:v>
                </c:pt>
                <c:pt idx="221">
                  <c:v>3.6879000000000004</c:v>
                </c:pt>
                <c:pt idx="222">
                  <c:v>4.7121000000000004</c:v>
                </c:pt>
                <c:pt idx="223">
                  <c:v>4.7120999999999995</c:v>
                </c:pt>
                <c:pt idx="224">
                  <c:v>4.2</c:v>
                </c:pt>
                <c:pt idx="225">
                  <c:v>4.2</c:v>
                </c:pt>
                <c:pt idx="226">
                  <c:v>3.6879000000000035</c:v>
                </c:pt>
                <c:pt idx="227">
                  <c:v>3.6879000000000004</c:v>
                </c:pt>
                <c:pt idx="228">
                  <c:v>4.7121000000000004</c:v>
                </c:pt>
                <c:pt idx="229">
                  <c:v>4.7120999999999995</c:v>
                </c:pt>
                <c:pt idx="230">
                  <c:v>4.2</c:v>
                </c:pt>
                <c:pt idx="231">
                  <c:v>4.2</c:v>
                </c:pt>
                <c:pt idx="232">
                  <c:v>3.6879000000000035</c:v>
                </c:pt>
                <c:pt idx="233">
                  <c:v>3.6879000000000004</c:v>
                </c:pt>
                <c:pt idx="234">
                  <c:v>4.7121000000000004</c:v>
                </c:pt>
                <c:pt idx="235">
                  <c:v>4.7120999999999995</c:v>
                </c:pt>
                <c:pt idx="236">
                  <c:v>4.2</c:v>
                </c:pt>
                <c:pt idx="237">
                  <c:v>4.2</c:v>
                </c:pt>
                <c:pt idx="238">
                  <c:v>3.6879000000000035</c:v>
                </c:pt>
                <c:pt idx="239">
                  <c:v>3.6879000000000004</c:v>
                </c:pt>
                <c:pt idx="240">
                  <c:v>4.7121000000000004</c:v>
                </c:pt>
                <c:pt idx="241">
                  <c:v>4.7120999999999995</c:v>
                </c:pt>
                <c:pt idx="242">
                  <c:v>4.2</c:v>
                </c:pt>
                <c:pt idx="243">
                  <c:v>4.2</c:v>
                </c:pt>
                <c:pt idx="244">
                  <c:v>3.6879000000000035</c:v>
                </c:pt>
                <c:pt idx="245">
                  <c:v>3.6879000000000004</c:v>
                </c:pt>
                <c:pt idx="246">
                  <c:v>4.7121000000000004</c:v>
                </c:pt>
                <c:pt idx="247">
                  <c:v>4.7120999999999995</c:v>
                </c:pt>
                <c:pt idx="248">
                  <c:v>4.2</c:v>
                </c:pt>
                <c:pt idx="249">
                  <c:v>4.2</c:v>
                </c:pt>
                <c:pt idx="250">
                  <c:v>3.6879000000000035</c:v>
                </c:pt>
                <c:pt idx="251">
                  <c:v>3.6879000000000004</c:v>
                </c:pt>
                <c:pt idx="252">
                  <c:v>4.7121000000000004</c:v>
                </c:pt>
                <c:pt idx="253">
                  <c:v>4.7120999999999995</c:v>
                </c:pt>
                <c:pt idx="254">
                  <c:v>4.2</c:v>
                </c:pt>
                <c:pt idx="255">
                  <c:v>4.2</c:v>
                </c:pt>
                <c:pt idx="256">
                  <c:v>3.6879000000000035</c:v>
                </c:pt>
                <c:pt idx="257">
                  <c:v>3.6879000000000004</c:v>
                </c:pt>
                <c:pt idx="258">
                  <c:v>4.7121000000000004</c:v>
                </c:pt>
                <c:pt idx="259">
                  <c:v>4.7120999999999995</c:v>
                </c:pt>
                <c:pt idx="260">
                  <c:v>4.2</c:v>
                </c:pt>
                <c:pt idx="261">
                  <c:v>4.2</c:v>
                </c:pt>
                <c:pt idx="262">
                  <c:v>3.6879000000000035</c:v>
                </c:pt>
                <c:pt idx="263">
                  <c:v>3.6879000000000004</c:v>
                </c:pt>
                <c:pt idx="264">
                  <c:v>4.7121000000000004</c:v>
                </c:pt>
                <c:pt idx="265">
                  <c:v>4.7120999999999995</c:v>
                </c:pt>
                <c:pt idx="266">
                  <c:v>4.2</c:v>
                </c:pt>
                <c:pt idx="267">
                  <c:v>4.2</c:v>
                </c:pt>
                <c:pt idx="268">
                  <c:v>3.6879000000000035</c:v>
                </c:pt>
                <c:pt idx="269">
                  <c:v>3.6879000000000004</c:v>
                </c:pt>
                <c:pt idx="270">
                  <c:v>4.7121000000000004</c:v>
                </c:pt>
                <c:pt idx="271">
                  <c:v>4.7120999999999995</c:v>
                </c:pt>
                <c:pt idx="272">
                  <c:v>4.2</c:v>
                </c:pt>
                <c:pt idx="273">
                  <c:v>4.2</c:v>
                </c:pt>
                <c:pt idx="274">
                  <c:v>3.6879000000000035</c:v>
                </c:pt>
                <c:pt idx="275">
                  <c:v>3.6879000000000004</c:v>
                </c:pt>
                <c:pt idx="276">
                  <c:v>4.7121000000000004</c:v>
                </c:pt>
                <c:pt idx="277">
                  <c:v>4.7120999999999995</c:v>
                </c:pt>
                <c:pt idx="278">
                  <c:v>4.2</c:v>
                </c:pt>
                <c:pt idx="279">
                  <c:v>4.2</c:v>
                </c:pt>
                <c:pt idx="280">
                  <c:v>3.6879000000000035</c:v>
                </c:pt>
                <c:pt idx="281">
                  <c:v>3.6879000000000004</c:v>
                </c:pt>
                <c:pt idx="282">
                  <c:v>4.7121000000000004</c:v>
                </c:pt>
                <c:pt idx="283">
                  <c:v>4.7120999999999995</c:v>
                </c:pt>
                <c:pt idx="284">
                  <c:v>4.2</c:v>
                </c:pt>
                <c:pt idx="285">
                  <c:v>4.2</c:v>
                </c:pt>
                <c:pt idx="286">
                  <c:v>3.6879000000000035</c:v>
                </c:pt>
                <c:pt idx="287">
                  <c:v>3.6879000000000004</c:v>
                </c:pt>
                <c:pt idx="288">
                  <c:v>4.7121000000000004</c:v>
                </c:pt>
                <c:pt idx="289">
                  <c:v>4.7120999999999995</c:v>
                </c:pt>
                <c:pt idx="290">
                  <c:v>4.2</c:v>
                </c:pt>
                <c:pt idx="291">
                  <c:v>4.2</c:v>
                </c:pt>
                <c:pt idx="292">
                  <c:v>3.6879000000000035</c:v>
                </c:pt>
                <c:pt idx="293">
                  <c:v>3.6879000000000004</c:v>
                </c:pt>
                <c:pt idx="294">
                  <c:v>4.7121000000000004</c:v>
                </c:pt>
                <c:pt idx="295">
                  <c:v>4.7120999999999995</c:v>
                </c:pt>
                <c:pt idx="296">
                  <c:v>4.2</c:v>
                </c:pt>
                <c:pt idx="297">
                  <c:v>4.2</c:v>
                </c:pt>
                <c:pt idx="298">
                  <c:v>3.6879000000000035</c:v>
                </c:pt>
                <c:pt idx="299">
                  <c:v>3.6879000000000004</c:v>
                </c:pt>
                <c:pt idx="300">
                  <c:v>4.7121000000000004</c:v>
                </c:pt>
                <c:pt idx="301">
                  <c:v>4.7120999999999995</c:v>
                </c:pt>
                <c:pt idx="302">
                  <c:v>4.2</c:v>
                </c:pt>
                <c:pt idx="303">
                  <c:v>4.2</c:v>
                </c:pt>
                <c:pt idx="304">
                  <c:v>3.6879000000000035</c:v>
                </c:pt>
                <c:pt idx="305">
                  <c:v>3.6879000000000004</c:v>
                </c:pt>
                <c:pt idx="306">
                  <c:v>4.7121000000000004</c:v>
                </c:pt>
                <c:pt idx="307">
                  <c:v>4.7120999999999995</c:v>
                </c:pt>
                <c:pt idx="308">
                  <c:v>4.2</c:v>
                </c:pt>
                <c:pt idx="309">
                  <c:v>4.2</c:v>
                </c:pt>
                <c:pt idx="310">
                  <c:v>3.6879000000000035</c:v>
                </c:pt>
                <c:pt idx="311">
                  <c:v>3.6879000000000004</c:v>
                </c:pt>
                <c:pt idx="312">
                  <c:v>4.7121000000000004</c:v>
                </c:pt>
                <c:pt idx="313">
                  <c:v>4.7120999999999995</c:v>
                </c:pt>
                <c:pt idx="314">
                  <c:v>4.2</c:v>
                </c:pt>
                <c:pt idx="315">
                  <c:v>4.2</c:v>
                </c:pt>
                <c:pt idx="316">
                  <c:v>3.6879000000000035</c:v>
                </c:pt>
                <c:pt idx="317">
                  <c:v>3.6879000000000004</c:v>
                </c:pt>
                <c:pt idx="318">
                  <c:v>4.7121000000000004</c:v>
                </c:pt>
                <c:pt idx="319">
                  <c:v>4.7120999999999995</c:v>
                </c:pt>
                <c:pt idx="320">
                  <c:v>4.2</c:v>
                </c:pt>
                <c:pt idx="321">
                  <c:v>4.2</c:v>
                </c:pt>
                <c:pt idx="322">
                  <c:v>3.6879000000000035</c:v>
                </c:pt>
                <c:pt idx="323">
                  <c:v>3.6879000000000004</c:v>
                </c:pt>
                <c:pt idx="324">
                  <c:v>4.7121000000000004</c:v>
                </c:pt>
                <c:pt idx="325">
                  <c:v>4.7120999999999995</c:v>
                </c:pt>
                <c:pt idx="326">
                  <c:v>4.2</c:v>
                </c:pt>
                <c:pt idx="327">
                  <c:v>4.2</c:v>
                </c:pt>
                <c:pt idx="328">
                  <c:v>3.6879000000000035</c:v>
                </c:pt>
                <c:pt idx="329">
                  <c:v>3.6879000000000004</c:v>
                </c:pt>
                <c:pt idx="330">
                  <c:v>4.7121000000000004</c:v>
                </c:pt>
                <c:pt idx="331">
                  <c:v>4.7120999999999995</c:v>
                </c:pt>
                <c:pt idx="332">
                  <c:v>4.2</c:v>
                </c:pt>
                <c:pt idx="333">
                  <c:v>4.2</c:v>
                </c:pt>
                <c:pt idx="334">
                  <c:v>3.6879000000000035</c:v>
                </c:pt>
                <c:pt idx="335">
                  <c:v>3.6879000000000004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5-4254-B6FF-29F51447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0352"/>
        <c:axId val="299217424"/>
      </c:scatterChart>
      <c:valAx>
        <c:axId val="299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7424"/>
        <c:crosses val="autoZero"/>
        <c:crossBetween val="midCat"/>
      </c:valAx>
      <c:valAx>
        <c:axId val="2992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II judgment'!$Y$6</c:f>
              <c:strCache>
                <c:ptCount val="1"/>
                <c:pt idx="0">
                  <c:v>Overload level (Virtual temperature)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judgment'!$Y$7:$Y$1232</c:f>
              <c:numCache>
                <c:formatCode>General</c:formatCode>
                <c:ptCount val="1226"/>
                <c:pt idx="0">
                  <c:v>0</c:v>
                </c:pt>
                <c:pt idx="1">
                  <c:v>1.5678911940192742E-4</c:v>
                </c:pt>
                <c:pt idx="2">
                  <c:v>2.8043915912870224E-4</c:v>
                </c:pt>
                <c:pt idx="3">
                  <c:v>4.0337000664040644E-4</c:v>
                </c:pt>
                <c:pt idx="4">
                  <c:v>4.9706232655271016E-4</c:v>
                </c:pt>
                <c:pt idx="5">
                  <c:v>5.9020969890784562E-4</c:v>
                </c:pt>
                <c:pt idx="6">
                  <c:v>7.4356595066450855E-4</c:v>
                </c:pt>
                <c:pt idx="7">
                  <c:v>8.9603022840612455E-4</c:v>
                </c:pt>
                <c:pt idx="8">
                  <c:v>1.0153805812760995E-3</c:v>
                </c:pt>
                <c:pt idx="9">
                  <c:v>1.1340367504253112E-3</c:v>
                </c:pt>
                <c:pt idx="10">
                  <c:v>1.2234792550112124E-3</c:v>
                </c:pt>
                <c:pt idx="11">
                  <c:v>1.3124015304638538E-3</c:v>
                </c:pt>
                <c:pt idx="12">
                  <c:v>1.4615572599708645E-3</c:v>
                </c:pt>
                <c:pt idx="13">
                  <c:v>1.6098454471808275E-3</c:v>
                </c:pt>
                <c:pt idx="14">
                  <c:v>1.7250439991336648E-3</c:v>
                </c:pt>
                <c:pt idx="15">
                  <c:v>1.839572515703295E-3</c:v>
                </c:pt>
                <c:pt idx="16">
                  <c:v>1.9249113755919276E-3</c:v>
                </c:pt>
                <c:pt idx="17">
                  <c:v>2.0097538745913073E-3</c:v>
                </c:pt>
                <c:pt idx="18">
                  <c:v>2.1548535570629439E-3</c:v>
                </c:pt>
                <c:pt idx="19">
                  <c:v>2.2991092886367609E-3</c:v>
                </c:pt>
                <c:pt idx="20">
                  <c:v>2.4102988391367874E-3</c:v>
                </c:pt>
                <c:pt idx="21">
                  <c:v>2.5208416720191446E-3</c:v>
                </c:pt>
                <c:pt idx="22">
                  <c:v>2.6022180303616979E-3</c:v>
                </c:pt>
                <c:pt idx="23">
                  <c:v>2.6831210751206884E-3</c:v>
                </c:pt>
                <c:pt idx="24">
                  <c:v>2.8243042166063719E-3</c:v>
                </c:pt>
                <c:pt idx="25">
                  <c:v>2.9646661871771075E-3</c:v>
                </c:pt>
                <c:pt idx="26">
                  <c:v>3.0719846241605152E-3</c:v>
                </c:pt>
                <c:pt idx="27">
                  <c:v>3.1786788592869514E-3</c:v>
                </c:pt>
                <c:pt idx="28">
                  <c:v>3.2562290046746815E-3</c:v>
                </c:pt>
                <c:pt idx="29">
                  <c:v>3.3333280910820533E-3</c:v>
                </c:pt>
                <c:pt idx="30">
                  <c:v>3.4707293993787055E-3</c:v>
                </c:pt>
                <c:pt idx="31">
                  <c:v>3.6073315332352538E-3</c:v>
                </c:pt>
                <c:pt idx="32">
                  <c:v>3.7109120020400663E-3</c:v>
                </c:pt>
                <c:pt idx="33">
                  <c:v>3.8138900103283887E-3</c:v>
                </c:pt>
                <c:pt idx="34">
                  <c:v>3.887745543763187E-3</c:v>
                </c:pt>
                <c:pt idx="35">
                  <c:v>3.961171507383017E-3</c:v>
                </c:pt>
                <c:pt idx="36">
                  <c:v>4.0949210570689586E-3</c:v>
                </c:pt>
                <c:pt idx="37">
                  <c:v>4.2278926722300438E-3</c:v>
                </c:pt>
                <c:pt idx="38">
                  <c:v>4.3278637387158068E-3</c:v>
                </c:pt>
                <c:pt idx="39">
                  <c:v>4.4272533382412049E-3</c:v>
                </c:pt>
                <c:pt idx="40">
                  <c:v>4.4975413343632826E-3</c:v>
                </c:pt>
                <c:pt idx="41">
                  <c:v>4.5674205107248834E-3</c:v>
                </c:pt>
                <c:pt idx="42">
                  <c:v>4.6976439025174571E-3</c:v>
                </c:pt>
                <c:pt idx="43">
                  <c:v>4.8271098691623779E-3</c:v>
                </c:pt>
                <c:pt idx="44">
                  <c:v>4.9235956772194136E-3</c:v>
                </c:pt>
                <c:pt idx="45">
                  <c:v>5.0195202898075863E-3</c:v>
                </c:pt>
                <c:pt idx="46">
                  <c:v>5.086363452577799E-3</c:v>
                </c:pt>
                <c:pt idx="47">
                  <c:v>5.1528178319525404E-3</c:v>
                </c:pt>
                <c:pt idx="48">
                  <c:v>5.2796363465846983E-3</c:v>
                </c:pt>
                <c:pt idx="49">
                  <c:v>5.4057172400349155E-3</c:v>
                </c:pt>
                <c:pt idx="50">
                  <c:v>5.498837663676117E-3</c:v>
                </c:pt>
                <c:pt idx="51">
                  <c:v>5.5914164661104446E-3</c:v>
                </c:pt>
                <c:pt idx="52">
                  <c:v>5.654933279137994E-3</c:v>
                </c:pt>
                <c:pt idx="53">
                  <c:v>5.7180806559926434E-3</c:v>
                </c:pt>
                <c:pt idx="54">
                  <c:v>5.8416114027970145E-3</c:v>
                </c:pt>
                <c:pt idx="55">
                  <c:v>5.964423651236E-3</c:v>
                </c:pt>
                <c:pt idx="56">
                  <c:v>6.0542944414574808E-3</c:v>
                </c:pt>
                <c:pt idx="57">
                  <c:v>6.1436425114854837E-3</c:v>
                </c:pt>
                <c:pt idx="58">
                  <c:v>6.2039473831851481E-3</c:v>
                </c:pt>
                <c:pt idx="59">
                  <c:v>6.263901500494818E-3</c:v>
                </c:pt>
                <c:pt idx="60">
                  <c:v>6.3842575608772795E-3</c:v>
                </c:pt>
                <c:pt idx="61">
                  <c:v>6.5039135879895946E-3</c:v>
                </c:pt>
                <c:pt idx="62">
                  <c:v>6.5906465145801419E-3</c:v>
                </c:pt>
                <c:pt idx="63">
                  <c:v>6.6768749718981195E-3</c:v>
                </c:pt>
                <c:pt idx="64">
                  <c:v>6.7340783756548771E-3</c:v>
                </c:pt>
                <c:pt idx="65">
                  <c:v>6.7909490642523978E-3</c:v>
                </c:pt>
                <c:pt idx="66">
                  <c:v>6.908239630230943E-3</c:v>
                </c:pt>
                <c:pt idx="67">
                  <c:v>7.0248479929353172E-3</c:v>
                </c:pt>
                <c:pt idx="68">
                  <c:v>7.1085509814083573E-3</c:v>
                </c:pt>
                <c:pt idx="69">
                  <c:v>7.1917671237969076E-3</c:v>
                </c:pt>
                <c:pt idx="70">
                  <c:v>7.2459757333096456E-3</c:v>
                </c:pt>
                <c:pt idx="71">
                  <c:v>7.2998690464420712E-3</c:v>
                </c:pt>
                <c:pt idx="72">
                  <c:v>7.414199554420688E-3</c:v>
                </c:pt>
                <c:pt idx="73">
                  <c:v>7.5278650758658187E-3</c:v>
                </c:pt>
                <c:pt idx="74">
                  <c:v>7.6086423396816687E-3</c:v>
                </c:pt>
                <c:pt idx="75">
                  <c:v>7.6889497744588916E-3</c:v>
                </c:pt>
                <c:pt idx="76">
                  <c:v>7.7402665944290268E-3</c:v>
                </c:pt>
                <c:pt idx="77">
                  <c:v>7.7912849376861239E-3</c:v>
                </c:pt>
                <c:pt idx="78">
                  <c:v>7.9027571976275739E-3</c:v>
                </c:pt>
                <c:pt idx="79">
                  <c:v>8.013581095613594E-3</c:v>
                </c:pt>
                <c:pt idx="80">
                  <c:v>8.0915332638539835E-3</c:v>
                </c:pt>
                <c:pt idx="81">
                  <c:v>8.169032034807398E-3</c:v>
                </c:pt>
                <c:pt idx="82">
                  <c:v>8.2175565271325191E-3</c:v>
                </c:pt>
                <c:pt idx="83">
                  <c:v>8.265798783906422E-3</c:v>
                </c:pt>
                <c:pt idx="84">
                  <c:v>8.374511104062175E-3</c:v>
                </c:pt>
                <c:pt idx="85">
                  <c:v>8.4825911150451117E-3</c:v>
                </c:pt>
                <c:pt idx="86">
                  <c:v>8.5578153556963906E-3</c:v>
                </c:pt>
                <c:pt idx="87">
                  <c:v>8.63260206564909E-3</c:v>
                </c:pt>
                <c:pt idx="88">
                  <c:v>8.6784302712762194E-3</c:v>
                </c:pt>
                <c:pt idx="89">
                  <c:v>8.7239919239059504E-3</c:v>
                </c:pt>
                <c:pt idx="90">
                  <c:v>8.8300392312560903E-3</c:v>
                </c:pt>
                <c:pt idx="91">
                  <c:v>8.9354697300872525E-3</c:v>
                </c:pt>
                <c:pt idx="92">
                  <c:v>9.0080598690833267E-3</c:v>
                </c:pt>
                <c:pt idx="93">
                  <c:v>9.0802277982445136E-3</c:v>
                </c:pt>
                <c:pt idx="94">
                  <c:v>9.1234524548322801E-3</c:v>
                </c:pt>
                <c:pt idx="95">
                  <c:v>9.1664257015815556E-3</c:v>
                </c:pt>
                <c:pt idx="96">
                  <c:v>9.2698996581321996E-3</c:v>
                </c:pt>
                <c:pt idx="97">
                  <c:v>9.3727717736791678E-3</c:v>
                </c:pt>
                <c:pt idx="98">
                  <c:v>9.4428184098500033E-3</c:v>
                </c:pt>
                <c:pt idx="99">
                  <c:v>9.5124576300949157E-3</c:v>
                </c:pt>
                <c:pt idx="100">
                  <c:v>9.5531682856287801E-3</c:v>
                </c:pt>
                <c:pt idx="101">
                  <c:v>9.5936421536404158E-3</c:v>
                </c:pt>
                <c:pt idx="102">
                  <c:v>9.694631268721136E-3</c:v>
                </c:pt>
                <c:pt idx="103">
                  <c:v>9.7950329955120222E-3</c:v>
                </c:pt>
                <c:pt idx="104">
                  <c:v>9.8626236115785439E-3</c:v>
                </c:pt>
                <c:pt idx="105">
                  <c:v>9.9298210967977626E-3</c:v>
                </c:pt>
                <c:pt idx="106">
                  <c:v>9.9681042192975022E-3</c:v>
                </c:pt>
                <c:pt idx="107">
                  <c:v>1.0006164673662794E-2</c:v>
                </c:pt>
                <c:pt idx="108">
                  <c:v>1.0104754412361614E-2</c:v>
                </c:pt>
                <c:pt idx="109">
                  <c:v>1.0202770718389367E-2</c:v>
                </c:pt>
                <c:pt idx="110">
                  <c:v>1.0267989788140723E-2</c:v>
                </c:pt>
                <c:pt idx="111">
                  <c:v>1.0332829520794064E-2</c:v>
                </c:pt>
                <c:pt idx="112">
                  <c:v>1.0368768604247909E-2</c:v>
                </c:pt>
                <c:pt idx="113">
                  <c:v>1.040449865332462E-2</c:v>
                </c:pt>
                <c:pt idx="114">
                  <c:v>1.0500771541193436E-2</c:v>
                </c:pt>
                <c:pt idx="115">
                  <c:v>1.0596484472012254E-2</c:v>
                </c:pt>
                <c:pt idx="116">
                  <c:v>1.0659413563796781E-2</c:v>
                </c:pt>
                <c:pt idx="117">
                  <c:v>1.0721976637802319E-2</c:v>
                </c:pt>
                <c:pt idx="118">
                  <c:v>1.0755652304457528E-2</c:v>
                </c:pt>
                <c:pt idx="119">
                  <c:v>1.0789132101565511E-2</c:v>
                </c:pt>
                <c:pt idx="120">
                  <c:v>1.0883167825724216E-2</c:v>
                </c:pt>
                <c:pt idx="121">
                  <c:v>1.0976656604965612E-2</c:v>
                </c:pt>
                <c:pt idx="122">
                  <c:v>1.1037374481622259E-2</c:v>
                </c:pt>
                <c:pt idx="123">
                  <c:v>1.1097739201706504E-2</c:v>
                </c:pt>
                <c:pt idx="124">
                  <c:v>1.1129229300841703E-2</c:v>
                </c:pt>
                <c:pt idx="125">
                  <c:v>1.1160536242460738E-2</c:v>
                </c:pt>
                <c:pt idx="126">
                  <c:v>1.1252411749223904E-2</c:v>
                </c:pt>
                <c:pt idx="127">
                  <c:v>1.1343752875655566E-2</c:v>
                </c:pt>
                <c:pt idx="128">
                  <c:v>1.1402335591008221E-2</c:v>
                </c:pt>
                <c:pt idx="129">
                  <c:v>1.1460577568639219E-2</c:v>
                </c:pt>
                <c:pt idx="130">
                  <c:v>1.1489957271939497E-2</c:v>
                </c:pt>
                <c:pt idx="131">
                  <c:v>1.1519166092529658E-2</c:v>
                </c:pt>
                <c:pt idx="132">
                  <c:v>1.1608955681675399E-2</c:v>
                </c:pt>
                <c:pt idx="133">
                  <c:v>1.169822302292174E-2</c:v>
                </c:pt>
                <c:pt idx="134">
                  <c:v>1.1754744014954677E-2</c:v>
                </c:pt>
                <c:pt idx="135">
                  <c:v>1.1810936260975497E-2</c:v>
                </c:pt>
                <c:pt idx="136">
                  <c:v>1.1838278154627131E-2</c:v>
                </c:pt>
                <c:pt idx="137">
                  <c:v>1.186546101818785E-2</c:v>
                </c:pt>
                <c:pt idx="138">
                  <c:v>1.1953236433984335E-2</c:v>
                </c:pt>
                <c:pt idx="139">
                  <c:v>1.2040501317023574E-2</c:v>
                </c:pt>
                <c:pt idx="140">
                  <c:v>1.2095031497852167E-2</c:v>
                </c:pt>
                <c:pt idx="141">
                  <c:v>1.2149244511928326E-2</c:v>
                </c:pt>
                <c:pt idx="142">
                  <c:v>1.2174618685545925E-2</c:v>
                </c:pt>
                <c:pt idx="143">
                  <c:v>1.2199845274025907E-2</c:v>
                </c:pt>
                <c:pt idx="144">
                  <c:v>1.2285675793127072E-2</c:v>
                </c:pt>
                <c:pt idx="145">
                  <c:v>1.2371007091675705E-2</c:v>
                </c:pt>
                <c:pt idx="146">
                  <c:v>1.2423614934422636E-2</c:v>
                </c:pt>
                <c:pt idx="147">
                  <c:v>1.2475916791413001E-2</c:v>
                </c:pt>
                <c:pt idx="148">
                  <c:v>1.249939092390806E-2</c:v>
                </c:pt>
                <c:pt idx="149">
                  <c:v>1.2522728522574394E-2</c:v>
                </c:pt>
                <c:pt idx="150">
                  <c:v>1.2606681038892495E-2</c:v>
                </c:pt>
                <c:pt idx="151">
                  <c:v>1.2690145257784207E-2</c:v>
                </c:pt>
                <c:pt idx="152">
                  <c:v>1.2740896880467608E-2</c:v>
                </c:pt>
                <c:pt idx="153">
                  <c:v>1.279135331382461E-2</c:v>
                </c:pt>
                <c:pt idx="154">
                  <c:v>1.2812992756320632E-2</c:v>
                </c:pt>
                <c:pt idx="155">
                  <c:v>1.283450633619165E-2</c:v>
                </c:pt>
                <c:pt idx="156">
                  <c:v>1.2916645442850679E-2</c:v>
                </c:pt>
                <c:pt idx="157">
                  <c:v>1.2998306799513084E-2</c:v>
                </c:pt>
                <c:pt idx="158">
                  <c:v>1.3047266046049373E-2</c:v>
                </c:pt>
                <c:pt idx="159">
                  <c:v>1.3095940528350711E-2</c:v>
                </c:pt>
                <c:pt idx="160">
                  <c:v>1.3115808384246506E-2</c:v>
                </c:pt>
                <c:pt idx="161">
                  <c:v>1.3135560681689413E-2</c:v>
                </c:pt>
                <c:pt idx="162">
                  <c:v>1.3215948750159747E-2</c:v>
                </c:pt>
                <c:pt idx="163">
                  <c:v>1.3295869253288767E-2</c:v>
                </c:pt>
                <c:pt idx="164">
                  <c:v>1.3343097771709436E-2</c:v>
                </c:pt>
                <c:pt idx="165">
                  <c:v>1.3390051592419917E-2</c:v>
                </c:pt>
                <c:pt idx="166">
                  <c:v>1.3408208794699165E-2</c:v>
                </c:pt>
                <c:pt idx="167">
                  <c:v>1.3426260388289929E-2</c:v>
                </c:pt>
                <c:pt idx="168">
                  <c:v>1.3504957644801186E-2</c:v>
                </c:pt>
                <c:pt idx="169">
                  <c:v>1.3583197170329457E-2</c:v>
                </c:pt>
                <c:pt idx="170">
                  <c:v>1.3628754488307613E-2</c:v>
                </c:pt>
                <c:pt idx="171">
                  <c:v>1.3674046828866419E-2</c:v>
                </c:pt>
                <c:pt idx="172">
                  <c:v>1.369055221474819E-2</c:v>
                </c:pt>
                <c:pt idx="173">
                  <c:v>1.3706961599487874E-2</c:v>
                </c:pt>
                <c:pt idx="174">
                  <c:v>1.3784026198813573E-2</c:v>
                </c:pt>
                <c:pt idx="175">
                  <c:v>1.3860642563265954E-2</c:v>
                </c:pt>
                <c:pt idx="176">
                  <c:v>1.3904586161045167E-2</c:v>
                </c:pt>
                <c:pt idx="177">
                  <c:v>1.3948274167370508E-2</c:v>
                </c:pt>
                <c:pt idx="178">
                  <c:v>1.3963184550392211E-2</c:v>
                </c:pt>
                <c:pt idx="179">
                  <c:v>1.3978008209370667E-2</c:v>
                </c:pt>
                <c:pt idx="180">
                  <c:v>1.4053496306075098E-2</c:v>
                </c:pt>
                <c:pt idx="181">
                  <c:v>1.4128545337401141E-2</c:v>
                </c:pt>
                <c:pt idx="182">
                  <c:v>1.4170930718215931E-2</c:v>
                </c:pt>
                <c:pt idx="183">
                  <c:v>1.4213069570715954E-2</c:v>
                </c:pt>
                <c:pt idx="184">
                  <c:v>1.4226439810337031E-2</c:v>
                </c:pt>
                <c:pt idx="185">
                  <c:v>1.4239732283931744E-2</c:v>
                </c:pt>
                <c:pt idx="186">
                  <c:v>1.4313698101166337E-2</c:v>
                </c:pt>
                <c:pt idx="187">
                  <c:v>1.438723370713651E-2</c:v>
                </c:pt>
                <c:pt idx="188">
                  <c:v>1.4428114465210749E-2</c:v>
                </c:pt>
                <c:pt idx="189">
                  <c:v>1.4468757446386427E-2</c:v>
                </c:pt>
                <c:pt idx="190">
                  <c:v>1.4480640515198043E-2</c:v>
                </c:pt>
                <c:pt idx="191">
                  <c:v>1.4492454467892922E-2</c:v>
                </c:pt>
                <c:pt idx="192">
                  <c:v>1.4564950363826381E-2</c:v>
                </c:pt>
                <c:pt idx="193">
                  <c:v>1.4637024598075822E-2</c:v>
                </c:pt>
                <c:pt idx="194">
                  <c:v>1.467645248428236E-2</c:v>
                </c:pt>
                <c:pt idx="195">
                  <c:v>1.4715651044005226E-2</c:v>
                </c:pt>
                <c:pt idx="196">
                  <c:v>1.4726098092628329E-2</c:v>
                </c:pt>
                <c:pt idx="197">
                  <c:v>1.4736484377534276E-2</c:v>
                </c:pt>
                <c:pt idx="198">
                  <c:v>1.4807560909497886E-2</c:v>
                </c:pt>
                <c:pt idx="199">
                  <c:v>1.4878224035298624E-2</c:v>
                </c:pt>
                <c:pt idx="200">
                  <c:v>1.4916249020560582E-2</c:v>
                </c:pt>
                <c:pt idx="201">
                  <c:v>1.4954052839105255E-2</c:v>
                </c:pt>
                <c:pt idx="202">
                  <c:v>1.4963113258856473E-2</c:v>
                </c:pt>
                <c:pt idx="203">
                  <c:v>1.4972120980012812E-2</c:v>
                </c:pt>
                <c:pt idx="204">
                  <c:v>1.5041826966439496E-2</c:v>
                </c:pt>
                <c:pt idx="205">
                  <c:v>1.5111127518279237E-2</c:v>
                </c:pt>
                <c:pt idx="206">
                  <c:v>1.5147797854790635E-2</c:v>
                </c:pt>
                <c:pt idx="207">
                  <c:v>1.5184254903699367E-2</c:v>
                </c:pt>
                <c:pt idx="208">
                  <c:v>1.5191976387101553E-2</c:v>
                </c:pt>
                <c:pt idx="209">
                  <c:v>1.5199652959634614E-2</c:v>
                </c:pt>
                <c:pt idx="210">
                  <c:v>1.5268035539867615E-2</c:v>
                </c:pt>
                <c:pt idx="211">
                  <c:v>1.533602038291057E-2</c:v>
                </c:pt>
                <c:pt idx="212">
                  <c:v>1.5371382663251302E-2</c:v>
                </c:pt>
                <c:pt idx="213">
                  <c:v>1.5406539264105117E-2</c:v>
                </c:pt>
                <c:pt idx="214">
                  <c:v>1.5412967863316656E-2</c:v>
                </c:pt>
                <c:pt idx="215">
                  <c:v>1.5419359071529234E-2</c:v>
                </c:pt>
                <c:pt idx="216">
                  <c:v>1.5486463763573705E-2</c:v>
                </c:pt>
                <c:pt idx="217">
                  <c:v>1.5553178151076262E-2</c:v>
                </c:pt>
                <c:pt idx="218">
                  <c:v>1.5587277365293828E-2</c:v>
                </c:pt>
                <c:pt idx="219">
                  <c:v>1.5621178246462255E-2</c:v>
                </c:pt>
                <c:pt idx="220">
                  <c:v>1.5626358429696709E-2</c:v>
                </c:pt>
                <c:pt idx="221">
                  <c:v>1.5631508483159567E-2</c:v>
                </c:pt>
                <c:pt idx="222">
                  <c:v>1.5697379239447824E-2</c:v>
                </c:pt>
                <c:pt idx="223">
                  <c:v>1.5762866868199461E-2</c:v>
                </c:pt>
                <c:pt idx="224">
                  <c:v>1.5795746458927406E-2</c:v>
                </c:pt>
                <c:pt idx="225">
                  <c:v>1.5828434810366318E-2</c:v>
                </c:pt>
                <c:pt idx="226">
                  <c:v>1.5832409516371555E-2</c:v>
                </c:pt>
                <c:pt idx="227">
                  <c:v>1.5836361104085667E-2</c:v>
                </c:pt>
                <c:pt idx="228">
                  <c:v>1.5901040365324408E-2</c:v>
                </c:pt>
                <c:pt idx="229">
                  <c:v>1.5965343429181714E-2</c:v>
                </c:pt>
                <c:pt idx="230">
                  <c:v>1.5997045344862289E-2</c:v>
                </c:pt>
                <c:pt idx="231">
                  <c:v>1.6028562871027011E-2</c:v>
                </c:pt>
                <c:pt idx="232">
                  <c:v>1.6031373561690546E-2</c:v>
                </c:pt>
                <c:pt idx="233">
                  <c:v>1.6034167904386474E-2</c:v>
                </c:pt>
                <c:pt idx="234">
                  <c:v>1.6097696651551956E-2</c:v>
                </c:pt>
                <c:pt idx="235">
                  <c:v>1.6160855893131387E-2</c:v>
                </c:pt>
                <c:pt idx="236">
                  <c:v>1.6191420639407626E-2</c:v>
                </c:pt>
                <c:pt idx="237">
                  <c:v>1.6221807610346098E-2</c:v>
                </c:pt>
                <c:pt idx="238">
                  <c:v>1.6223494321491075E-2</c:v>
                </c:pt>
                <c:pt idx="239">
                  <c:v>1.6225171222129502E-2</c:v>
                </c:pt>
                <c:pt idx="240">
                  <c:v>1.6287589026674369E-2</c:v>
                </c:pt>
                <c:pt idx="241">
                  <c:v>1.6349643787267047E-2</c:v>
                </c:pt>
                <c:pt idx="242">
                  <c:v>1.6379110476607263E-2</c:v>
                </c:pt>
                <c:pt idx="243">
                  <c:v>1.6408405777295892E-2</c:v>
                </c:pt>
                <c:pt idx="244">
                  <c:v>1.6409007167729989E-2</c:v>
                </c:pt>
                <c:pt idx="245">
                  <c:v>1.6409605060265342E-2</c:v>
                </c:pt>
                <c:pt idx="246">
                  <c:v>1.647095013259859E-2</c:v>
                </c:pt>
                <c:pt idx="247">
                  <c:v>1.6531938400368307E-2</c:v>
                </c:pt>
                <c:pt idx="248">
                  <c:v>1.6560344799983737E-2</c:v>
                </c:pt>
                <c:pt idx="249">
                  <c:v>1.6588585977966346E-2</c:v>
                </c:pt>
                <c:pt idx="250">
                  <c:v>1.6588139376843638E-2</c:v>
                </c:pt>
                <c:pt idx="251">
                  <c:v>1.6587695373310479E-2</c:v>
                </c:pt>
                <c:pt idx="252">
                  <c:v>1.6648004609609992E-2</c:v>
                </c:pt>
                <c:pt idx="253">
                  <c:v>1.6707963066133459E-2</c:v>
                </c:pt>
                <c:pt idx="254">
                  <c:v>1.6735345644247831E-2</c:v>
                </c:pt>
                <c:pt idx="255">
                  <c:v>1.676256895563611E-2</c:v>
                </c:pt>
                <c:pt idx="256">
                  <c:v>1.676111040818996E-2</c:v>
                </c:pt>
                <c:pt idx="257">
                  <c:v>1.6759660344169865E-2</c:v>
                </c:pt>
                <c:pt idx="258">
                  <c:v>1.6818969371584853E-2</c:v>
                </c:pt>
                <c:pt idx="259">
                  <c:v>1.6877933436791216E-2</c:v>
                </c:pt>
                <c:pt idx="260">
                  <c:v>1.6904327407318887E-2</c:v>
                </c:pt>
                <c:pt idx="261">
                  <c:v>1.6930567861210652E-2</c:v>
                </c:pt>
                <c:pt idx="262">
                  <c:v>1.6928132172913626E-2</c:v>
                </c:pt>
                <c:pt idx="263">
                  <c:v>1.6925710651438265E-2</c:v>
                </c:pt>
                <c:pt idx="264">
                  <c:v>1.6984053871736963E-2</c:v>
                </c:pt>
                <c:pt idx="265">
                  <c:v>1.7042057747301654E-2</c:v>
                </c:pt>
                <c:pt idx="266">
                  <c:v>1.7067497112989053E-2</c:v>
                </c:pt>
                <c:pt idx="267">
                  <c:v>1.7092788514358775E-2</c:v>
                </c:pt>
                <c:pt idx="268">
                  <c:v>1.7089409293563698E-2</c:v>
                </c:pt>
                <c:pt idx="269">
                  <c:v>1.7086049727507865E-2</c:v>
                </c:pt>
                <c:pt idx="270">
                  <c:v>1.7143460359224014E-2</c:v>
                </c:pt>
                <c:pt idx="271">
                  <c:v>1.7200537070470069E-2</c:v>
                </c:pt>
                <c:pt idx="272">
                  <c:v>1.7225054664553315E-2</c:v>
                </c:pt>
                <c:pt idx="273">
                  <c:v>1.7249429655667441E-2</c:v>
                </c:pt>
                <c:pt idx="274">
                  <c:v>1.7245139354781825E-2</c:v>
                </c:pt>
                <c:pt idx="275">
                  <c:v>1.7240874007798401E-2</c:v>
                </c:pt>
                <c:pt idx="276">
                  <c:v>1.7297384126928099E-2</c:v>
                </c:pt>
                <c:pt idx="277">
                  <c:v>1.7353565563286318E-2</c:v>
                </c:pt>
                <c:pt idx="278">
                  <c:v>1.7377193089716043E-2</c:v>
                </c:pt>
                <c:pt idx="279">
                  <c:v>1.7400683190123851E-2</c:v>
                </c:pt>
                <c:pt idx="280">
                  <c:v>1.739551314536817E-2</c:v>
                </c:pt>
                <c:pt idx="281">
                  <c:v>1.7390373171415122E-2</c:v>
                </c:pt>
                <c:pt idx="282">
                  <c:v>1.7446013750713939E-2</c:v>
                </c:pt>
                <c:pt idx="283">
                  <c:v>1.7501330704791429E-2</c:v>
                </c:pt>
                <c:pt idx="284">
                  <c:v>1.7524098777074081E-2</c:v>
                </c:pt>
                <c:pt idx="285">
                  <c:v>1.754673442222307E-2</c:v>
                </c:pt>
                <c:pt idx="286">
                  <c:v>1.7540714892021535E-2</c:v>
                </c:pt>
                <c:pt idx="287">
                  <c:v>1.7534730373529411E-2</c:v>
                </c:pt>
                <c:pt idx="288">
                  <c:v>1.7589531320457874E-2</c:v>
                </c:pt>
                <c:pt idx="289">
                  <c:v>1.7644013525762829E-2</c:v>
                </c:pt>
                <c:pt idx="290">
                  <c:v>1.7665951704466037E-2</c:v>
                </c:pt>
                <c:pt idx="291">
                  <c:v>1.7687762282989163E-2</c:v>
                </c:pt>
                <c:pt idx="292">
                  <c:v>1.7680922485040079E-2</c:v>
                </c:pt>
                <c:pt idx="293">
                  <c:v>1.767412246976675E-2</c:v>
                </c:pt>
                <c:pt idx="294">
                  <c:v>1.7728112663130735E-2</c:v>
                </c:pt>
                <c:pt idx="295">
                  <c:v>1.7781788830499717E-2</c:v>
                </c:pt>
                <c:pt idx="296">
                  <c:v>1.78029256594677E-2</c:v>
                </c:pt>
                <c:pt idx="297">
                  <c:v>1.7823939549188119E-2</c:v>
                </c:pt>
                <c:pt idx="298">
                  <c:v>1.781630769625922E-2</c:v>
                </c:pt>
                <c:pt idx="299">
                  <c:v>1.7808720232877023E-2</c:v>
                </c:pt>
                <c:pt idx="300">
                  <c:v>1.78619275582079E-2</c:v>
                </c:pt>
                <c:pt idx="301">
                  <c:v>1.7914825410980197E-2</c:v>
                </c:pt>
                <c:pt idx="302">
                  <c:v>1.7935188452303529E-2</c:v>
                </c:pt>
                <c:pt idx="303">
                  <c:v>1.7955433055000983E-2</c:v>
                </c:pt>
                <c:pt idx="304">
                  <c:v>1.79470363894936E-2</c:v>
                </c:pt>
                <c:pt idx="305">
                  <c:v>1.7938688561952458E-2</c:v>
                </c:pt>
                <c:pt idx="306">
                  <c:v>1.7991139945670347E-2</c:v>
                </c:pt>
                <c:pt idx="307">
                  <c:v>1.8043286253652532E-2</c:v>
                </c:pt>
                <c:pt idx="308">
                  <c:v>1.8062902121435156E-2</c:v>
                </c:pt>
                <c:pt idx="309">
                  <c:v>1.8082403896416577E-2</c:v>
                </c:pt>
                <c:pt idx="310">
                  <c:v>1.8073268723740991E-2</c:v>
                </c:pt>
                <c:pt idx="311">
                  <c:v>1.8064186684449639E-2</c:v>
                </c:pt>
                <c:pt idx="312">
                  <c:v>1.8115908126851658E-2</c:v>
                </c:pt>
                <c:pt idx="313">
                  <c:v>1.8167328739113951E-2</c:v>
                </c:pt>
                <c:pt idx="314">
                  <c:v>1.818622313207878E-2</c:v>
                </c:pt>
                <c:pt idx="315">
                  <c:v>1.8205007628594255E-2</c:v>
                </c:pt>
                <c:pt idx="316">
                  <c:v>1.8195159349397104E-2</c:v>
                </c:pt>
                <c:pt idx="317">
                  <c:v>1.8185368351263075E-2</c:v>
                </c:pt>
                <c:pt idx="318">
                  <c:v>1.8236384958376935E-2</c:v>
                </c:pt>
                <c:pt idx="319">
                  <c:v>1.8287104834921547E-2</c:v>
                </c:pt>
                <c:pt idx="320">
                  <c:v>1.8305302567894623E-2</c:v>
                </c:pt>
                <c:pt idx="321">
                  <c:v>1.8323394456438415E-2</c:v>
                </c:pt>
                <c:pt idx="322">
                  <c:v>1.8312857597721673E-2</c:v>
                </c:pt>
                <c:pt idx="323">
                  <c:v>1.8302382025089249E-2</c:v>
                </c:pt>
                <c:pt idx="324">
                  <c:v>1.8352718039431296E-2</c:v>
                </c:pt>
                <c:pt idx="325">
                  <c:v>1.8402761281771547E-2</c:v>
                </c:pt>
                <c:pt idx="326">
                  <c:v>1.8420286316083296E-2</c:v>
                </c:pt>
                <c:pt idx="327">
                  <c:v>1.8437709418618286E-2</c:v>
                </c:pt>
                <c:pt idx="328">
                  <c:v>1.8426507663787905E-2</c:v>
                </c:pt>
                <c:pt idx="329">
                  <c:v>1.8415371062311999E-2</c:v>
                </c:pt>
                <c:pt idx="330">
                  <c:v>1.8465049892587314E-2</c:v>
                </c:pt>
                <c:pt idx="331">
                  <c:v>1.8514439773275014E-2</c:v>
                </c:pt>
                <c:pt idx="332">
                  <c:v>1.8531315246115877E-2</c:v>
                </c:pt>
                <c:pt idx="333">
                  <c:v>1.854809256525845E-2</c:v>
                </c:pt>
                <c:pt idx="334">
                  <c:v>1.8536248783139489E-2</c:v>
                </c:pt>
                <c:pt idx="335">
                  <c:v>1.8524473888632015E-2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8-419F-9030-403AB7F8EDA9}"/>
            </c:ext>
          </c:extLst>
        </c:ser>
        <c:ser>
          <c:idx val="1"/>
          <c:order val="1"/>
          <c:tx>
            <c:strRef>
              <c:f>'analysis II judgment'!$Z$6</c:f>
              <c:strCache>
                <c:ptCount val="1"/>
                <c:pt idx="0">
                  <c:v>Overload level with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judgment'!$Z$7:$Z$1232</c:f>
              <c:numCache>
                <c:formatCode>General</c:formatCode>
                <c:ptCount val="1226"/>
                <c:pt idx="0">
                  <c:v>0</c:v>
                </c:pt>
                <c:pt idx="1">
                  <c:v>2.2577633193877542E-4</c:v>
                </c:pt>
                <c:pt idx="2">
                  <c:v>3.352464305531285E-4</c:v>
                </c:pt>
                <c:pt idx="3">
                  <c:v>4.581772780648327E-4</c:v>
                </c:pt>
                <c:pt idx="4">
                  <c:v>5.3931924985484527E-4</c:v>
                </c:pt>
                <c:pt idx="5">
                  <c:v>6.3246662220998063E-4</c:v>
                </c:pt>
                <c:pt idx="6">
                  <c:v>8.1255316320135666E-4</c:v>
                </c:pt>
                <c:pt idx="7">
                  <c:v>9.6501744094297254E-4</c:v>
                </c:pt>
                <c:pt idx="8">
                  <c:v>1.0701878527005256E-3</c:v>
                </c:pt>
                <c:pt idx="9">
                  <c:v>1.1888440218497376E-3</c:v>
                </c:pt>
                <c:pt idx="10">
                  <c:v>1.2657361783133475E-3</c:v>
                </c:pt>
                <c:pt idx="11">
                  <c:v>1.3546584537659887E-3</c:v>
                </c:pt>
                <c:pt idx="12">
                  <c:v>1.5305444725077126E-3</c:v>
                </c:pt>
                <c:pt idx="13">
                  <c:v>1.6788326597176753E-3</c:v>
                </c:pt>
                <c:pt idx="14">
                  <c:v>1.7798512705580912E-3</c:v>
                </c:pt>
                <c:pt idx="15">
                  <c:v>1.8943797871277214E-3</c:v>
                </c:pt>
                <c:pt idx="16">
                  <c:v>1.9671682988940628E-3</c:v>
                </c:pt>
                <c:pt idx="17">
                  <c:v>2.0520107978934427E-3</c:v>
                </c:pt>
                <c:pt idx="18">
                  <c:v>2.2238407695997918E-3</c:v>
                </c:pt>
                <c:pt idx="19">
                  <c:v>2.3680965011736088E-3</c:v>
                </c:pt>
                <c:pt idx="20">
                  <c:v>2.4651061105612133E-3</c:v>
                </c:pt>
                <c:pt idx="21">
                  <c:v>2.5756489434435705E-3</c:v>
                </c:pt>
                <c:pt idx="22">
                  <c:v>2.6444749536638332E-3</c:v>
                </c:pt>
                <c:pt idx="23">
                  <c:v>2.7253779984228233E-3</c:v>
                </c:pt>
                <c:pt idx="24">
                  <c:v>2.8932914291432197E-3</c:v>
                </c:pt>
                <c:pt idx="25">
                  <c:v>3.0336533997139558E-3</c:v>
                </c:pt>
                <c:pt idx="26">
                  <c:v>3.1267918955849411E-3</c:v>
                </c:pt>
                <c:pt idx="27">
                  <c:v>3.2334861307113773E-3</c:v>
                </c:pt>
                <c:pt idx="28">
                  <c:v>3.2984859279768168E-3</c:v>
                </c:pt>
                <c:pt idx="29">
                  <c:v>3.3755850143841882E-3</c:v>
                </c:pt>
                <c:pt idx="30">
                  <c:v>3.5397166119155534E-3</c:v>
                </c:pt>
                <c:pt idx="31">
                  <c:v>3.6763187457721017E-3</c:v>
                </c:pt>
                <c:pt idx="32">
                  <c:v>3.7657192734644922E-3</c:v>
                </c:pt>
                <c:pt idx="33">
                  <c:v>3.8686972817528146E-3</c:v>
                </c:pt>
                <c:pt idx="34">
                  <c:v>3.9300024670653223E-3</c:v>
                </c:pt>
                <c:pt idx="35">
                  <c:v>4.0034284306851523E-3</c:v>
                </c:pt>
                <c:pt idx="36">
                  <c:v>4.1639082696058064E-3</c:v>
                </c:pt>
                <c:pt idx="37">
                  <c:v>4.2968798847668917E-3</c:v>
                </c:pt>
                <c:pt idx="38">
                  <c:v>4.3826710101402327E-3</c:v>
                </c:pt>
                <c:pt idx="39">
                  <c:v>4.4820606096656309E-3</c:v>
                </c:pt>
                <c:pt idx="40">
                  <c:v>4.5397982576654171E-3</c:v>
                </c:pt>
                <c:pt idx="41">
                  <c:v>4.6096774340270187E-3</c:v>
                </c:pt>
                <c:pt idx="42">
                  <c:v>4.766631115054305E-3</c:v>
                </c:pt>
                <c:pt idx="43">
                  <c:v>4.8960970816992258E-3</c:v>
                </c:pt>
                <c:pt idx="44">
                  <c:v>4.9784029486438395E-3</c:v>
                </c:pt>
                <c:pt idx="45">
                  <c:v>5.0743275612320123E-3</c:v>
                </c:pt>
                <c:pt idx="46">
                  <c:v>5.1286203758799335E-3</c:v>
                </c:pt>
                <c:pt idx="47">
                  <c:v>5.1950747552546757E-3</c:v>
                </c:pt>
                <c:pt idx="48">
                  <c:v>5.3486235591215462E-3</c:v>
                </c:pt>
                <c:pt idx="49">
                  <c:v>5.4747044525717634E-3</c:v>
                </c:pt>
                <c:pt idx="50">
                  <c:v>5.5536449351005438E-3</c:v>
                </c:pt>
                <c:pt idx="51">
                  <c:v>5.6462237375348714E-3</c:v>
                </c:pt>
                <c:pt idx="52">
                  <c:v>5.6971902024401293E-3</c:v>
                </c:pt>
                <c:pt idx="53">
                  <c:v>5.7603375792947787E-3</c:v>
                </c:pt>
                <c:pt idx="54">
                  <c:v>5.9105986153338641E-3</c:v>
                </c:pt>
                <c:pt idx="55">
                  <c:v>6.0334108637728496E-3</c:v>
                </c:pt>
                <c:pt idx="56">
                  <c:v>6.1091017128819076E-3</c:v>
                </c:pt>
                <c:pt idx="57">
                  <c:v>6.1984497829099105E-3</c:v>
                </c:pt>
                <c:pt idx="58">
                  <c:v>6.2462043064872835E-3</c:v>
                </c:pt>
                <c:pt idx="59">
                  <c:v>6.3061584237969533E-3</c:v>
                </c:pt>
                <c:pt idx="60">
                  <c:v>6.4532447734141291E-3</c:v>
                </c:pt>
                <c:pt idx="61">
                  <c:v>6.5729008005264442E-3</c:v>
                </c:pt>
                <c:pt idx="62">
                  <c:v>6.6454537860045687E-3</c:v>
                </c:pt>
                <c:pt idx="63">
                  <c:v>6.7316822433225463E-3</c:v>
                </c:pt>
                <c:pt idx="64">
                  <c:v>6.7763352989570124E-3</c:v>
                </c:pt>
                <c:pt idx="65">
                  <c:v>6.8332059875545331E-3</c:v>
                </c:pt>
                <c:pt idx="66">
                  <c:v>6.9772268427677926E-3</c:v>
                </c:pt>
                <c:pt idx="67">
                  <c:v>7.0938352054721668E-3</c:v>
                </c:pt>
                <c:pt idx="68">
                  <c:v>7.1633582528327841E-3</c:v>
                </c:pt>
                <c:pt idx="69">
                  <c:v>7.2465743952213344E-3</c:v>
                </c:pt>
                <c:pt idx="70">
                  <c:v>7.288232656611781E-3</c:v>
                </c:pt>
                <c:pt idx="71">
                  <c:v>7.3421259697442065E-3</c:v>
                </c:pt>
                <c:pt idx="72">
                  <c:v>7.4831867669575376E-3</c:v>
                </c:pt>
                <c:pt idx="73">
                  <c:v>7.5968522884026684E-3</c:v>
                </c:pt>
                <c:pt idx="74">
                  <c:v>7.6634496111060955E-3</c:v>
                </c:pt>
                <c:pt idx="75">
                  <c:v>7.7437570458833184E-3</c:v>
                </c:pt>
                <c:pt idx="76">
                  <c:v>7.7825235177311622E-3</c:v>
                </c:pt>
                <c:pt idx="77">
                  <c:v>7.8335418609882593E-3</c:v>
                </c:pt>
                <c:pt idx="78">
                  <c:v>7.9717444101644226E-3</c:v>
                </c:pt>
                <c:pt idx="79">
                  <c:v>8.0825683081504427E-3</c:v>
                </c:pt>
                <c:pt idx="80">
                  <c:v>8.1463405352784103E-3</c:v>
                </c:pt>
                <c:pt idx="81">
                  <c:v>8.2238393062318248E-3</c:v>
                </c:pt>
                <c:pt idx="82">
                  <c:v>8.2598134504346544E-3</c:v>
                </c:pt>
                <c:pt idx="83">
                  <c:v>8.3080557072085573E-3</c:v>
                </c:pt>
                <c:pt idx="84">
                  <c:v>8.4434983165990254E-3</c:v>
                </c:pt>
                <c:pt idx="85">
                  <c:v>8.5515783275819605E-3</c:v>
                </c:pt>
                <c:pt idx="86">
                  <c:v>8.6126226271208174E-3</c:v>
                </c:pt>
                <c:pt idx="87">
                  <c:v>8.6874093370735168E-3</c:v>
                </c:pt>
                <c:pt idx="88">
                  <c:v>8.7206871945783547E-3</c:v>
                </c:pt>
                <c:pt idx="89">
                  <c:v>8.7662488472080857E-3</c:v>
                </c:pt>
                <c:pt idx="90">
                  <c:v>8.8990264437929407E-3</c:v>
                </c:pt>
                <c:pt idx="91">
                  <c:v>9.0044569426241013E-3</c:v>
                </c:pt>
                <c:pt idx="92">
                  <c:v>9.0628671405077535E-3</c:v>
                </c:pt>
                <c:pt idx="93">
                  <c:v>9.1350350696689404E-3</c:v>
                </c:pt>
                <c:pt idx="94">
                  <c:v>9.1657093781344155E-3</c:v>
                </c:pt>
                <c:pt idx="95">
                  <c:v>9.208682624883691E-3</c:v>
                </c:pt>
                <c:pt idx="96">
                  <c:v>9.3388868706690501E-3</c:v>
                </c:pt>
                <c:pt idx="97">
                  <c:v>9.4417589862160166E-3</c:v>
                </c:pt>
                <c:pt idx="98">
                  <c:v>9.4976256812744301E-3</c:v>
                </c:pt>
                <c:pt idx="99">
                  <c:v>9.5672649015193425E-3</c:v>
                </c:pt>
                <c:pt idx="100">
                  <c:v>9.5954252089309154E-3</c:v>
                </c:pt>
                <c:pt idx="101">
                  <c:v>9.6358990769425511E-3</c:v>
                </c:pt>
                <c:pt idx="102">
                  <c:v>9.7636184812579865E-3</c:v>
                </c:pt>
                <c:pt idx="103">
                  <c:v>9.8640202080488709E-3</c:v>
                </c:pt>
                <c:pt idx="104">
                  <c:v>9.9174308830029707E-3</c:v>
                </c:pt>
                <c:pt idx="105">
                  <c:v>9.9846283682221895E-3</c:v>
                </c:pt>
                <c:pt idx="106">
                  <c:v>1.0010361142599638E-2</c:v>
                </c:pt>
                <c:pt idx="107">
                  <c:v>1.0048421596964929E-2</c:v>
                </c:pt>
                <c:pt idx="108">
                  <c:v>1.0173741624898465E-2</c:v>
                </c:pt>
                <c:pt idx="109">
                  <c:v>1.0271757930926216E-2</c:v>
                </c:pt>
                <c:pt idx="110">
                  <c:v>1.032279705956515E-2</c:v>
                </c:pt>
                <c:pt idx="111">
                  <c:v>1.0387636792218491E-2</c:v>
                </c:pt>
                <c:pt idx="112">
                  <c:v>1.0411025527550044E-2</c:v>
                </c:pt>
                <c:pt idx="113">
                  <c:v>1.0446755576626755E-2</c:v>
                </c:pt>
                <c:pt idx="114">
                  <c:v>1.0569758753730287E-2</c:v>
                </c:pt>
                <c:pt idx="115">
                  <c:v>1.0665471684549102E-2</c:v>
                </c:pt>
                <c:pt idx="116">
                  <c:v>1.0714220835221208E-2</c:v>
                </c:pt>
                <c:pt idx="117">
                  <c:v>1.0776783909226746E-2</c:v>
                </c:pt>
                <c:pt idx="118">
                  <c:v>1.0797909227759663E-2</c:v>
                </c:pt>
                <c:pt idx="119">
                  <c:v>1.0831389024867646E-2</c:v>
                </c:pt>
                <c:pt idx="120">
                  <c:v>1.0952155038261066E-2</c:v>
                </c:pt>
                <c:pt idx="121">
                  <c:v>1.1045643817502461E-2</c:v>
                </c:pt>
                <c:pt idx="122">
                  <c:v>1.1092181753046685E-2</c:v>
                </c:pt>
                <c:pt idx="123">
                  <c:v>1.1152546473130931E-2</c:v>
                </c:pt>
                <c:pt idx="124">
                  <c:v>1.1171486224143838E-2</c:v>
                </c:pt>
                <c:pt idx="125">
                  <c:v>1.1202793165762873E-2</c:v>
                </c:pt>
                <c:pt idx="126">
                  <c:v>1.1321398961760754E-2</c:v>
                </c:pt>
                <c:pt idx="127">
                  <c:v>1.1412740088192415E-2</c:v>
                </c:pt>
                <c:pt idx="128">
                  <c:v>1.1457142862432648E-2</c:v>
                </c:pt>
                <c:pt idx="129">
                  <c:v>1.1515384840063645E-2</c:v>
                </c:pt>
                <c:pt idx="130">
                  <c:v>1.1532214195241633E-2</c:v>
                </c:pt>
                <c:pt idx="131">
                  <c:v>1.1561423015831794E-2</c:v>
                </c:pt>
                <c:pt idx="132">
                  <c:v>1.167794289421225E-2</c:v>
                </c:pt>
                <c:pt idx="133">
                  <c:v>1.1767210235458589E-2</c:v>
                </c:pt>
                <c:pt idx="134">
                  <c:v>1.1809551286379104E-2</c:v>
                </c:pt>
                <c:pt idx="135">
                  <c:v>1.1865743532399924E-2</c:v>
                </c:pt>
                <c:pt idx="136">
                  <c:v>1.1880535077929267E-2</c:v>
                </c:pt>
                <c:pt idx="137">
                  <c:v>1.1907717941489985E-2</c:v>
                </c:pt>
                <c:pt idx="138">
                  <c:v>1.2022223646521186E-2</c:v>
                </c:pt>
                <c:pt idx="139">
                  <c:v>1.2109488529560423E-2</c:v>
                </c:pt>
                <c:pt idx="140">
                  <c:v>1.2149838769276593E-2</c:v>
                </c:pt>
                <c:pt idx="141">
                  <c:v>1.2204051783352753E-2</c:v>
                </c:pt>
                <c:pt idx="142">
                  <c:v>1.2216875608848061E-2</c:v>
                </c:pt>
                <c:pt idx="143">
                  <c:v>1.2242102197328042E-2</c:v>
                </c:pt>
                <c:pt idx="144">
                  <c:v>1.2354663005663923E-2</c:v>
                </c:pt>
                <c:pt idx="145">
                  <c:v>1.2439994304212554E-2</c:v>
                </c:pt>
                <c:pt idx="146">
                  <c:v>1.2478422205847063E-2</c:v>
                </c:pt>
                <c:pt idx="147">
                  <c:v>1.2530724062837428E-2</c:v>
                </c:pt>
                <c:pt idx="148">
                  <c:v>1.2541647847210196E-2</c:v>
                </c:pt>
                <c:pt idx="149">
                  <c:v>1.2564985445876529E-2</c:v>
                </c:pt>
                <c:pt idx="150">
                  <c:v>1.2675668251429345E-2</c:v>
                </c:pt>
                <c:pt idx="151">
                  <c:v>1.2759132470321056E-2</c:v>
                </c:pt>
                <c:pt idx="152">
                  <c:v>1.2795704151892035E-2</c:v>
                </c:pt>
                <c:pt idx="153">
                  <c:v>1.2846160585249037E-2</c:v>
                </c:pt>
                <c:pt idx="154">
                  <c:v>1.2855249679622767E-2</c:v>
                </c:pt>
                <c:pt idx="155">
                  <c:v>1.2876763259493785E-2</c:v>
                </c:pt>
                <c:pt idx="156">
                  <c:v>1.2985632655387529E-2</c:v>
                </c:pt>
                <c:pt idx="157">
                  <c:v>1.3067294012049932E-2</c:v>
                </c:pt>
                <c:pt idx="158">
                  <c:v>1.31020733174738E-2</c:v>
                </c:pt>
                <c:pt idx="159">
                  <c:v>1.3150747799775138E-2</c:v>
                </c:pt>
                <c:pt idx="160">
                  <c:v>1.3158065307548641E-2</c:v>
                </c:pt>
                <c:pt idx="161">
                  <c:v>1.3177817604991548E-2</c:v>
                </c:pt>
                <c:pt idx="162">
                  <c:v>1.3284935962696597E-2</c:v>
                </c:pt>
                <c:pt idx="163">
                  <c:v>1.3364856465825616E-2</c:v>
                </c:pt>
                <c:pt idx="164">
                  <c:v>1.3397905043133863E-2</c:v>
                </c:pt>
                <c:pt idx="165">
                  <c:v>1.3444858863844344E-2</c:v>
                </c:pt>
                <c:pt idx="166">
                  <c:v>1.3450465718001301E-2</c:v>
                </c:pt>
                <c:pt idx="167">
                  <c:v>1.3468517311592064E-2</c:v>
                </c:pt>
                <c:pt idx="168">
                  <c:v>1.3573944857338037E-2</c:v>
                </c:pt>
                <c:pt idx="169">
                  <c:v>1.3652184382866306E-2</c:v>
                </c:pt>
                <c:pt idx="170">
                  <c:v>1.368356175973204E-2</c:v>
                </c:pt>
                <c:pt idx="171">
                  <c:v>1.3728854100290845E-2</c:v>
                </c:pt>
                <c:pt idx="172">
                  <c:v>1.3732809138050325E-2</c:v>
                </c:pt>
                <c:pt idx="173">
                  <c:v>1.374921852279001E-2</c:v>
                </c:pt>
                <c:pt idx="174">
                  <c:v>1.3853013411350423E-2</c:v>
                </c:pt>
                <c:pt idx="175">
                  <c:v>1.3929629775802803E-2</c:v>
                </c:pt>
                <c:pt idx="176">
                  <c:v>1.3959393432469594E-2</c:v>
                </c:pt>
                <c:pt idx="177">
                  <c:v>1.4003081438794935E-2</c:v>
                </c:pt>
                <c:pt idx="178">
                  <c:v>1.4005441473694346E-2</c:v>
                </c:pt>
                <c:pt idx="179">
                  <c:v>1.4020265132672802E-2</c:v>
                </c:pt>
                <c:pt idx="180">
                  <c:v>1.4122483518611948E-2</c:v>
                </c:pt>
                <c:pt idx="181">
                  <c:v>1.419753254993799E-2</c:v>
                </c:pt>
                <c:pt idx="182">
                  <c:v>1.4225737989640358E-2</c:v>
                </c:pt>
                <c:pt idx="183">
                  <c:v>1.4267876842140381E-2</c:v>
                </c:pt>
                <c:pt idx="184">
                  <c:v>1.4268696733639166E-2</c:v>
                </c:pt>
                <c:pt idx="185">
                  <c:v>1.428198920723388E-2</c:v>
                </c:pt>
                <c:pt idx="186">
                  <c:v>1.4382685313703188E-2</c:v>
                </c:pt>
                <c:pt idx="187">
                  <c:v>1.4456220919673359E-2</c:v>
                </c:pt>
                <c:pt idx="188">
                  <c:v>1.4482921736635176E-2</c:v>
                </c:pt>
                <c:pt idx="189">
                  <c:v>1.4523564717810853E-2</c:v>
                </c:pt>
                <c:pt idx="190">
                  <c:v>1.4522897438500179E-2</c:v>
                </c:pt>
                <c:pt idx="191">
                  <c:v>1.4534711391195058E-2</c:v>
                </c:pt>
                <c:pt idx="192">
                  <c:v>1.4633937576363231E-2</c:v>
                </c:pt>
                <c:pt idx="193">
                  <c:v>1.470601181061267E-2</c:v>
                </c:pt>
                <c:pt idx="194">
                  <c:v>1.4731259755706787E-2</c:v>
                </c:pt>
                <c:pt idx="195">
                  <c:v>1.4770458315429653E-2</c:v>
                </c:pt>
                <c:pt idx="196">
                  <c:v>1.4768355015930464E-2</c:v>
                </c:pt>
                <c:pt idx="197">
                  <c:v>1.4778741300836411E-2</c:v>
                </c:pt>
                <c:pt idx="198">
                  <c:v>1.4876548122034736E-2</c:v>
                </c:pt>
                <c:pt idx="199">
                  <c:v>1.4947211247835473E-2</c:v>
                </c:pt>
                <c:pt idx="200">
                  <c:v>1.4971056291985009E-2</c:v>
                </c:pt>
                <c:pt idx="201">
                  <c:v>1.5008860110529681E-2</c:v>
                </c:pt>
                <c:pt idx="202">
                  <c:v>1.5005370182158608E-2</c:v>
                </c:pt>
                <c:pt idx="203">
                  <c:v>1.5014377903314948E-2</c:v>
                </c:pt>
                <c:pt idx="204">
                  <c:v>1.5110814178976346E-2</c:v>
                </c:pt>
                <c:pt idx="205">
                  <c:v>1.5180114730816086E-2</c:v>
                </c:pt>
                <c:pt idx="206">
                  <c:v>1.5202605126215062E-2</c:v>
                </c:pt>
                <c:pt idx="207">
                  <c:v>1.5239062175123793E-2</c:v>
                </c:pt>
                <c:pt idx="208">
                  <c:v>1.5234233310403689E-2</c:v>
                </c:pt>
                <c:pt idx="209">
                  <c:v>1.5241909882936749E-2</c:v>
                </c:pt>
                <c:pt idx="210">
                  <c:v>1.5337022752404466E-2</c:v>
                </c:pt>
                <c:pt idx="211">
                  <c:v>1.5405007595447419E-2</c:v>
                </c:pt>
                <c:pt idx="212">
                  <c:v>1.5426189934675729E-2</c:v>
                </c:pt>
                <c:pt idx="213">
                  <c:v>1.5461346535529543E-2</c:v>
                </c:pt>
                <c:pt idx="214">
                  <c:v>1.5455224786618791E-2</c:v>
                </c:pt>
                <c:pt idx="215">
                  <c:v>1.546161599483137E-2</c:v>
                </c:pt>
                <c:pt idx="216">
                  <c:v>1.5555450976110555E-2</c:v>
                </c:pt>
                <c:pt idx="217">
                  <c:v>1.562216536361311E-2</c:v>
                </c:pt>
                <c:pt idx="218">
                  <c:v>1.5642084636718255E-2</c:v>
                </c:pt>
                <c:pt idx="219">
                  <c:v>1.5675985517886681E-2</c:v>
                </c:pt>
                <c:pt idx="220">
                  <c:v>1.5668615352998846E-2</c:v>
                </c:pt>
                <c:pt idx="221">
                  <c:v>1.5673765406461704E-2</c:v>
                </c:pt>
                <c:pt idx="222">
                  <c:v>1.5766366451984672E-2</c:v>
                </c:pt>
                <c:pt idx="223">
                  <c:v>1.5831854080736309E-2</c:v>
                </c:pt>
                <c:pt idx="224">
                  <c:v>1.5850553730351834E-2</c:v>
                </c:pt>
                <c:pt idx="225">
                  <c:v>1.5883242081790747E-2</c:v>
                </c:pt>
                <c:pt idx="226">
                  <c:v>1.5874666439673692E-2</c:v>
                </c:pt>
                <c:pt idx="227">
                  <c:v>1.5878618027387804E-2</c:v>
                </c:pt>
                <c:pt idx="228">
                  <c:v>1.5970027577861257E-2</c:v>
                </c:pt>
                <c:pt idx="229">
                  <c:v>1.6034330641718563E-2</c:v>
                </c:pt>
                <c:pt idx="230">
                  <c:v>1.6051852616286718E-2</c:v>
                </c:pt>
                <c:pt idx="231">
                  <c:v>1.6083370142451439E-2</c:v>
                </c:pt>
                <c:pt idx="232">
                  <c:v>1.6073630484992683E-2</c:v>
                </c:pt>
                <c:pt idx="233">
                  <c:v>1.6076424827688611E-2</c:v>
                </c:pt>
                <c:pt idx="234">
                  <c:v>1.6166683864088805E-2</c:v>
                </c:pt>
                <c:pt idx="235">
                  <c:v>1.6229843105668235E-2</c:v>
                </c:pt>
                <c:pt idx="236">
                  <c:v>1.6246227910832054E-2</c:v>
                </c:pt>
                <c:pt idx="237">
                  <c:v>1.6276614881770526E-2</c:v>
                </c:pt>
                <c:pt idx="238">
                  <c:v>1.6265751244793212E-2</c:v>
                </c:pt>
                <c:pt idx="239">
                  <c:v>1.6267428145431639E-2</c:v>
                </c:pt>
                <c:pt idx="240">
                  <c:v>1.6356576239211218E-2</c:v>
                </c:pt>
                <c:pt idx="241">
                  <c:v>1.6418630999803896E-2</c:v>
                </c:pt>
                <c:pt idx="242">
                  <c:v>1.6433917748031691E-2</c:v>
                </c:pt>
                <c:pt idx="243">
                  <c:v>1.646321304872032E-2</c:v>
                </c:pt>
                <c:pt idx="244">
                  <c:v>1.6451264091032126E-2</c:v>
                </c:pt>
                <c:pt idx="245">
                  <c:v>1.6451861983567479E-2</c:v>
                </c:pt>
                <c:pt idx="246">
                  <c:v>1.6539937345135439E-2</c:v>
                </c:pt>
                <c:pt idx="247">
                  <c:v>1.6600925612905156E-2</c:v>
                </c:pt>
                <c:pt idx="248">
                  <c:v>1.6615152071408165E-2</c:v>
                </c:pt>
                <c:pt idx="249">
                  <c:v>1.6643393249390775E-2</c:v>
                </c:pt>
                <c:pt idx="250">
                  <c:v>1.6630396300145775E-2</c:v>
                </c:pt>
                <c:pt idx="251">
                  <c:v>1.6629952296612616E-2</c:v>
                </c:pt>
                <c:pt idx="252">
                  <c:v>1.6716991822146841E-2</c:v>
                </c:pt>
                <c:pt idx="253">
                  <c:v>1.6776950278670308E-2</c:v>
                </c:pt>
                <c:pt idx="254">
                  <c:v>1.6790152915672259E-2</c:v>
                </c:pt>
                <c:pt idx="255">
                  <c:v>1.6817376227060539E-2</c:v>
                </c:pt>
                <c:pt idx="256">
                  <c:v>1.6803367331492097E-2</c:v>
                </c:pt>
                <c:pt idx="257">
                  <c:v>1.6801917267472002E-2</c:v>
                </c:pt>
                <c:pt idx="258">
                  <c:v>1.6887956584121702E-2</c:v>
                </c:pt>
                <c:pt idx="259">
                  <c:v>1.6946920649328064E-2</c:v>
                </c:pt>
                <c:pt idx="260">
                  <c:v>1.6959134678743316E-2</c:v>
                </c:pt>
                <c:pt idx="261">
                  <c:v>1.698537513263508E-2</c:v>
                </c:pt>
                <c:pt idx="262">
                  <c:v>1.6970389096215763E-2</c:v>
                </c:pt>
                <c:pt idx="263">
                  <c:v>1.6967967574740402E-2</c:v>
                </c:pt>
                <c:pt idx="264">
                  <c:v>1.7053041084273812E-2</c:v>
                </c:pt>
                <c:pt idx="265">
                  <c:v>1.7111044959838503E-2</c:v>
                </c:pt>
                <c:pt idx="266">
                  <c:v>1.7122304384413482E-2</c:v>
                </c:pt>
                <c:pt idx="267">
                  <c:v>1.7147595785783204E-2</c:v>
                </c:pt>
                <c:pt idx="268">
                  <c:v>1.7131666216865835E-2</c:v>
                </c:pt>
                <c:pt idx="269">
                  <c:v>1.7128306650810003E-2</c:v>
                </c:pt>
                <c:pt idx="270">
                  <c:v>1.7212447571760863E-2</c:v>
                </c:pt>
                <c:pt idx="271">
                  <c:v>1.7269524283006918E-2</c:v>
                </c:pt>
                <c:pt idx="272">
                  <c:v>1.7279861935977744E-2</c:v>
                </c:pt>
                <c:pt idx="273">
                  <c:v>1.7304236927091869E-2</c:v>
                </c:pt>
                <c:pt idx="274">
                  <c:v>1.7287396278083962E-2</c:v>
                </c:pt>
                <c:pt idx="275">
                  <c:v>1.7283130931100538E-2</c:v>
                </c:pt>
                <c:pt idx="276">
                  <c:v>1.7366371339464948E-2</c:v>
                </c:pt>
                <c:pt idx="277">
                  <c:v>1.7422552775823167E-2</c:v>
                </c:pt>
                <c:pt idx="278">
                  <c:v>1.7432000361140471E-2</c:v>
                </c:pt>
                <c:pt idx="279">
                  <c:v>1.7455490461548279E-2</c:v>
                </c:pt>
                <c:pt idx="280">
                  <c:v>1.7437770068670307E-2</c:v>
                </c:pt>
                <c:pt idx="281">
                  <c:v>1.7432630094717259E-2</c:v>
                </c:pt>
                <c:pt idx="282">
                  <c:v>1.7515000963250787E-2</c:v>
                </c:pt>
                <c:pt idx="283">
                  <c:v>1.7570317917328278E-2</c:v>
                </c:pt>
                <c:pt idx="284">
                  <c:v>1.7578906048498509E-2</c:v>
                </c:pt>
                <c:pt idx="285">
                  <c:v>1.7601541693647499E-2</c:v>
                </c:pt>
                <c:pt idx="286">
                  <c:v>1.7582971815323672E-2</c:v>
                </c:pt>
                <c:pt idx="287">
                  <c:v>1.7576987296831548E-2</c:v>
                </c:pt>
                <c:pt idx="288">
                  <c:v>1.7658518532994723E-2</c:v>
                </c:pt>
                <c:pt idx="289">
                  <c:v>1.7713000738299678E-2</c:v>
                </c:pt>
                <c:pt idx="290">
                  <c:v>1.7720758975890465E-2</c:v>
                </c:pt>
                <c:pt idx="291">
                  <c:v>1.7742569554413591E-2</c:v>
                </c:pt>
                <c:pt idx="292">
                  <c:v>1.7723179408342216E-2</c:v>
                </c:pt>
                <c:pt idx="293">
                  <c:v>1.7716379393068887E-2</c:v>
                </c:pt>
                <c:pt idx="294">
                  <c:v>1.7797099875667584E-2</c:v>
                </c:pt>
                <c:pt idx="295">
                  <c:v>1.7850776043036566E-2</c:v>
                </c:pt>
                <c:pt idx="296">
                  <c:v>1.7857732930892128E-2</c:v>
                </c:pt>
                <c:pt idx="297">
                  <c:v>1.7878746820612548E-2</c:v>
                </c:pt>
                <c:pt idx="298">
                  <c:v>1.7858564619561357E-2</c:v>
                </c:pt>
                <c:pt idx="299">
                  <c:v>1.785097715617916E-2</c:v>
                </c:pt>
                <c:pt idx="300">
                  <c:v>1.7930914770744748E-2</c:v>
                </c:pt>
                <c:pt idx="301">
                  <c:v>1.7983812623517045E-2</c:v>
                </c:pt>
                <c:pt idx="302">
                  <c:v>1.7989995723727958E-2</c:v>
                </c:pt>
                <c:pt idx="303">
                  <c:v>1.8010240326425411E-2</c:v>
                </c:pt>
                <c:pt idx="304">
                  <c:v>1.7989293312795737E-2</c:v>
                </c:pt>
                <c:pt idx="305">
                  <c:v>1.7980945485254595E-2</c:v>
                </c:pt>
                <c:pt idx="306">
                  <c:v>1.8060127158207196E-2</c:v>
                </c:pt>
                <c:pt idx="307">
                  <c:v>1.811227346618938E-2</c:v>
                </c:pt>
                <c:pt idx="308">
                  <c:v>1.8117709392859584E-2</c:v>
                </c:pt>
                <c:pt idx="309">
                  <c:v>1.8137211167841005E-2</c:v>
                </c:pt>
                <c:pt idx="310">
                  <c:v>1.8115525647043128E-2</c:v>
                </c:pt>
                <c:pt idx="311">
                  <c:v>1.8106443607751776E-2</c:v>
                </c:pt>
                <c:pt idx="312">
                  <c:v>1.8184895339388506E-2</c:v>
                </c:pt>
                <c:pt idx="313">
                  <c:v>1.8236315951650799E-2</c:v>
                </c:pt>
                <c:pt idx="314">
                  <c:v>1.8241030403503208E-2</c:v>
                </c:pt>
                <c:pt idx="315">
                  <c:v>1.8259814900018684E-2</c:v>
                </c:pt>
                <c:pt idx="316">
                  <c:v>1.8237416272699241E-2</c:v>
                </c:pt>
                <c:pt idx="317">
                  <c:v>1.8227625274565212E-2</c:v>
                </c:pt>
                <c:pt idx="318">
                  <c:v>1.8305372170913783E-2</c:v>
                </c:pt>
                <c:pt idx="319">
                  <c:v>1.8356092047458396E-2</c:v>
                </c:pt>
                <c:pt idx="320">
                  <c:v>1.8360109839319051E-2</c:v>
                </c:pt>
                <c:pt idx="321">
                  <c:v>1.8378201727862843E-2</c:v>
                </c:pt>
                <c:pt idx="322">
                  <c:v>1.835511452102381E-2</c:v>
                </c:pt>
                <c:pt idx="323">
                  <c:v>1.8344638948391386E-2</c:v>
                </c:pt>
                <c:pt idx="324">
                  <c:v>1.8421705251968144E-2</c:v>
                </c:pt>
                <c:pt idx="325">
                  <c:v>1.8471748494308396E-2</c:v>
                </c:pt>
                <c:pt idx="326">
                  <c:v>1.8475093587507724E-2</c:v>
                </c:pt>
                <c:pt idx="327">
                  <c:v>1.8492516690042714E-2</c:v>
                </c:pt>
                <c:pt idx="328">
                  <c:v>1.8468764587090042E-2</c:v>
                </c:pt>
                <c:pt idx="329">
                  <c:v>1.8457627985614136E-2</c:v>
                </c:pt>
                <c:pt idx="330">
                  <c:v>1.8534037105124163E-2</c:v>
                </c:pt>
                <c:pt idx="331">
                  <c:v>1.8583426985811863E-2</c:v>
                </c:pt>
                <c:pt idx="332">
                  <c:v>1.8586122517540306E-2</c:v>
                </c:pt>
                <c:pt idx="333">
                  <c:v>1.8602899836682878E-2</c:v>
                </c:pt>
                <c:pt idx="334">
                  <c:v>1.8578505706441626E-2</c:v>
                </c:pt>
                <c:pt idx="335">
                  <c:v>1.8566730811934152E-2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8-419F-9030-403AB7F8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35728"/>
        <c:axId val="299236144"/>
      </c:lineChart>
      <c:catAx>
        <c:axId val="2992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6144"/>
        <c:crosses val="autoZero"/>
        <c:auto val="1"/>
        <c:lblAlgn val="ctr"/>
        <c:lblOffset val="100"/>
        <c:noMultiLvlLbl val="0"/>
      </c:catAx>
      <c:valAx>
        <c:axId val="2992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A-4FD9-ABA6-51FD715D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8512"/>
        <c:axId val="685860176"/>
      </c:scatterChart>
      <c:valAx>
        <c:axId val="6858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0176"/>
        <c:crosses val="autoZero"/>
        <c:crossBetween val="midCat"/>
      </c:valAx>
      <c:valAx>
        <c:axId val="685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7-4E59-8303-8677E879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7536"/>
        <c:axId val="794817952"/>
      </c:scatterChart>
      <c:valAx>
        <c:axId val="7948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952"/>
        <c:crosses val="autoZero"/>
        <c:crossBetween val="midCat"/>
      </c:valAx>
      <c:valAx>
        <c:axId val="794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load'!$V$6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'cylinder load'!$V$7:$V$157</c:f>
              <c:numCache>
                <c:formatCode>General</c:formatCode>
                <c:ptCount val="151"/>
                <c:pt idx="0">
                  <c:v>0</c:v>
                </c:pt>
                <c:pt idx="1">
                  <c:v>0.1308</c:v>
                </c:pt>
                <c:pt idx="2">
                  <c:v>0.2616</c:v>
                </c:pt>
                <c:pt idx="3">
                  <c:v>0.39240000000000008</c:v>
                </c:pt>
                <c:pt idx="4">
                  <c:v>0.5232</c:v>
                </c:pt>
                <c:pt idx="5">
                  <c:v>0.65400000000000014</c:v>
                </c:pt>
                <c:pt idx="6">
                  <c:v>0.78479999999999994</c:v>
                </c:pt>
                <c:pt idx="7">
                  <c:v>0.91559999999999997</c:v>
                </c:pt>
                <c:pt idx="8">
                  <c:v>1.0464</c:v>
                </c:pt>
                <c:pt idx="9">
                  <c:v>1.1772</c:v>
                </c:pt>
                <c:pt idx="10">
                  <c:v>1.3080000000000005</c:v>
                </c:pt>
                <c:pt idx="11">
                  <c:v>1.4388000000000005</c:v>
                </c:pt>
                <c:pt idx="12">
                  <c:v>1.5696000000000006</c:v>
                </c:pt>
                <c:pt idx="13">
                  <c:v>1.7004000000000006</c:v>
                </c:pt>
                <c:pt idx="14">
                  <c:v>1.8312000000000008</c:v>
                </c:pt>
                <c:pt idx="15">
                  <c:v>1.9620000000000009</c:v>
                </c:pt>
                <c:pt idx="16">
                  <c:v>2.0928000000000009</c:v>
                </c:pt>
                <c:pt idx="17">
                  <c:v>2.2236000000000011</c:v>
                </c:pt>
                <c:pt idx="18">
                  <c:v>2.3544000000000014</c:v>
                </c:pt>
                <c:pt idx="19">
                  <c:v>2.4852000000000016</c:v>
                </c:pt>
                <c:pt idx="20">
                  <c:v>2.6160000000000019</c:v>
                </c:pt>
                <c:pt idx="21">
                  <c:v>2.7468000000000012</c:v>
                </c:pt>
                <c:pt idx="22">
                  <c:v>2.8776000000000024</c:v>
                </c:pt>
                <c:pt idx="23">
                  <c:v>3.0084000000000013</c:v>
                </c:pt>
                <c:pt idx="24">
                  <c:v>3.1392000000000029</c:v>
                </c:pt>
                <c:pt idx="25">
                  <c:v>3.2700000000000014</c:v>
                </c:pt>
                <c:pt idx="26">
                  <c:v>3.4008000000000029</c:v>
                </c:pt>
                <c:pt idx="27">
                  <c:v>3.5316000000000018</c:v>
                </c:pt>
                <c:pt idx="28">
                  <c:v>3.6624000000000034</c:v>
                </c:pt>
                <c:pt idx="29">
                  <c:v>3.7932000000000019</c:v>
                </c:pt>
                <c:pt idx="30">
                  <c:v>3.9240000000000035</c:v>
                </c:pt>
                <c:pt idx="31">
                  <c:v>4.054800000000002</c:v>
                </c:pt>
                <c:pt idx="32">
                  <c:v>4.1856000000000035</c:v>
                </c:pt>
                <c:pt idx="33">
                  <c:v>4.3164000000000042</c:v>
                </c:pt>
                <c:pt idx="34">
                  <c:v>4.4472000000000023</c:v>
                </c:pt>
                <c:pt idx="35">
                  <c:v>4.5780000000000047</c:v>
                </c:pt>
                <c:pt idx="36">
                  <c:v>4.7088000000000028</c:v>
                </c:pt>
                <c:pt idx="37">
                  <c:v>4.8396000000000043</c:v>
                </c:pt>
                <c:pt idx="38">
                  <c:v>4.9704000000000024</c:v>
                </c:pt>
                <c:pt idx="39">
                  <c:v>5.1012000000000048</c:v>
                </c:pt>
                <c:pt idx="40">
                  <c:v>5.2320000000000055</c:v>
                </c:pt>
                <c:pt idx="41">
                  <c:v>5.3628000000000009</c:v>
                </c:pt>
                <c:pt idx="42">
                  <c:v>5.4936000000000051</c:v>
                </c:pt>
                <c:pt idx="43">
                  <c:v>5.6244000000000058</c:v>
                </c:pt>
                <c:pt idx="44">
                  <c:v>5.7552000000000056</c:v>
                </c:pt>
                <c:pt idx="45">
                  <c:v>5.886000000000001</c:v>
                </c:pt>
                <c:pt idx="46">
                  <c:v>6.0168000000000061</c:v>
                </c:pt>
                <c:pt idx="47">
                  <c:v>6.1476000000000059</c:v>
                </c:pt>
                <c:pt idx="48">
                  <c:v>6.2784000000000066</c:v>
                </c:pt>
                <c:pt idx="49">
                  <c:v>6.4092000000000064</c:v>
                </c:pt>
                <c:pt idx="50">
                  <c:v>6.5400000000000009</c:v>
                </c:pt>
                <c:pt idx="51">
                  <c:v>6.0000000000000044</c:v>
                </c:pt>
                <c:pt idx="52">
                  <c:v>6.0000000000000044</c:v>
                </c:pt>
                <c:pt idx="53">
                  <c:v>6.0000000000000044</c:v>
                </c:pt>
                <c:pt idx="54">
                  <c:v>6.0000000000000044</c:v>
                </c:pt>
                <c:pt idx="55">
                  <c:v>6.0000000000000044</c:v>
                </c:pt>
                <c:pt idx="56">
                  <c:v>6.0000000000000044</c:v>
                </c:pt>
                <c:pt idx="57">
                  <c:v>6.0000000000000044</c:v>
                </c:pt>
                <c:pt idx="58">
                  <c:v>6.0000000000000044</c:v>
                </c:pt>
                <c:pt idx="59">
                  <c:v>6.0000000000000044</c:v>
                </c:pt>
                <c:pt idx="60">
                  <c:v>6.0000000000000044</c:v>
                </c:pt>
                <c:pt idx="61">
                  <c:v>6.0000000000000044</c:v>
                </c:pt>
                <c:pt idx="62">
                  <c:v>6.0000000000000044</c:v>
                </c:pt>
                <c:pt idx="63">
                  <c:v>6.0000000000000044</c:v>
                </c:pt>
                <c:pt idx="64">
                  <c:v>6.0000000000000044</c:v>
                </c:pt>
                <c:pt idx="65">
                  <c:v>6.0000000000000044</c:v>
                </c:pt>
                <c:pt idx="66">
                  <c:v>6.0000000000000044</c:v>
                </c:pt>
                <c:pt idx="67">
                  <c:v>6.0000000000000044</c:v>
                </c:pt>
                <c:pt idx="68">
                  <c:v>6.0000000000000044</c:v>
                </c:pt>
                <c:pt idx="69">
                  <c:v>6.0000000000000044</c:v>
                </c:pt>
                <c:pt idx="70">
                  <c:v>6.0000000000000044</c:v>
                </c:pt>
                <c:pt idx="71">
                  <c:v>6.0000000000000044</c:v>
                </c:pt>
                <c:pt idx="72">
                  <c:v>6.0000000000000044</c:v>
                </c:pt>
                <c:pt idx="73">
                  <c:v>6.0000000000000044</c:v>
                </c:pt>
                <c:pt idx="74">
                  <c:v>6.0000000000000044</c:v>
                </c:pt>
                <c:pt idx="75">
                  <c:v>6.0000000000000044</c:v>
                </c:pt>
                <c:pt idx="76">
                  <c:v>6.0000000000000044</c:v>
                </c:pt>
                <c:pt idx="77">
                  <c:v>6.0000000000000044</c:v>
                </c:pt>
                <c:pt idx="78">
                  <c:v>6.0000000000000044</c:v>
                </c:pt>
                <c:pt idx="79">
                  <c:v>6.0000000000000044</c:v>
                </c:pt>
                <c:pt idx="80">
                  <c:v>6.0000000000000044</c:v>
                </c:pt>
                <c:pt idx="81">
                  <c:v>6.0000000000000044</c:v>
                </c:pt>
                <c:pt idx="82">
                  <c:v>6.0000000000000044</c:v>
                </c:pt>
                <c:pt idx="83">
                  <c:v>6.0000000000000044</c:v>
                </c:pt>
                <c:pt idx="84">
                  <c:v>6.0000000000000044</c:v>
                </c:pt>
                <c:pt idx="85">
                  <c:v>6.0000000000000044</c:v>
                </c:pt>
                <c:pt idx="86">
                  <c:v>6.0000000000000044</c:v>
                </c:pt>
                <c:pt idx="87">
                  <c:v>6.0000000000000044</c:v>
                </c:pt>
                <c:pt idx="88">
                  <c:v>6.0000000000000044</c:v>
                </c:pt>
                <c:pt idx="89">
                  <c:v>6.0000000000000044</c:v>
                </c:pt>
                <c:pt idx="90">
                  <c:v>6.0000000000000044</c:v>
                </c:pt>
                <c:pt idx="91">
                  <c:v>6.0000000000000044</c:v>
                </c:pt>
                <c:pt idx="92">
                  <c:v>6.0000000000000044</c:v>
                </c:pt>
                <c:pt idx="93">
                  <c:v>6.0000000000000044</c:v>
                </c:pt>
                <c:pt idx="94">
                  <c:v>6.0000000000000044</c:v>
                </c:pt>
                <c:pt idx="95">
                  <c:v>6.0000000000000044</c:v>
                </c:pt>
                <c:pt idx="96">
                  <c:v>6.0000000000000044</c:v>
                </c:pt>
                <c:pt idx="97">
                  <c:v>6.0000000000000044</c:v>
                </c:pt>
                <c:pt idx="98">
                  <c:v>6.0000000000000044</c:v>
                </c:pt>
                <c:pt idx="99">
                  <c:v>6.0000000000000044</c:v>
                </c:pt>
                <c:pt idx="100">
                  <c:v>6.0000000000000044</c:v>
                </c:pt>
                <c:pt idx="101">
                  <c:v>6.0000000000000044</c:v>
                </c:pt>
                <c:pt idx="102">
                  <c:v>5.3508000000000067</c:v>
                </c:pt>
                <c:pt idx="103">
                  <c:v>5.2416000000000063</c:v>
                </c:pt>
                <c:pt idx="104">
                  <c:v>5.1323999999999979</c:v>
                </c:pt>
                <c:pt idx="105">
                  <c:v>5.0232000000000063</c:v>
                </c:pt>
                <c:pt idx="106">
                  <c:v>4.9139999999999979</c:v>
                </c:pt>
                <c:pt idx="107">
                  <c:v>4.8048000000000064</c:v>
                </c:pt>
                <c:pt idx="108">
                  <c:v>4.695600000000006</c:v>
                </c:pt>
                <c:pt idx="109">
                  <c:v>4.5863999999999985</c:v>
                </c:pt>
                <c:pt idx="110">
                  <c:v>4.4772000000000052</c:v>
                </c:pt>
                <c:pt idx="111">
                  <c:v>4.3680000000000057</c:v>
                </c:pt>
                <c:pt idx="112">
                  <c:v>4.2587999999999981</c:v>
                </c:pt>
                <c:pt idx="113">
                  <c:v>4.1496000000000048</c:v>
                </c:pt>
                <c:pt idx="114">
                  <c:v>4.0403999999999982</c:v>
                </c:pt>
                <c:pt idx="115">
                  <c:v>3.9312000000000049</c:v>
                </c:pt>
                <c:pt idx="116">
                  <c:v>3.8220000000000045</c:v>
                </c:pt>
                <c:pt idx="117">
                  <c:v>3.7127999999999983</c:v>
                </c:pt>
                <c:pt idx="118">
                  <c:v>3.6036000000000041</c:v>
                </c:pt>
                <c:pt idx="119">
                  <c:v>3.4943999999999984</c:v>
                </c:pt>
                <c:pt idx="120">
                  <c:v>3.3852000000000038</c:v>
                </c:pt>
                <c:pt idx="121">
                  <c:v>3.2760000000000038</c:v>
                </c:pt>
                <c:pt idx="122">
                  <c:v>3.1667999999999985</c:v>
                </c:pt>
                <c:pt idx="123">
                  <c:v>3.0576000000000034</c:v>
                </c:pt>
                <c:pt idx="124">
                  <c:v>2.9484000000000035</c:v>
                </c:pt>
                <c:pt idx="125">
                  <c:v>2.8391999999999986</c:v>
                </c:pt>
                <c:pt idx="126">
                  <c:v>2.7300000000000031</c:v>
                </c:pt>
                <c:pt idx="127">
                  <c:v>2.6207999999999987</c:v>
                </c:pt>
                <c:pt idx="128">
                  <c:v>2.5116000000000027</c:v>
                </c:pt>
                <c:pt idx="129">
                  <c:v>2.4024000000000028</c:v>
                </c:pt>
                <c:pt idx="130">
                  <c:v>2.2931999999999988</c:v>
                </c:pt>
                <c:pt idx="131">
                  <c:v>2.1840000000000024</c:v>
                </c:pt>
                <c:pt idx="132">
                  <c:v>2.0747999999999989</c:v>
                </c:pt>
                <c:pt idx="133">
                  <c:v>1.965600000000002</c:v>
                </c:pt>
                <c:pt idx="134">
                  <c:v>1.8564000000000018</c:v>
                </c:pt>
                <c:pt idx="135">
                  <c:v>1.747199999999999</c:v>
                </c:pt>
                <c:pt idx="136">
                  <c:v>1.6380000000000015</c:v>
                </c:pt>
                <c:pt idx="137">
                  <c:v>1.5288000000000013</c:v>
                </c:pt>
                <c:pt idx="138">
                  <c:v>1.4195999999999989</c:v>
                </c:pt>
                <c:pt idx="139">
                  <c:v>1.3104000000000011</c:v>
                </c:pt>
                <c:pt idx="140">
                  <c:v>1.2011999999999989</c:v>
                </c:pt>
                <c:pt idx="141">
                  <c:v>1.0920000000000007</c:v>
                </c:pt>
                <c:pt idx="142">
                  <c:v>0.98280000000000056</c:v>
                </c:pt>
                <c:pt idx="143">
                  <c:v>0.87359999999999915</c:v>
                </c:pt>
                <c:pt idx="144">
                  <c:v>0.76440000000000052</c:v>
                </c:pt>
                <c:pt idx="145">
                  <c:v>0.65519999999999934</c:v>
                </c:pt>
                <c:pt idx="146">
                  <c:v>0.54600000000000048</c:v>
                </c:pt>
                <c:pt idx="147">
                  <c:v>0.43680000000000035</c:v>
                </c:pt>
                <c:pt idx="148">
                  <c:v>0.32759999999999972</c:v>
                </c:pt>
                <c:pt idx="149">
                  <c:v>0.21840000000000023</c:v>
                </c:pt>
                <c:pt idx="150">
                  <c:v>0.10919999999999996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7-45FD-93A5-519C696E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75024"/>
        <c:axId val="683275440"/>
      </c:scatterChart>
      <c:valAx>
        <c:axId val="6832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440"/>
        <c:crosses val="autoZero"/>
        <c:crossBetween val="midCat"/>
      </c:valAx>
      <c:valAx>
        <c:axId val="683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load'!$P$7:$P$157</c:f>
              <c:numCache>
                <c:formatCode>General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2-4967-B31D-6803E4F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2688"/>
        <c:axId val="683503104"/>
      </c:scatterChart>
      <c:valAx>
        <c:axId val="6835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3104"/>
        <c:crosses val="autoZero"/>
        <c:crossBetween val="midCat"/>
      </c:valAx>
      <c:valAx>
        <c:axId val="683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load'!$O$7:$O$157</c:f>
              <c:numCache>
                <c:formatCode>General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311-A03D-1E1BB7A9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10160"/>
        <c:axId val="796504336"/>
      </c:scatterChart>
      <c:valAx>
        <c:axId val="7965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4336"/>
        <c:crosses val="autoZero"/>
        <c:crossBetween val="midCat"/>
      </c:valAx>
      <c:valAx>
        <c:axId val="796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load'!$N$7:$N$157</c:f>
              <c:numCache>
                <c:formatCode>General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A-4F48-B201-0993C03E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55504"/>
        <c:axId val="797259248"/>
      </c:scatterChart>
      <c:valAx>
        <c:axId val="797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248"/>
        <c:crosses val="autoZero"/>
        <c:crossBetween val="midCat"/>
      </c:valAx>
      <c:valAx>
        <c:axId val="797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reducer'!$P$7:$P$157</c:f>
              <c:numCache>
                <c:formatCode>General</c:formatCode>
                <c:ptCount val="151"/>
                <c:pt idx="0">
                  <c:v>0</c:v>
                </c:pt>
                <c:pt idx="1">
                  <c:v>1.875E-4</c:v>
                </c:pt>
                <c:pt idx="2">
                  <c:v>5.0000000000000001E-4</c:v>
                </c:pt>
                <c:pt idx="3">
                  <c:v>9.3750000000000007E-4</c:v>
                </c:pt>
                <c:pt idx="4">
                  <c:v>1.5E-3</c:v>
                </c:pt>
                <c:pt idx="5">
                  <c:v>2.1874999999999998E-3</c:v>
                </c:pt>
                <c:pt idx="6">
                  <c:v>3.0000000000000001E-3</c:v>
                </c:pt>
                <c:pt idx="7">
                  <c:v>3.9375E-3</c:v>
                </c:pt>
                <c:pt idx="8">
                  <c:v>5.0000000000000001E-3</c:v>
                </c:pt>
                <c:pt idx="9">
                  <c:v>6.1874999999999994E-3</c:v>
                </c:pt>
                <c:pt idx="10">
                  <c:v>7.4999999999999989E-3</c:v>
                </c:pt>
                <c:pt idx="11">
                  <c:v>8.9374999999999993E-3</c:v>
                </c:pt>
                <c:pt idx="12">
                  <c:v>1.0499999999999999E-2</c:v>
                </c:pt>
                <c:pt idx="13">
                  <c:v>1.2187499999999999E-2</c:v>
                </c:pt>
                <c:pt idx="14">
                  <c:v>1.3999999999999999E-2</c:v>
                </c:pt>
                <c:pt idx="15">
                  <c:v>1.59375E-2</c:v>
                </c:pt>
                <c:pt idx="16">
                  <c:v>1.8000000000000002E-2</c:v>
                </c:pt>
                <c:pt idx="17">
                  <c:v>2.0187500000000004E-2</c:v>
                </c:pt>
                <c:pt idx="18">
                  <c:v>2.2500000000000006E-2</c:v>
                </c:pt>
                <c:pt idx="19">
                  <c:v>2.4937500000000012E-2</c:v>
                </c:pt>
                <c:pt idx="20">
                  <c:v>2.7500000000000014E-2</c:v>
                </c:pt>
                <c:pt idx="21">
                  <c:v>3.0187500000000016E-2</c:v>
                </c:pt>
                <c:pt idx="22">
                  <c:v>3.3000000000000022E-2</c:v>
                </c:pt>
                <c:pt idx="23">
                  <c:v>3.5937500000000018E-2</c:v>
                </c:pt>
                <c:pt idx="24">
                  <c:v>3.9000000000000028E-2</c:v>
                </c:pt>
                <c:pt idx="25">
                  <c:v>4.2187500000000024E-2</c:v>
                </c:pt>
                <c:pt idx="26">
                  <c:v>4.5500000000000027E-2</c:v>
                </c:pt>
                <c:pt idx="27">
                  <c:v>4.893750000000003E-2</c:v>
                </c:pt>
                <c:pt idx="28">
                  <c:v>5.2500000000000033E-2</c:v>
                </c:pt>
                <c:pt idx="29">
                  <c:v>5.6187500000000036E-2</c:v>
                </c:pt>
                <c:pt idx="30">
                  <c:v>6.0000000000000039E-2</c:v>
                </c:pt>
                <c:pt idx="31">
                  <c:v>6.3937500000000036E-2</c:v>
                </c:pt>
                <c:pt idx="32">
                  <c:v>6.8000000000000047E-2</c:v>
                </c:pt>
                <c:pt idx="33">
                  <c:v>7.2187500000000057E-2</c:v>
                </c:pt>
                <c:pt idx="34">
                  <c:v>7.6500000000000054E-2</c:v>
                </c:pt>
                <c:pt idx="35">
                  <c:v>8.0937500000000051E-2</c:v>
                </c:pt>
                <c:pt idx="36">
                  <c:v>8.5500000000000048E-2</c:v>
                </c:pt>
                <c:pt idx="37">
                  <c:v>9.0187500000000059E-2</c:v>
                </c:pt>
                <c:pt idx="38">
                  <c:v>9.5000000000000043E-2</c:v>
                </c:pt>
                <c:pt idx="39">
                  <c:v>9.993750000000004E-2</c:v>
                </c:pt>
                <c:pt idx="40">
                  <c:v>0.10500000000000004</c:v>
                </c:pt>
                <c:pt idx="41">
                  <c:v>0.11018750000000004</c:v>
                </c:pt>
                <c:pt idx="42">
                  <c:v>0.11550000000000005</c:v>
                </c:pt>
                <c:pt idx="43">
                  <c:v>0.12093750000000003</c:v>
                </c:pt>
                <c:pt idx="44">
                  <c:v>0.12650000000000003</c:v>
                </c:pt>
                <c:pt idx="45">
                  <c:v>0.13218750000000001</c:v>
                </c:pt>
                <c:pt idx="46">
                  <c:v>0.13800000000000001</c:v>
                </c:pt>
                <c:pt idx="47">
                  <c:v>0.14393750000000002</c:v>
                </c:pt>
                <c:pt idx="48">
                  <c:v>0.15000000000000002</c:v>
                </c:pt>
                <c:pt idx="49">
                  <c:v>0.15618750000000001</c:v>
                </c:pt>
                <c:pt idx="50">
                  <c:v>0.16250000000000001</c:v>
                </c:pt>
                <c:pt idx="51">
                  <c:v>0.16875000000000001</c:v>
                </c:pt>
                <c:pt idx="52">
                  <c:v>0.17500000000000002</c:v>
                </c:pt>
                <c:pt idx="53">
                  <c:v>0.18125000000000002</c:v>
                </c:pt>
                <c:pt idx="54">
                  <c:v>0.18750000000000003</c:v>
                </c:pt>
                <c:pt idx="55">
                  <c:v>0.19375000000000003</c:v>
                </c:pt>
                <c:pt idx="56">
                  <c:v>0.20000000000000004</c:v>
                </c:pt>
                <c:pt idx="57">
                  <c:v>0.20625000000000004</c:v>
                </c:pt>
                <c:pt idx="58">
                  <c:v>0.21250000000000005</c:v>
                </c:pt>
                <c:pt idx="59">
                  <c:v>0.21875000000000006</c:v>
                </c:pt>
                <c:pt idx="60">
                  <c:v>0.22500000000000006</c:v>
                </c:pt>
                <c:pt idx="61">
                  <c:v>0.23125000000000007</c:v>
                </c:pt>
                <c:pt idx="62">
                  <c:v>0.23750000000000007</c:v>
                </c:pt>
                <c:pt idx="63">
                  <c:v>0.24375000000000008</c:v>
                </c:pt>
                <c:pt idx="64">
                  <c:v>0.25000000000000006</c:v>
                </c:pt>
                <c:pt idx="65">
                  <c:v>0.25625000000000009</c:v>
                </c:pt>
                <c:pt idx="66">
                  <c:v>0.26250000000000007</c:v>
                </c:pt>
                <c:pt idx="67">
                  <c:v>0.2687500000000001</c:v>
                </c:pt>
                <c:pt idx="68">
                  <c:v>0.27500000000000008</c:v>
                </c:pt>
                <c:pt idx="69">
                  <c:v>0.28125000000000011</c:v>
                </c:pt>
                <c:pt idx="70">
                  <c:v>0.28750000000000009</c:v>
                </c:pt>
                <c:pt idx="71">
                  <c:v>0.29375000000000012</c:v>
                </c:pt>
                <c:pt idx="72">
                  <c:v>0.3000000000000001</c:v>
                </c:pt>
                <c:pt idx="73">
                  <c:v>0.30625000000000013</c:v>
                </c:pt>
                <c:pt idx="74">
                  <c:v>0.31250000000000011</c:v>
                </c:pt>
                <c:pt idx="75">
                  <c:v>0.31875000000000014</c:v>
                </c:pt>
                <c:pt idx="76">
                  <c:v>0.32500000000000012</c:v>
                </c:pt>
                <c:pt idx="77">
                  <c:v>0.33125000000000016</c:v>
                </c:pt>
                <c:pt idx="78">
                  <c:v>0.33750000000000013</c:v>
                </c:pt>
                <c:pt idx="79">
                  <c:v>0.34375000000000017</c:v>
                </c:pt>
                <c:pt idx="80">
                  <c:v>0.35000000000000014</c:v>
                </c:pt>
                <c:pt idx="81">
                  <c:v>0.35625000000000018</c:v>
                </c:pt>
                <c:pt idx="82">
                  <c:v>0.36250000000000016</c:v>
                </c:pt>
                <c:pt idx="83">
                  <c:v>0.36875000000000019</c:v>
                </c:pt>
                <c:pt idx="84">
                  <c:v>0.37500000000000017</c:v>
                </c:pt>
                <c:pt idx="85">
                  <c:v>0.3812500000000002</c:v>
                </c:pt>
                <c:pt idx="86">
                  <c:v>0.38750000000000018</c:v>
                </c:pt>
                <c:pt idx="87">
                  <c:v>0.39375000000000021</c:v>
                </c:pt>
                <c:pt idx="88">
                  <c:v>0.40000000000000019</c:v>
                </c:pt>
                <c:pt idx="89">
                  <c:v>0.40625000000000022</c:v>
                </c:pt>
                <c:pt idx="90">
                  <c:v>0.4125000000000002</c:v>
                </c:pt>
                <c:pt idx="91">
                  <c:v>0.41875000000000023</c:v>
                </c:pt>
                <c:pt idx="92">
                  <c:v>0.42500000000000021</c:v>
                </c:pt>
                <c:pt idx="93">
                  <c:v>0.43125000000000024</c:v>
                </c:pt>
                <c:pt idx="94">
                  <c:v>0.43750000000000022</c:v>
                </c:pt>
                <c:pt idx="95">
                  <c:v>0.44375000000000026</c:v>
                </c:pt>
                <c:pt idx="96">
                  <c:v>0.45000000000000023</c:v>
                </c:pt>
                <c:pt idx="97">
                  <c:v>0.45625000000000027</c:v>
                </c:pt>
                <c:pt idx="98">
                  <c:v>0.46250000000000024</c:v>
                </c:pt>
                <c:pt idx="99">
                  <c:v>0.46875000000000028</c:v>
                </c:pt>
                <c:pt idx="100">
                  <c:v>0.47500000000000026</c:v>
                </c:pt>
                <c:pt idx="101">
                  <c:v>0.48125000000000029</c:v>
                </c:pt>
                <c:pt idx="102">
                  <c:v>0.48731250000000031</c:v>
                </c:pt>
                <c:pt idx="103">
                  <c:v>0.49325000000000035</c:v>
                </c:pt>
                <c:pt idx="104">
                  <c:v>0.4990625000000003</c:v>
                </c:pt>
                <c:pt idx="105">
                  <c:v>0.50475000000000025</c:v>
                </c:pt>
                <c:pt idx="106">
                  <c:v>0.51031250000000028</c:v>
                </c:pt>
                <c:pt idx="107">
                  <c:v>0.51575000000000037</c:v>
                </c:pt>
                <c:pt idx="108">
                  <c:v>0.52106250000000043</c:v>
                </c:pt>
                <c:pt idx="109">
                  <c:v>0.52625000000000033</c:v>
                </c:pt>
                <c:pt idx="110">
                  <c:v>0.53131250000000041</c:v>
                </c:pt>
                <c:pt idx="111">
                  <c:v>0.53625000000000034</c:v>
                </c:pt>
                <c:pt idx="112">
                  <c:v>0.54106250000000045</c:v>
                </c:pt>
                <c:pt idx="113">
                  <c:v>0.5457500000000004</c:v>
                </c:pt>
                <c:pt idx="114">
                  <c:v>0.55031250000000043</c:v>
                </c:pt>
                <c:pt idx="115">
                  <c:v>0.55475000000000041</c:v>
                </c:pt>
                <c:pt idx="116">
                  <c:v>0.55906250000000046</c:v>
                </c:pt>
                <c:pt idx="117">
                  <c:v>0.56325000000000047</c:v>
                </c:pt>
                <c:pt idx="118">
                  <c:v>0.56731250000000044</c:v>
                </c:pt>
                <c:pt idx="119">
                  <c:v>0.57125000000000048</c:v>
                </c:pt>
                <c:pt idx="120">
                  <c:v>0.57506250000000048</c:v>
                </c:pt>
                <c:pt idx="121">
                  <c:v>0.57875000000000043</c:v>
                </c:pt>
                <c:pt idx="122">
                  <c:v>0.58231250000000045</c:v>
                </c:pt>
                <c:pt idx="123">
                  <c:v>0.58575000000000055</c:v>
                </c:pt>
                <c:pt idx="124">
                  <c:v>0.58906250000000049</c:v>
                </c:pt>
                <c:pt idx="125">
                  <c:v>0.5922500000000005</c:v>
                </c:pt>
                <c:pt idx="126">
                  <c:v>0.59531250000000058</c:v>
                </c:pt>
                <c:pt idx="127">
                  <c:v>0.5982500000000005</c:v>
                </c:pt>
                <c:pt idx="128">
                  <c:v>0.60106250000000061</c:v>
                </c:pt>
                <c:pt idx="129">
                  <c:v>0.60375000000000056</c:v>
                </c:pt>
                <c:pt idx="130">
                  <c:v>0.60631250000000059</c:v>
                </c:pt>
                <c:pt idx="131">
                  <c:v>0.60875000000000057</c:v>
                </c:pt>
                <c:pt idx="132">
                  <c:v>0.61106250000000062</c:v>
                </c:pt>
                <c:pt idx="133">
                  <c:v>0.61325000000000063</c:v>
                </c:pt>
                <c:pt idx="134">
                  <c:v>0.6153125000000006</c:v>
                </c:pt>
                <c:pt idx="135">
                  <c:v>0.61725000000000063</c:v>
                </c:pt>
                <c:pt idx="136">
                  <c:v>0.61906250000000063</c:v>
                </c:pt>
                <c:pt idx="137">
                  <c:v>0.62075000000000069</c:v>
                </c:pt>
                <c:pt idx="138">
                  <c:v>0.62231250000000071</c:v>
                </c:pt>
                <c:pt idx="139">
                  <c:v>0.62375000000000069</c:v>
                </c:pt>
                <c:pt idx="140">
                  <c:v>0.62506250000000063</c:v>
                </c:pt>
                <c:pt idx="141">
                  <c:v>0.62625000000000064</c:v>
                </c:pt>
                <c:pt idx="142">
                  <c:v>0.62731250000000072</c:v>
                </c:pt>
                <c:pt idx="143">
                  <c:v>0.62825000000000075</c:v>
                </c:pt>
                <c:pt idx="144">
                  <c:v>0.62906250000000075</c:v>
                </c:pt>
                <c:pt idx="145">
                  <c:v>0.62975000000000081</c:v>
                </c:pt>
                <c:pt idx="146">
                  <c:v>0.63031250000000072</c:v>
                </c:pt>
                <c:pt idx="147">
                  <c:v>0.6307500000000007</c:v>
                </c:pt>
                <c:pt idx="148">
                  <c:v>0.63106250000000064</c:v>
                </c:pt>
                <c:pt idx="149">
                  <c:v>0.63125000000000064</c:v>
                </c:pt>
                <c:pt idx="150">
                  <c:v>0.63131250000000061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5-4164-A9C3-B1B21B9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05392"/>
        <c:axId val="928105808"/>
      </c:scatterChart>
      <c:valAx>
        <c:axId val="928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808"/>
        <c:crosses val="autoZero"/>
        <c:crossBetween val="midCat"/>
      </c:valAx>
      <c:valAx>
        <c:axId val="9281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reducer'!$O$7:$O$157</c:f>
              <c:numCache>
                <c:formatCode>General</c:formatCode>
                <c:ptCount val="151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  <c:pt idx="5">
                  <c:v>0.18750000000000003</c:v>
                </c:pt>
                <c:pt idx="6">
                  <c:v>0.22500000000000001</c:v>
                </c:pt>
                <c:pt idx="7">
                  <c:v>0.26250000000000001</c:v>
                </c:pt>
                <c:pt idx="8">
                  <c:v>0.3</c:v>
                </c:pt>
                <c:pt idx="9">
                  <c:v>0.33750000000000002</c:v>
                </c:pt>
                <c:pt idx="10">
                  <c:v>0.37500000000000006</c:v>
                </c:pt>
                <c:pt idx="11">
                  <c:v>0.41250000000000009</c:v>
                </c:pt>
                <c:pt idx="12">
                  <c:v>0.45000000000000012</c:v>
                </c:pt>
                <c:pt idx="13">
                  <c:v>0.48750000000000016</c:v>
                </c:pt>
                <c:pt idx="14">
                  <c:v>0.52500000000000013</c:v>
                </c:pt>
                <c:pt idx="15">
                  <c:v>0.56250000000000022</c:v>
                </c:pt>
                <c:pt idx="16">
                  <c:v>0.6000000000000002</c:v>
                </c:pt>
                <c:pt idx="17">
                  <c:v>0.63750000000000029</c:v>
                </c:pt>
                <c:pt idx="18">
                  <c:v>0.67500000000000027</c:v>
                </c:pt>
                <c:pt idx="19">
                  <c:v>0.71250000000000036</c:v>
                </c:pt>
                <c:pt idx="20">
                  <c:v>0.75000000000000033</c:v>
                </c:pt>
                <c:pt idx="21">
                  <c:v>0.78750000000000042</c:v>
                </c:pt>
                <c:pt idx="22">
                  <c:v>0.8250000000000004</c:v>
                </c:pt>
                <c:pt idx="23">
                  <c:v>0.86250000000000049</c:v>
                </c:pt>
                <c:pt idx="24">
                  <c:v>0.90000000000000047</c:v>
                </c:pt>
                <c:pt idx="25">
                  <c:v>0.93750000000000056</c:v>
                </c:pt>
                <c:pt idx="26">
                  <c:v>0.97500000000000053</c:v>
                </c:pt>
                <c:pt idx="27">
                  <c:v>1.0125000000000006</c:v>
                </c:pt>
                <c:pt idx="28">
                  <c:v>1.0500000000000005</c:v>
                </c:pt>
                <c:pt idx="29">
                  <c:v>1.0875000000000006</c:v>
                </c:pt>
                <c:pt idx="30">
                  <c:v>1.1250000000000007</c:v>
                </c:pt>
                <c:pt idx="31">
                  <c:v>1.1625000000000008</c:v>
                </c:pt>
                <c:pt idx="32">
                  <c:v>1.2000000000000006</c:v>
                </c:pt>
                <c:pt idx="33">
                  <c:v>1.2375000000000007</c:v>
                </c:pt>
                <c:pt idx="34">
                  <c:v>1.2750000000000008</c:v>
                </c:pt>
                <c:pt idx="35">
                  <c:v>1.3125000000000009</c:v>
                </c:pt>
                <c:pt idx="36">
                  <c:v>1.3500000000000008</c:v>
                </c:pt>
                <c:pt idx="37">
                  <c:v>1.3875000000000008</c:v>
                </c:pt>
                <c:pt idx="38">
                  <c:v>1.4250000000000009</c:v>
                </c:pt>
                <c:pt idx="39">
                  <c:v>1.462500000000001</c:v>
                </c:pt>
                <c:pt idx="40">
                  <c:v>1.5000000000000009</c:v>
                </c:pt>
                <c:pt idx="41">
                  <c:v>1.537500000000001</c:v>
                </c:pt>
                <c:pt idx="42">
                  <c:v>1.5750000000000011</c:v>
                </c:pt>
                <c:pt idx="43">
                  <c:v>1.6125000000000012</c:v>
                </c:pt>
                <c:pt idx="44">
                  <c:v>1.650000000000001</c:v>
                </c:pt>
                <c:pt idx="45">
                  <c:v>1.6875000000000011</c:v>
                </c:pt>
                <c:pt idx="46">
                  <c:v>1.7250000000000012</c:v>
                </c:pt>
                <c:pt idx="47">
                  <c:v>1.7625000000000013</c:v>
                </c:pt>
                <c:pt idx="48">
                  <c:v>1.8000000000000012</c:v>
                </c:pt>
                <c:pt idx="49">
                  <c:v>1.8375000000000012</c:v>
                </c:pt>
                <c:pt idx="50">
                  <c:v>1.8750000000000013</c:v>
                </c:pt>
                <c:pt idx="51">
                  <c:v>1.8750000000000013</c:v>
                </c:pt>
                <c:pt idx="52">
                  <c:v>1.8750000000000013</c:v>
                </c:pt>
                <c:pt idx="53">
                  <c:v>1.8750000000000013</c:v>
                </c:pt>
                <c:pt idx="54">
                  <c:v>1.8750000000000013</c:v>
                </c:pt>
                <c:pt idx="55">
                  <c:v>1.8750000000000013</c:v>
                </c:pt>
                <c:pt idx="56">
                  <c:v>1.8750000000000013</c:v>
                </c:pt>
                <c:pt idx="57">
                  <c:v>1.8750000000000013</c:v>
                </c:pt>
                <c:pt idx="58">
                  <c:v>1.8750000000000013</c:v>
                </c:pt>
                <c:pt idx="59">
                  <c:v>1.8750000000000013</c:v>
                </c:pt>
                <c:pt idx="60">
                  <c:v>1.8750000000000013</c:v>
                </c:pt>
                <c:pt idx="61">
                  <c:v>1.8750000000000013</c:v>
                </c:pt>
                <c:pt idx="62">
                  <c:v>1.8750000000000013</c:v>
                </c:pt>
                <c:pt idx="63">
                  <c:v>1.8750000000000013</c:v>
                </c:pt>
                <c:pt idx="64">
                  <c:v>1.8750000000000013</c:v>
                </c:pt>
                <c:pt idx="65">
                  <c:v>1.8750000000000013</c:v>
                </c:pt>
                <c:pt idx="66">
                  <c:v>1.8750000000000013</c:v>
                </c:pt>
                <c:pt idx="67">
                  <c:v>1.8750000000000013</c:v>
                </c:pt>
                <c:pt idx="68">
                  <c:v>1.8750000000000013</c:v>
                </c:pt>
                <c:pt idx="69">
                  <c:v>1.8750000000000013</c:v>
                </c:pt>
                <c:pt idx="70">
                  <c:v>1.8750000000000013</c:v>
                </c:pt>
                <c:pt idx="71">
                  <c:v>1.8750000000000013</c:v>
                </c:pt>
                <c:pt idx="72">
                  <c:v>1.8750000000000013</c:v>
                </c:pt>
                <c:pt idx="73">
                  <c:v>1.8750000000000013</c:v>
                </c:pt>
                <c:pt idx="74">
                  <c:v>1.8750000000000013</c:v>
                </c:pt>
                <c:pt idx="75">
                  <c:v>1.8750000000000013</c:v>
                </c:pt>
                <c:pt idx="76">
                  <c:v>1.8750000000000013</c:v>
                </c:pt>
                <c:pt idx="77">
                  <c:v>1.8750000000000013</c:v>
                </c:pt>
                <c:pt idx="78">
                  <c:v>1.8750000000000013</c:v>
                </c:pt>
                <c:pt idx="79">
                  <c:v>1.8750000000000013</c:v>
                </c:pt>
                <c:pt idx="80">
                  <c:v>1.8750000000000013</c:v>
                </c:pt>
                <c:pt idx="81">
                  <c:v>1.8750000000000013</c:v>
                </c:pt>
                <c:pt idx="82">
                  <c:v>1.8750000000000013</c:v>
                </c:pt>
                <c:pt idx="83">
                  <c:v>1.8750000000000013</c:v>
                </c:pt>
                <c:pt idx="84">
                  <c:v>1.8750000000000013</c:v>
                </c:pt>
                <c:pt idx="85">
                  <c:v>1.8750000000000013</c:v>
                </c:pt>
                <c:pt idx="86">
                  <c:v>1.8750000000000013</c:v>
                </c:pt>
                <c:pt idx="87">
                  <c:v>1.8750000000000013</c:v>
                </c:pt>
                <c:pt idx="88">
                  <c:v>1.8750000000000013</c:v>
                </c:pt>
                <c:pt idx="89">
                  <c:v>1.8750000000000013</c:v>
                </c:pt>
                <c:pt idx="90">
                  <c:v>1.8750000000000013</c:v>
                </c:pt>
                <c:pt idx="91">
                  <c:v>1.8750000000000013</c:v>
                </c:pt>
                <c:pt idx="92">
                  <c:v>1.8750000000000013</c:v>
                </c:pt>
                <c:pt idx="93">
                  <c:v>1.8750000000000013</c:v>
                </c:pt>
                <c:pt idx="94">
                  <c:v>1.8750000000000013</c:v>
                </c:pt>
                <c:pt idx="95">
                  <c:v>1.8750000000000013</c:v>
                </c:pt>
                <c:pt idx="96">
                  <c:v>1.8750000000000013</c:v>
                </c:pt>
                <c:pt idx="97">
                  <c:v>1.8750000000000013</c:v>
                </c:pt>
                <c:pt idx="98">
                  <c:v>1.8750000000000013</c:v>
                </c:pt>
                <c:pt idx="99">
                  <c:v>1.8750000000000013</c:v>
                </c:pt>
                <c:pt idx="100">
                  <c:v>1.8750000000000013</c:v>
                </c:pt>
                <c:pt idx="101">
                  <c:v>1.8750000000000013</c:v>
                </c:pt>
                <c:pt idx="102">
                  <c:v>1.8375000000000012</c:v>
                </c:pt>
                <c:pt idx="103">
                  <c:v>1.8000000000000012</c:v>
                </c:pt>
                <c:pt idx="104">
                  <c:v>1.7625000000000013</c:v>
                </c:pt>
                <c:pt idx="105">
                  <c:v>1.7250000000000012</c:v>
                </c:pt>
                <c:pt idx="106">
                  <c:v>1.6875000000000011</c:v>
                </c:pt>
                <c:pt idx="107">
                  <c:v>1.650000000000001</c:v>
                </c:pt>
                <c:pt idx="108">
                  <c:v>1.6125000000000012</c:v>
                </c:pt>
                <c:pt idx="109">
                  <c:v>1.5750000000000011</c:v>
                </c:pt>
                <c:pt idx="110">
                  <c:v>1.537500000000001</c:v>
                </c:pt>
                <c:pt idx="111">
                  <c:v>1.5000000000000009</c:v>
                </c:pt>
                <c:pt idx="112">
                  <c:v>1.462500000000001</c:v>
                </c:pt>
                <c:pt idx="113">
                  <c:v>1.4250000000000009</c:v>
                </c:pt>
                <c:pt idx="114">
                  <c:v>1.3875000000000008</c:v>
                </c:pt>
                <c:pt idx="115">
                  <c:v>1.3500000000000008</c:v>
                </c:pt>
                <c:pt idx="116">
                  <c:v>1.3125000000000009</c:v>
                </c:pt>
                <c:pt idx="117">
                  <c:v>1.2750000000000008</c:v>
                </c:pt>
                <c:pt idx="118">
                  <c:v>1.2375000000000007</c:v>
                </c:pt>
                <c:pt idx="119">
                  <c:v>1.2000000000000006</c:v>
                </c:pt>
                <c:pt idx="120">
                  <c:v>1.1625000000000008</c:v>
                </c:pt>
                <c:pt idx="121">
                  <c:v>1.1250000000000007</c:v>
                </c:pt>
                <c:pt idx="122">
                  <c:v>1.0875000000000006</c:v>
                </c:pt>
                <c:pt idx="123">
                  <c:v>1.0500000000000005</c:v>
                </c:pt>
                <c:pt idx="124">
                  <c:v>1.0125000000000006</c:v>
                </c:pt>
                <c:pt idx="125">
                  <c:v>0.97500000000000053</c:v>
                </c:pt>
                <c:pt idx="126">
                  <c:v>0.93750000000000056</c:v>
                </c:pt>
                <c:pt idx="127">
                  <c:v>0.90000000000000047</c:v>
                </c:pt>
                <c:pt idx="128">
                  <c:v>0.86250000000000049</c:v>
                </c:pt>
                <c:pt idx="129">
                  <c:v>0.8250000000000004</c:v>
                </c:pt>
                <c:pt idx="130">
                  <c:v>0.78750000000000042</c:v>
                </c:pt>
                <c:pt idx="131">
                  <c:v>0.75000000000000033</c:v>
                </c:pt>
                <c:pt idx="132">
                  <c:v>0.71250000000000036</c:v>
                </c:pt>
                <c:pt idx="133">
                  <c:v>0.67500000000000027</c:v>
                </c:pt>
                <c:pt idx="134">
                  <c:v>0.63750000000000029</c:v>
                </c:pt>
                <c:pt idx="135">
                  <c:v>0.6000000000000002</c:v>
                </c:pt>
                <c:pt idx="136">
                  <c:v>0.56250000000000022</c:v>
                </c:pt>
                <c:pt idx="137">
                  <c:v>0.52500000000000013</c:v>
                </c:pt>
                <c:pt idx="138">
                  <c:v>0.48750000000000016</c:v>
                </c:pt>
                <c:pt idx="139">
                  <c:v>0.45000000000000012</c:v>
                </c:pt>
                <c:pt idx="140">
                  <c:v>0.41250000000000009</c:v>
                </c:pt>
                <c:pt idx="141">
                  <c:v>0.37500000000000006</c:v>
                </c:pt>
                <c:pt idx="142">
                  <c:v>0.33750000000000002</c:v>
                </c:pt>
                <c:pt idx="143">
                  <c:v>0.3</c:v>
                </c:pt>
                <c:pt idx="144">
                  <c:v>0.26250000000000001</c:v>
                </c:pt>
                <c:pt idx="145">
                  <c:v>0.22500000000000001</c:v>
                </c:pt>
                <c:pt idx="146">
                  <c:v>0.18750000000000003</c:v>
                </c:pt>
                <c:pt idx="147">
                  <c:v>0.15000000000000002</c:v>
                </c:pt>
                <c:pt idx="148">
                  <c:v>0.11250000000000003</c:v>
                </c:pt>
                <c:pt idx="149">
                  <c:v>7.5000000000000025E-2</c:v>
                </c:pt>
                <c:pt idx="150">
                  <c:v>3.7500000000000026E-2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6-458A-94A0-E29A89FC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65712"/>
        <c:axId val="926069040"/>
      </c:scatterChart>
      <c:valAx>
        <c:axId val="9260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9040"/>
        <c:crosses val="autoZero"/>
        <c:crossBetween val="midCat"/>
      </c:valAx>
      <c:valAx>
        <c:axId val="92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chart" Target="../charts/chart7.xml"/><Relationship Id="rId5" Type="http://schemas.openxmlformats.org/officeDocument/2006/relationships/image" Target="../media/image10.png"/><Relationship Id="rId10" Type="http://schemas.openxmlformats.org/officeDocument/2006/relationships/chart" Target="../charts/chart6.xml"/><Relationship Id="rId4" Type="http://schemas.openxmlformats.org/officeDocument/2006/relationships/image" Target="../media/image9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chart" Target="../charts/chart10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15.png"/><Relationship Id="rId7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2" Type="http://schemas.openxmlformats.org/officeDocument/2006/relationships/chart" Target="../charts/chart12.xml"/><Relationship Id="rId1" Type="http://schemas.openxmlformats.org/officeDocument/2006/relationships/image" Target="../media/image23.png"/><Relationship Id="rId6" Type="http://schemas.openxmlformats.org/officeDocument/2006/relationships/chart" Target="../charts/chart13.xml"/><Relationship Id="rId5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426720</xdr:colOff>
      <xdr:row>0</xdr:row>
      <xdr:rowOff>112222</xdr:rowOff>
    </xdr:from>
    <xdr:to>
      <xdr:col>14</xdr:col>
      <xdr:colOff>496853</xdr:colOff>
      <xdr:row>3</xdr:row>
      <xdr:rowOff>77977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CB6B6-B914-4B9E-9ED0-3409B611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7411" y="112222"/>
          <a:ext cx="1940497" cy="506082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31</xdr:row>
      <xdr:rowOff>22860</xdr:rowOff>
    </xdr:from>
    <xdr:to>
      <xdr:col>7</xdr:col>
      <xdr:colOff>324075</xdr:colOff>
      <xdr:row>37</xdr:row>
      <xdr:rowOff>19144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323937-2A24-4E29-9FB4-F16ADC76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6560" y="5692140"/>
          <a:ext cx="2598645" cy="1089754"/>
        </a:xfrm>
        <a:prstGeom prst="rect">
          <a:avLst/>
        </a:prstGeom>
      </xdr:spPr>
    </xdr:pic>
    <xdr:clientData/>
  </xdr:twoCellAnchor>
  <xdr:twoCellAnchor editAs="oneCell">
    <xdr:from>
      <xdr:col>11</xdr:col>
      <xdr:colOff>162098</xdr:colOff>
      <xdr:row>1</xdr:row>
      <xdr:rowOff>19396</xdr:rowOff>
    </xdr:from>
    <xdr:to>
      <xdr:col>12</xdr:col>
      <xdr:colOff>228523</xdr:colOff>
      <xdr:row>2</xdr:row>
      <xdr:rowOff>138571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C60649-07E4-49FD-BDFA-FC31DE72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9225" y="199505"/>
          <a:ext cx="1105516" cy="299284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0</xdr:row>
      <xdr:rowOff>0</xdr:rowOff>
    </xdr:from>
    <xdr:to>
      <xdr:col>7</xdr:col>
      <xdr:colOff>123208</xdr:colOff>
      <xdr:row>18</xdr:row>
      <xdr:rowOff>60542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E9938-CD09-4B03-B45E-37660590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0"/>
          <a:ext cx="2894117" cy="3302506"/>
        </a:xfrm>
        <a:prstGeom prst="rect">
          <a:avLst/>
        </a:prstGeom>
      </xdr:spPr>
    </xdr:pic>
    <xdr:clientData/>
  </xdr:twoCellAnchor>
  <xdr:twoCellAnchor editAs="oneCell">
    <xdr:from>
      <xdr:col>21</xdr:col>
      <xdr:colOff>471054</xdr:colOff>
      <xdr:row>4</xdr:row>
      <xdr:rowOff>96983</xdr:rowOff>
    </xdr:from>
    <xdr:to>
      <xdr:col>33</xdr:col>
      <xdr:colOff>98276</xdr:colOff>
      <xdr:row>15</xdr:row>
      <xdr:rowOff>97155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EBF8EC-483C-4D6D-921F-FB341B85A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15163" y="817419"/>
          <a:ext cx="6942422" cy="1981372"/>
        </a:xfrm>
        <a:prstGeom prst="rect">
          <a:avLst/>
        </a:prstGeom>
      </xdr:spPr>
    </xdr:pic>
    <xdr:clientData/>
  </xdr:twoCellAnchor>
  <xdr:twoCellAnchor>
    <xdr:from>
      <xdr:col>12</xdr:col>
      <xdr:colOff>233027</xdr:colOff>
      <xdr:row>11</xdr:row>
      <xdr:rowOff>110835</xdr:rowOff>
    </xdr:from>
    <xdr:to>
      <xdr:col>18</xdr:col>
      <xdr:colOff>510613</xdr:colOff>
      <xdr:row>26</xdr:row>
      <xdr:rowOff>154304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F9F96-6A1F-4FCC-8718-D8442B34F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298220</xdr:colOff>
      <xdr:row>29</xdr:row>
      <xdr:rowOff>135428</xdr:rowOff>
    </xdr:from>
    <xdr:to>
      <xdr:col>17</xdr:col>
      <xdr:colOff>97330</xdr:colOff>
      <xdr:row>44</xdr:row>
      <xdr:rowOff>164349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9A2E4-5EF8-42CB-BD71-09033F6C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531495</xdr:colOff>
      <xdr:row>47</xdr:row>
      <xdr:rowOff>83126</xdr:rowOff>
    </xdr:from>
    <xdr:to>
      <xdr:col>15</xdr:col>
      <xdr:colOff>192058</xdr:colOff>
      <xdr:row>62</xdr:row>
      <xdr:rowOff>121572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E020D-B4E4-4F34-925F-1A1042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420673</xdr:colOff>
      <xdr:row>19</xdr:row>
      <xdr:rowOff>11762</xdr:rowOff>
    </xdr:from>
    <xdr:ext cx="2301440" cy="1238358"/>
    <xdr:pic>
      <xdr:nvPicPr>
        <xdr:cNvPr id="2" name="Picture 1">
          <a:extLst>
            <a:ext uri="{FF2B5EF4-FFF2-40B4-BE49-F238E27FC236}">
              <a16:creationId xmlns:a16="http://schemas.microsoft.com/office/drawing/2014/main" id="{D8FB1651-0717-441A-8A70-BE2E43EF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73" y="3536840"/>
          <a:ext cx="2301440" cy="1238358"/>
        </a:xfrm>
        <a:prstGeom prst="rect">
          <a:avLst/>
        </a:prstGeom>
      </xdr:spPr>
    </xdr:pic>
    <xdr:clientData/>
  </xdr:oneCellAnchor>
  <xdr:oneCellAnchor>
    <xdr:from>
      <xdr:col>0</xdr:col>
      <xdr:colOff>131693</xdr:colOff>
      <xdr:row>17</xdr:row>
      <xdr:rowOff>22198</xdr:rowOff>
    </xdr:from>
    <xdr:ext cx="3452158" cy="352456"/>
    <xdr:pic>
      <xdr:nvPicPr>
        <xdr:cNvPr id="3" name="Picture 2">
          <a:extLst>
            <a:ext uri="{FF2B5EF4-FFF2-40B4-BE49-F238E27FC236}">
              <a16:creationId xmlns:a16="http://schemas.microsoft.com/office/drawing/2014/main" id="{E1E4CC8B-3F04-4B56-98A6-EF326E493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93" y="3176215"/>
          <a:ext cx="3452158" cy="352456"/>
        </a:xfrm>
        <a:prstGeom prst="rect">
          <a:avLst/>
        </a:prstGeom>
      </xdr:spPr>
    </xdr:pic>
    <xdr:clientData/>
  </xdr:oneCellAnchor>
  <xdr:twoCellAnchor editAs="oneCell">
    <xdr:from>
      <xdr:col>0</xdr:col>
      <xdr:colOff>598170</xdr:colOff>
      <xdr:row>0</xdr:row>
      <xdr:rowOff>0</xdr:rowOff>
    </xdr:from>
    <xdr:to>
      <xdr:col>3</xdr:col>
      <xdr:colOff>304933</xdr:colOff>
      <xdr:row>13</xdr:row>
      <xdr:rowOff>131661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24862F-BBFC-44F8-8F5E-7D213288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" y="0"/>
          <a:ext cx="1535563" cy="2493861"/>
        </a:xfrm>
        <a:prstGeom prst="rect">
          <a:avLst/>
        </a:prstGeom>
      </xdr:spPr>
    </xdr:pic>
    <xdr:clientData/>
  </xdr:twoCellAnchor>
  <xdr:twoCellAnchor editAs="oneCell">
    <xdr:from>
      <xdr:col>0</xdr:col>
      <xdr:colOff>362399</xdr:colOff>
      <xdr:row>27</xdr:row>
      <xdr:rowOff>65331</xdr:rowOff>
    </xdr:from>
    <xdr:to>
      <xdr:col>6</xdr:col>
      <xdr:colOff>130508</xdr:colOff>
      <xdr:row>33</xdr:row>
      <xdr:rowOff>155526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20FE7-C9CE-41A8-91AF-5E1DD95D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399" y="4906272"/>
          <a:ext cx="3402625" cy="116596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317575</xdr:colOff>
      <xdr:row>24</xdr:row>
      <xdr:rowOff>177390</xdr:rowOff>
    </xdr:from>
    <xdr:to>
      <xdr:col>4</xdr:col>
      <xdr:colOff>324284</xdr:colOff>
      <xdr:row>27</xdr:row>
      <xdr:rowOff>22447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FFD5FF-0F69-4B07-9D93-410AC5C5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75" y="4480449"/>
          <a:ext cx="2423370" cy="386749"/>
        </a:xfrm>
        <a:prstGeom prst="rect">
          <a:avLst/>
        </a:prstGeom>
      </xdr:spPr>
    </xdr:pic>
    <xdr:clientData/>
  </xdr:twoCellAnchor>
  <xdr:twoCellAnchor editAs="oneCell">
    <xdr:from>
      <xdr:col>10</xdr:col>
      <xdr:colOff>554532</xdr:colOff>
      <xdr:row>13</xdr:row>
      <xdr:rowOff>135749</xdr:rowOff>
    </xdr:from>
    <xdr:to>
      <xdr:col>18</xdr:col>
      <xdr:colOff>132272</xdr:colOff>
      <xdr:row>18</xdr:row>
      <xdr:rowOff>134471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27D676-83EB-4545-BCBA-97910243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532" y="2466573"/>
          <a:ext cx="7233599" cy="895192"/>
        </a:xfrm>
        <a:prstGeom prst="rect">
          <a:avLst/>
        </a:prstGeom>
      </xdr:spPr>
    </xdr:pic>
    <xdr:clientData/>
  </xdr:twoCellAnchor>
  <xdr:twoCellAnchor editAs="oneCell">
    <xdr:from>
      <xdr:col>16</xdr:col>
      <xdr:colOff>598714</xdr:colOff>
      <xdr:row>18</xdr:row>
      <xdr:rowOff>174172</xdr:rowOff>
    </xdr:from>
    <xdr:to>
      <xdr:col>27</xdr:col>
      <xdr:colOff>378336</xdr:colOff>
      <xdr:row>29</xdr:row>
      <xdr:rowOff>97054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14F781-0AD6-4A49-AB62-46DE9520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39057" y="3505201"/>
          <a:ext cx="6942422" cy="1958510"/>
        </a:xfrm>
        <a:prstGeom prst="rect">
          <a:avLst/>
        </a:prstGeom>
      </xdr:spPr>
    </xdr:pic>
    <xdr:clientData/>
  </xdr:twoCellAnchor>
  <xdr:twoCellAnchor>
    <xdr:from>
      <xdr:col>22</xdr:col>
      <xdr:colOff>326570</xdr:colOff>
      <xdr:row>32</xdr:row>
      <xdr:rowOff>32655</xdr:rowOff>
    </xdr:from>
    <xdr:to>
      <xdr:col>30</xdr:col>
      <xdr:colOff>21770</xdr:colOff>
      <xdr:row>46</xdr:row>
      <xdr:rowOff>185055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5E22BE-C712-49A4-B36C-E982695A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65433</xdr:colOff>
      <xdr:row>95</xdr:row>
      <xdr:rowOff>168965</xdr:rowOff>
    </xdr:from>
    <xdr:to>
      <xdr:col>35</xdr:col>
      <xdr:colOff>355324</xdr:colOff>
      <xdr:row>110</xdr:row>
      <xdr:rowOff>129208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50B785-A0E5-4525-818B-87F5ACA8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561975</xdr:colOff>
      <xdr:row>112</xdr:row>
      <xdr:rowOff>57150</xdr:rowOff>
    </xdr:from>
    <xdr:to>
      <xdr:col>35</xdr:col>
      <xdr:colOff>257175</xdr:colOff>
      <xdr:row>126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6901E-A9AA-4699-A387-90175207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466725</xdr:colOff>
      <xdr:row>128</xdr:row>
      <xdr:rowOff>57150</xdr:rowOff>
    </xdr:from>
    <xdr:to>
      <xdr:col>35</xdr:col>
      <xdr:colOff>161925</xdr:colOff>
      <xdr:row>142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ECF0D0-076E-4A7B-9673-A74E31543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114300</xdr:rowOff>
    </xdr:from>
    <xdr:to>
      <xdr:col>3</xdr:col>
      <xdr:colOff>85852</xdr:colOff>
      <xdr:row>13</xdr:row>
      <xdr:rowOff>103057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5E6AC6-EEBF-4D22-8982-B319D912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95275"/>
          <a:ext cx="1466977" cy="2160457"/>
        </a:xfrm>
        <a:prstGeom prst="rect">
          <a:avLst/>
        </a:prstGeom>
      </xdr:spPr>
    </xdr:pic>
    <xdr:clientData/>
  </xdr:twoCellAnchor>
  <xdr:twoCellAnchor editAs="oneCell">
    <xdr:from>
      <xdr:col>22</xdr:col>
      <xdr:colOff>296092</xdr:colOff>
      <xdr:row>3</xdr:row>
      <xdr:rowOff>80556</xdr:rowOff>
    </xdr:from>
    <xdr:to>
      <xdr:col>35</xdr:col>
      <xdr:colOff>534874</xdr:colOff>
      <xdr:row>15</xdr:row>
      <xdr:rowOff>126275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AF09D-F39F-4CED-A0AF-481912E47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7292" y="635727"/>
          <a:ext cx="8163582" cy="2266405"/>
        </a:xfrm>
        <a:prstGeom prst="rect">
          <a:avLst/>
        </a:prstGeom>
      </xdr:spPr>
    </xdr:pic>
    <xdr:clientData/>
  </xdr:twoCellAnchor>
  <xdr:twoCellAnchor editAs="oneCell">
    <xdr:from>
      <xdr:col>12</xdr:col>
      <xdr:colOff>413274</xdr:colOff>
      <xdr:row>11</xdr:row>
      <xdr:rowOff>72616</xdr:rowOff>
    </xdr:from>
    <xdr:to>
      <xdr:col>22</xdr:col>
      <xdr:colOff>253254</xdr:colOff>
      <xdr:row>14</xdr:row>
      <xdr:rowOff>160490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93C65A-40F2-40A2-BC3A-C350D9F5B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8474" y="2044851"/>
          <a:ext cx="5935980" cy="625757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34</xdr:row>
      <xdr:rowOff>78159</xdr:rowOff>
    </xdr:from>
    <xdr:to>
      <xdr:col>6</xdr:col>
      <xdr:colOff>381462</xdr:colOff>
      <xdr:row>39</xdr:row>
      <xdr:rowOff>152525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9DC716-6B4F-46FE-AFD6-55B3D4AD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" y="6296079"/>
          <a:ext cx="3642822" cy="988766"/>
        </a:xfrm>
        <a:prstGeom prst="rect">
          <a:avLst/>
        </a:prstGeom>
      </xdr:spPr>
    </xdr:pic>
    <xdr:clientData/>
  </xdr:twoCellAnchor>
  <xdr:twoCellAnchor>
    <xdr:from>
      <xdr:col>22</xdr:col>
      <xdr:colOff>112059</xdr:colOff>
      <xdr:row>136</xdr:row>
      <xdr:rowOff>152400</xdr:rowOff>
    </xdr:from>
    <xdr:to>
      <xdr:col>29</xdr:col>
      <xdr:colOff>416859</xdr:colOff>
      <xdr:row>152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B8119-C04F-4CE4-8CE2-8E4A318F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112059</xdr:colOff>
      <xdr:row>152</xdr:row>
      <xdr:rowOff>134470</xdr:rowOff>
    </xdr:from>
    <xdr:to>
      <xdr:col>29</xdr:col>
      <xdr:colOff>416859</xdr:colOff>
      <xdr:row>168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24749-BB25-4216-9A5D-F954F83B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91888</xdr:colOff>
      <xdr:row>169</xdr:row>
      <xdr:rowOff>98612</xdr:rowOff>
    </xdr:from>
    <xdr:to>
      <xdr:col>29</xdr:col>
      <xdr:colOff>396688</xdr:colOff>
      <xdr:row>184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1DE9A7-9A1C-425A-909B-D246AD1B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212538</xdr:colOff>
      <xdr:row>10</xdr:row>
      <xdr:rowOff>57167</xdr:rowOff>
    </xdr:from>
    <xdr:to>
      <xdr:col>4</xdr:col>
      <xdr:colOff>185057</xdr:colOff>
      <xdr:row>36</xdr:row>
      <xdr:rowOff>95082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2C401-0767-4363-A2BA-57C2A20C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38" y="1907738"/>
          <a:ext cx="3412405" cy="4860287"/>
        </a:xfrm>
        <a:prstGeom prst="rect">
          <a:avLst/>
        </a:prstGeom>
      </xdr:spPr>
    </xdr:pic>
    <xdr:clientData/>
  </xdr:twoCellAnchor>
  <xdr:twoCellAnchor editAs="oneCell">
    <xdr:from>
      <xdr:col>0</xdr:col>
      <xdr:colOff>153040</xdr:colOff>
      <xdr:row>1</xdr:row>
      <xdr:rowOff>91570</xdr:rowOff>
    </xdr:from>
    <xdr:to>
      <xdr:col>5</xdr:col>
      <xdr:colOff>239485</xdr:colOff>
      <xdr:row>24</xdr:row>
      <xdr:rowOff>168417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FC296-8B10-4D27-A621-D4AAEF08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040" y="276627"/>
          <a:ext cx="4821731" cy="4333161"/>
        </a:xfrm>
        <a:prstGeom prst="rect">
          <a:avLst/>
        </a:prstGeom>
      </xdr:spPr>
    </xdr:pic>
    <xdr:clientData/>
  </xdr:twoCellAnchor>
  <xdr:twoCellAnchor editAs="oneCell">
    <xdr:from>
      <xdr:col>16</xdr:col>
      <xdr:colOff>31376</xdr:colOff>
      <xdr:row>20</xdr:row>
      <xdr:rowOff>138312</xdr:rowOff>
    </xdr:from>
    <xdr:to>
      <xdr:col>24</xdr:col>
      <xdr:colOff>23756</xdr:colOff>
      <xdr:row>24</xdr:row>
      <xdr:rowOff>41128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5242BE-98D7-448C-9530-35E034E5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4317" y="3724194"/>
          <a:ext cx="5935980" cy="619993"/>
        </a:xfrm>
        <a:prstGeom prst="rect">
          <a:avLst/>
        </a:prstGeom>
      </xdr:spPr>
    </xdr:pic>
    <xdr:clientData/>
  </xdr:twoCellAnchor>
  <xdr:twoCellAnchor editAs="oneCell">
    <xdr:from>
      <xdr:col>38</xdr:col>
      <xdr:colOff>17930</xdr:colOff>
      <xdr:row>6</xdr:row>
      <xdr:rowOff>170330</xdr:rowOff>
    </xdr:from>
    <xdr:to>
      <xdr:col>41</xdr:col>
      <xdr:colOff>839104</xdr:colOff>
      <xdr:row>17</xdr:row>
      <xdr:rowOff>126122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FCA26-9CC4-4EA0-8C5E-BCFD8A5F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55836" y="4831977"/>
          <a:ext cx="4511431" cy="1928027"/>
        </a:xfrm>
        <a:prstGeom prst="rect">
          <a:avLst/>
        </a:prstGeom>
      </xdr:spPr>
    </xdr:pic>
    <xdr:clientData/>
  </xdr:twoCellAnchor>
  <xdr:twoCellAnchor editAs="oneCell">
    <xdr:from>
      <xdr:col>27</xdr:col>
      <xdr:colOff>79403</xdr:colOff>
      <xdr:row>4</xdr:row>
      <xdr:rowOff>22924</xdr:rowOff>
    </xdr:from>
    <xdr:to>
      <xdr:col>35</xdr:col>
      <xdr:colOff>521719</xdr:colOff>
      <xdr:row>19</xdr:row>
      <xdr:rowOff>52725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B782D0-E3B3-4881-816D-E0E257BD3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40509" y="740100"/>
          <a:ext cx="5319116" cy="2719213"/>
        </a:xfrm>
        <a:prstGeom prst="rect">
          <a:avLst/>
        </a:prstGeom>
      </xdr:spPr>
    </xdr:pic>
    <xdr:clientData/>
  </xdr:twoCellAnchor>
  <xdr:twoCellAnchor editAs="oneCell">
    <xdr:from>
      <xdr:col>25</xdr:col>
      <xdr:colOff>412825</xdr:colOff>
      <xdr:row>25</xdr:row>
      <xdr:rowOff>62369</xdr:rowOff>
    </xdr:from>
    <xdr:to>
      <xdr:col>34</xdr:col>
      <xdr:colOff>160665</xdr:colOff>
      <xdr:row>29</xdr:row>
      <xdr:rowOff>17798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40E924-BF6C-4EBC-9E50-B62EABE0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54731" y="4544722"/>
          <a:ext cx="5234240" cy="672605"/>
        </a:xfrm>
        <a:prstGeom prst="rect">
          <a:avLst/>
        </a:prstGeom>
      </xdr:spPr>
    </xdr:pic>
    <xdr:clientData/>
  </xdr:twoCellAnchor>
  <xdr:twoCellAnchor editAs="oneCell">
    <xdr:from>
      <xdr:col>38</xdr:col>
      <xdr:colOff>411481</xdr:colOff>
      <xdr:row>31</xdr:row>
      <xdr:rowOff>152400</xdr:rowOff>
    </xdr:from>
    <xdr:to>
      <xdr:col>40</xdr:col>
      <xdr:colOff>256958</xdr:colOff>
      <xdr:row>45</xdr:row>
      <xdr:rowOff>169528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D2B3DA-D15D-405A-9E63-287506E94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14538" y="5900057"/>
          <a:ext cx="2610448" cy="2607928"/>
        </a:xfrm>
        <a:prstGeom prst="rect">
          <a:avLst/>
        </a:prstGeom>
      </xdr:spPr>
    </xdr:pic>
    <xdr:clientData/>
  </xdr:twoCellAnchor>
  <xdr:twoCellAnchor>
    <xdr:from>
      <xdr:col>32</xdr:col>
      <xdr:colOff>522514</xdr:colOff>
      <xdr:row>46</xdr:row>
      <xdr:rowOff>130628</xdr:rowOff>
    </xdr:from>
    <xdr:to>
      <xdr:col>38</xdr:col>
      <xdr:colOff>620485</xdr:colOff>
      <xdr:row>74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9EF8-74D8-4F52-8F91-9ECFC501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584860</xdr:colOff>
      <xdr:row>2</xdr:row>
      <xdr:rowOff>56920</xdr:rowOff>
    </xdr:from>
    <xdr:to>
      <xdr:col>72</xdr:col>
      <xdr:colOff>127660</xdr:colOff>
      <xdr:row>42</xdr:row>
      <xdr:rowOff>57296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13ECA-ABDC-46A8-B878-2AC1274D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0780" y="422680"/>
          <a:ext cx="12954000" cy="7359119"/>
        </a:xfrm>
        <a:prstGeom prst="rect">
          <a:avLst/>
        </a:prstGeom>
      </xdr:spPr>
    </xdr:pic>
    <xdr:clientData/>
  </xdr:twoCellAnchor>
  <xdr:twoCellAnchor>
    <xdr:from>
      <xdr:col>11</xdr:col>
      <xdr:colOff>109906</xdr:colOff>
      <xdr:row>37</xdr:row>
      <xdr:rowOff>4075</xdr:rowOff>
    </xdr:from>
    <xdr:to>
      <xdr:col>18</xdr:col>
      <xdr:colOff>357447</xdr:colOff>
      <xdr:row>60</xdr:row>
      <xdr:rowOff>119148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758C7-D91A-421A-8809-0FE77F86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6</xdr:row>
      <xdr:rowOff>96983</xdr:rowOff>
    </xdr:from>
    <xdr:to>
      <xdr:col>23</xdr:col>
      <xdr:colOff>2779062</xdr:colOff>
      <xdr:row>10</xdr:row>
      <xdr:rowOff>53966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0C44B9-4EED-4B66-BA51-8499E884E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4473" y="1177638"/>
          <a:ext cx="3776589" cy="691273"/>
        </a:xfrm>
        <a:prstGeom prst="rect">
          <a:avLst/>
        </a:prstGeom>
      </xdr:spPr>
    </xdr:pic>
    <xdr:clientData/>
  </xdr:twoCellAnchor>
  <xdr:twoCellAnchor editAs="oneCell">
    <xdr:from>
      <xdr:col>21</xdr:col>
      <xdr:colOff>369184</xdr:colOff>
      <xdr:row>11</xdr:row>
      <xdr:rowOff>142619</xdr:rowOff>
    </xdr:from>
    <xdr:to>
      <xdr:col>23</xdr:col>
      <xdr:colOff>3765572</xdr:colOff>
      <xdr:row>15</xdr:row>
      <xdr:rowOff>118108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F498EC-E502-44C0-979A-D70FC6E3B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4057" y="2137674"/>
          <a:ext cx="5003515" cy="695925"/>
        </a:xfrm>
        <a:prstGeom prst="rect">
          <a:avLst/>
        </a:prstGeom>
      </xdr:spPr>
    </xdr:pic>
    <xdr:clientData/>
  </xdr:twoCellAnchor>
  <xdr:twoCellAnchor editAs="oneCell">
    <xdr:from>
      <xdr:col>14</xdr:col>
      <xdr:colOff>389710</xdr:colOff>
      <xdr:row>7</xdr:row>
      <xdr:rowOff>119743</xdr:rowOff>
    </xdr:from>
    <xdr:to>
      <xdr:col>17</xdr:col>
      <xdr:colOff>513861</xdr:colOff>
      <xdr:row>21</xdr:row>
      <xdr:rowOff>136871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36CF61-CE7B-48BB-904D-4B818DA9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4939" y="1426029"/>
          <a:ext cx="2606093" cy="2607928"/>
        </a:xfrm>
        <a:prstGeom prst="rect">
          <a:avLst/>
        </a:prstGeom>
      </xdr:spPr>
    </xdr:pic>
    <xdr:clientData/>
  </xdr:twoCellAnchor>
  <xdr:twoCellAnchor>
    <xdr:from>
      <xdr:col>20</xdr:col>
      <xdr:colOff>424542</xdr:colOff>
      <xdr:row>36</xdr:row>
      <xdr:rowOff>141514</xdr:rowOff>
    </xdr:from>
    <xdr:to>
      <xdr:col>26</xdr:col>
      <xdr:colOff>17416</xdr:colOff>
      <xdr:row>60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780CDB-F06E-4E57-AEDB-CAB81051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27</xdr:col>
      <xdr:colOff>903515</xdr:colOff>
      <xdr:row>6</xdr:row>
      <xdr:rowOff>163287</xdr:rowOff>
    </xdr:from>
    <xdr:ext cx="4606690" cy="1819434"/>
    <xdr:pic>
      <xdr:nvPicPr>
        <xdr:cNvPr id="16" name="Imatge 1">
          <a:extLst>
            <a:ext uri="{FF2B5EF4-FFF2-40B4-BE49-F238E27FC236}">
              <a16:creationId xmlns:a16="http://schemas.microsoft.com/office/drawing/2014/main" id="{5D4B7425-DCBC-4B6C-9617-1DD62BF9F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531855" y="13711647"/>
          <a:ext cx="4606690" cy="18194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2C4-578B-49BD-AED8-715EC18F7AAD}">
  <dimension ref="C4:T157"/>
  <sheetViews>
    <sheetView zoomScale="85" zoomScaleNormal="85" workbookViewId="0">
      <selection activeCell="H24" sqref="H24"/>
    </sheetView>
  </sheetViews>
  <sheetFormatPr defaultRowHeight="15" x14ac:dyDescent="0.25"/>
  <cols>
    <col min="3" max="3" width="24.85546875" customWidth="1"/>
    <col min="10" max="10" width="18.85546875" bestFit="1" customWidth="1"/>
    <col min="11" max="11" width="19.5703125" customWidth="1"/>
    <col min="12" max="12" width="15.28515625" customWidth="1"/>
    <col min="13" max="13" width="18.28515625" customWidth="1"/>
    <col min="19" max="19" width="16.7109375" bestFit="1" customWidth="1"/>
  </cols>
  <sheetData>
    <row r="4" spans="3:20" x14ac:dyDescent="0.25">
      <c r="K4" t="s">
        <v>10</v>
      </c>
      <c r="S4" t="s">
        <v>11</v>
      </c>
    </row>
    <row r="5" spans="3:20" x14ac:dyDescent="0.25">
      <c r="K5" t="s">
        <v>5</v>
      </c>
    </row>
    <row r="6" spans="3:20" x14ac:dyDescent="0.25">
      <c r="C6" t="s">
        <v>0</v>
      </c>
      <c r="I6" t="s">
        <v>3</v>
      </c>
      <c r="J6" t="s">
        <v>1</v>
      </c>
      <c r="K6" s="7" t="s">
        <v>9</v>
      </c>
      <c r="L6" s="7" t="s">
        <v>8</v>
      </c>
      <c r="M6" s="7" t="s">
        <v>7</v>
      </c>
      <c r="S6" s="8" t="s">
        <v>12</v>
      </c>
      <c r="T6" s="8" t="s">
        <v>19</v>
      </c>
    </row>
    <row r="7" spans="3:20" x14ac:dyDescent="0.25">
      <c r="I7">
        <v>0</v>
      </c>
      <c r="J7" s="6">
        <f>$C$23/$C$21*(ROW(J7)-7)</f>
        <v>0</v>
      </c>
      <c r="K7" s="4">
        <f>$C$36</f>
        <v>18</v>
      </c>
      <c r="L7" s="2">
        <v>0</v>
      </c>
      <c r="M7" s="2">
        <v>0</v>
      </c>
      <c r="S7">
        <v>1</v>
      </c>
      <c r="T7">
        <f>L7*S7</f>
        <v>0</v>
      </c>
    </row>
    <row r="8" spans="3:20" x14ac:dyDescent="0.25">
      <c r="I8">
        <v>1</v>
      </c>
      <c r="J8" s="6">
        <f>$C$25*(ROW(J8)-7)</f>
        <v>3.3333333333333335E-3</v>
      </c>
      <c r="K8" s="4">
        <f t="shared" ref="K8:K57" si="0">$C$36</f>
        <v>18</v>
      </c>
      <c r="L8" s="2">
        <f>K8*$C$25 +L7</f>
        <v>6.0000000000000005E-2</v>
      </c>
      <c r="M8" s="2">
        <f>M7+L8*$C$25 +0.5*K8*$C$25*$C$25</f>
        <v>3.0000000000000003E-4</v>
      </c>
      <c r="S8">
        <v>1</v>
      </c>
      <c r="T8">
        <f t="shared" ref="T8:T71" si="1">L8*S8</f>
        <v>6.0000000000000005E-2</v>
      </c>
    </row>
    <row r="9" spans="3:20" x14ac:dyDescent="0.25">
      <c r="I9">
        <v>2</v>
      </c>
      <c r="J9" s="6">
        <f t="shared" ref="J9:J72" si="2">$C$25*(ROW(J9)-7)</f>
        <v>6.6666666666666671E-3</v>
      </c>
      <c r="K9" s="4">
        <f t="shared" si="0"/>
        <v>18</v>
      </c>
      <c r="L9" s="2">
        <f t="shared" ref="L9:L72" si="3">K9*$C$25 +L8</f>
        <v>0.12000000000000001</v>
      </c>
      <c r="M9" s="2">
        <f t="shared" ref="M9:M72" si="4">M8+L9*$C$25 +0.5*K9*$C$25*$C$25</f>
        <v>8.0000000000000015E-4</v>
      </c>
      <c r="S9">
        <v>1</v>
      </c>
      <c r="T9">
        <f t="shared" si="1"/>
        <v>0.12000000000000001</v>
      </c>
    </row>
    <row r="10" spans="3:20" x14ac:dyDescent="0.25">
      <c r="I10">
        <v>3</v>
      </c>
      <c r="J10" s="6">
        <f t="shared" si="2"/>
        <v>0.01</v>
      </c>
      <c r="K10" s="4">
        <f t="shared" si="0"/>
        <v>18</v>
      </c>
      <c r="L10" s="2">
        <f t="shared" si="3"/>
        <v>0.18000000000000002</v>
      </c>
      <c r="M10" s="2">
        <f t="shared" si="4"/>
        <v>1.5000000000000002E-3</v>
      </c>
      <c r="S10">
        <v>1</v>
      </c>
      <c r="T10">
        <f t="shared" si="1"/>
        <v>0.18000000000000002</v>
      </c>
    </row>
    <row r="11" spans="3:20" x14ac:dyDescent="0.25">
      <c r="I11">
        <v>4</v>
      </c>
      <c r="J11" s="6">
        <f t="shared" si="2"/>
        <v>1.3333333333333334E-2</v>
      </c>
      <c r="K11" s="4">
        <f t="shared" si="0"/>
        <v>18</v>
      </c>
      <c r="L11" s="2">
        <f t="shared" si="3"/>
        <v>0.24000000000000002</v>
      </c>
      <c r="M11" s="2">
        <f t="shared" si="4"/>
        <v>2.4000000000000002E-3</v>
      </c>
      <c r="S11">
        <v>1</v>
      </c>
      <c r="T11">
        <f t="shared" si="1"/>
        <v>0.24000000000000002</v>
      </c>
    </row>
    <row r="12" spans="3:20" x14ac:dyDescent="0.25">
      <c r="I12">
        <v>5</v>
      </c>
      <c r="J12" s="6">
        <f t="shared" si="2"/>
        <v>1.6666666666666666E-2</v>
      </c>
      <c r="K12" s="4">
        <f t="shared" si="0"/>
        <v>18</v>
      </c>
      <c r="L12" s="2">
        <f t="shared" si="3"/>
        <v>0.30000000000000004</v>
      </c>
      <c r="M12" s="2">
        <f t="shared" si="4"/>
        <v>3.5000000000000001E-3</v>
      </c>
      <c r="S12">
        <v>1</v>
      </c>
      <c r="T12">
        <f t="shared" si="1"/>
        <v>0.30000000000000004</v>
      </c>
    </row>
    <row r="13" spans="3:20" x14ac:dyDescent="0.25">
      <c r="I13">
        <v>6</v>
      </c>
      <c r="J13" s="6">
        <f t="shared" si="2"/>
        <v>0.02</v>
      </c>
      <c r="K13" s="4">
        <f t="shared" si="0"/>
        <v>18</v>
      </c>
      <c r="L13" s="2">
        <f t="shared" si="3"/>
        <v>0.36000000000000004</v>
      </c>
      <c r="M13" s="2">
        <f t="shared" si="4"/>
        <v>4.8000000000000004E-3</v>
      </c>
      <c r="S13">
        <v>1</v>
      </c>
      <c r="T13">
        <f t="shared" si="1"/>
        <v>0.36000000000000004</v>
      </c>
    </row>
    <row r="14" spans="3:20" x14ac:dyDescent="0.25">
      <c r="I14">
        <v>7</v>
      </c>
      <c r="J14" s="6">
        <f t="shared" si="2"/>
        <v>2.3333333333333334E-2</v>
      </c>
      <c r="K14" s="4">
        <f t="shared" si="0"/>
        <v>18</v>
      </c>
      <c r="L14" s="2">
        <f t="shared" si="3"/>
        <v>0.42000000000000004</v>
      </c>
      <c r="M14" s="2">
        <f t="shared" si="4"/>
        <v>6.3000000000000009E-3</v>
      </c>
      <c r="S14">
        <v>1</v>
      </c>
      <c r="T14">
        <f t="shared" si="1"/>
        <v>0.42000000000000004</v>
      </c>
    </row>
    <row r="15" spans="3:20" x14ac:dyDescent="0.25">
      <c r="I15">
        <v>8</v>
      </c>
      <c r="J15" s="6">
        <f t="shared" si="2"/>
        <v>2.6666666666666668E-2</v>
      </c>
      <c r="K15" s="4">
        <f t="shared" si="0"/>
        <v>18</v>
      </c>
      <c r="L15" s="2">
        <f t="shared" si="3"/>
        <v>0.48000000000000004</v>
      </c>
      <c r="M15" s="2">
        <f t="shared" si="4"/>
        <v>8.0000000000000002E-3</v>
      </c>
      <c r="S15">
        <v>1</v>
      </c>
      <c r="T15">
        <f t="shared" si="1"/>
        <v>0.48000000000000004</v>
      </c>
    </row>
    <row r="16" spans="3:20" x14ac:dyDescent="0.25">
      <c r="I16">
        <v>9</v>
      </c>
      <c r="J16" s="6">
        <f t="shared" si="2"/>
        <v>3.0000000000000002E-2</v>
      </c>
      <c r="K16" s="4">
        <f t="shared" si="0"/>
        <v>18</v>
      </c>
      <c r="L16" s="2">
        <f t="shared" si="3"/>
        <v>0.54</v>
      </c>
      <c r="M16" s="2">
        <f t="shared" si="4"/>
        <v>9.8999999999999991E-3</v>
      </c>
      <c r="S16">
        <v>1</v>
      </c>
      <c r="T16">
        <f t="shared" si="1"/>
        <v>0.54</v>
      </c>
    </row>
    <row r="17" spans="3:20" x14ac:dyDescent="0.25">
      <c r="I17">
        <v>10</v>
      </c>
      <c r="J17" s="6">
        <f t="shared" si="2"/>
        <v>3.3333333333333333E-2</v>
      </c>
      <c r="K17" s="4">
        <f t="shared" si="0"/>
        <v>18</v>
      </c>
      <c r="L17" s="2">
        <f t="shared" si="3"/>
        <v>0.60000000000000009</v>
      </c>
      <c r="M17" s="2">
        <f t="shared" si="4"/>
        <v>1.1999999999999999E-2</v>
      </c>
      <c r="S17">
        <v>1</v>
      </c>
      <c r="T17">
        <f t="shared" si="1"/>
        <v>0.60000000000000009</v>
      </c>
    </row>
    <row r="18" spans="3:20" x14ac:dyDescent="0.25">
      <c r="I18">
        <v>11</v>
      </c>
      <c r="J18" s="6">
        <f t="shared" si="2"/>
        <v>3.6666666666666667E-2</v>
      </c>
      <c r="K18" s="4">
        <f t="shared" si="0"/>
        <v>18</v>
      </c>
      <c r="L18" s="2">
        <f t="shared" si="3"/>
        <v>0.66000000000000014</v>
      </c>
      <c r="M18" s="2">
        <f t="shared" si="4"/>
        <v>1.4299999999999998E-2</v>
      </c>
      <c r="S18">
        <v>1</v>
      </c>
      <c r="T18">
        <f t="shared" si="1"/>
        <v>0.66000000000000014</v>
      </c>
    </row>
    <row r="19" spans="3:20" x14ac:dyDescent="0.25">
      <c r="I19">
        <v>12</v>
      </c>
      <c r="J19" s="6">
        <f t="shared" si="2"/>
        <v>0.04</v>
      </c>
      <c r="K19" s="4">
        <f t="shared" si="0"/>
        <v>18</v>
      </c>
      <c r="L19" s="2">
        <f t="shared" si="3"/>
        <v>0.7200000000000002</v>
      </c>
      <c r="M19" s="2">
        <f t="shared" si="4"/>
        <v>1.6799999999999999E-2</v>
      </c>
      <c r="S19">
        <v>1</v>
      </c>
      <c r="T19">
        <f t="shared" si="1"/>
        <v>0.7200000000000002</v>
      </c>
    </row>
    <row r="20" spans="3:20" x14ac:dyDescent="0.25">
      <c r="C20" t="s">
        <v>2</v>
      </c>
      <c r="I20">
        <v>13</v>
      </c>
      <c r="J20" s="6">
        <f t="shared" si="2"/>
        <v>4.3333333333333335E-2</v>
      </c>
      <c r="K20" s="4">
        <f t="shared" si="0"/>
        <v>18</v>
      </c>
      <c r="L20" s="2">
        <f t="shared" si="3"/>
        <v>0.78000000000000025</v>
      </c>
      <c r="M20" s="2">
        <f t="shared" si="4"/>
        <v>1.95E-2</v>
      </c>
      <c r="S20">
        <v>1</v>
      </c>
      <c r="T20">
        <f t="shared" si="1"/>
        <v>0.78000000000000025</v>
      </c>
    </row>
    <row r="21" spans="3:20" x14ac:dyDescent="0.25">
      <c r="C21" s="3">
        <v>150</v>
      </c>
      <c r="I21">
        <v>14</v>
      </c>
      <c r="J21" s="6">
        <f t="shared" si="2"/>
        <v>4.6666666666666669E-2</v>
      </c>
      <c r="K21" s="4">
        <f t="shared" si="0"/>
        <v>18</v>
      </c>
      <c r="L21" s="2">
        <f t="shared" si="3"/>
        <v>0.8400000000000003</v>
      </c>
      <c r="M21" s="2">
        <f t="shared" si="4"/>
        <v>2.24E-2</v>
      </c>
      <c r="S21">
        <v>1</v>
      </c>
      <c r="T21">
        <f t="shared" si="1"/>
        <v>0.8400000000000003</v>
      </c>
    </row>
    <row r="22" spans="3:20" x14ac:dyDescent="0.25">
      <c r="C22" t="s">
        <v>4</v>
      </c>
      <c r="I22">
        <v>15</v>
      </c>
      <c r="J22" s="6">
        <f t="shared" si="2"/>
        <v>0.05</v>
      </c>
      <c r="K22" s="4">
        <f t="shared" si="0"/>
        <v>18</v>
      </c>
      <c r="L22" s="2">
        <f t="shared" si="3"/>
        <v>0.90000000000000036</v>
      </c>
      <c r="M22" s="2">
        <f t="shared" si="4"/>
        <v>2.5500000000000002E-2</v>
      </c>
      <c r="S22">
        <v>1</v>
      </c>
      <c r="T22">
        <f t="shared" si="1"/>
        <v>0.90000000000000036</v>
      </c>
    </row>
    <row r="23" spans="3:20" x14ac:dyDescent="0.25">
      <c r="C23" s="3">
        <v>0.5</v>
      </c>
      <c r="I23">
        <v>16</v>
      </c>
      <c r="J23" s="6">
        <f t="shared" si="2"/>
        <v>5.3333333333333337E-2</v>
      </c>
      <c r="K23" s="4">
        <f t="shared" si="0"/>
        <v>18</v>
      </c>
      <c r="L23" s="2">
        <f t="shared" si="3"/>
        <v>0.96000000000000041</v>
      </c>
      <c r="M23" s="2">
        <f t="shared" si="4"/>
        <v>2.8800000000000003E-2</v>
      </c>
      <c r="S23">
        <v>1</v>
      </c>
      <c r="T23">
        <f t="shared" si="1"/>
        <v>0.96000000000000041</v>
      </c>
    </row>
    <row r="24" spans="3:20" x14ac:dyDescent="0.25">
      <c r="C24" t="s">
        <v>15</v>
      </c>
      <c r="I24">
        <v>17</v>
      </c>
      <c r="J24" s="6">
        <f t="shared" si="2"/>
        <v>5.6666666666666671E-2</v>
      </c>
      <c r="K24" s="4">
        <f t="shared" si="0"/>
        <v>18</v>
      </c>
      <c r="L24" s="2">
        <f t="shared" si="3"/>
        <v>1.0200000000000005</v>
      </c>
      <c r="M24" s="2">
        <f t="shared" si="4"/>
        <v>3.2300000000000009E-2</v>
      </c>
      <c r="S24">
        <v>1</v>
      </c>
      <c r="T24">
        <f t="shared" si="1"/>
        <v>1.0200000000000005</v>
      </c>
    </row>
    <row r="25" spans="3:20" x14ac:dyDescent="0.25">
      <c r="C25" s="1">
        <f>C23/C21</f>
        <v>3.3333333333333335E-3</v>
      </c>
      <c r="I25">
        <v>18</v>
      </c>
      <c r="J25" s="6">
        <f t="shared" si="2"/>
        <v>6.0000000000000005E-2</v>
      </c>
      <c r="K25" s="4">
        <f t="shared" si="0"/>
        <v>18</v>
      </c>
      <c r="L25" s="2">
        <f t="shared" si="3"/>
        <v>1.0800000000000005</v>
      </c>
      <c r="M25" s="2">
        <f t="shared" si="4"/>
        <v>3.6000000000000011E-2</v>
      </c>
      <c r="S25">
        <v>1</v>
      </c>
      <c r="T25">
        <f t="shared" si="1"/>
        <v>1.0800000000000005</v>
      </c>
    </row>
    <row r="26" spans="3:20" x14ac:dyDescent="0.25">
      <c r="I26">
        <v>19</v>
      </c>
      <c r="J26" s="6">
        <f t="shared" si="2"/>
        <v>6.3333333333333339E-2</v>
      </c>
      <c r="K26" s="4">
        <f t="shared" si="0"/>
        <v>18</v>
      </c>
      <c r="L26" s="2">
        <f t="shared" si="3"/>
        <v>1.1400000000000006</v>
      </c>
      <c r="M26" s="2">
        <f t="shared" si="4"/>
        <v>3.9900000000000019E-2</v>
      </c>
      <c r="S26">
        <v>1</v>
      </c>
      <c r="T26">
        <f t="shared" si="1"/>
        <v>1.1400000000000006</v>
      </c>
    </row>
    <row r="27" spans="3:20" x14ac:dyDescent="0.25">
      <c r="I27">
        <v>20</v>
      </c>
      <c r="J27" s="6">
        <f t="shared" si="2"/>
        <v>6.6666666666666666E-2</v>
      </c>
      <c r="K27" s="4">
        <f t="shared" si="0"/>
        <v>18</v>
      </c>
      <c r="L27" s="2">
        <f t="shared" si="3"/>
        <v>1.2000000000000006</v>
      </c>
      <c r="M27" s="2">
        <f t="shared" si="4"/>
        <v>4.4000000000000025E-2</v>
      </c>
      <c r="S27">
        <v>1</v>
      </c>
      <c r="T27">
        <f t="shared" si="1"/>
        <v>1.2000000000000006</v>
      </c>
    </row>
    <row r="28" spans="3:20" x14ac:dyDescent="0.25">
      <c r="I28">
        <v>21</v>
      </c>
      <c r="J28" s="6">
        <f t="shared" si="2"/>
        <v>7.0000000000000007E-2</v>
      </c>
      <c r="K28" s="4">
        <f t="shared" si="0"/>
        <v>18</v>
      </c>
      <c r="L28" s="2">
        <f t="shared" si="3"/>
        <v>1.2600000000000007</v>
      </c>
      <c r="M28" s="2">
        <f t="shared" si="4"/>
        <v>4.830000000000003E-2</v>
      </c>
      <c r="S28">
        <v>1</v>
      </c>
      <c r="T28">
        <f t="shared" si="1"/>
        <v>1.2600000000000007</v>
      </c>
    </row>
    <row r="29" spans="3:20" x14ac:dyDescent="0.25">
      <c r="I29">
        <v>22</v>
      </c>
      <c r="J29" s="6">
        <f t="shared" si="2"/>
        <v>7.3333333333333334E-2</v>
      </c>
      <c r="K29" s="4">
        <f t="shared" si="0"/>
        <v>18</v>
      </c>
      <c r="L29" s="2">
        <f t="shared" si="3"/>
        <v>1.3200000000000007</v>
      </c>
      <c r="M29" s="2">
        <f t="shared" si="4"/>
        <v>5.2800000000000034E-2</v>
      </c>
      <c r="S29">
        <v>1</v>
      </c>
      <c r="T29">
        <f t="shared" si="1"/>
        <v>1.3200000000000007</v>
      </c>
    </row>
    <row r="30" spans="3:20" x14ac:dyDescent="0.25">
      <c r="I30">
        <v>23</v>
      </c>
      <c r="J30" s="6">
        <f t="shared" si="2"/>
        <v>7.6666666666666675E-2</v>
      </c>
      <c r="K30" s="4">
        <f t="shared" si="0"/>
        <v>18</v>
      </c>
      <c r="L30" s="2">
        <f t="shared" si="3"/>
        <v>1.3800000000000008</v>
      </c>
      <c r="M30" s="2">
        <f t="shared" si="4"/>
        <v>5.7500000000000037E-2</v>
      </c>
      <c r="S30">
        <v>1</v>
      </c>
      <c r="T30">
        <f t="shared" si="1"/>
        <v>1.3800000000000008</v>
      </c>
    </row>
    <row r="31" spans="3:20" x14ac:dyDescent="0.25">
      <c r="C31" t="s">
        <v>6</v>
      </c>
      <c r="I31">
        <v>24</v>
      </c>
      <c r="J31" s="6">
        <f t="shared" si="2"/>
        <v>0.08</v>
      </c>
      <c r="K31" s="4">
        <f t="shared" si="0"/>
        <v>18</v>
      </c>
      <c r="L31" s="2">
        <f t="shared" si="3"/>
        <v>1.4400000000000008</v>
      </c>
      <c r="M31" s="2">
        <f t="shared" si="4"/>
        <v>6.2400000000000046E-2</v>
      </c>
      <c r="S31">
        <v>1</v>
      </c>
      <c r="T31">
        <f t="shared" si="1"/>
        <v>1.4400000000000008</v>
      </c>
    </row>
    <row r="32" spans="3:20" x14ac:dyDescent="0.25">
      <c r="C32">
        <v>1</v>
      </c>
      <c r="I32">
        <v>25</v>
      </c>
      <c r="J32" s="6">
        <f t="shared" si="2"/>
        <v>8.3333333333333343E-2</v>
      </c>
      <c r="K32" s="4">
        <f t="shared" si="0"/>
        <v>18</v>
      </c>
      <c r="L32" s="2">
        <f t="shared" si="3"/>
        <v>1.5000000000000009</v>
      </c>
      <c r="M32" s="2">
        <f t="shared" si="4"/>
        <v>6.7500000000000046E-2</v>
      </c>
      <c r="S32">
        <v>1</v>
      </c>
      <c r="T32">
        <f t="shared" si="1"/>
        <v>1.5000000000000009</v>
      </c>
    </row>
    <row r="33" spans="3:20" x14ac:dyDescent="0.25">
      <c r="C33" t="s">
        <v>13</v>
      </c>
      <c r="I33">
        <v>26</v>
      </c>
      <c r="J33" s="6">
        <f t="shared" si="2"/>
        <v>8.666666666666667E-2</v>
      </c>
      <c r="K33" s="4">
        <f t="shared" si="0"/>
        <v>18</v>
      </c>
      <c r="L33" s="2">
        <f t="shared" si="3"/>
        <v>1.5600000000000009</v>
      </c>
      <c r="M33" s="2">
        <f t="shared" si="4"/>
        <v>7.2800000000000045E-2</v>
      </c>
      <c r="S33">
        <v>1</v>
      </c>
      <c r="T33">
        <f t="shared" si="1"/>
        <v>1.5600000000000009</v>
      </c>
    </row>
    <row r="34" spans="3:20" x14ac:dyDescent="0.25">
      <c r="C34">
        <f>(3/2)*C32/C23</f>
        <v>3</v>
      </c>
      <c r="I34">
        <v>27</v>
      </c>
      <c r="J34" s="6">
        <f t="shared" si="2"/>
        <v>9.0000000000000011E-2</v>
      </c>
      <c r="K34" s="4">
        <f t="shared" si="0"/>
        <v>18</v>
      </c>
      <c r="L34" s="2">
        <f t="shared" si="3"/>
        <v>1.620000000000001</v>
      </c>
      <c r="M34" s="2">
        <f t="shared" si="4"/>
        <v>7.830000000000005E-2</v>
      </c>
      <c r="S34">
        <v>1</v>
      </c>
      <c r="T34">
        <f t="shared" si="1"/>
        <v>1.620000000000001</v>
      </c>
    </row>
    <row r="35" spans="3:20" x14ac:dyDescent="0.25">
      <c r="C35" t="s">
        <v>14</v>
      </c>
      <c r="I35">
        <v>28</v>
      </c>
      <c r="J35" s="6">
        <f t="shared" si="2"/>
        <v>9.3333333333333338E-2</v>
      </c>
      <c r="K35" s="4">
        <f t="shared" si="0"/>
        <v>18</v>
      </c>
      <c r="L35" s="2">
        <f t="shared" si="3"/>
        <v>1.680000000000001</v>
      </c>
      <c r="M35" s="2">
        <f t="shared" si="4"/>
        <v>8.4000000000000061E-2</v>
      </c>
      <c r="S35">
        <v>1</v>
      </c>
      <c r="T35">
        <f t="shared" si="1"/>
        <v>1.680000000000001</v>
      </c>
    </row>
    <row r="36" spans="3:20" x14ac:dyDescent="0.25">
      <c r="C36">
        <f>4.5*C32/(C23*C23)</f>
        <v>18</v>
      </c>
      <c r="I36">
        <v>29</v>
      </c>
      <c r="J36" s="6">
        <f t="shared" si="2"/>
        <v>9.6666666666666679E-2</v>
      </c>
      <c r="K36" s="4">
        <f t="shared" si="0"/>
        <v>18</v>
      </c>
      <c r="L36" s="2">
        <f t="shared" si="3"/>
        <v>1.7400000000000011</v>
      </c>
      <c r="M36" s="2">
        <f t="shared" si="4"/>
        <v>8.9900000000000063E-2</v>
      </c>
      <c r="S36">
        <v>1</v>
      </c>
      <c r="T36">
        <f t="shared" si="1"/>
        <v>1.7400000000000011</v>
      </c>
    </row>
    <row r="37" spans="3:20" x14ac:dyDescent="0.25">
      <c r="I37">
        <v>30</v>
      </c>
      <c r="J37" s="6">
        <f t="shared" si="2"/>
        <v>0.1</v>
      </c>
      <c r="K37" s="4">
        <f t="shared" si="0"/>
        <v>18</v>
      </c>
      <c r="L37" s="2">
        <f t="shared" si="3"/>
        <v>1.8000000000000012</v>
      </c>
      <c r="M37" s="2">
        <f t="shared" si="4"/>
        <v>9.6000000000000071E-2</v>
      </c>
      <c r="S37">
        <v>1</v>
      </c>
      <c r="T37">
        <f t="shared" si="1"/>
        <v>1.8000000000000012</v>
      </c>
    </row>
    <row r="38" spans="3:20" x14ac:dyDescent="0.25">
      <c r="I38">
        <v>31</v>
      </c>
      <c r="J38" s="6">
        <f t="shared" si="2"/>
        <v>0.10333333333333335</v>
      </c>
      <c r="K38" s="4">
        <f t="shared" si="0"/>
        <v>18</v>
      </c>
      <c r="L38" s="2">
        <f t="shared" si="3"/>
        <v>1.8600000000000012</v>
      </c>
      <c r="M38" s="2">
        <f t="shared" si="4"/>
        <v>0.10230000000000007</v>
      </c>
      <c r="S38">
        <v>1</v>
      </c>
      <c r="T38">
        <f t="shared" si="1"/>
        <v>1.8600000000000012</v>
      </c>
    </row>
    <row r="39" spans="3:20" x14ac:dyDescent="0.25">
      <c r="I39">
        <v>32</v>
      </c>
      <c r="J39" s="6">
        <f t="shared" si="2"/>
        <v>0.10666666666666667</v>
      </c>
      <c r="K39" s="4">
        <f t="shared" si="0"/>
        <v>18</v>
      </c>
      <c r="L39" s="2">
        <f t="shared" si="3"/>
        <v>1.9200000000000013</v>
      </c>
      <c r="M39" s="2">
        <f t="shared" si="4"/>
        <v>0.10880000000000008</v>
      </c>
      <c r="S39">
        <v>1</v>
      </c>
      <c r="T39">
        <f t="shared" si="1"/>
        <v>1.9200000000000013</v>
      </c>
    </row>
    <row r="40" spans="3:20" x14ac:dyDescent="0.25">
      <c r="I40">
        <v>33</v>
      </c>
      <c r="J40" s="6">
        <f t="shared" si="2"/>
        <v>0.11</v>
      </c>
      <c r="K40" s="4">
        <f t="shared" si="0"/>
        <v>18</v>
      </c>
      <c r="L40" s="2">
        <f t="shared" si="3"/>
        <v>1.9800000000000013</v>
      </c>
      <c r="M40" s="2">
        <f t="shared" si="4"/>
        <v>0.11550000000000009</v>
      </c>
      <c r="S40">
        <v>1</v>
      </c>
      <c r="T40">
        <f t="shared" si="1"/>
        <v>1.9800000000000013</v>
      </c>
    </row>
    <row r="41" spans="3:20" x14ac:dyDescent="0.25">
      <c r="I41">
        <v>34</v>
      </c>
      <c r="J41" s="6">
        <f t="shared" si="2"/>
        <v>0.11333333333333334</v>
      </c>
      <c r="K41" s="4">
        <f t="shared" si="0"/>
        <v>18</v>
      </c>
      <c r="L41" s="2">
        <f t="shared" si="3"/>
        <v>2.0400000000000014</v>
      </c>
      <c r="M41" s="2">
        <f t="shared" si="4"/>
        <v>0.12240000000000009</v>
      </c>
      <c r="S41">
        <v>1</v>
      </c>
      <c r="T41">
        <f t="shared" si="1"/>
        <v>2.0400000000000014</v>
      </c>
    </row>
    <row r="42" spans="3:20" x14ac:dyDescent="0.25">
      <c r="I42">
        <v>35</v>
      </c>
      <c r="J42" s="6">
        <f t="shared" si="2"/>
        <v>0.11666666666666667</v>
      </c>
      <c r="K42" s="4">
        <f t="shared" si="0"/>
        <v>18</v>
      </c>
      <c r="L42" s="2">
        <f t="shared" si="3"/>
        <v>2.1000000000000014</v>
      </c>
      <c r="M42" s="2">
        <f t="shared" si="4"/>
        <v>0.12950000000000009</v>
      </c>
      <c r="S42">
        <v>1</v>
      </c>
      <c r="T42">
        <f t="shared" si="1"/>
        <v>2.1000000000000014</v>
      </c>
    </row>
    <row r="43" spans="3:20" x14ac:dyDescent="0.25">
      <c r="I43">
        <v>36</v>
      </c>
      <c r="J43" s="6">
        <f t="shared" si="2"/>
        <v>0.12000000000000001</v>
      </c>
      <c r="K43" s="4">
        <f t="shared" si="0"/>
        <v>18</v>
      </c>
      <c r="L43" s="2">
        <f t="shared" si="3"/>
        <v>2.1600000000000015</v>
      </c>
      <c r="M43" s="2">
        <f t="shared" si="4"/>
        <v>0.13680000000000009</v>
      </c>
      <c r="S43">
        <v>1</v>
      </c>
      <c r="T43">
        <f t="shared" si="1"/>
        <v>2.1600000000000015</v>
      </c>
    </row>
    <row r="44" spans="3:20" x14ac:dyDescent="0.25">
      <c r="I44">
        <v>37</v>
      </c>
      <c r="J44" s="6">
        <f t="shared" si="2"/>
        <v>0.12333333333333334</v>
      </c>
      <c r="K44" s="4">
        <f t="shared" si="0"/>
        <v>18</v>
      </c>
      <c r="L44" s="2">
        <f t="shared" si="3"/>
        <v>2.2200000000000015</v>
      </c>
      <c r="M44" s="2">
        <f t="shared" si="4"/>
        <v>0.14430000000000009</v>
      </c>
      <c r="S44">
        <v>1</v>
      </c>
      <c r="T44">
        <f t="shared" si="1"/>
        <v>2.2200000000000015</v>
      </c>
    </row>
    <row r="45" spans="3:20" x14ac:dyDescent="0.25">
      <c r="I45">
        <v>38</v>
      </c>
      <c r="J45" s="6">
        <f t="shared" si="2"/>
        <v>0.12666666666666668</v>
      </c>
      <c r="K45" s="4">
        <f t="shared" si="0"/>
        <v>18</v>
      </c>
      <c r="L45" s="2">
        <f t="shared" si="3"/>
        <v>2.2800000000000016</v>
      </c>
      <c r="M45" s="2">
        <f t="shared" si="4"/>
        <v>0.15200000000000008</v>
      </c>
      <c r="S45">
        <v>1</v>
      </c>
      <c r="T45">
        <f t="shared" si="1"/>
        <v>2.2800000000000016</v>
      </c>
    </row>
    <row r="46" spans="3:20" x14ac:dyDescent="0.25">
      <c r="I46">
        <v>39</v>
      </c>
      <c r="J46" s="6">
        <f t="shared" si="2"/>
        <v>0.13</v>
      </c>
      <c r="K46" s="4">
        <f t="shared" si="0"/>
        <v>18</v>
      </c>
      <c r="L46" s="2">
        <f t="shared" si="3"/>
        <v>2.3400000000000016</v>
      </c>
      <c r="M46" s="2">
        <f t="shared" si="4"/>
        <v>0.15990000000000007</v>
      </c>
      <c r="S46">
        <v>1</v>
      </c>
      <c r="T46">
        <f t="shared" si="1"/>
        <v>2.3400000000000016</v>
      </c>
    </row>
    <row r="47" spans="3:20" x14ac:dyDescent="0.25">
      <c r="I47">
        <v>40</v>
      </c>
      <c r="J47" s="6">
        <f t="shared" si="2"/>
        <v>0.13333333333333333</v>
      </c>
      <c r="K47" s="4">
        <f t="shared" si="0"/>
        <v>18</v>
      </c>
      <c r="L47" s="2">
        <f t="shared" si="3"/>
        <v>2.4000000000000017</v>
      </c>
      <c r="M47" s="2">
        <f t="shared" si="4"/>
        <v>0.16800000000000007</v>
      </c>
      <c r="S47">
        <v>1</v>
      </c>
      <c r="T47">
        <f t="shared" si="1"/>
        <v>2.4000000000000017</v>
      </c>
    </row>
    <row r="48" spans="3:20" x14ac:dyDescent="0.25">
      <c r="I48">
        <v>41</v>
      </c>
      <c r="J48" s="6">
        <f t="shared" si="2"/>
        <v>0.13666666666666669</v>
      </c>
      <c r="K48" s="4">
        <f t="shared" si="0"/>
        <v>18</v>
      </c>
      <c r="L48" s="2">
        <f t="shared" si="3"/>
        <v>2.4600000000000017</v>
      </c>
      <c r="M48" s="2">
        <f t="shared" si="4"/>
        <v>0.17630000000000007</v>
      </c>
      <c r="S48">
        <v>1</v>
      </c>
      <c r="T48">
        <f t="shared" si="1"/>
        <v>2.4600000000000017</v>
      </c>
    </row>
    <row r="49" spans="9:20" x14ac:dyDescent="0.25">
      <c r="I49">
        <v>42</v>
      </c>
      <c r="J49" s="6">
        <f t="shared" si="2"/>
        <v>0.14000000000000001</v>
      </c>
      <c r="K49" s="4">
        <f t="shared" si="0"/>
        <v>18</v>
      </c>
      <c r="L49" s="2">
        <f t="shared" si="3"/>
        <v>2.5200000000000018</v>
      </c>
      <c r="M49" s="2">
        <f t="shared" si="4"/>
        <v>0.18480000000000008</v>
      </c>
      <c r="S49">
        <v>1</v>
      </c>
      <c r="T49">
        <f t="shared" si="1"/>
        <v>2.5200000000000018</v>
      </c>
    </row>
    <row r="50" spans="9:20" x14ac:dyDescent="0.25">
      <c r="I50">
        <v>43</v>
      </c>
      <c r="J50" s="6">
        <f t="shared" si="2"/>
        <v>0.14333333333333334</v>
      </c>
      <c r="K50" s="4">
        <f t="shared" si="0"/>
        <v>18</v>
      </c>
      <c r="L50" s="2">
        <f t="shared" si="3"/>
        <v>2.5800000000000018</v>
      </c>
      <c r="M50" s="2">
        <f t="shared" si="4"/>
        <v>0.19350000000000006</v>
      </c>
      <c r="S50">
        <v>1</v>
      </c>
      <c r="T50">
        <f t="shared" si="1"/>
        <v>2.5800000000000018</v>
      </c>
    </row>
    <row r="51" spans="9:20" x14ac:dyDescent="0.25">
      <c r="I51">
        <v>44</v>
      </c>
      <c r="J51" s="6">
        <f t="shared" si="2"/>
        <v>0.14666666666666667</v>
      </c>
      <c r="K51" s="4">
        <f t="shared" si="0"/>
        <v>18</v>
      </c>
      <c r="L51" s="2">
        <f t="shared" si="3"/>
        <v>2.6400000000000019</v>
      </c>
      <c r="M51" s="2">
        <f t="shared" si="4"/>
        <v>0.20240000000000005</v>
      </c>
      <c r="S51">
        <v>1</v>
      </c>
      <c r="T51">
        <f t="shared" si="1"/>
        <v>2.6400000000000019</v>
      </c>
    </row>
    <row r="52" spans="9:20" x14ac:dyDescent="0.25">
      <c r="I52">
        <v>45</v>
      </c>
      <c r="J52" s="6">
        <f t="shared" si="2"/>
        <v>0.15000000000000002</v>
      </c>
      <c r="K52" s="4">
        <f t="shared" si="0"/>
        <v>18</v>
      </c>
      <c r="L52" s="2">
        <f t="shared" si="3"/>
        <v>2.700000000000002</v>
      </c>
      <c r="M52" s="2">
        <f t="shared" si="4"/>
        <v>0.21150000000000005</v>
      </c>
      <c r="S52">
        <v>1</v>
      </c>
      <c r="T52">
        <f t="shared" si="1"/>
        <v>2.700000000000002</v>
      </c>
    </row>
    <row r="53" spans="9:20" x14ac:dyDescent="0.25">
      <c r="I53">
        <v>46</v>
      </c>
      <c r="J53" s="6">
        <f t="shared" si="2"/>
        <v>0.15333333333333335</v>
      </c>
      <c r="K53" s="4">
        <f t="shared" si="0"/>
        <v>18</v>
      </c>
      <c r="L53" s="2">
        <f t="shared" si="3"/>
        <v>2.760000000000002</v>
      </c>
      <c r="M53" s="2">
        <f t="shared" si="4"/>
        <v>0.22080000000000005</v>
      </c>
      <c r="S53">
        <v>1</v>
      </c>
      <c r="T53">
        <f t="shared" si="1"/>
        <v>2.760000000000002</v>
      </c>
    </row>
    <row r="54" spans="9:20" x14ac:dyDescent="0.25">
      <c r="I54">
        <v>47</v>
      </c>
      <c r="J54" s="6">
        <f t="shared" si="2"/>
        <v>0.15666666666666668</v>
      </c>
      <c r="K54" s="4">
        <f t="shared" si="0"/>
        <v>18</v>
      </c>
      <c r="L54" s="2">
        <f t="shared" si="3"/>
        <v>2.8200000000000021</v>
      </c>
      <c r="M54" s="2">
        <f t="shared" si="4"/>
        <v>0.23030000000000006</v>
      </c>
      <c r="S54">
        <v>1</v>
      </c>
      <c r="T54">
        <f t="shared" si="1"/>
        <v>2.8200000000000021</v>
      </c>
    </row>
    <row r="55" spans="9:20" x14ac:dyDescent="0.25">
      <c r="I55">
        <v>48</v>
      </c>
      <c r="J55" s="6">
        <f t="shared" si="2"/>
        <v>0.16</v>
      </c>
      <c r="K55" s="4">
        <f t="shared" si="0"/>
        <v>18</v>
      </c>
      <c r="L55" s="2">
        <f t="shared" si="3"/>
        <v>2.8800000000000021</v>
      </c>
      <c r="M55" s="2">
        <f t="shared" si="4"/>
        <v>0.24000000000000005</v>
      </c>
      <c r="S55">
        <v>1</v>
      </c>
      <c r="T55">
        <f t="shared" si="1"/>
        <v>2.8800000000000021</v>
      </c>
    </row>
    <row r="56" spans="9:20" x14ac:dyDescent="0.25">
      <c r="I56">
        <v>49</v>
      </c>
      <c r="J56" s="6">
        <f t="shared" si="2"/>
        <v>0.16333333333333333</v>
      </c>
      <c r="K56" s="4">
        <f t="shared" si="0"/>
        <v>18</v>
      </c>
      <c r="L56" s="2">
        <f t="shared" si="3"/>
        <v>2.9400000000000022</v>
      </c>
      <c r="M56" s="2">
        <f t="shared" si="4"/>
        <v>0.24990000000000004</v>
      </c>
      <c r="S56">
        <v>1</v>
      </c>
      <c r="T56">
        <f t="shared" si="1"/>
        <v>2.9400000000000022</v>
      </c>
    </row>
    <row r="57" spans="9:20" x14ac:dyDescent="0.25">
      <c r="I57">
        <v>50</v>
      </c>
      <c r="J57" s="6">
        <f t="shared" si="2"/>
        <v>0.16666666666666669</v>
      </c>
      <c r="K57" s="4">
        <f t="shared" si="0"/>
        <v>18</v>
      </c>
      <c r="L57" s="2">
        <f t="shared" si="3"/>
        <v>3.0000000000000022</v>
      </c>
      <c r="M57" s="2">
        <f t="shared" si="4"/>
        <v>0.26</v>
      </c>
      <c r="S57">
        <v>1</v>
      </c>
      <c r="T57">
        <f t="shared" si="1"/>
        <v>3.0000000000000022</v>
      </c>
    </row>
    <row r="58" spans="9:20" x14ac:dyDescent="0.25">
      <c r="I58">
        <v>51</v>
      </c>
      <c r="J58" s="6">
        <f t="shared" si="2"/>
        <v>0.17</v>
      </c>
      <c r="K58" s="4">
        <f t="shared" ref="K58:K89" si="5">IF(J58&lt;(1/3)*$C$23,$C$36, IF(J58&gt;(2/3)*$C$23,-$C$36,0))</f>
        <v>0</v>
      </c>
      <c r="L58" s="2">
        <f t="shared" si="3"/>
        <v>3.0000000000000022</v>
      </c>
      <c r="M58" s="2">
        <f t="shared" si="4"/>
        <v>0.27</v>
      </c>
      <c r="S58">
        <v>1</v>
      </c>
      <c r="T58">
        <f t="shared" si="1"/>
        <v>3.0000000000000022</v>
      </c>
    </row>
    <row r="59" spans="9:20" x14ac:dyDescent="0.25">
      <c r="I59">
        <v>52</v>
      </c>
      <c r="J59" s="6">
        <f t="shared" si="2"/>
        <v>0.17333333333333334</v>
      </c>
      <c r="K59" s="4">
        <f t="shared" si="5"/>
        <v>0</v>
      </c>
      <c r="L59" s="2">
        <f t="shared" si="3"/>
        <v>3.0000000000000022</v>
      </c>
      <c r="M59" s="2">
        <f t="shared" si="4"/>
        <v>0.28000000000000003</v>
      </c>
      <c r="S59">
        <v>1</v>
      </c>
      <c r="T59">
        <f t="shared" si="1"/>
        <v>3.0000000000000022</v>
      </c>
    </row>
    <row r="60" spans="9:20" x14ac:dyDescent="0.25">
      <c r="I60">
        <v>53</v>
      </c>
      <c r="J60" s="6">
        <f t="shared" si="2"/>
        <v>0.17666666666666667</v>
      </c>
      <c r="K60" s="4">
        <f t="shared" si="5"/>
        <v>0</v>
      </c>
      <c r="L60" s="2">
        <f t="shared" si="3"/>
        <v>3.0000000000000022</v>
      </c>
      <c r="M60" s="2">
        <f t="shared" si="4"/>
        <v>0.29000000000000004</v>
      </c>
      <c r="S60">
        <v>1</v>
      </c>
      <c r="T60">
        <f t="shared" si="1"/>
        <v>3.0000000000000022</v>
      </c>
    </row>
    <row r="61" spans="9:20" x14ac:dyDescent="0.25">
      <c r="I61">
        <v>54</v>
      </c>
      <c r="J61" s="6">
        <f t="shared" si="2"/>
        <v>0.18000000000000002</v>
      </c>
      <c r="K61" s="4">
        <f t="shared" si="5"/>
        <v>0</v>
      </c>
      <c r="L61" s="2">
        <f t="shared" si="3"/>
        <v>3.0000000000000022</v>
      </c>
      <c r="M61" s="2">
        <f t="shared" si="4"/>
        <v>0.30000000000000004</v>
      </c>
      <c r="S61">
        <v>1</v>
      </c>
      <c r="T61">
        <f t="shared" si="1"/>
        <v>3.0000000000000022</v>
      </c>
    </row>
    <row r="62" spans="9:20" x14ac:dyDescent="0.25">
      <c r="I62">
        <v>55</v>
      </c>
      <c r="J62" s="6">
        <f t="shared" si="2"/>
        <v>0.18333333333333335</v>
      </c>
      <c r="K62" s="4">
        <f t="shared" si="5"/>
        <v>0</v>
      </c>
      <c r="L62" s="2">
        <f t="shared" si="3"/>
        <v>3.0000000000000022</v>
      </c>
      <c r="M62" s="2">
        <f t="shared" si="4"/>
        <v>0.31000000000000005</v>
      </c>
      <c r="S62">
        <v>1</v>
      </c>
      <c r="T62">
        <f t="shared" si="1"/>
        <v>3.0000000000000022</v>
      </c>
    </row>
    <row r="63" spans="9:20" x14ac:dyDescent="0.25">
      <c r="I63">
        <v>56</v>
      </c>
      <c r="J63" s="6">
        <f t="shared" si="2"/>
        <v>0.18666666666666668</v>
      </c>
      <c r="K63" s="4">
        <f t="shared" si="5"/>
        <v>0</v>
      </c>
      <c r="L63" s="2">
        <f t="shared" si="3"/>
        <v>3.0000000000000022</v>
      </c>
      <c r="M63" s="2">
        <f t="shared" si="4"/>
        <v>0.32000000000000006</v>
      </c>
      <c r="S63">
        <v>1</v>
      </c>
      <c r="T63">
        <f t="shared" si="1"/>
        <v>3.0000000000000022</v>
      </c>
    </row>
    <row r="64" spans="9:20" x14ac:dyDescent="0.25">
      <c r="I64">
        <v>57</v>
      </c>
      <c r="J64" s="6">
        <f t="shared" si="2"/>
        <v>0.19</v>
      </c>
      <c r="K64" s="4">
        <f t="shared" si="5"/>
        <v>0</v>
      </c>
      <c r="L64" s="2">
        <f t="shared" si="3"/>
        <v>3.0000000000000022</v>
      </c>
      <c r="M64" s="2">
        <f t="shared" si="4"/>
        <v>0.33000000000000007</v>
      </c>
      <c r="S64">
        <v>1</v>
      </c>
      <c r="T64">
        <f t="shared" si="1"/>
        <v>3.0000000000000022</v>
      </c>
    </row>
    <row r="65" spans="9:20" x14ac:dyDescent="0.25">
      <c r="I65">
        <v>58</v>
      </c>
      <c r="J65" s="6">
        <f t="shared" si="2"/>
        <v>0.19333333333333336</v>
      </c>
      <c r="K65" s="4">
        <f t="shared" si="5"/>
        <v>0</v>
      </c>
      <c r="L65" s="2">
        <f t="shared" si="3"/>
        <v>3.0000000000000022</v>
      </c>
      <c r="M65" s="2">
        <f t="shared" si="4"/>
        <v>0.34000000000000008</v>
      </c>
      <c r="S65">
        <v>1</v>
      </c>
      <c r="T65">
        <f t="shared" si="1"/>
        <v>3.0000000000000022</v>
      </c>
    </row>
    <row r="66" spans="9:20" x14ac:dyDescent="0.25">
      <c r="I66">
        <v>59</v>
      </c>
      <c r="J66" s="6">
        <f t="shared" si="2"/>
        <v>0.19666666666666668</v>
      </c>
      <c r="K66" s="4">
        <f t="shared" si="5"/>
        <v>0</v>
      </c>
      <c r="L66" s="2">
        <f t="shared" si="3"/>
        <v>3.0000000000000022</v>
      </c>
      <c r="M66" s="2">
        <f t="shared" si="4"/>
        <v>0.35000000000000009</v>
      </c>
      <c r="S66">
        <v>1</v>
      </c>
      <c r="T66">
        <f t="shared" si="1"/>
        <v>3.0000000000000022</v>
      </c>
    </row>
    <row r="67" spans="9:20" x14ac:dyDescent="0.25">
      <c r="I67">
        <v>60</v>
      </c>
      <c r="J67" s="6">
        <f t="shared" si="2"/>
        <v>0.2</v>
      </c>
      <c r="K67" s="4">
        <f t="shared" si="5"/>
        <v>0</v>
      </c>
      <c r="L67" s="2">
        <f t="shared" si="3"/>
        <v>3.0000000000000022</v>
      </c>
      <c r="M67" s="2">
        <f t="shared" si="4"/>
        <v>0.3600000000000001</v>
      </c>
      <c r="S67">
        <v>1</v>
      </c>
      <c r="T67">
        <f t="shared" si="1"/>
        <v>3.0000000000000022</v>
      </c>
    </row>
    <row r="68" spans="9:20" x14ac:dyDescent="0.25">
      <c r="I68">
        <v>61</v>
      </c>
      <c r="J68" s="6">
        <f t="shared" si="2"/>
        <v>0.20333333333333334</v>
      </c>
      <c r="K68" s="4">
        <f t="shared" si="5"/>
        <v>0</v>
      </c>
      <c r="L68" s="2">
        <f t="shared" si="3"/>
        <v>3.0000000000000022</v>
      </c>
      <c r="M68" s="2">
        <f t="shared" si="4"/>
        <v>0.37000000000000011</v>
      </c>
      <c r="S68">
        <v>1</v>
      </c>
      <c r="T68">
        <f t="shared" si="1"/>
        <v>3.0000000000000022</v>
      </c>
    </row>
    <row r="69" spans="9:20" x14ac:dyDescent="0.25">
      <c r="I69">
        <v>62</v>
      </c>
      <c r="J69" s="6">
        <f t="shared" si="2"/>
        <v>0.20666666666666669</v>
      </c>
      <c r="K69" s="4">
        <f t="shared" si="5"/>
        <v>0</v>
      </c>
      <c r="L69" s="2">
        <f t="shared" si="3"/>
        <v>3.0000000000000022</v>
      </c>
      <c r="M69" s="2">
        <f t="shared" si="4"/>
        <v>0.38000000000000012</v>
      </c>
      <c r="S69">
        <v>1</v>
      </c>
      <c r="T69">
        <f t="shared" si="1"/>
        <v>3.0000000000000022</v>
      </c>
    </row>
    <row r="70" spans="9:20" x14ac:dyDescent="0.25">
      <c r="I70">
        <v>63</v>
      </c>
      <c r="J70" s="6">
        <f t="shared" si="2"/>
        <v>0.21000000000000002</v>
      </c>
      <c r="K70" s="4">
        <f t="shared" si="5"/>
        <v>0</v>
      </c>
      <c r="L70" s="2">
        <f t="shared" si="3"/>
        <v>3.0000000000000022</v>
      </c>
      <c r="M70" s="2">
        <f t="shared" si="4"/>
        <v>0.39000000000000012</v>
      </c>
      <c r="S70">
        <v>1</v>
      </c>
      <c r="T70">
        <f t="shared" si="1"/>
        <v>3.0000000000000022</v>
      </c>
    </row>
    <row r="71" spans="9:20" x14ac:dyDescent="0.25">
      <c r="I71">
        <v>64</v>
      </c>
      <c r="J71" s="6">
        <f t="shared" si="2"/>
        <v>0.21333333333333335</v>
      </c>
      <c r="K71" s="4">
        <f t="shared" si="5"/>
        <v>0</v>
      </c>
      <c r="L71" s="2">
        <f t="shared" si="3"/>
        <v>3.0000000000000022</v>
      </c>
      <c r="M71" s="2">
        <f t="shared" si="4"/>
        <v>0.40000000000000013</v>
      </c>
      <c r="S71">
        <v>1</v>
      </c>
      <c r="T71">
        <f t="shared" si="1"/>
        <v>3.0000000000000022</v>
      </c>
    </row>
    <row r="72" spans="9:20" x14ac:dyDescent="0.25">
      <c r="I72">
        <v>65</v>
      </c>
      <c r="J72" s="6">
        <f t="shared" si="2"/>
        <v>0.21666666666666667</v>
      </c>
      <c r="K72" s="4">
        <f t="shared" si="5"/>
        <v>0</v>
      </c>
      <c r="L72" s="2">
        <f t="shared" si="3"/>
        <v>3.0000000000000022</v>
      </c>
      <c r="M72" s="2">
        <f t="shared" si="4"/>
        <v>0.41000000000000014</v>
      </c>
      <c r="S72">
        <v>1</v>
      </c>
      <c r="T72">
        <f t="shared" ref="T72:T135" si="6">L72*S72</f>
        <v>3.0000000000000022</v>
      </c>
    </row>
    <row r="73" spans="9:20" x14ac:dyDescent="0.25">
      <c r="I73">
        <v>66</v>
      </c>
      <c r="J73" s="6">
        <f t="shared" ref="J73:J136" si="7">$C$25*(ROW(J73)-7)</f>
        <v>0.22</v>
      </c>
      <c r="K73" s="4">
        <f t="shared" si="5"/>
        <v>0</v>
      </c>
      <c r="L73" s="2">
        <f t="shared" ref="L73:L136" si="8">K73*$C$25 +L72</f>
        <v>3.0000000000000022</v>
      </c>
      <c r="M73" s="2">
        <f t="shared" ref="M73:M136" si="9">M72+L73*$C$25 +0.5*K73*$C$25*$C$25</f>
        <v>0.42000000000000015</v>
      </c>
      <c r="S73">
        <v>1</v>
      </c>
      <c r="T73">
        <f t="shared" si="6"/>
        <v>3.0000000000000022</v>
      </c>
    </row>
    <row r="74" spans="9:20" x14ac:dyDescent="0.25">
      <c r="I74">
        <v>67</v>
      </c>
      <c r="J74" s="6">
        <f t="shared" si="7"/>
        <v>0.22333333333333336</v>
      </c>
      <c r="K74" s="4">
        <f t="shared" si="5"/>
        <v>0</v>
      </c>
      <c r="L74" s="2">
        <f t="shared" si="8"/>
        <v>3.0000000000000022</v>
      </c>
      <c r="M74" s="2">
        <f t="shared" si="9"/>
        <v>0.43000000000000016</v>
      </c>
      <c r="S74">
        <v>1</v>
      </c>
      <c r="T74">
        <f t="shared" si="6"/>
        <v>3.0000000000000022</v>
      </c>
    </row>
    <row r="75" spans="9:20" x14ac:dyDescent="0.25">
      <c r="I75">
        <v>68</v>
      </c>
      <c r="J75" s="6">
        <f t="shared" si="7"/>
        <v>0.22666666666666668</v>
      </c>
      <c r="K75" s="4">
        <f t="shared" si="5"/>
        <v>0</v>
      </c>
      <c r="L75" s="2">
        <f t="shared" si="8"/>
        <v>3.0000000000000022</v>
      </c>
      <c r="M75" s="2">
        <f t="shared" si="9"/>
        <v>0.44000000000000017</v>
      </c>
      <c r="S75">
        <v>1</v>
      </c>
      <c r="T75">
        <f t="shared" si="6"/>
        <v>3.0000000000000022</v>
      </c>
    </row>
    <row r="76" spans="9:20" x14ac:dyDescent="0.25">
      <c r="I76">
        <v>69</v>
      </c>
      <c r="J76" s="6">
        <f t="shared" si="7"/>
        <v>0.23</v>
      </c>
      <c r="K76" s="4">
        <f t="shared" si="5"/>
        <v>0</v>
      </c>
      <c r="L76" s="2">
        <f t="shared" si="8"/>
        <v>3.0000000000000022</v>
      </c>
      <c r="M76" s="2">
        <f t="shared" si="9"/>
        <v>0.45000000000000018</v>
      </c>
      <c r="S76">
        <v>1</v>
      </c>
      <c r="T76">
        <f t="shared" si="6"/>
        <v>3.0000000000000022</v>
      </c>
    </row>
    <row r="77" spans="9:20" x14ac:dyDescent="0.25">
      <c r="I77">
        <v>70</v>
      </c>
      <c r="J77" s="6">
        <f t="shared" si="7"/>
        <v>0.23333333333333334</v>
      </c>
      <c r="K77" s="4">
        <f t="shared" si="5"/>
        <v>0</v>
      </c>
      <c r="L77" s="2">
        <f t="shared" si="8"/>
        <v>3.0000000000000022</v>
      </c>
      <c r="M77" s="2">
        <f t="shared" si="9"/>
        <v>0.46000000000000019</v>
      </c>
      <c r="S77">
        <v>1</v>
      </c>
      <c r="T77">
        <f t="shared" si="6"/>
        <v>3.0000000000000022</v>
      </c>
    </row>
    <row r="78" spans="9:20" x14ac:dyDescent="0.25">
      <c r="I78">
        <v>71</v>
      </c>
      <c r="J78" s="6">
        <f t="shared" si="7"/>
        <v>0.23666666666666669</v>
      </c>
      <c r="K78" s="4">
        <f t="shared" si="5"/>
        <v>0</v>
      </c>
      <c r="L78" s="2">
        <f t="shared" si="8"/>
        <v>3.0000000000000022</v>
      </c>
      <c r="M78" s="2">
        <f t="shared" si="9"/>
        <v>0.4700000000000002</v>
      </c>
      <c r="S78">
        <v>1</v>
      </c>
      <c r="T78">
        <f t="shared" si="6"/>
        <v>3.0000000000000022</v>
      </c>
    </row>
    <row r="79" spans="9:20" x14ac:dyDescent="0.25">
      <c r="I79">
        <v>72</v>
      </c>
      <c r="J79" s="6">
        <f t="shared" si="7"/>
        <v>0.24000000000000002</v>
      </c>
      <c r="K79" s="4">
        <f t="shared" si="5"/>
        <v>0</v>
      </c>
      <c r="L79" s="2">
        <f t="shared" si="8"/>
        <v>3.0000000000000022</v>
      </c>
      <c r="M79" s="2">
        <f t="shared" si="9"/>
        <v>0.4800000000000002</v>
      </c>
      <c r="S79">
        <v>1</v>
      </c>
      <c r="T79">
        <f t="shared" si="6"/>
        <v>3.0000000000000022</v>
      </c>
    </row>
    <row r="80" spans="9:20" x14ac:dyDescent="0.25">
      <c r="I80">
        <v>73</v>
      </c>
      <c r="J80" s="6">
        <f t="shared" si="7"/>
        <v>0.24333333333333335</v>
      </c>
      <c r="K80" s="4">
        <f t="shared" si="5"/>
        <v>0</v>
      </c>
      <c r="L80" s="2">
        <f t="shared" si="8"/>
        <v>3.0000000000000022</v>
      </c>
      <c r="M80" s="2">
        <f t="shared" si="9"/>
        <v>0.49000000000000021</v>
      </c>
      <c r="S80">
        <v>1</v>
      </c>
      <c r="T80">
        <f t="shared" si="6"/>
        <v>3.0000000000000022</v>
      </c>
    </row>
    <row r="81" spans="9:20" x14ac:dyDescent="0.25">
      <c r="I81">
        <v>74</v>
      </c>
      <c r="J81" s="6">
        <f t="shared" si="7"/>
        <v>0.24666666666666667</v>
      </c>
      <c r="K81" s="4">
        <f t="shared" si="5"/>
        <v>0</v>
      </c>
      <c r="L81" s="2">
        <f t="shared" si="8"/>
        <v>3.0000000000000022</v>
      </c>
      <c r="M81" s="2">
        <f t="shared" si="9"/>
        <v>0.50000000000000022</v>
      </c>
      <c r="S81">
        <v>1</v>
      </c>
      <c r="T81">
        <f t="shared" si="6"/>
        <v>3.0000000000000022</v>
      </c>
    </row>
    <row r="82" spans="9:20" x14ac:dyDescent="0.25">
      <c r="I82">
        <v>75</v>
      </c>
      <c r="J82" s="6">
        <f t="shared" si="7"/>
        <v>0.25</v>
      </c>
      <c r="K82" s="4">
        <f t="shared" si="5"/>
        <v>0</v>
      </c>
      <c r="L82" s="2">
        <f t="shared" si="8"/>
        <v>3.0000000000000022</v>
      </c>
      <c r="M82" s="2">
        <f t="shared" si="9"/>
        <v>0.51000000000000023</v>
      </c>
      <c r="S82">
        <v>1</v>
      </c>
      <c r="T82">
        <f t="shared" si="6"/>
        <v>3.0000000000000022</v>
      </c>
    </row>
    <row r="83" spans="9:20" x14ac:dyDescent="0.25">
      <c r="I83">
        <v>76</v>
      </c>
      <c r="J83" s="6">
        <f t="shared" si="7"/>
        <v>0.25333333333333335</v>
      </c>
      <c r="K83" s="4">
        <f t="shared" si="5"/>
        <v>0</v>
      </c>
      <c r="L83" s="2">
        <f t="shared" si="8"/>
        <v>3.0000000000000022</v>
      </c>
      <c r="M83" s="2">
        <f t="shared" si="9"/>
        <v>0.52000000000000024</v>
      </c>
      <c r="S83">
        <v>1</v>
      </c>
      <c r="T83">
        <f t="shared" si="6"/>
        <v>3.0000000000000022</v>
      </c>
    </row>
    <row r="84" spans="9:20" x14ac:dyDescent="0.25">
      <c r="I84">
        <v>77</v>
      </c>
      <c r="J84" s="6">
        <f t="shared" si="7"/>
        <v>0.25666666666666671</v>
      </c>
      <c r="K84" s="4">
        <f t="shared" si="5"/>
        <v>0</v>
      </c>
      <c r="L84" s="2">
        <f t="shared" si="8"/>
        <v>3.0000000000000022</v>
      </c>
      <c r="M84" s="2">
        <f t="shared" si="9"/>
        <v>0.53000000000000025</v>
      </c>
      <c r="S84">
        <v>1</v>
      </c>
      <c r="T84">
        <f t="shared" si="6"/>
        <v>3.0000000000000022</v>
      </c>
    </row>
    <row r="85" spans="9:20" x14ac:dyDescent="0.25">
      <c r="I85">
        <v>78</v>
      </c>
      <c r="J85" s="6">
        <f t="shared" si="7"/>
        <v>0.26</v>
      </c>
      <c r="K85" s="4">
        <f t="shared" si="5"/>
        <v>0</v>
      </c>
      <c r="L85" s="2">
        <f t="shared" si="8"/>
        <v>3.0000000000000022</v>
      </c>
      <c r="M85" s="2">
        <f t="shared" si="9"/>
        <v>0.54000000000000026</v>
      </c>
      <c r="S85">
        <v>1</v>
      </c>
      <c r="T85">
        <f t="shared" si="6"/>
        <v>3.0000000000000022</v>
      </c>
    </row>
    <row r="86" spans="9:20" x14ac:dyDescent="0.25">
      <c r="I86">
        <v>79</v>
      </c>
      <c r="J86" s="6">
        <f t="shared" si="7"/>
        <v>0.26333333333333336</v>
      </c>
      <c r="K86" s="4">
        <f t="shared" si="5"/>
        <v>0</v>
      </c>
      <c r="L86" s="2">
        <f t="shared" si="8"/>
        <v>3.0000000000000022</v>
      </c>
      <c r="M86" s="2">
        <f t="shared" si="9"/>
        <v>0.55000000000000027</v>
      </c>
      <c r="S86">
        <v>1</v>
      </c>
      <c r="T86">
        <f t="shared" si="6"/>
        <v>3.0000000000000022</v>
      </c>
    </row>
    <row r="87" spans="9:20" x14ac:dyDescent="0.25">
      <c r="I87">
        <v>80</v>
      </c>
      <c r="J87" s="6">
        <f t="shared" si="7"/>
        <v>0.26666666666666666</v>
      </c>
      <c r="K87" s="4">
        <f t="shared" si="5"/>
        <v>0</v>
      </c>
      <c r="L87" s="2">
        <f t="shared" si="8"/>
        <v>3.0000000000000022</v>
      </c>
      <c r="M87" s="2">
        <f t="shared" si="9"/>
        <v>0.56000000000000028</v>
      </c>
      <c r="S87">
        <v>1</v>
      </c>
      <c r="T87">
        <f t="shared" si="6"/>
        <v>3.0000000000000022</v>
      </c>
    </row>
    <row r="88" spans="9:20" x14ac:dyDescent="0.25">
      <c r="I88">
        <v>81</v>
      </c>
      <c r="J88" s="6">
        <f t="shared" si="7"/>
        <v>0.27</v>
      </c>
      <c r="K88" s="4">
        <f t="shared" si="5"/>
        <v>0</v>
      </c>
      <c r="L88" s="2">
        <f t="shared" si="8"/>
        <v>3.0000000000000022</v>
      </c>
      <c r="M88" s="2">
        <f t="shared" si="9"/>
        <v>0.57000000000000028</v>
      </c>
      <c r="S88">
        <v>1</v>
      </c>
      <c r="T88">
        <f t="shared" si="6"/>
        <v>3.0000000000000022</v>
      </c>
    </row>
    <row r="89" spans="9:20" x14ac:dyDescent="0.25">
      <c r="I89">
        <v>82</v>
      </c>
      <c r="J89" s="6">
        <f t="shared" si="7"/>
        <v>0.27333333333333337</v>
      </c>
      <c r="K89" s="4">
        <f t="shared" si="5"/>
        <v>0</v>
      </c>
      <c r="L89" s="2">
        <f t="shared" si="8"/>
        <v>3.0000000000000022</v>
      </c>
      <c r="M89" s="2">
        <f t="shared" si="9"/>
        <v>0.58000000000000029</v>
      </c>
      <c r="S89">
        <v>1</v>
      </c>
      <c r="T89">
        <f t="shared" si="6"/>
        <v>3.0000000000000022</v>
      </c>
    </row>
    <row r="90" spans="9:20" x14ac:dyDescent="0.25">
      <c r="I90">
        <v>83</v>
      </c>
      <c r="J90" s="6">
        <f t="shared" si="7"/>
        <v>0.27666666666666667</v>
      </c>
      <c r="K90" s="4">
        <f t="shared" ref="K90:K107" si="10">IF(J90&lt;(1/3)*$C$23,$C$36, IF(J90&gt;(2/3)*$C$23,-$C$36,0))</f>
        <v>0</v>
      </c>
      <c r="L90" s="2">
        <f t="shared" si="8"/>
        <v>3.0000000000000022</v>
      </c>
      <c r="M90" s="2">
        <f t="shared" si="9"/>
        <v>0.5900000000000003</v>
      </c>
      <c r="S90">
        <v>1</v>
      </c>
      <c r="T90">
        <f t="shared" si="6"/>
        <v>3.0000000000000022</v>
      </c>
    </row>
    <row r="91" spans="9:20" x14ac:dyDescent="0.25">
      <c r="I91">
        <v>84</v>
      </c>
      <c r="J91" s="6">
        <f t="shared" si="7"/>
        <v>0.28000000000000003</v>
      </c>
      <c r="K91" s="4">
        <f t="shared" si="10"/>
        <v>0</v>
      </c>
      <c r="L91" s="2">
        <f t="shared" si="8"/>
        <v>3.0000000000000022</v>
      </c>
      <c r="M91" s="2">
        <f t="shared" si="9"/>
        <v>0.60000000000000031</v>
      </c>
      <c r="S91">
        <v>1</v>
      </c>
      <c r="T91">
        <f t="shared" si="6"/>
        <v>3.0000000000000022</v>
      </c>
    </row>
    <row r="92" spans="9:20" x14ac:dyDescent="0.25">
      <c r="I92">
        <v>85</v>
      </c>
      <c r="J92" s="6">
        <f t="shared" si="7"/>
        <v>0.28333333333333333</v>
      </c>
      <c r="K92" s="4">
        <f t="shared" si="10"/>
        <v>0</v>
      </c>
      <c r="L92" s="2">
        <f t="shared" si="8"/>
        <v>3.0000000000000022</v>
      </c>
      <c r="M92" s="2">
        <f t="shared" si="9"/>
        <v>0.61000000000000032</v>
      </c>
      <c r="S92">
        <v>1</v>
      </c>
      <c r="T92">
        <f t="shared" si="6"/>
        <v>3.0000000000000022</v>
      </c>
    </row>
    <row r="93" spans="9:20" x14ac:dyDescent="0.25">
      <c r="I93">
        <v>86</v>
      </c>
      <c r="J93" s="6">
        <f t="shared" si="7"/>
        <v>0.28666666666666668</v>
      </c>
      <c r="K93" s="4">
        <f t="shared" si="10"/>
        <v>0</v>
      </c>
      <c r="L93" s="2">
        <f t="shared" si="8"/>
        <v>3.0000000000000022</v>
      </c>
      <c r="M93" s="2">
        <f t="shared" si="9"/>
        <v>0.62000000000000033</v>
      </c>
      <c r="S93">
        <v>1</v>
      </c>
      <c r="T93">
        <f t="shared" si="6"/>
        <v>3.0000000000000022</v>
      </c>
    </row>
    <row r="94" spans="9:20" x14ac:dyDescent="0.25">
      <c r="I94">
        <v>87</v>
      </c>
      <c r="J94" s="6">
        <f t="shared" si="7"/>
        <v>0.29000000000000004</v>
      </c>
      <c r="K94" s="4">
        <f t="shared" si="10"/>
        <v>0</v>
      </c>
      <c r="L94" s="2">
        <f t="shared" si="8"/>
        <v>3.0000000000000022</v>
      </c>
      <c r="M94" s="2">
        <f t="shared" si="9"/>
        <v>0.63000000000000034</v>
      </c>
      <c r="S94">
        <v>1</v>
      </c>
      <c r="T94">
        <f t="shared" si="6"/>
        <v>3.0000000000000022</v>
      </c>
    </row>
    <row r="95" spans="9:20" x14ac:dyDescent="0.25">
      <c r="I95">
        <v>88</v>
      </c>
      <c r="J95" s="6">
        <f t="shared" si="7"/>
        <v>0.29333333333333333</v>
      </c>
      <c r="K95" s="4">
        <f t="shared" si="10"/>
        <v>0</v>
      </c>
      <c r="L95" s="2">
        <f t="shared" si="8"/>
        <v>3.0000000000000022</v>
      </c>
      <c r="M95" s="2">
        <f t="shared" si="9"/>
        <v>0.64000000000000035</v>
      </c>
      <c r="S95">
        <v>1</v>
      </c>
      <c r="T95">
        <f t="shared" si="6"/>
        <v>3.0000000000000022</v>
      </c>
    </row>
    <row r="96" spans="9:20" x14ac:dyDescent="0.25">
      <c r="I96">
        <v>89</v>
      </c>
      <c r="J96" s="6">
        <f t="shared" si="7"/>
        <v>0.29666666666666669</v>
      </c>
      <c r="K96" s="4">
        <f t="shared" si="10"/>
        <v>0</v>
      </c>
      <c r="L96" s="2">
        <f t="shared" si="8"/>
        <v>3.0000000000000022</v>
      </c>
      <c r="M96" s="2">
        <f t="shared" si="9"/>
        <v>0.65000000000000036</v>
      </c>
      <c r="S96">
        <v>1</v>
      </c>
      <c r="T96">
        <f t="shared" si="6"/>
        <v>3.0000000000000022</v>
      </c>
    </row>
    <row r="97" spans="9:20" x14ac:dyDescent="0.25">
      <c r="I97">
        <v>90</v>
      </c>
      <c r="J97" s="6">
        <f t="shared" si="7"/>
        <v>0.30000000000000004</v>
      </c>
      <c r="K97" s="4">
        <f t="shared" si="10"/>
        <v>0</v>
      </c>
      <c r="L97" s="2">
        <f t="shared" si="8"/>
        <v>3.0000000000000022</v>
      </c>
      <c r="M97" s="2">
        <f t="shared" si="9"/>
        <v>0.66000000000000036</v>
      </c>
      <c r="S97">
        <v>1</v>
      </c>
      <c r="T97">
        <f t="shared" si="6"/>
        <v>3.0000000000000022</v>
      </c>
    </row>
    <row r="98" spans="9:20" x14ac:dyDescent="0.25">
      <c r="I98">
        <v>91</v>
      </c>
      <c r="J98" s="6">
        <f t="shared" si="7"/>
        <v>0.30333333333333334</v>
      </c>
      <c r="K98" s="4">
        <f t="shared" si="10"/>
        <v>0</v>
      </c>
      <c r="L98" s="2">
        <f t="shared" si="8"/>
        <v>3.0000000000000022</v>
      </c>
      <c r="M98" s="2">
        <f t="shared" si="9"/>
        <v>0.67000000000000037</v>
      </c>
      <c r="S98">
        <v>1</v>
      </c>
      <c r="T98">
        <f t="shared" si="6"/>
        <v>3.0000000000000022</v>
      </c>
    </row>
    <row r="99" spans="9:20" x14ac:dyDescent="0.25">
      <c r="I99">
        <v>92</v>
      </c>
      <c r="J99" s="6">
        <f t="shared" si="7"/>
        <v>0.3066666666666667</v>
      </c>
      <c r="K99" s="4">
        <f t="shared" si="10"/>
        <v>0</v>
      </c>
      <c r="L99" s="2">
        <f t="shared" si="8"/>
        <v>3.0000000000000022</v>
      </c>
      <c r="M99" s="2">
        <f t="shared" si="9"/>
        <v>0.68000000000000038</v>
      </c>
      <c r="S99">
        <v>1</v>
      </c>
      <c r="T99">
        <f t="shared" si="6"/>
        <v>3.0000000000000022</v>
      </c>
    </row>
    <row r="100" spans="9:20" x14ac:dyDescent="0.25">
      <c r="I100">
        <v>93</v>
      </c>
      <c r="J100" s="6">
        <f t="shared" si="7"/>
        <v>0.31</v>
      </c>
      <c r="K100" s="4">
        <f t="shared" si="10"/>
        <v>0</v>
      </c>
      <c r="L100" s="2">
        <f t="shared" si="8"/>
        <v>3.0000000000000022</v>
      </c>
      <c r="M100" s="2">
        <f t="shared" si="9"/>
        <v>0.69000000000000039</v>
      </c>
      <c r="S100">
        <v>1</v>
      </c>
      <c r="T100">
        <f t="shared" si="6"/>
        <v>3.0000000000000022</v>
      </c>
    </row>
    <row r="101" spans="9:20" x14ac:dyDescent="0.25">
      <c r="I101">
        <v>94</v>
      </c>
      <c r="J101" s="6">
        <f t="shared" si="7"/>
        <v>0.31333333333333335</v>
      </c>
      <c r="K101" s="4">
        <f t="shared" si="10"/>
        <v>0</v>
      </c>
      <c r="L101" s="2">
        <f t="shared" si="8"/>
        <v>3.0000000000000022</v>
      </c>
      <c r="M101" s="2">
        <f t="shared" si="9"/>
        <v>0.7000000000000004</v>
      </c>
      <c r="S101">
        <v>1</v>
      </c>
      <c r="T101">
        <f t="shared" si="6"/>
        <v>3.0000000000000022</v>
      </c>
    </row>
    <row r="102" spans="9:20" x14ac:dyDescent="0.25">
      <c r="I102">
        <v>95</v>
      </c>
      <c r="J102" s="6">
        <f t="shared" si="7"/>
        <v>0.31666666666666671</v>
      </c>
      <c r="K102" s="4">
        <f t="shared" si="10"/>
        <v>0</v>
      </c>
      <c r="L102" s="2">
        <f t="shared" si="8"/>
        <v>3.0000000000000022</v>
      </c>
      <c r="M102" s="2">
        <f t="shared" si="9"/>
        <v>0.71000000000000041</v>
      </c>
      <c r="S102">
        <v>1</v>
      </c>
      <c r="T102">
        <f t="shared" si="6"/>
        <v>3.0000000000000022</v>
      </c>
    </row>
    <row r="103" spans="9:20" x14ac:dyDescent="0.25">
      <c r="I103">
        <v>96</v>
      </c>
      <c r="J103" s="6">
        <f t="shared" si="7"/>
        <v>0.32</v>
      </c>
      <c r="K103" s="4">
        <f t="shared" si="10"/>
        <v>0</v>
      </c>
      <c r="L103" s="2">
        <f t="shared" si="8"/>
        <v>3.0000000000000022</v>
      </c>
      <c r="M103" s="2">
        <f t="shared" si="9"/>
        <v>0.72000000000000042</v>
      </c>
      <c r="S103">
        <v>1</v>
      </c>
      <c r="T103">
        <f t="shared" si="6"/>
        <v>3.0000000000000022</v>
      </c>
    </row>
    <row r="104" spans="9:20" x14ac:dyDescent="0.25">
      <c r="I104">
        <v>97</v>
      </c>
      <c r="J104" s="6">
        <f t="shared" si="7"/>
        <v>0.32333333333333336</v>
      </c>
      <c r="K104" s="4">
        <f t="shared" si="10"/>
        <v>0</v>
      </c>
      <c r="L104" s="2">
        <f t="shared" si="8"/>
        <v>3.0000000000000022</v>
      </c>
      <c r="M104" s="2">
        <f t="shared" si="9"/>
        <v>0.73000000000000043</v>
      </c>
      <c r="S104">
        <v>1</v>
      </c>
      <c r="T104">
        <f t="shared" si="6"/>
        <v>3.0000000000000022</v>
      </c>
    </row>
    <row r="105" spans="9:20" x14ac:dyDescent="0.25">
      <c r="I105">
        <v>98</v>
      </c>
      <c r="J105" s="6">
        <f t="shared" si="7"/>
        <v>0.32666666666666666</v>
      </c>
      <c r="K105" s="4">
        <f t="shared" si="10"/>
        <v>0</v>
      </c>
      <c r="L105" s="2">
        <f t="shared" si="8"/>
        <v>3.0000000000000022</v>
      </c>
      <c r="M105" s="2">
        <f t="shared" si="9"/>
        <v>0.74000000000000044</v>
      </c>
      <c r="S105">
        <v>1</v>
      </c>
      <c r="T105">
        <f t="shared" si="6"/>
        <v>3.0000000000000022</v>
      </c>
    </row>
    <row r="106" spans="9:20" x14ac:dyDescent="0.25">
      <c r="I106">
        <v>99</v>
      </c>
      <c r="J106" s="6">
        <f t="shared" si="7"/>
        <v>0.33</v>
      </c>
      <c r="K106" s="4">
        <f t="shared" si="10"/>
        <v>0</v>
      </c>
      <c r="L106" s="2">
        <f t="shared" si="8"/>
        <v>3.0000000000000022</v>
      </c>
      <c r="M106" s="2">
        <f t="shared" si="9"/>
        <v>0.75000000000000044</v>
      </c>
      <c r="S106">
        <v>1</v>
      </c>
      <c r="T106">
        <f t="shared" si="6"/>
        <v>3.0000000000000022</v>
      </c>
    </row>
    <row r="107" spans="9:20" x14ac:dyDescent="0.25">
      <c r="I107">
        <v>100</v>
      </c>
      <c r="J107" s="6">
        <f t="shared" si="7"/>
        <v>0.33333333333333337</v>
      </c>
      <c r="K107" s="4">
        <f t="shared" si="10"/>
        <v>0</v>
      </c>
      <c r="L107" s="2">
        <f t="shared" si="8"/>
        <v>3.0000000000000022</v>
      </c>
      <c r="M107" s="2">
        <f t="shared" si="9"/>
        <v>0.76000000000000045</v>
      </c>
      <c r="S107">
        <v>1</v>
      </c>
      <c r="T107">
        <f t="shared" si="6"/>
        <v>3.0000000000000022</v>
      </c>
    </row>
    <row r="108" spans="9:20" x14ac:dyDescent="0.25">
      <c r="I108">
        <v>101</v>
      </c>
      <c r="J108" s="6">
        <f t="shared" si="7"/>
        <v>0.33666666666666667</v>
      </c>
      <c r="K108" s="4">
        <v>0</v>
      </c>
      <c r="L108" s="2">
        <f t="shared" si="8"/>
        <v>3.0000000000000022</v>
      </c>
      <c r="M108" s="2">
        <f t="shared" si="9"/>
        <v>0.77000000000000046</v>
      </c>
      <c r="S108">
        <v>1</v>
      </c>
      <c r="T108">
        <f t="shared" si="6"/>
        <v>3.0000000000000022</v>
      </c>
    </row>
    <row r="109" spans="9:20" x14ac:dyDescent="0.25">
      <c r="I109">
        <v>102</v>
      </c>
      <c r="J109" s="6">
        <f t="shared" si="7"/>
        <v>0.34</v>
      </c>
      <c r="K109" s="4">
        <f>-$C$36</f>
        <v>-18</v>
      </c>
      <c r="L109" s="2">
        <f t="shared" si="8"/>
        <v>2.9400000000000022</v>
      </c>
      <c r="M109" s="2">
        <f t="shared" si="9"/>
        <v>0.7797000000000005</v>
      </c>
      <c r="S109">
        <v>1</v>
      </c>
      <c r="T109">
        <f t="shared" si="6"/>
        <v>2.9400000000000022</v>
      </c>
    </row>
    <row r="110" spans="9:20" x14ac:dyDescent="0.25">
      <c r="I110">
        <v>103</v>
      </c>
      <c r="J110" s="6">
        <f t="shared" si="7"/>
        <v>0.34333333333333338</v>
      </c>
      <c r="K110" s="4">
        <f t="shared" ref="K110:K157" si="11">-$C$36</f>
        <v>-18</v>
      </c>
      <c r="L110" s="2">
        <f t="shared" si="8"/>
        <v>2.8800000000000021</v>
      </c>
      <c r="M110" s="2">
        <f t="shared" si="9"/>
        <v>0.78920000000000057</v>
      </c>
      <c r="S110">
        <v>1</v>
      </c>
      <c r="T110">
        <f t="shared" si="6"/>
        <v>2.8800000000000021</v>
      </c>
    </row>
    <row r="111" spans="9:20" x14ac:dyDescent="0.25">
      <c r="I111">
        <v>104</v>
      </c>
      <c r="J111" s="6">
        <f t="shared" si="7"/>
        <v>0.34666666666666668</v>
      </c>
      <c r="K111" s="4">
        <f t="shared" si="11"/>
        <v>-18</v>
      </c>
      <c r="L111" s="2">
        <f t="shared" si="8"/>
        <v>2.8200000000000021</v>
      </c>
      <c r="M111" s="2">
        <f t="shared" si="9"/>
        <v>0.79850000000000054</v>
      </c>
      <c r="S111">
        <v>1</v>
      </c>
      <c r="T111">
        <f t="shared" si="6"/>
        <v>2.8200000000000021</v>
      </c>
    </row>
    <row r="112" spans="9:20" x14ac:dyDescent="0.25">
      <c r="I112">
        <v>105</v>
      </c>
      <c r="J112" s="6">
        <f t="shared" si="7"/>
        <v>0.35000000000000003</v>
      </c>
      <c r="K112" s="4">
        <f t="shared" si="11"/>
        <v>-18</v>
      </c>
      <c r="L112" s="2">
        <f t="shared" si="8"/>
        <v>2.760000000000002</v>
      </c>
      <c r="M112" s="2">
        <f t="shared" si="9"/>
        <v>0.80760000000000054</v>
      </c>
      <c r="S112">
        <v>1</v>
      </c>
      <c r="T112">
        <f t="shared" si="6"/>
        <v>2.760000000000002</v>
      </c>
    </row>
    <row r="113" spans="9:20" x14ac:dyDescent="0.25">
      <c r="I113">
        <v>106</v>
      </c>
      <c r="J113" s="6">
        <f t="shared" si="7"/>
        <v>0.35333333333333333</v>
      </c>
      <c r="K113" s="4">
        <f t="shared" si="11"/>
        <v>-18</v>
      </c>
      <c r="L113" s="2">
        <f t="shared" si="8"/>
        <v>2.700000000000002</v>
      </c>
      <c r="M113" s="2">
        <f t="shared" si="9"/>
        <v>0.81650000000000056</v>
      </c>
      <c r="S113">
        <v>1</v>
      </c>
      <c r="T113">
        <f t="shared" si="6"/>
        <v>2.700000000000002</v>
      </c>
    </row>
    <row r="114" spans="9:20" x14ac:dyDescent="0.25">
      <c r="I114">
        <v>107</v>
      </c>
      <c r="J114" s="6">
        <f t="shared" si="7"/>
        <v>0.35666666666666669</v>
      </c>
      <c r="K114" s="4">
        <f t="shared" si="11"/>
        <v>-18</v>
      </c>
      <c r="L114" s="2">
        <f t="shared" si="8"/>
        <v>2.6400000000000019</v>
      </c>
      <c r="M114" s="2">
        <f t="shared" si="9"/>
        <v>0.8252000000000006</v>
      </c>
      <c r="S114">
        <v>1</v>
      </c>
      <c r="T114">
        <f t="shared" si="6"/>
        <v>2.6400000000000019</v>
      </c>
    </row>
    <row r="115" spans="9:20" x14ac:dyDescent="0.25">
      <c r="I115">
        <v>108</v>
      </c>
      <c r="J115" s="6">
        <f t="shared" si="7"/>
        <v>0.36000000000000004</v>
      </c>
      <c r="K115" s="4">
        <f t="shared" si="11"/>
        <v>-18</v>
      </c>
      <c r="L115" s="2">
        <f t="shared" si="8"/>
        <v>2.5800000000000018</v>
      </c>
      <c r="M115" s="2">
        <f t="shared" si="9"/>
        <v>0.83370000000000066</v>
      </c>
      <c r="S115">
        <v>1</v>
      </c>
      <c r="T115">
        <f t="shared" si="6"/>
        <v>2.5800000000000018</v>
      </c>
    </row>
    <row r="116" spans="9:20" x14ac:dyDescent="0.25">
      <c r="I116">
        <v>109</v>
      </c>
      <c r="J116" s="6">
        <f t="shared" si="7"/>
        <v>0.36333333333333334</v>
      </c>
      <c r="K116" s="4">
        <f t="shared" si="11"/>
        <v>-18</v>
      </c>
      <c r="L116" s="2">
        <f t="shared" si="8"/>
        <v>2.5200000000000018</v>
      </c>
      <c r="M116" s="2">
        <f t="shared" si="9"/>
        <v>0.84200000000000064</v>
      </c>
      <c r="S116">
        <v>1</v>
      </c>
      <c r="T116">
        <f t="shared" si="6"/>
        <v>2.5200000000000018</v>
      </c>
    </row>
    <row r="117" spans="9:20" x14ac:dyDescent="0.25">
      <c r="I117">
        <v>110</v>
      </c>
      <c r="J117" s="6">
        <f t="shared" si="7"/>
        <v>0.3666666666666667</v>
      </c>
      <c r="K117" s="4">
        <f t="shared" si="11"/>
        <v>-18</v>
      </c>
      <c r="L117" s="2">
        <f t="shared" si="8"/>
        <v>2.4600000000000017</v>
      </c>
      <c r="M117" s="2">
        <f t="shared" si="9"/>
        <v>0.85010000000000063</v>
      </c>
      <c r="S117">
        <v>1</v>
      </c>
      <c r="T117">
        <f t="shared" si="6"/>
        <v>2.4600000000000017</v>
      </c>
    </row>
    <row r="118" spans="9:20" x14ac:dyDescent="0.25">
      <c r="I118">
        <v>111</v>
      </c>
      <c r="J118" s="6">
        <f t="shared" si="7"/>
        <v>0.37000000000000005</v>
      </c>
      <c r="K118" s="4">
        <f t="shared" si="11"/>
        <v>-18</v>
      </c>
      <c r="L118" s="2">
        <f t="shared" si="8"/>
        <v>2.4000000000000017</v>
      </c>
      <c r="M118" s="2">
        <f t="shared" si="9"/>
        <v>0.85800000000000065</v>
      </c>
      <c r="S118">
        <v>1</v>
      </c>
      <c r="T118">
        <f t="shared" si="6"/>
        <v>2.4000000000000017</v>
      </c>
    </row>
    <row r="119" spans="9:20" x14ac:dyDescent="0.25">
      <c r="I119">
        <v>112</v>
      </c>
      <c r="J119" s="6">
        <f t="shared" si="7"/>
        <v>0.37333333333333335</v>
      </c>
      <c r="K119" s="4">
        <f t="shared" si="11"/>
        <v>-18</v>
      </c>
      <c r="L119" s="2">
        <f t="shared" si="8"/>
        <v>2.3400000000000016</v>
      </c>
      <c r="M119" s="2">
        <f t="shared" si="9"/>
        <v>0.86570000000000069</v>
      </c>
      <c r="S119">
        <v>1</v>
      </c>
      <c r="T119">
        <f t="shared" si="6"/>
        <v>2.3400000000000016</v>
      </c>
    </row>
    <row r="120" spans="9:20" x14ac:dyDescent="0.25">
      <c r="I120">
        <v>113</v>
      </c>
      <c r="J120" s="6">
        <f t="shared" si="7"/>
        <v>0.37666666666666671</v>
      </c>
      <c r="K120" s="4">
        <f t="shared" si="11"/>
        <v>-18</v>
      </c>
      <c r="L120" s="2">
        <f t="shared" si="8"/>
        <v>2.2800000000000016</v>
      </c>
      <c r="M120" s="2">
        <f t="shared" si="9"/>
        <v>0.87320000000000075</v>
      </c>
      <c r="S120">
        <v>1</v>
      </c>
      <c r="T120">
        <f t="shared" si="6"/>
        <v>2.2800000000000016</v>
      </c>
    </row>
    <row r="121" spans="9:20" x14ac:dyDescent="0.25">
      <c r="I121">
        <v>114</v>
      </c>
      <c r="J121" s="6">
        <f t="shared" si="7"/>
        <v>0.38</v>
      </c>
      <c r="K121" s="4">
        <f t="shared" si="11"/>
        <v>-18</v>
      </c>
      <c r="L121" s="2">
        <f t="shared" si="8"/>
        <v>2.2200000000000015</v>
      </c>
      <c r="M121" s="2">
        <f t="shared" si="9"/>
        <v>0.88050000000000073</v>
      </c>
      <c r="S121">
        <v>1</v>
      </c>
      <c r="T121">
        <f t="shared" si="6"/>
        <v>2.2200000000000015</v>
      </c>
    </row>
    <row r="122" spans="9:20" x14ac:dyDescent="0.25">
      <c r="I122">
        <v>115</v>
      </c>
      <c r="J122" s="6">
        <f t="shared" si="7"/>
        <v>0.38333333333333336</v>
      </c>
      <c r="K122" s="4">
        <f t="shared" si="11"/>
        <v>-18</v>
      </c>
      <c r="L122" s="2">
        <f t="shared" si="8"/>
        <v>2.1600000000000015</v>
      </c>
      <c r="M122" s="2">
        <f t="shared" si="9"/>
        <v>0.88760000000000072</v>
      </c>
      <c r="S122">
        <v>1</v>
      </c>
      <c r="T122">
        <f t="shared" si="6"/>
        <v>2.1600000000000015</v>
      </c>
    </row>
    <row r="123" spans="9:20" x14ac:dyDescent="0.25">
      <c r="I123">
        <v>116</v>
      </c>
      <c r="J123" s="6">
        <f t="shared" si="7"/>
        <v>0.38666666666666671</v>
      </c>
      <c r="K123" s="4">
        <f t="shared" si="11"/>
        <v>-18</v>
      </c>
      <c r="L123" s="2">
        <f t="shared" si="8"/>
        <v>2.1000000000000014</v>
      </c>
      <c r="M123" s="2">
        <f t="shared" si="9"/>
        <v>0.89450000000000074</v>
      </c>
      <c r="S123">
        <v>1</v>
      </c>
      <c r="T123">
        <f t="shared" si="6"/>
        <v>2.1000000000000014</v>
      </c>
    </row>
    <row r="124" spans="9:20" x14ac:dyDescent="0.25">
      <c r="I124">
        <v>117</v>
      </c>
      <c r="J124" s="6">
        <f t="shared" si="7"/>
        <v>0.39</v>
      </c>
      <c r="K124" s="4">
        <f t="shared" si="11"/>
        <v>-18</v>
      </c>
      <c r="L124" s="2">
        <f t="shared" si="8"/>
        <v>2.0400000000000014</v>
      </c>
      <c r="M124" s="2">
        <f t="shared" si="9"/>
        <v>0.90120000000000078</v>
      </c>
      <c r="S124">
        <v>1</v>
      </c>
      <c r="T124">
        <f t="shared" si="6"/>
        <v>2.0400000000000014</v>
      </c>
    </row>
    <row r="125" spans="9:20" x14ac:dyDescent="0.25">
      <c r="I125">
        <v>118</v>
      </c>
      <c r="J125" s="6">
        <f t="shared" si="7"/>
        <v>0.39333333333333337</v>
      </c>
      <c r="K125" s="4">
        <f t="shared" si="11"/>
        <v>-18</v>
      </c>
      <c r="L125" s="2">
        <f t="shared" si="8"/>
        <v>1.9800000000000013</v>
      </c>
      <c r="M125" s="2">
        <f t="shared" si="9"/>
        <v>0.90770000000000084</v>
      </c>
      <c r="S125">
        <v>1</v>
      </c>
      <c r="T125">
        <f t="shared" si="6"/>
        <v>1.9800000000000013</v>
      </c>
    </row>
    <row r="126" spans="9:20" x14ac:dyDescent="0.25">
      <c r="I126">
        <v>119</v>
      </c>
      <c r="J126" s="6">
        <f t="shared" si="7"/>
        <v>0.39666666666666667</v>
      </c>
      <c r="K126" s="4">
        <f t="shared" si="11"/>
        <v>-18</v>
      </c>
      <c r="L126" s="2">
        <f t="shared" si="8"/>
        <v>1.9200000000000013</v>
      </c>
      <c r="M126" s="2">
        <f t="shared" si="9"/>
        <v>0.91400000000000081</v>
      </c>
      <c r="S126">
        <v>1</v>
      </c>
      <c r="T126">
        <f t="shared" si="6"/>
        <v>1.9200000000000013</v>
      </c>
    </row>
    <row r="127" spans="9:20" x14ac:dyDescent="0.25">
      <c r="I127">
        <v>120</v>
      </c>
      <c r="J127" s="6">
        <f t="shared" si="7"/>
        <v>0.4</v>
      </c>
      <c r="K127" s="4">
        <f t="shared" si="11"/>
        <v>-18</v>
      </c>
      <c r="L127" s="2">
        <f t="shared" si="8"/>
        <v>1.8600000000000012</v>
      </c>
      <c r="M127" s="2">
        <f t="shared" si="9"/>
        <v>0.92010000000000081</v>
      </c>
      <c r="S127">
        <v>1</v>
      </c>
      <c r="T127">
        <f t="shared" si="6"/>
        <v>1.8600000000000012</v>
      </c>
    </row>
    <row r="128" spans="9:20" x14ac:dyDescent="0.25">
      <c r="I128">
        <v>121</v>
      </c>
      <c r="J128" s="6">
        <f t="shared" si="7"/>
        <v>0.40333333333333338</v>
      </c>
      <c r="K128" s="4">
        <f t="shared" si="11"/>
        <v>-18</v>
      </c>
      <c r="L128" s="2">
        <f t="shared" si="8"/>
        <v>1.8000000000000012</v>
      </c>
      <c r="M128" s="2">
        <f t="shared" si="9"/>
        <v>0.92600000000000082</v>
      </c>
      <c r="S128">
        <v>1</v>
      </c>
      <c r="T128">
        <f t="shared" si="6"/>
        <v>1.8000000000000012</v>
      </c>
    </row>
    <row r="129" spans="9:20" x14ac:dyDescent="0.25">
      <c r="I129">
        <v>122</v>
      </c>
      <c r="J129" s="6">
        <f t="shared" si="7"/>
        <v>0.40666666666666668</v>
      </c>
      <c r="K129" s="4">
        <f t="shared" si="11"/>
        <v>-18</v>
      </c>
      <c r="L129" s="2">
        <f t="shared" si="8"/>
        <v>1.7400000000000011</v>
      </c>
      <c r="M129" s="2">
        <f t="shared" si="9"/>
        <v>0.93170000000000086</v>
      </c>
      <c r="S129">
        <v>1</v>
      </c>
      <c r="T129">
        <f t="shared" si="6"/>
        <v>1.7400000000000011</v>
      </c>
    </row>
    <row r="130" spans="9:20" x14ac:dyDescent="0.25">
      <c r="I130">
        <v>123</v>
      </c>
      <c r="J130" s="6">
        <f t="shared" si="7"/>
        <v>0.41000000000000003</v>
      </c>
      <c r="K130" s="4">
        <f t="shared" si="11"/>
        <v>-18</v>
      </c>
      <c r="L130" s="2">
        <f t="shared" si="8"/>
        <v>1.680000000000001</v>
      </c>
      <c r="M130" s="2">
        <f t="shared" si="9"/>
        <v>0.93720000000000092</v>
      </c>
      <c r="S130">
        <v>1</v>
      </c>
      <c r="T130">
        <f t="shared" si="6"/>
        <v>1.680000000000001</v>
      </c>
    </row>
    <row r="131" spans="9:20" x14ac:dyDescent="0.25">
      <c r="I131">
        <v>124</v>
      </c>
      <c r="J131" s="6">
        <f t="shared" si="7"/>
        <v>0.41333333333333339</v>
      </c>
      <c r="K131" s="4">
        <f t="shared" si="11"/>
        <v>-18</v>
      </c>
      <c r="L131" s="2">
        <f t="shared" si="8"/>
        <v>1.620000000000001</v>
      </c>
      <c r="M131" s="2">
        <f t="shared" si="9"/>
        <v>0.94250000000000089</v>
      </c>
      <c r="S131">
        <v>1</v>
      </c>
      <c r="T131">
        <f t="shared" si="6"/>
        <v>1.620000000000001</v>
      </c>
    </row>
    <row r="132" spans="9:20" x14ac:dyDescent="0.25">
      <c r="I132">
        <v>125</v>
      </c>
      <c r="J132" s="6">
        <f t="shared" si="7"/>
        <v>0.41666666666666669</v>
      </c>
      <c r="K132" s="4">
        <f t="shared" si="11"/>
        <v>-18</v>
      </c>
      <c r="L132" s="2">
        <f t="shared" si="8"/>
        <v>1.5600000000000009</v>
      </c>
      <c r="M132" s="2">
        <f t="shared" si="9"/>
        <v>0.94760000000000089</v>
      </c>
      <c r="S132">
        <v>1</v>
      </c>
      <c r="T132">
        <f t="shared" si="6"/>
        <v>1.5600000000000009</v>
      </c>
    </row>
    <row r="133" spans="9:20" x14ac:dyDescent="0.25">
      <c r="I133">
        <v>126</v>
      </c>
      <c r="J133" s="6">
        <f t="shared" si="7"/>
        <v>0.42000000000000004</v>
      </c>
      <c r="K133" s="4">
        <f t="shared" si="11"/>
        <v>-18</v>
      </c>
      <c r="L133" s="2">
        <f t="shared" si="8"/>
        <v>1.5000000000000009</v>
      </c>
      <c r="M133" s="2">
        <f t="shared" si="9"/>
        <v>0.9525000000000009</v>
      </c>
      <c r="S133">
        <v>1</v>
      </c>
      <c r="T133">
        <f t="shared" si="6"/>
        <v>1.5000000000000009</v>
      </c>
    </row>
    <row r="134" spans="9:20" x14ac:dyDescent="0.25">
      <c r="I134">
        <v>127</v>
      </c>
      <c r="J134" s="6">
        <f t="shared" si="7"/>
        <v>0.42333333333333334</v>
      </c>
      <c r="K134" s="4">
        <f t="shared" si="11"/>
        <v>-18</v>
      </c>
      <c r="L134" s="2">
        <f t="shared" si="8"/>
        <v>1.4400000000000008</v>
      </c>
      <c r="M134" s="2">
        <f t="shared" si="9"/>
        <v>0.95720000000000094</v>
      </c>
      <c r="S134">
        <v>1</v>
      </c>
      <c r="T134">
        <f t="shared" si="6"/>
        <v>1.4400000000000008</v>
      </c>
    </row>
    <row r="135" spans="9:20" x14ac:dyDescent="0.25">
      <c r="I135">
        <v>128</v>
      </c>
      <c r="J135" s="6">
        <f t="shared" si="7"/>
        <v>0.42666666666666669</v>
      </c>
      <c r="K135" s="4">
        <f t="shared" si="11"/>
        <v>-18</v>
      </c>
      <c r="L135" s="2">
        <f t="shared" si="8"/>
        <v>1.3800000000000008</v>
      </c>
      <c r="M135" s="2">
        <f t="shared" si="9"/>
        <v>0.961700000000001</v>
      </c>
      <c r="S135">
        <v>1</v>
      </c>
      <c r="T135">
        <f t="shared" si="6"/>
        <v>1.3800000000000008</v>
      </c>
    </row>
    <row r="136" spans="9:20" x14ac:dyDescent="0.25">
      <c r="I136">
        <v>129</v>
      </c>
      <c r="J136" s="6">
        <f t="shared" si="7"/>
        <v>0.43000000000000005</v>
      </c>
      <c r="K136" s="4">
        <f t="shared" si="11"/>
        <v>-18</v>
      </c>
      <c r="L136" s="2">
        <f t="shared" si="8"/>
        <v>1.3200000000000007</v>
      </c>
      <c r="M136" s="2">
        <f t="shared" si="9"/>
        <v>0.96600000000000097</v>
      </c>
      <c r="S136">
        <v>1</v>
      </c>
      <c r="T136">
        <f t="shared" ref="T136:T157" si="12">L136*S136</f>
        <v>1.3200000000000007</v>
      </c>
    </row>
    <row r="137" spans="9:20" x14ac:dyDescent="0.25">
      <c r="I137">
        <v>130</v>
      </c>
      <c r="J137" s="6">
        <f t="shared" ref="J137:J157" si="13">$C$25*(ROW(J137)-7)</f>
        <v>0.43333333333333335</v>
      </c>
      <c r="K137" s="4">
        <f t="shared" si="11"/>
        <v>-18</v>
      </c>
      <c r="L137" s="2">
        <f t="shared" ref="L137:L157" si="14">K137*$C$25 +L136</f>
        <v>1.2600000000000007</v>
      </c>
      <c r="M137" s="2">
        <f t="shared" ref="M137:M157" si="15">M136+L137*$C$25 +0.5*K137*$C$25*$C$25</f>
        <v>0.97010000000000096</v>
      </c>
      <c r="S137">
        <v>1</v>
      </c>
      <c r="T137">
        <f t="shared" si="12"/>
        <v>1.2600000000000007</v>
      </c>
    </row>
    <row r="138" spans="9:20" x14ac:dyDescent="0.25">
      <c r="I138">
        <v>131</v>
      </c>
      <c r="J138" s="6">
        <f t="shared" si="13"/>
        <v>0.4366666666666667</v>
      </c>
      <c r="K138" s="4">
        <f t="shared" si="11"/>
        <v>-18</v>
      </c>
      <c r="L138" s="2">
        <f t="shared" si="14"/>
        <v>1.2000000000000006</v>
      </c>
      <c r="M138" s="2">
        <f t="shared" si="15"/>
        <v>0.97400000000000098</v>
      </c>
      <c r="S138">
        <v>1</v>
      </c>
      <c r="T138">
        <f t="shared" si="12"/>
        <v>1.2000000000000006</v>
      </c>
    </row>
    <row r="139" spans="9:20" x14ac:dyDescent="0.25">
      <c r="I139">
        <v>132</v>
      </c>
      <c r="J139" s="6">
        <f t="shared" si="13"/>
        <v>0.44</v>
      </c>
      <c r="K139" s="4">
        <f t="shared" si="11"/>
        <v>-18</v>
      </c>
      <c r="L139" s="2">
        <f t="shared" si="14"/>
        <v>1.1400000000000006</v>
      </c>
      <c r="M139" s="2">
        <f t="shared" si="15"/>
        <v>0.97770000000000101</v>
      </c>
      <c r="S139">
        <v>1</v>
      </c>
      <c r="T139">
        <f t="shared" si="12"/>
        <v>1.1400000000000006</v>
      </c>
    </row>
    <row r="140" spans="9:20" x14ac:dyDescent="0.25">
      <c r="I140">
        <v>133</v>
      </c>
      <c r="J140" s="6">
        <f t="shared" si="13"/>
        <v>0.44333333333333336</v>
      </c>
      <c r="K140" s="4">
        <f t="shared" si="11"/>
        <v>-18</v>
      </c>
      <c r="L140" s="2">
        <f t="shared" si="14"/>
        <v>1.0800000000000005</v>
      </c>
      <c r="M140" s="2">
        <f t="shared" si="15"/>
        <v>0.98120000000000107</v>
      </c>
      <c r="S140">
        <v>1</v>
      </c>
      <c r="T140">
        <f t="shared" si="12"/>
        <v>1.0800000000000005</v>
      </c>
    </row>
    <row r="141" spans="9:20" x14ac:dyDescent="0.25">
      <c r="I141">
        <v>134</v>
      </c>
      <c r="J141" s="6">
        <f t="shared" si="13"/>
        <v>0.44666666666666671</v>
      </c>
      <c r="K141" s="4">
        <f t="shared" si="11"/>
        <v>-18</v>
      </c>
      <c r="L141" s="2">
        <f t="shared" si="14"/>
        <v>1.0200000000000005</v>
      </c>
      <c r="M141" s="2">
        <f t="shared" si="15"/>
        <v>0.98450000000000104</v>
      </c>
      <c r="S141">
        <v>1</v>
      </c>
      <c r="T141">
        <f t="shared" si="12"/>
        <v>1.0200000000000005</v>
      </c>
    </row>
    <row r="142" spans="9:20" x14ac:dyDescent="0.25">
      <c r="I142">
        <v>135</v>
      </c>
      <c r="J142" s="6">
        <f t="shared" si="13"/>
        <v>0.45</v>
      </c>
      <c r="K142" s="4">
        <f t="shared" si="11"/>
        <v>-18</v>
      </c>
      <c r="L142" s="2">
        <f t="shared" si="14"/>
        <v>0.96000000000000041</v>
      </c>
      <c r="M142" s="2">
        <f t="shared" si="15"/>
        <v>0.98760000000000103</v>
      </c>
      <c r="S142">
        <v>1</v>
      </c>
      <c r="T142">
        <f t="shared" si="12"/>
        <v>0.96000000000000041</v>
      </c>
    </row>
    <row r="143" spans="9:20" x14ac:dyDescent="0.25">
      <c r="I143">
        <v>136</v>
      </c>
      <c r="J143" s="6">
        <f t="shared" si="13"/>
        <v>0.45333333333333337</v>
      </c>
      <c r="K143" s="4">
        <f t="shared" si="11"/>
        <v>-18</v>
      </c>
      <c r="L143" s="2">
        <f t="shared" si="14"/>
        <v>0.90000000000000036</v>
      </c>
      <c r="M143" s="2">
        <f t="shared" si="15"/>
        <v>0.99050000000000105</v>
      </c>
      <c r="S143">
        <v>1</v>
      </c>
      <c r="T143">
        <f t="shared" si="12"/>
        <v>0.90000000000000036</v>
      </c>
    </row>
    <row r="144" spans="9:20" x14ac:dyDescent="0.25">
      <c r="I144">
        <v>137</v>
      </c>
      <c r="J144" s="6">
        <f t="shared" si="13"/>
        <v>0.45666666666666672</v>
      </c>
      <c r="K144" s="4">
        <f t="shared" si="11"/>
        <v>-18</v>
      </c>
      <c r="L144" s="2">
        <f t="shared" si="14"/>
        <v>0.8400000000000003</v>
      </c>
      <c r="M144" s="2">
        <f t="shared" si="15"/>
        <v>0.99320000000000108</v>
      </c>
      <c r="S144">
        <v>1</v>
      </c>
      <c r="T144">
        <f t="shared" si="12"/>
        <v>0.8400000000000003</v>
      </c>
    </row>
    <row r="145" spans="9:20" x14ac:dyDescent="0.25">
      <c r="I145">
        <v>138</v>
      </c>
      <c r="J145" s="6">
        <f t="shared" si="13"/>
        <v>0.46</v>
      </c>
      <c r="K145" s="4">
        <f t="shared" si="11"/>
        <v>-18</v>
      </c>
      <c r="L145" s="2">
        <f t="shared" si="14"/>
        <v>0.78000000000000025</v>
      </c>
      <c r="M145" s="2">
        <f t="shared" si="15"/>
        <v>0.99570000000000114</v>
      </c>
      <c r="S145">
        <v>1</v>
      </c>
      <c r="T145">
        <f t="shared" si="12"/>
        <v>0.78000000000000025</v>
      </c>
    </row>
    <row r="146" spans="9:20" x14ac:dyDescent="0.25">
      <c r="I146">
        <v>139</v>
      </c>
      <c r="J146" s="6">
        <f t="shared" si="13"/>
        <v>0.46333333333333337</v>
      </c>
      <c r="K146" s="4">
        <f t="shared" si="11"/>
        <v>-18</v>
      </c>
      <c r="L146" s="2">
        <f t="shared" si="14"/>
        <v>0.7200000000000002</v>
      </c>
      <c r="M146" s="2">
        <f t="shared" si="15"/>
        <v>0.99800000000000111</v>
      </c>
      <c r="S146">
        <v>1</v>
      </c>
      <c r="T146">
        <f t="shared" si="12"/>
        <v>0.7200000000000002</v>
      </c>
    </row>
    <row r="147" spans="9:20" x14ac:dyDescent="0.25">
      <c r="I147">
        <v>140</v>
      </c>
      <c r="J147" s="6">
        <f t="shared" si="13"/>
        <v>0.46666666666666667</v>
      </c>
      <c r="K147" s="4">
        <f t="shared" si="11"/>
        <v>-18</v>
      </c>
      <c r="L147" s="2">
        <f t="shared" si="14"/>
        <v>0.66000000000000014</v>
      </c>
      <c r="M147" s="2">
        <f t="shared" si="15"/>
        <v>1.0001000000000011</v>
      </c>
      <c r="S147">
        <v>1</v>
      </c>
      <c r="T147">
        <f t="shared" si="12"/>
        <v>0.66000000000000014</v>
      </c>
    </row>
    <row r="148" spans="9:20" x14ac:dyDescent="0.25">
      <c r="I148">
        <v>141</v>
      </c>
      <c r="J148" s="6">
        <f t="shared" si="13"/>
        <v>0.47000000000000003</v>
      </c>
      <c r="K148" s="4">
        <f t="shared" si="11"/>
        <v>-18</v>
      </c>
      <c r="L148" s="2">
        <f t="shared" si="14"/>
        <v>0.60000000000000009</v>
      </c>
      <c r="M148" s="2">
        <f t="shared" si="15"/>
        <v>1.0020000000000011</v>
      </c>
      <c r="S148">
        <v>1</v>
      </c>
      <c r="T148">
        <f t="shared" si="12"/>
        <v>0.60000000000000009</v>
      </c>
    </row>
    <row r="149" spans="9:20" x14ac:dyDescent="0.25">
      <c r="I149">
        <v>142</v>
      </c>
      <c r="J149" s="6">
        <f t="shared" si="13"/>
        <v>0.47333333333333338</v>
      </c>
      <c r="K149" s="4">
        <f t="shared" si="11"/>
        <v>-18</v>
      </c>
      <c r="L149" s="2">
        <f t="shared" si="14"/>
        <v>0.54</v>
      </c>
      <c r="M149" s="2">
        <f t="shared" si="15"/>
        <v>1.0037000000000011</v>
      </c>
      <c r="S149">
        <v>1</v>
      </c>
      <c r="T149">
        <f t="shared" si="12"/>
        <v>0.54</v>
      </c>
    </row>
    <row r="150" spans="9:20" x14ac:dyDescent="0.25">
      <c r="I150">
        <v>143</v>
      </c>
      <c r="J150" s="6">
        <f t="shared" si="13"/>
        <v>0.47666666666666668</v>
      </c>
      <c r="K150" s="4">
        <f t="shared" si="11"/>
        <v>-18</v>
      </c>
      <c r="L150" s="2">
        <f t="shared" si="14"/>
        <v>0.48000000000000004</v>
      </c>
      <c r="M150" s="2">
        <f t="shared" si="15"/>
        <v>1.0052000000000012</v>
      </c>
      <c r="S150">
        <v>1</v>
      </c>
      <c r="T150">
        <f t="shared" si="12"/>
        <v>0.48000000000000004</v>
      </c>
    </row>
    <row r="151" spans="9:20" x14ac:dyDescent="0.25">
      <c r="I151">
        <v>144</v>
      </c>
      <c r="J151" s="6">
        <f t="shared" si="13"/>
        <v>0.48000000000000004</v>
      </c>
      <c r="K151" s="4">
        <f t="shared" si="11"/>
        <v>-18</v>
      </c>
      <c r="L151" s="2">
        <f t="shared" si="14"/>
        <v>0.42000000000000004</v>
      </c>
      <c r="M151" s="2">
        <f t="shared" si="15"/>
        <v>1.0065000000000013</v>
      </c>
      <c r="S151">
        <v>1</v>
      </c>
      <c r="T151">
        <f t="shared" si="12"/>
        <v>0.42000000000000004</v>
      </c>
    </row>
    <row r="152" spans="9:20" x14ac:dyDescent="0.25">
      <c r="I152">
        <v>145</v>
      </c>
      <c r="J152" s="6">
        <f t="shared" si="13"/>
        <v>0.48333333333333334</v>
      </c>
      <c r="K152" s="4">
        <f t="shared" si="11"/>
        <v>-18</v>
      </c>
      <c r="L152" s="2">
        <f t="shared" si="14"/>
        <v>0.36000000000000004</v>
      </c>
      <c r="M152" s="2">
        <f t="shared" si="15"/>
        <v>1.0076000000000014</v>
      </c>
      <c r="S152">
        <v>1</v>
      </c>
      <c r="T152">
        <f t="shared" si="12"/>
        <v>0.36000000000000004</v>
      </c>
    </row>
    <row r="153" spans="9:20" x14ac:dyDescent="0.25">
      <c r="I153">
        <v>146</v>
      </c>
      <c r="J153" s="6">
        <f t="shared" si="13"/>
        <v>0.48666666666666669</v>
      </c>
      <c r="K153" s="4">
        <f t="shared" si="11"/>
        <v>-18</v>
      </c>
      <c r="L153" s="2">
        <f t="shared" si="14"/>
        <v>0.30000000000000004</v>
      </c>
      <c r="M153" s="2">
        <f t="shared" si="15"/>
        <v>1.0085000000000013</v>
      </c>
      <c r="S153">
        <v>1</v>
      </c>
      <c r="T153">
        <f t="shared" si="12"/>
        <v>0.30000000000000004</v>
      </c>
    </row>
    <row r="154" spans="9:20" x14ac:dyDescent="0.25">
      <c r="I154">
        <v>147</v>
      </c>
      <c r="J154" s="6">
        <f t="shared" si="13"/>
        <v>0.49000000000000005</v>
      </c>
      <c r="K154" s="4">
        <f t="shared" si="11"/>
        <v>-18</v>
      </c>
      <c r="L154" s="2">
        <f t="shared" si="14"/>
        <v>0.24000000000000005</v>
      </c>
      <c r="M154" s="2">
        <f t="shared" si="15"/>
        <v>1.0092000000000012</v>
      </c>
      <c r="S154">
        <v>1</v>
      </c>
      <c r="T154">
        <f t="shared" si="12"/>
        <v>0.24000000000000005</v>
      </c>
    </row>
    <row r="155" spans="9:20" x14ac:dyDescent="0.25">
      <c r="I155">
        <v>148</v>
      </c>
      <c r="J155" s="6">
        <f t="shared" si="13"/>
        <v>0.49333333333333335</v>
      </c>
      <c r="K155" s="4">
        <f t="shared" si="11"/>
        <v>-18</v>
      </c>
      <c r="L155" s="2">
        <f t="shared" si="14"/>
        <v>0.18000000000000005</v>
      </c>
      <c r="M155" s="2">
        <f t="shared" si="15"/>
        <v>1.0097000000000012</v>
      </c>
      <c r="S155">
        <v>1</v>
      </c>
      <c r="T155">
        <f t="shared" si="12"/>
        <v>0.18000000000000005</v>
      </c>
    </row>
    <row r="156" spans="9:20" x14ac:dyDescent="0.25">
      <c r="I156">
        <v>149</v>
      </c>
      <c r="J156" s="6">
        <f t="shared" si="13"/>
        <v>0.4966666666666667</v>
      </c>
      <c r="K156" s="4">
        <f t="shared" si="11"/>
        <v>-18</v>
      </c>
      <c r="L156" s="2">
        <f t="shared" si="14"/>
        <v>0.12000000000000005</v>
      </c>
      <c r="M156" s="2">
        <f t="shared" si="15"/>
        <v>1.0100000000000011</v>
      </c>
      <c r="S156">
        <v>1</v>
      </c>
      <c r="T156">
        <f t="shared" si="12"/>
        <v>0.12000000000000005</v>
      </c>
    </row>
    <row r="157" spans="9:20" x14ac:dyDescent="0.25">
      <c r="I157">
        <v>150</v>
      </c>
      <c r="J157" s="6">
        <f t="shared" si="13"/>
        <v>0.5</v>
      </c>
      <c r="K157" s="4">
        <f t="shared" si="11"/>
        <v>-18</v>
      </c>
      <c r="L157" s="2">
        <f t="shared" si="14"/>
        <v>6.0000000000000046E-2</v>
      </c>
      <c r="M157" s="2">
        <f t="shared" si="15"/>
        <v>1.0101000000000011</v>
      </c>
      <c r="S157">
        <v>1</v>
      </c>
      <c r="T157">
        <f t="shared" si="12"/>
        <v>6.0000000000000046E-2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5C3E-2A2D-44BB-AE25-E74DB90006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F5B-3CD8-474C-8E79-597EA3BE0CDD}">
  <dimension ref="E4:V157"/>
  <sheetViews>
    <sheetView topLeftCell="C1" zoomScale="85" zoomScaleNormal="85" workbookViewId="0">
      <selection activeCell="U8" sqref="U8"/>
    </sheetView>
  </sheetViews>
  <sheetFormatPr defaultRowHeight="15" x14ac:dyDescent="0.25"/>
  <cols>
    <col min="11" max="11" width="20.140625" bestFit="1" customWidth="1"/>
    <col min="12" max="12" width="12.7109375" bestFit="1" customWidth="1"/>
    <col min="13" max="13" width="14.5703125" bestFit="1" customWidth="1"/>
    <col min="14" max="14" width="20" bestFit="1" customWidth="1"/>
    <col min="15" max="15" width="12.28515625" bestFit="1" customWidth="1"/>
    <col min="16" max="16" width="14.140625" bestFit="1" customWidth="1"/>
    <col min="19" max="19" width="12.28515625" bestFit="1" customWidth="1"/>
    <col min="21" max="21" width="12.28515625" bestFit="1" customWidth="1"/>
  </cols>
  <sheetData>
    <row r="4" spans="5:22" x14ac:dyDescent="0.25">
      <c r="K4" t="s">
        <v>20</v>
      </c>
      <c r="S4" t="s">
        <v>21</v>
      </c>
    </row>
    <row r="5" spans="5:22" x14ac:dyDescent="0.25">
      <c r="K5" t="s">
        <v>22</v>
      </c>
      <c r="N5" t="s">
        <v>23</v>
      </c>
      <c r="S5" t="s">
        <v>22</v>
      </c>
      <c r="U5" t="s">
        <v>23</v>
      </c>
    </row>
    <row r="6" spans="5:22" x14ac:dyDescent="0.25">
      <c r="I6" t="str">
        <f>profile!I6</f>
        <v>index</v>
      </c>
      <c r="J6" t="str">
        <f>profile!J6</f>
        <v>time</v>
      </c>
      <c r="K6" s="7" t="str">
        <f>profile!K6</f>
        <v>acceleration [rad/s2]</v>
      </c>
      <c r="L6" s="7" t="str">
        <f>profile!L6</f>
        <v>speed[rad/s]</v>
      </c>
      <c r="M6" s="7" t="str">
        <f>profile!M6</f>
        <v>position [rads]</v>
      </c>
      <c r="N6" s="9" t="str">
        <f>K6</f>
        <v>acceleration [rad/s2]</v>
      </c>
      <c r="O6" s="9" t="str">
        <f t="shared" ref="O6:P6" si="0">L6</f>
        <v>speed[rad/s]</v>
      </c>
      <c r="P6" s="9" t="str">
        <f t="shared" si="0"/>
        <v>position [rads]</v>
      </c>
      <c r="S6" s="8" t="str">
        <f>profile!S6</f>
        <v>torque [N/m]</v>
      </c>
      <c r="T6" s="8" t="str">
        <f>profile!T6</f>
        <v>Power</v>
      </c>
      <c r="U6" s="10" t="str">
        <f>S6</f>
        <v>torque [N/m]</v>
      </c>
      <c r="V6" s="10" t="str">
        <f>T6</f>
        <v>Power</v>
      </c>
    </row>
    <row r="7" spans="5:22" x14ac:dyDescent="0.25">
      <c r="I7">
        <f>profile!I7</f>
        <v>0</v>
      </c>
      <c r="J7">
        <f>profile!J7</f>
        <v>0</v>
      </c>
      <c r="K7">
        <f>profile!K7</f>
        <v>18</v>
      </c>
      <c r="L7">
        <f>profile!L7</f>
        <v>0</v>
      </c>
      <c r="M7">
        <f>profile!M7</f>
        <v>0</v>
      </c>
      <c r="N7">
        <f>K7/$E$12</f>
        <v>18</v>
      </c>
      <c r="O7">
        <f t="shared" ref="O7:P7" si="1">L7/$E$12</f>
        <v>0</v>
      </c>
      <c r="P7">
        <f t="shared" si="1"/>
        <v>0</v>
      </c>
      <c r="S7">
        <f>profile!$S$7</f>
        <v>1</v>
      </c>
      <c r="T7">
        <f>S7*L7</f>
        <v>0</v>
      </c>
      <c r="U7">
        <f>($E$9*((O8-O7)/(J8-J7)) +$E$12*S7+$E$14)/($E$16/100)</f>
        <v>2.1799999999999997</v>
      </c>
      <c r="V7">
        <f>U7*O7</f>
        <v>0</v>
      </c>
    </row>
    <row r="8" spans="5:22" x14ac:dyDescent="0.25">
      <c r="E8" t="s">
        <v>16</v>
      </c>
      <c r="I8">
        <f>profile!I8</f>
        <v>1</v>
      </c>
      <c r="J8">
        <f>profile!J8</f>
        <v>3.3333333333333335E-3</v>
      </c>
      <c r="K8">
        <f>profile!K8</f>
        <v>18</v>
      </c>
      <c r="L8">
        <f>profile!L8</f>
        <v>6.0000000000000005E-2</v>
      </c>
      <c r="M8">
        <f>profile!M8</f>
        <v>3.0000000000000003E-4</v>
      </c>
      <c r="N8">
        <f t="shared" ref="N8:N71" si="2">K8/$E$12</f>
        <v>18</v>
      </c>
      <c r="O8">
        <f t="shared" ref="O8:O71" si="3">L8/$E$12</f>
        <v>6.0000000000000005E-2</v>
      </c>
      <c r="P8">
        <f t="shared" ref="P8:P71" si="4">M8/$E$12</f>
        <v>3.0000000000000003E-4</v>
      </c>
      <c r="S8">
        <f>profile!$S$7</f>
        <v>1</v>
      </c>
      <c r="T8">
        <f t="shared" ref="T8:T71" si="5">S8*L8</f>
        <v>6.0000000000000005E-2</v>
      </c>
      <c r="U8">
        <f>($E$9*((O8-O7)/(J8-J7)) +$E$12*S8+$E$14)/($E$16/100)</f>
        <v>2.1799999999999997</v>
      </c>
      <c r="V8">
        <f t="shared" ref="V8:V71" si="6">U8*O8</f>
        <v>0.1308</v>
      </c>
    </row>
    <row r="9" spans="5:22" x14ac:dyDescent="0.25">
      <c r="E9">
        <v>0.01</v>
      </c>
      <c r="I9">
        <f>profile!I9</f>
        <v>2</v>
      </c>
      <c r="J9">
        <f>profile!J9</f>
        <v>6.6666666666666671E-3</v>
      </c>
      <c r="K9">
        <f>profile!K9</f>
        <v>18</v>
      </c>
      <c r="L9">
        <f>profile!L9</f>
        <v>0.12000000000000001</v>
      </c>
      <c r="M9">
        <f>profile!M9</f>
        <v>8.0000000000000015E-4</v>
      </c>
      <c r="N9">
        <f t="shared" si="2"/>
        <v>18</v>
      </c>
      <c r="O9">
        <f t="shared" si="3"/>
        <v>0.12000000000000001</v>
      </c>
      <c r="P9">
        <f t="shared" si="4"/>
        <v>8.0000000000000015E-4</v>
      </c>
      <c r="S9">
        <f>profile!$S$7</f>
        <v>1</v>
      </c>
      <c r="T9">
        <f t="shared" si="5"/>
        <v>0.12000000000000001</v>
      </c>
      <c r="U9">
        <f t="shared" ref="U9:U72" si="7">($E$9*((O9-O8)/(J9-J8)) +$E$12*S9+$E$14)/($E$16/100)</f>
        <v>2.1799999999999997</v>
      </c>
      <c r="V9">
        <f t="shared" si="6"/>
        <v>0.2616</v>
      </c>
    </row>
    <row r="10" spans="5:22" x14ac:dyDescent="0.25">
      <c r="I10">
        <f>profile!I10</f>
        <v>3</v>
      </c>
      <c r="J10">
        <f>profile!J10</f>
        <v>0.01</v>
      </c>
      <c r="K10">
        <f>profile!K10</f>
        <v>18</v>
      </c>
      <c r="L10">
        <f>profile!L10</f>
        <v>0.18000000000000002</v>
      </c>
      <c r="M10">
        <f>profile!M10</f>
        <v>1.5000000000000002E-3</v>
      </c>
      <c r="N10">
        <f t="shared" si="2"/>
        <v>18</v>
      </c>
      <c r="O10">
        <f t="shared" si="3"/>
        <v>0.18000000000000002</v>
      </c>
      <c r="P10">
        <f t="shared" si="4"/>
        <v>1.5000000000000002E-3</v>
      </c>
      <c r="S10">
        <f>profile!$S$7</f>
        <v>1</v>
      </c>
      <c r="T10">
        <f t="shared" si="5"/>
        <v>0.18000000000000002</v>
      </c>
      <c r="U10">
        <f t="shared" si="7"/>
        <v>2.1800000000000002</v>
      </c>
      <c r="V10">
        <f t="shared" si="6"/>
        <v>0.39240000000000008</v>
      </c>
    </row>
    <row r="11" spans="5:22" x14ac:dyDescent="0.25">
      <c r="E11" t="s">
        <v>17</v>
      </c>
      <c r="I11">
        <f>profile!I11</f>
        <v>4</v>
      </c>
      <c r="J11">
        <f>profile!J11</f>
        <v>1.3333333333333334E-2</v>
      </c>
      <c r="K11">
        <f>profile!K11</f>
        <v>18</v>
      </c>
      <c r="L11">
        <f>profile!L11</f>
        <v>0.24000000000000002</v>
      </c>
      <c r="M11">
        <f>profile!M11</f>
        <v>2.4000000000000002E-3</v>
      </c>
      <c r="N11">
        <f t="shared" si="2"/>
        <v>18</v>
      </c>
      <c r="O11">
        <f t="shared" si="3"/>
        <v>0.24000000000000002</v>
      </c>
      <c r="P11">
        <f t="shared" si="4"/>
        <v>2.4000000000000002E-3</v>
      </c>
      <c r="S11">
        <f>profile!$S$7</f>
        <v>1</v>
      </c>
      <c r="T11">
        <f t="shared" si="5"/>
        <v>0.24000000000000002</v>
      </c>
      <c r="U11">
        <f t="shared" si="7"/>
        <v>2.1799999999999997</v>
      </c>
      <c r="V11">
        <f t="shared" si="6"/>
        <v>0.5232</v>
      </c>
    </row>
    <row r="12" spans="5:22" x14ac:dyDescent="0.25">
      <c r="E12">
        <v>1</v>
      </c>
      <c r="I12">
        <f>profile!I12</f>
        <v>5</v>
      </c>
      <c r="J12">
        <f>profile!J12</f>
        <v>1.6666666666666666E-2</v>
      </c>
      <c r="K12">
        <f>profile!K12</f>
        <v>18</v>
      </c>
      <c r="L12">
        <f>profile!L12</f>
        <v>0.30000000000000004</v>
      </c>
      <c r="M12">
        <f>profile!M12</f>
        <v>3.5000000000000001E-3</v>
      </c>
      <c r="N12">
        <f t="shared" si="2"/>
        <v>18</v>
      </c>
      <c r="O12">
        <f t="shared" si="3"/>
        <v>0.30000000000000004</v>
      </c>
      <c r="P12">
        <f t="shared" si="4"/>
        <v>3.5000000000000001E-3</v>
      </c>
      <c r="S12">
        <f>profile!$S$7</f>
        <v>1</v>
      </c>
      <c r="T12">
        <f t="shared" si="5"/>
        <v>0.30000000000000004</v>
      </c>
      <c r="U12">
        <f t="shared" si="7"/>
        <v>2.1800000000000002</v>
      </c>
      <c r="V12">
        <f t="shared" si="6"/>
        <v>0.65400000000000014</v>
      </c>
    </row>
    <row r="13" spans="5:22" x14ac:dyDescent="0.25">
      <c r="E13" t="s">
        <v>18</v>
      </c>
      <c r="I13">
        <f>profile!I13</f>
        <v>6</v>
      </c>
      <c r="J13">
        <f>profile!J13</f>
        <v>0.02</v>
      </c>
      <c r="K13">
        <f>profile!K13</f>
        <v>18</v>
      </c>
      <c r="L13">
        <f>profile!L13</f>
        <v>0.36000000000000004</v>
      </c>
      <c r="M13">
        <f>profile!M13</f>
        <v>4.8000000000000004E-3</v>
      </c>
      <c r="N13">
        <f t="shared" si="2"/>
        <v>18</v>
      </c>
      <c r="O13">
        <f t="shared" si="3"/>
        <v>0.36000000000000004</v>
      </c>
      <c r="P13">
        <f t="shared" si="4"/>
        <v>4.8000000000000004E-3</v>
      </c>
      <c r="S13">
        <f>profile!$S$7</f>
        <v>1</v>
      </c>
      <c r="T13">
        <f t="shared" si="5"/>
        <v>0.36000000000000004</v>
      </c>
      <c r="U13">
        <f t="shared" si="7"/>
        <v>2.1799999999999997</v>
      </c>
      <c r="V13">
        <f t="shared" si="6"/>
        <v>0.78479999999999994</v>
      </c>
    </row>
    <row r="14" spans="5:22" x14ac:dyDescent="0.25">
      <c r="E14">
        <v>1</v>
      </c>
      <c r="I14">
        <f>profile!I14</f>
        <v>7</v>
      </c>
      <c r="J14">
        <f>profile!J14</f>
        <v>2.3333333333333334E-2</v>
      </c>
      <c r="K14">
        <f>profile!K14</f>
        <v>18</v>
      </c>
      <c r="L14">
        <f>profile!L14</f>
        <v>0.42000000000000004</v>
      </c>
      <c r="M14">
        <f>profile!M14</f>
        <v>6.3000000000000009E-3</v>
      </c>
      <c r="N14">
        <f t="shared" si="2"/>
        <v>18</v>
      </c>
      <c r="O14">
        <f t="shared" si="3"/>
        <v>0.42000000000000004</v>
      </c>
      <c r="P14">
        <f t="shared" si="4"/>
        <v>6.3000000000000009E-3</v>
      </c>
      <c r="S14">
        <f>profile!$S$7</f>
        <v>1</v>
      </c>
      <c r="T14">
        <f t="shared" si="5"/>
        <v>0.42000000000000004</v>
      </c>
      <c r="U14">
        <f t="shared" si="7"/>
        <v>2.1799999999999997</v>
      </c>
      <c r="V14">
        <f t="shared" si="6"/>
        <v>0.91559999999999997</v>
      </c>
    </row>
    <row r="15" spans="5:22" x14ac:dyDescent="0.25">
      <c r="E15" t="s">
        <v>24</v>
      </c>
      <c r="I15">
        <f>profile!I15</f>
        <v>8</v>
      </c>
      <c r="J15">
        <f>profile!J15</f>
        <v>2.6666666666666668E-2</v>
      </c>
      <c r="K15">
        <f>profile!K15</f>
        <v>18</v>
      </c>
      <c r="L15">
        <f>profile!L15</f>
        <v>0.48000000000000004</v>
      </c>
      <c r="M15">
        <f>profile!M15</f>
        <v>8.0000000000000002E-3</v>
      </c>
      <c r="N15">
        <f t="shared" si="2"/>
        <v>18</v>
      </c>
      <c r="O15">
        <f t="shared" si="3"/>
        <v>0.48000000000000004</v>
      </c>
      <c r="P15">
        <f t="shared" si="4"/>
        <v>8.0000000000000002E-3</v>
      </c>
      <c r="S15">
        <f>profile!$S$7</f>
        <v>1</v>
      </c>
      <c r="T15">
        <f t="shared" si="5"/>
        <v>0.48000000000000004</v>
      </c>
      <c r="U15">
        <f t="shared" si="7"/>
        <v>2.1799999999999997</v>
      </c>
      <c r="V15">
        <f t="shared" si="6"/>
        <v>1.0464</v>
      </c>
    </row>
    <row r="16" spans="5:22" x14ac:dyDescent="0.25">
      <c r="E16">
        <v>100</v>
      </c>
      <c r="I16">
        <f>profile!I16</f>
        <v>9</v>
      </c>
      <c r="J16">
        <f>profile!J16</f>
        <v>3.0000000000000002E-2</v>
      </c>
      <c r="K16">
        <f>profile!K16</f>
        <v>18</v>
      </c>
      <c r="L16">
        <f>profile!L16</f>
        <v>0.54</v>
      </c>
      <c r="M16">
        <f>profile!M16</f>
        <v>9.8999999999999991E-3</v>
      </c>
      <c r="N16">
        <f t="shared" si="2"/>
        <v>18</v>
      </c>
      <c r="O16">
        <f t="shared" si="3"/>
        <v>0.54</v>
      </c>
      <c r="P16">
        <f t="shared" si="4"/>
        <v>9.8999999999999991E-3</v>
      </c>
      <c r="S16">
        <f>profile!$S$7</f>
        <v>1</v>
      </c>
      <c r="T16">
        <f t="shared" si="5"/>
        <v>0.54</v>
      </c>
      <c r="U16">
        <f t="shared" si="7"/>
        <v>2.1799999999999997</v>
      </c>
      <c r="V16">
        <f t="shared" si="6"/>
        <v>1.1772</v>
      </c>
    </row>
    <row r="17" spans="9:22" x14ac:dyDescent="0.25">
      <c r="I17">
        <f>profile!I17</f>
        <v>10</v>
      </c>
      <c r="J17">
        <f>profile!J17</f>
        <v>3.3333333333333333E-2</v>
      </c>
      <c r="K17">
        <f>profile!K17</f>
        <v>18</v>
      </c>
      <c r="L17">
        <f>profile!L17</f>
        <v>0.60000000000000009</v>
      </c>
      <c r="M17">
        <f>profile!M17</f>
        <v>1.1999999999999999E-2</v>
      </c>
      <c r="N17">
        <f t="shared" si="2"/>
        <v>18</v>
      </c>
      <c r="O17">
        <f t="shared" si="3"/>
        <v>0.60000000000000009</v>
      </c>
      <c r="P17">
        <f t="shared" si="4"/>
        <v>1.1999999999999999E-2</v>
      </c>
      <c r="S17">
        <f>profile!$S$7</f>
        <v>1</v>
      </c>
      <c r="T17">
        <f t="shared" si="5"/>
        <v>0.60000000000000009</v>
      </c>
      <c r="U17">
        <f t="shared" si="7"/>
        <v>2.1800000000000006</v>
      </c>
      <c r="V17">
        <f t="shared" si="6"/>
        <v>1.3080000000000005</v>
      </c>
    </row>
    <row r="18" spans="9:22" x14ac:dyDescent="0.25">
      <c r="I18">
        <f>profile!I18</f>
        <v>11</v>
      </c>
      <c r="J18">
        <f>profile!J18</f>
        <v>3.6666666666666667E-2</v>
      </c>
      <c r="K18">
        <f>profile!K18</f>
        <v>18</v>
      </c>
      <c r="L18">
        <f>profile!L18</f>
        <v>0.66000000000000014</v>
      </c>
      <c r="M18">
        <f>profile!M18</f>
        <v>1.4299999999999998E-2</v>
      </c>
      <c r="N18">
        <f t="shared" si="2"/>
        <v>18</v>
      </c>
      <c r="O18">
        <f t="shared" si="3"/>
        <v>0.66000000000000014</v>
      </c>
      <c r="P18">
        <f t="shared" si="4"/>
        <v>1.4299999999999998E-2</v>
      </c>
      <c r="S18">
        <f>profile!$S$7</f>
        <v>1</v>
      </c>
      <c r="T18">
        <f t="shared" si="5"/>
        <v>0.66000000000000014</v>
      </c>
      <c r="U18">
        <f t="shared" si="7"/>
        <v>2.1800000000000002</v>
      </c>
      <c r="V18">
        <f t="shared" si="6"/>
        <v>1.4388000000000005</v>
      </c>
    </row>
    <row r="19" spans="9:22" x14ac:dyDescent="0.25">
      <c r="I19">
        <f>profile!I19</f>
        <v>12</v>
      </c>
      <c r="J19">
        <f>profile!J19</f>
        <v>0.04</v>
      </c>
      <c r="K19">
        <f>profile!K19</f>
        <v>18</v>
      </c>
      <c r="L19">
        <f>profile!L19</f>
        <v>0.7200000000000002</v>
      </c>
      <c r="M19">
        <f>profile!M19</f>
        <v>1.6799999999999999E-2</v>
      </c>
      <c r="N19">
        <f t="shared" si="2"/>
        <v>18</v>
      </c>
      <c r="O19">
        <f t="shared" si="3"/>
        <v>0.7200000000000002</v>
      </c>
      <c r="P19">
        <f t="shared" si="4"/>
        <v>1.6799999999999999E-2</v>
      </c>
      <c r="S19">
        <f>profile!$S$7</f>
        <v>1</v>
      </c>
      <c r="T19">
        <f t="shared" si="5"/>
        <v>0.7200000000000002</v>
      </c>
      <c r="U19">
        <f t="shared" si="7"/>
        <v>2.1800000000000002</v>
      </c>
      <c r="V19">
        <f t="shared" si="6"/>
        <v>1.5696000000000006</v>
      </c>
    </row>
    <row r="20" spans="9:22" x14ac:dyDescent="0.25">
      <c r="I20">
        <f>profile!I20</f>
        <v>13</v>
      </c>
      <c r="J20">
        <f>profile!J20</f>
        <v>4.3333333333333335E-2</v>
      </c>
      <c r="K20">
        <f>profile!K20</f>
        <v>18</v>
      </c>
      <c r="L20">
        <f>profile!L20</f>
        <v>0.78000000000000025</v>
      </c>
      <c r="M20">
        <f>profile!M20</f>
        <v>1.95E-2</v>
      </c>
      <c r="N20">
        <f t="shared" si="2"/>
        <v>18</v>
      </c>
      <c r="O20">
        <f t="shared" si="3"/>
        <v>0.78000000000000025</v>
      </c>
      <c r="P20">
        <f t="shared" si="4"/>
        <v>1.95E-2</v>
      </c>
      <c r="S20">
        <f>profile!$S$7</f>
        <v>1</v>
      </c>
      <c r="T20">
        <f t="shared" si="5"/>
        <v>0.78000000000000025</v>
      </c>
      <c r="U20">
        <f t="shared" si="7"/>
        <v>2.1800000000000002</v>
      </c>
      <c r="V20">
        <f t="shared" si="6"/>
        <v>1.7004000000000006</v>
      </c>
    </row>
    <row r="21" spans="9:22" x14ac:dyDescent="0.25">
      <c r="I21">
        <f>profile!I21</f>
        <v>14</v>
      </c>
      <c r="J21">
        <f>profile!J21</f>
        <v>4.6666666666666669E-2</v>
      </c>
      <c r="K21">
        <f>profile!K21</f>
        <v>18</v>
      </c>
      <c r="L21">
        <f>profile!L21</f>
        <v>0.8400000000000003</v>
      </c>
      <c r="M21">
        <f>profile!M21</f>
        <v>2.24E-2</v>
      </c>
      <c r="N21">
        <f t="shared" si="2"/>
        <v>18</v>
      </c>
      <c r="O21">
        <f t="shared" si="3"/>
        <v>0.8400000000000003</v>
      </c>
      <c r="P21">
        <f t="shared" si="4"/>
        <v>2.24E-2</v>
      </c>
      <c r="S21">
        <f>profile!$S$7</f>
        <v>1</v>
      </c>
      <c r="T21">
        <f t="shared" si="5"/>
        <v>0.8400000000000003</v>
      </c>
      <c r="U21">
        <f t="shared" si="7"/>
        <v>2.1800000000000002</v>
      </c>
      <c r="V21">
        <f t="shared" si="6"/>
        <v>1.8312000000000008</v>
      </c>
    </row>
    <row r="22" spans="9:22" x14ac:dyDescent="0.25">
      <c r="I22">
        <f>profile!I22</f>
        <v>15</v>
      </c>
      <c r="J22">
        <f>profile!J22</f>
        <v>0.05</v>
      </c>
      <c r="K22">
        <f>profile!K22</f>
        <v>18</v>
      </c>
      <c r="L22">
        <f>profile!L22</f>
        <v>0.90000000000000036</v>
      </c>
      <c r="M22">
        <f>profile!M22</f>
        <v>2.5500000000000002E-2</v>
      </c>
      <c r="N22">
        <f t="shared" si="2"/>
        <v>18</v>
      </c>
      <c r="O22">
        <f t="shared" si="3"/>
        <v>0.90000000000000036</v>
      </c>
      <c r="P22">
        <f t="shared" si="4"/>
        <v>2.5500000000000002E-2</v>
      </c>
      <c r="S22">
        <f>profile!$S$7</f>
        <v>1</v>
      </c>
      <c r="T22">
        <f t="shared" si="5"/>
        <v>0.90000000000000036</v>
      </c>
      <c r="U22">
        <f t="shared" si="7"/>
        <v>2.1800000000000002</v>
      </c>
      <c r="V22">
        <f t="shared" si="6"/>
        <v>1.9620000000000009</v>
      </c>
    </row>
    <row r="23" spans="9:22" x14ac:dyDescent="0.25">
      <c r="I23">
        <f>profile!I23</f>
        <v>16</v>
      </c>
      <c r="J23">
        <f>profile!J23</f>
        <v>5.3333333333333337E-2</v>
      </c>
      <c r="K23">
        <f>profile!K23</f>
        <v>18</v>
      </c>
      <c r="L23">
        <f>profile!L23</f>
        <v>0.96000000000000041</v>
      </c>
      <c r="M23">
        <f>profile!M23</f>
        <v>2.8800000000000003E-2</v>
      </c>
      <c r="N23">
        <f t="shared" si="2"/>
        <v>18</v>
      </c>
      <c r="O23">
        <f t="shared" si="3"/>
        <v>0.96000000000000041</v>
      </c>
      <c r="P23">
        <f t="shared" si="4"/>
        <v>2.8800000000000003E-2</v>
      </c>
      <c r="S23">
        <f>profile!$S$7</f>
        <v>1</v>
      </c>
      <c r="T23">
        <f t="shared" si="5"/>
        <v>0.96000000000000041</v>
      </c>
      <c r="U23">
        <f t="shared" si="7"/>
        <v>2.1800000000000002</v>
      </c>
      <c r="V23">
        <f t="shared" si="6"/>
        <v>2.0928000000000009</v>
      </c>
    </row>
    <row r="24" spans="9:22" x14ac:dyDescent="0.25">
      <c r="I24">
        <f>profile!I24</f>
        <v>17</v>
      </c>
      <c r="J24">
        <f>profile!J24</f>
        <v>5.6666666666666671E-2</v>
      </c>
      <c r="K24">
        <f>profile!K24</f>
        <v>18</v>
      </c>
      <c r="L24">
        <f>profile!L24</f>
        <v>1.0200000000000005</v>
      </c>
      <c r="M24">
        <f>profile!M24</f>
        <v>3.2300000000000009E-2</v>
      </c>
      <c r="N24">
        <f t="shared" si="2"/>
        <v>18</v>
      </c>
      <c r="O24">
        <f t="shared" si="3"/>
        <v>1.0200000000000005</v>
      </c>
      <c r="P24">
        <f t="shared" si="4"/>
        <v>3.2300000000000009E-2</v>
      </c>
      <c r="S24">
        <f>profile!$S$7</f>
        <v>1</v>
      </c>
      <c r="T24">
        <f t="shared" si="5"/>
        <v>1.0200000000000005</v>
      </c>
      <c r="U24">
        <f t="shared" si="7"/>
        <v>2.1800000000000002</v>
      </c>
      <c r="V24">
        <f t="shared" si="6"/>
        <v>2.2236000000000011</v>
      </c>
    </row>
    <row r="25" spans="9:22" x14ac:dyDescent="0.25">
      <c r="I25">
        <f>profile!I25</f>
        <v>18</v>
      </c>
      <c r="J25">
        <f>profile!J25</f>
        <v>6.0000000000000005E-2</v>
      </c>
      <c r="K25">
        <f>profile!K25</f>
        <v>18</v>
      </c>
      <c r="L25">
        <f>profile!L25</f>
        <v>1.0800000000000005</v>
      </c>
      <c r="M25">
        <f>profile!M25</f>
        <v>3.6000000000000011E-2</v>
      </c>
      <c r="N25">
        <f t="shared" si="2"/>
        <v>18</v>
      </c>
      <c r="O25">
        <f t="shared" si="3"/>
        <v>1.0800000000000005</v>
      </c>
      <c r="P25">
        <f t="shared" si="4"/>
        <v>3.6000000000000011E-2</v>
      </c>
      <c r="S25">
        <f>profile!$S$7</f>
        <v>1</v>
      </c>
      <c r="T25">
        <f t="shared" si="5"/>
        <v>1.0800000000000005</v>
      </c>
      <c r="U25">
        <f t="shared" si="7"/>
        <v>2.1800000000000002</v>
      </c>
      <c r="V25">
        <f t="shared" si="6"/>
        <v>2.3544000000000014</v>
      </c>
    </row>
    <row r="26" spans="9:22" x14ac:dyDescent="0.25">
      <c r="I26">
        <f>profile!I26</f>
        <v>19</v>
      </c>
      <c r="J26">
        <f>profile!J26</f>
        <v>6.3333333333333339E-2</v>
      </c>
      <c r="K26">
        <f>profile!K26</f>
        <v>18</v>
      </c>
      <c r="L26">
        <f>profile!L26</f>
        <v>1.1400000000000006</v>
      </c>
      <c r="M26">
        <f>profile!M26</f>
        <v>3.9900000000000019E-2</v>
      </c>
      <c r="N26">
        <f t="shared" si="2"/>
        <v>18</v>
      </c>
      <c r="O26">
        <f t="shared" si="3"/>
        <v>1.1400000000000006</v>
      </c>
      <c r="P26">
        <f t="shared" si="4"/>
        <v>3.9900000000000019E-2</v>
      </c>
      <c r="S26">
        <f>profile!$S$7</f>
        <v>1</v>
      </c>
      <c r="T26">
        <f t="shared" si="5"/>
        <v>1.1400000000000006</v>
      </c>
      <c r="U26">
        <f t="shared" si="7"/>
        <v>2.1800000000000002</v>
      </c>
      <c r="V26">
        <f t="shared" si="6"/>
        <v>2.4852000000000016</v>
      </c>
    </row>
    <row r="27" spans="9:22" x14ac:dyDescent="0.25">
      <c r="I27">
        <f>profile!I27</f>
        <v>20</v>
      </c>
      <c r="J27">
        <f>profile!J27</f>
        <v>6.6666666666666666E-2</v>
      </c>
      <c r="K27">
        <f>profile!K27</f>
        <v>18</v>
      </c>
      <c r="L27">
        <f>profile!L27</f>
        <v>1.2000000000000006</v>
      </c>
      <c r="M27">
        <f>profile!M27</f>
        <v>4.4000000000000025E-2</v>
      </c>
      <c r="N27">
        <f t="shared" si="2"/>
        <v>18</v>
      </c>
      <c r="O27">
        <f t="shared" si="3"/>
        <v>1.2000000000000006</v>
      </c>
      <c r="P27">
        <f t="shared" si="4"/>
        <v>4.4000000000000025E-2</v>
      </c>
      <c r="S27">
        <f>profile!$S$7</f>
        <v>1</v>
      </c>
      <c r="T27">
        <f t="shared" si="5"/>
        <v>1.2000000000000006</v>
      </c>
      <c r="U27">
        <f t="shared" si="7"/>
        <v>2.1800000000000006</v>
      </c>
      <c r="V27">
        <f t="shared" si="6"/>
        <v>2.6160000000000019</v>
      </c>
    </row>
    <row r="28" spans="9:22" x14ac:dyDescent="0.25">
      <c r="I28">
        <f>profile!I28</f>
        <v>21</v>
      </c>
      <c r="J28">
        <f>profile!J28</f>
        <v>7.0000000000000007E-2</v>
      </c>
      <c r="K28">
        <f>profile!K28</f>
        <v>18</v>
      </c>
      <c r="L28">
        <f>profile!L28</f>
        <v>1.2600000000000007</v>
      </c>
      <c r="M28">
        <f>profile!M28</f>
        <v>4.830000000000003E-2</v>
      </c>
      <c r="N28">
        <f t="shared" si="2"/>
        <v>18</v>
      </c>
      <c r="O28">
        <f t="shared" si="3"/>
        <v>1.2600000000000007</v>
      </c>
      <c r="P28">
        <f t="shared" si="4"/>
        <v>4.830000000000003E-2</v>
      </c>
      <c r="S28">
        <f>profile!$S$7</f>
        <v>1</v>
      </c>
      <c r="T28">
        <f t="shared" si="5"/>
        <v>1.2600000000000007</v>
      </c>
      <c r="U28">
        <f t="shared" si="7"/>
        <v>2.1799999999999997</v>
      </c>
      <c r="V28">
        <f t="shared" si="6"/>
        <v>2.7468000000000012</v>
      </c>
    </row>
    <row r="29" spans="9:22" x14ac:dyDescent="0.25">
      <c r="I29">
        <f>profile!I29</f>
        <v>22</v>
      </c>
      <c r="J29">
        <f>profile!J29</f>
        <v>7.3333333333333334E-2</v>
      </c>
      <c r="K29">
        <f>profile!K29</f>
        <v>18</v>
      </c>
      <c r="L29">
        <f>profile!L29</f>
        <v>1.3200000000000007</v>
      </c>
      <c r="M29">
        <f>profile!M29</f>
        <v>5.2800000000000034E-2</v>
      </c>
      <c r="N29">
        <f t="shared" si="2"/>
        <v>18</v>
      </c>
      <c r="O29">
        <f t="shared" si="3"/>
        <v>1.3200000000000007</v>
      </c>
      <c r="P29">
        <f t="shared" si="4"/>
        <v>5.2800000000000034E-2</v>
      </c>
      <c r="S29">
        <f>profile!$S$7</f>
        <v>1</v>
      </c>
      <c r="T29">
        <f t="shared" si="5"/>
        <v>1.3200000000000007</v>
      </c>
      <c r="U29">
        <f t="shared" si="7"/>
        <v>2.1800000000000006</v>
      </c>
      <c r="V29">
        <f t="shared" si="6"/>
        <v>2.8776000000000024</v>
      </c>
    </row>
    <row r="30" spans="9:22" x14ac:dyDescent="0.25">
      <c r="I30">
        <f>profile!I30</f>
        <v>23</v>
      </c>
      <c r="J30">
        <f>profile!J30</f>
        <v>7.6666666666666675E-2</v>
      </c>
      <c r="K30">
        <f>profile!K30</f>
        <v>18</v>
      </c>
      <c r="L30">
        <f>profile!L30</f>
        <v>1.3800000000000008</v>
      </c>
      <c r="M30">
        <f>profile!M30</f>
        <v>5.7500000000000037E-2</v>
      </c>
      <c r="N30">
        <f t="shared" si="2"/>
        <v>18</v>
      </c>
      <c r="O30">
        <f t="shared" si="3"/>
        <v>1.3800000000000008</v>
      </c>
      <c r="P30">
        <f t="shared" si="4"/>
        <v>5.7500000000000037E-2</v>
      </c>
      <c r="S30">
        <f>profile!$S$7</f>
        <v>1</v>
      </c>
      <c r="T30">
        <f t="shared" si="5"/>
        <v>1.3800000000000008</v>
      </c>
      <c r="U30">
        <f t="shared" si="7"/>
        <v>2.1799999999999997</v>
      </c>
      <c r="V30">
        <f t="shared" si="6"/>
        <v>3.0084000000000013</v>
      </c>
    </row>
    <row r="31" spans="9:22" x14ac:dyDescent="0.25">
      <c r="I31">
        <f>profile!I31</f>
        <v>24</v>
      </c>
      <c r="J31">
        <f>profile!J31</f>
        <v>0.08</v>
      </c>
      <c r="K31">
        <f>profile!K31</f>
        <v>18</v>
      </c>
      <c r="L31">
        <f>profile!L31</f>
        <v>1.4400000000000008</v>
      </c>
      <c r="M31">
        <f>profile!M31</f>
        <v>6.2400000000000046E-2</v>
      </c>
      <c r="N31">
        <f t="shared" si="2"/>
        <v>18</v>
      </c>
      <c r="O31">
        <f t="shared" si="3"/>
        <v>1.4400000000000008</v>
      </c>
      <c r="P31">
        <f t="shared" si="4"/>
        <v>6.2400000000000046E-2</v>
      </c>
      <c r="S31">
        <f>profile!$S$7</f>
        <v>1</v>
      </c>
      <c r="T31">
        <f t="shared" si="5"/>
        <v>1.4400000000000008</v>
      </c>
      <c r="U31">
        <f t="shared" si="7"/>
        <v>2.1800000000000006</v>
      </c>
      <c r="V31">
        <f t="shared" si="6"/>
        <v>3.1392000000000029</v>
      </c>
    </row>
    <row r="32" spans="9:22" x14ac:dyDescent="0.25">
      <c r="I32">
        <f>profile!I32</f>
        <v>25</v>
      </c>
      <c r="J32">
        <f>profile!J32</f>
        <v>8.3333333333333343E-2</v>
      </c>
      <c r="K32">
        <f>profile!K32</f>
        <v>18</v>
      </c>
      <c r="L32">
        <f>profile!L32</f>
        <v>1.5000000000000009</v>
      </c>
      <c r="M32">
        <f>profile!M32</f>
        <v>6.7500000000000046E-2</v>
      </c>
      <c r="N32">
        <f t="shared" si="2"/>
        <v>18</v>
      </c>
      <c r="O32">
        <f t="shared" si="3"/>
        <v>1.5000000000000009</v>
      </c>
      <c r="P32">
        <f t="shared" si="4"/>
        <v>6.7500000000000046E-2</v>
      </c>
      <c r="S32">
        <f>profile!$S$7</f>
        <v>1</v>
      </c>
      <c r="T32">
        <f t="shared" si="5"/>
        <v>1.5000000000000009</v>
      </c>
      <c r="U32">
        <f t="shared" si="7"/>
        <v>2.1799999999999997</v>
      </c>
      <c r="V32">
        <f t="shared" si="6"/>
        <v>3.2700000000000014</v>
      </c>
    </row>
    <row r="33" spans="9:22" x14ac:dyDescent="0.25">
      <c r="I33">
        <f>profile!I33</f>
        <v>26</v>
      </c>
      <c r="J33">
        <f>profile!J33</f>
        <v>8.666666666666667E-2</v>
      </c>
      <c r="K33">
        <f>profile!K33</f>
        <v>18</v>
      </c>
      <c r="L33">
        <f>profile!L33</f>
        <v>1.5600000000000009</v>
      </c>
      <c r="M33">
        <f>profile!M33</f>
        <v>7.2800000000000045E-2</v>
      </c>
      <c r="N33">
        <f t="shared" si="2"/>
        <v>18</v>
      </c>
      <c r="O33">
        <f t="shared" si="3"/>
        <v>1.5600000000000009</v>
      </c>
      <c r="P33">
        <f t="shared" si="4"/>
        <v>7.2800000000000045E-2</v>
      </c>
      <c r="S33">
        <f>profile!$S$7</f>
        <v>1</v>
      </c>
      <c r="T33">
        <f t="shared" si="5"/>
        <v>1.5600000000000009</v>
      </c>
      <c r="U33">
        <f t="shared" si="7"/>
        <v>2.1800000000000006</v>
      </c>
      <c r="V33">
        <f t="shared" si="6"/>
        <v>3.4008000000000029</v>
      </c>
    </row>
    <row r="34" spans="9:22" x14ac:dyDescent="0.25">
      <c r="I34">
        <f>profile!I34</f>
        <v>27</v>
      </c>
      <c r="J34">
        <f>profile!J34</f>
        <v>9.0000000000000011E-2</v>
      </c>
      <c r="K34">
        <f>profile!K34</f>
        <v>18</v>
      </c>
      <c r="L34">
        <f>profile!L34</f>
        <v>1.620000000000001</v>
      </c>
      <c r="M34">
        <f>profile!M34</f>
        <v>7.830000000000005E-2</v>
      </c>
      <c r="N34">
        <f t="shared" si="2"/>
        <v>18</v>
      </c>
      <c r="O34">
        <f t="shared" si="3"/>
        <v>1.620000000000001</v>
      </c>
      <c r="P34">
        <f t="shared" si="4"/>
        <v>7.830000000000005E-2</v>
      </c>
      <c r="S34">
        <f>profile!$S$7</f>
        <v>1</v>
      </c>
      <c r="T34">
        <f t="shared" si="5"/>
        <v>1.620000000000001</v>
      </c>
      <c r="U34">
        <f t="shared" si="7"/>
        <v>2.1799999999999997</v>
      </c>
      <c r="V34">
        <f t="shared" si="6"/>
        <v>3.5316000000000018</v>
      </c>
    </row>
    <row r="35" spans="9:22" x14ac:dyDescent="0.25">
      <c r="I35">
        <f>profile!I35</f>
        <v>28</v>
      </c>
      <c r="J35">
        <f>profile!J35</f>
        <v>9.3333333333333338E-2</v>
      </c>
      <c r="K35">
        <f>profile!K35</f>
        <v>18</v>
      </c>
      <c r="L35">
        <f>profile!L35</f>
        <v>1.680000000000001</v>
      </c>
      <c r="M35">
        <f>profile!M35</f>
        <v>8.4000000000000061E-2</v>
      </c>
      <c r="N35">
        <f t="shared" si="2"/>
        <v>18</v>
      </c>
      <c r="O35">
        <f t="shared" si="3"/>
        <v>1.680000000000001</v>
      </c>
      <c r="P35">
        <f t="shared" si="4"/>
        <v>8.4000000000000061E-2</v>
      </c>
      <c r="S35">
        <f>profile!$S$7</f>
        <v>1</v>
      </c>
      <c r="T35">
        <f t="shared" si="5"/>
        <v>1.680000000000001</v>
      </c>
      <c r="U35">
        <f t="shared" si="7"/>
        <v>2.1800000000000006</v>
      </c>
      <c r="V35">
        <f t="shared" si="6"/>
        <v>3.6624000000000034</v>
      </c>
    </row>
    <row r="36" spans="9:22" x14ac:dyDescent="0.25">
      <c r="I36">
        <f>profile!I36</f>
        <v>29</v>
      </c>
      <c r="J36">
        <f>profile!J36</f>
        <v>9.6666666666666679E-2</v>
      </c>
      <c r="K36">
        <f>profile!K36</f>
        <v>18</v>
      </c>
      <c r="L36">
        <f>profile!L36</f>
        <v>1.7400000000000011</v>
      </c>
      <c r="M36">
        <f>profile!M36</f>
        <v>8.9900000000000063E-2</v>
      </c>
      <c r="N36">
        <f t="shared" si="2"/>
        <v>18</v>
      </c>
      <c r="O36">
        <f t="shared" si="3"/>
        <v>1.7400000000000011</v>
      </c>
      <c r="P36">
        <f t="shared" si="4"/>
        <v>8.9900000000000063E-2</v>
      </c>
      <c r="S36">
        <f>profile!$S$7</f>
        <v>1</v>
      </c>
      <c r="T36">
        <f t="shared" si="5"/>
        <v>1.7400000000000011</v>
      </c>
      <c r="U36">
        <f t="shared" si="7"/>
        <v>2.1799999999999997</v>
      </c>
      <c r="V36">
        <f t="shared" si="6"/>
        <v>3.7932000000000019</v>
      </c>
    </row>
    <row r="37" spans="9:22" x14ac:dyDescent="0.25">
      <c r="I37">
        <f>profile!I37</f>
        <v>30</v>
      </c>
      <c r="J37">
        <f>profile!J37</f>
        <v>0.1</v>
      </c>
      <c r="K37">
        <f>profile!K37</f>
        <v>18</v>
      </c>
      <c r="L37">
        <f>profile!L37</f>
        <v>1.8000000000000012</v>
      </c>
      <c r="M37">
        <f>profile!M37</f>
        <v>9.6000000000000071E-2</v>
      </c>
      <c r="N37">
        <f t="shared" si="2"/>
        <v>18</v>
      </c>
      <c r="O37">
        <f t="shared" si="3"/>
        <v>1.8000000000000012</v>
      </c>
      <c r="P37">
        <f t="shared" si="4"/>
        <v>9.6000000000000071E-2</v>
      </c>
      <c r="S37">
        <f>profile!$S$7</f>
        <v>1</v>
      </c>
      <c r="T37">
        <f t="shared" si="5"/>
        <v>1.8000000000000012</v>
      </c>
      <c r="U37">
        <f t="shared" si="7"/>
        <v>2.1800000000000006</v>
      </c>
      <c r="V37">
        <f t="shared" si="6"/>
        <v>3.9240000000000035</v>
      </c>
    </row>
    <row r="38" spans="9:22" x14ac:dyDescent="0.25">
      <c r="I38">
        <f>profile!I38</f>
        <v>31</v>
      </c>
      <c r="J38">
        <f>profile!J38</f>
        <v>0.10333333333333335</v>
      </c>
      <c r="K38">
        <f>profile!K38</f>
        <v>18</v>
      </c>
      <c r="L38">
        <f>profile!L38</f>
        <v>1.8600000000000012</v>
      </c>
      <c r="M38">
        <f>profile!M38</f>
        <v>0.10230000000000007</v>
      </c>
      <c r="N38">
        <f t="shared" si="2"/>
        <v>18</v>
      </c>
      <c r="O38">
        <f t="shared" si="3"/>
        <v>1.8600000000000012</v>
      </c>
      <c r="P38">
        <f t="shared" si="4"/>
        <v>0.10230000000000007</v>
      </c>
      <c r="S38">
        <f>profile!$S$7</f>
        <v>1</v>
      </c>
      <c r="T38">
        <f t="shared" si="5"/>
        <v>1.8600000000000012</v>
      </c>
      <c r="U38">
        <f t="shared" si="7"/>
        <v>2.1799999999999997</v>
      </c>
      <c r="V38">
        <f t="shared" si="6"/>
        <v>4.054800000000002</v>
      </c>
    </row>
    <row r="39" spans="9:22" x14ac:dyDescent="0.25">
      <c r="I39">
        <f>profile!I39</f>
        <v>32</v>
      </c>
      <c r="J39">
        <f>profile!J39</f>
        <v>0.10666666666666667</v>
      </c>
      <c r="K39">
        <f>profile!K39</f>
        <v>18</v>
      </c>
      <c r="L39">
        <f>profile!L39</f>
        <v>1.9200000000000013</v>
      </c>
      <c r="M39">
        <f>profile!M39</f>
        <v>0.10880000000000008</v>
      </c>
      <c r="N39">
        <f t="shared" si="2"/>
        <v>18</v>
      </c>
      <c r="O39">
        <f t="shared" si="3"/>
        <v>1.9200000000000013</v>
      </c>
      <c r="P39">
        <f t="shared" si="4"/>
        <v>0.10880000000000008</v>
      </c>
      <c r="S39">
        <f>profile!$S$7</f>
        <v>1</v>
      </c>
      <c r="T39">
        <f t="shared" si="5"/>
        <v>1.9200000000000013</v>
      </c>
      <c r="U39">
        <f t="shared" si="7"/>
        <v>2.1800000000000006</v>
      </c>
      <c r="V39">
        <f t="shared" si="6"/>
        <v>4.1856000000000035</v>
      </c>
    </row>
    <row r="40" spans="9:22" x14ac:dyDescent="0.25">
      <c r="I40">
        <f>profile!I40</f>
        <v>33</v>
      </c>
      <c r="J40">
        <f>profile!J40</f>
        <v>0.11</v>
      </c>
      <c r="K40">
        <f>profile!K40</f>
        <v>18</v>
      </c>
      <c r="L40">
        <f>profile!L40</f>
        <v>1.9800000000000013</v>
      </c>
      <c r="M40">
        <f>profile!M40</f>
        <v>0.11550000000000009</v>
      </c>
      <c r="N40">
        <f t="shared" si="2"/>
        <v>18</v>
      </c>
      <c r="O40">
        <f t="shared" si="3"/>
        <v>1.9800000000000013</v>
      </c>
      <c r="P40">
        <f t="shared" si="4"/>
        <v>0.11550000000000009</v>
      </c>
      <c r="S40">
        <f>profile!$S$7</f>
        <v>1</v>
      </c>
      <c r="T40">
        <f t="shared" si="5"/>
        <v>1.9800000000000013</v>
      </c>
      <c r="U40">
        <f t="shared" si="7"/>
        <v>2.1800000000000006</v>
      </c>
      <c r="V40">
        <f t="shared" si="6"/>
        <v>4.3164000000000042</v>
      </c>
    </row>
    <row r="41" spans="9:22" x14ac:dyDescent="0.25">
      <c r="I41">
        <f>profile!I41</f>
        <v>34</v>
      </c>
      <c r="J41">
        <f>profile!J41</f>
        <v>0.11333333333333334</v>
      </c>
      <c r="K41">
        <f>profile!K41</f>
        <v>18</v>
      </c>
      <c r="L41">
        <f>profile!L41</f>
        <v>2.0400000000000014</v>
      </c>
      <c r="M41">
        <f>profile!M41</f>
        <v>0.12240000000000009</v>
      </c>
      <c r="N41">
        <f t="shared" si="2"/>
        <v>18</v>
      </c>
      <c r="O41">
        <f t="shared" si="3"/>
        <v>2.0400000000000014</v>
      </c>
      <c r="P41">
        <f t="shared" si="4"/>
        <v>0.12240000000000009</v>
      </c>
      <c r="S41">
        <f>profile!$S$7</f>
        <v>1</v>
      </c>
      <c r="T41">
        <f t="shared" si="5"/>
        <v>2.0400000000000014</v>
      </c>
      <c r="U41">
        <f t="shared" si="7"/>
        <v>2.1799999999999997</v>
      </c>
      <c r="V41">
        <f t="shared" si="6"/>
        <v>4.4472000000000023</v>
      </c>
    </row>
    <row r="42" spans="9:22" x14ac:dyDescent="0.25">
      <c r="I42">
        <f>profile!I42</f>
        <v>35</v>
      </c>
      <c r="J42">
        <f>profile!J42</f>
        <v>0.11666666666666667</v>
      </c>
      <c r="K42">
        <f>profile!K42</f>
        <v>18</v>
      </c>
      <c r="L42">
        <f>profile!L42</f>
        <v>2.1000000000000014</v>
      </c>
      <c r="M42">
        <f>profile!M42</f>
        <v>0.12950000000000009</v>
      </c>
      <c r="N42">
        <f t="shared" si="2"/>
        <v>18</v>
      </c>
      <c r="O42">
        <f t="shared" si="3"/>
        <v>2.1000000000000014</v>
      </c>
      <c r="P42">
        <f t="shared" si="4"/>
        <v>0.12950000000000009</v>
      </c>
      <c r="S42">
        <f>profile!$S$7</f>
        <v>1</v>
      </c>
      <c r="T42">
        <f t="shared" si="5"/>
        <v>2.1000000000000014</v>
      </c>
      <c r="U42">
        <f t="shared" si="7"/>
        <v>2.1800000000000006</v>
      </c>
      <c r="V42">
        <f t="shared" si="6"/>
        <v>4.5780000000000047</v>
      </c>
    </row>
    <row r="43" spans="9:22" x14ac:dyDescent="0.25">
      <c r="I43">
        <f>profile!I43</f>
        <v>36</v>
      </c>
      <c r="J43">
        <f>profile!J43</f>
        <v>0.12000000000000001</v>
      </c>
      <c r="K43">
        <f>profile!K43</f>
        <v>18</v>
      </c>
      <c r="L43">
        <f>profile!L43</f>
        <v>2.1600000000000015</v>
      </c>
      <c r="M43">
        <f>profile!M43</f>
        <v>0.13680000000000009</v>
      </c>
      <c r="N43">
        <f t="shared" si="2"/>
        <v>18</v>
      </c>
      <c r="O43">
        <f t="shared" si="3"/>
        <v>2.1600000000000015</v>
      </c>
      <c r="P43">
        <f t="shared" si="4"/>
        <v>0.13680000000000009</v>
      </c>
      <c r="S43">
        <f>profile!$S$7</f>
        <v>1</v>
      </c>
      <c r="T43">
        <f t="shared" si="5"/>
        <v>2.1600000000000015</v>
      </c>
      <c r="U43">
        <f t="shared" si="7"/>
        <v>2.1799999999999997</v>
      </c>
      <c r="V43">
        <f t="shared" si="6"/>
        <v>4.7088000000000028</v>
      </c>
    </row>
    <row r="44" spans="9:22" x14ac:dyDescent="0.25">
      <c r="I44">
        <f>profile!I44</f>
        <v>37</v>
      </c>
      <c r="J44">
        <f>profile!J44</f>
        <v>0.12333333333333334</v>
      </c>
      <c r="K44">
        <f>profile!K44</f>
        <v>18</v>
      </c>
      <c r="L44">
        <f>profile!L44</f>
        <v>2.2200000000000015</v>
      </c>
      <c r="M44">
        <f>profile!M44</f>
        <v>0.14430000000000009</v>
      </c>
      <c r="N44">
        <f t="shared" si="2"/>
        <v>18</v>
      </c>
      <c r="O44">
        <f t="shared" si="3"/>
        <v>2.2200000000000015</v>
      </c>
      <c r="P44">
        <f t="shared" si="4"/>
        <v>0.14430000000000009</v>
      </c>
      <c r="S44">
        <f>profile!$S$7</f>
        <v>1</v>
      </c>
      <c r="T44">
        <f t="shared" si="5"/>
        <v>2.2200000000000015</v>
      </c>
      <c r="U44">
        <f t="shared" si="7"/>
        <v>2.1800000000000006</v>
      </c>
      <c r="V44">
        <f t="shared" si="6"/>
        <v>4.8396000000000043</v>
      </c>
    </row>
    <row r="45" spans="9:22" x14ac:dyDescent="0.25">
      <c r="I45">
        <f>profile!I45</f>
        <v>38</v>
      </c>
      <c r="J45">
        <f>profile!J45</f>
        <v>0.12666666666666668</v>
      </c>
      <c r="K45">
        <f>profile!K45</f>
        <v>18</v>
      </c>
      <c r="L45">
        <f>profile!L45</f>
        <v>2.2800000000000016</v>
      </c>
      <c r="M45">
        <f>profile!M45</f>
        <v>0.15200000000000008</v>
      </c>
      <c r="N45">
        <f t="shared" si="2"/>
        <v>18</v>
      </c>
      <c r="O45">
        <f t="shared" si="3"/>
        <v>2.2800000000000016</v>
      </c>
      <c r="P45">
        <f t="shared" si="4"/>
        <v>0.15200000000000008</v>
      </c>
      <c r="S45">
        <f>profile!$S$7</f>
        <v>1</v>
      </c>
      <c r="T45">
        <f t="shared" si="5"/>
        <v>2.2800000000000016</v>
      </c>
      <c r="U45">
        <f t="shared" si="7"/>
        <v>2.1799999999999997</v>
      </c>
      <c r="V45">
        <f t="shared" si="6"/>
        <v>4.9704000000000024</v>
      </c>
    </row>
    <row r="46" spans="9:22" x14ac:dyDescent="0.25">
      <c r="I46">
        <f>profile!I46</f>
        <v>39</v>
      </c>
      <c r="J46">
        <f>profile!J46</f>
        <v>0.13</v>
      </c>
      <c r="K46">
        <f>profile!K46</f>
        <v>18</v>
      </c>
      <c r="L46">
        <f>profile!L46</f>
        <v>2.3400000000000016</v>
      </c>
      <c r="M46">
        <f>profile!M46</f>
        <v>0.15990000000000007</v>
      </c>
      <c r="N46">
        <f t="shared" si="2"/>
        <v>18</v>
      </c>
      <c r="O46">
        <f t="shared" si="3"/>
        <v>2.3400000000000016</v>
      </c>
      <c r="P46">
        <f t="shared" si="4"/>
        <v>0.15990000000000007</v>
      </c>
      <c r="S46">
        <f>profile!$S$7</f>
        <v>1</v>
      </c>
      <c r="T46">
        <f t="shared" si="5"/>
        <v>2.3400000000000016</v>
      </c>
      <c r="U46">
        <f t="shared" si="7"/>
        <v>2.1800000000000006</v>
      </c>
      <c r="V46">
        <f t="shared" si="6"/>
        <v>5.1012000000000048</v>
      </c>
    </row>
    <row r="47" spans="9:22" x14ac:dyDescent="0.25">
      <c r="I47">
        <f>profile!I47</f>
        <v>40</v>
      </c>
      <c r="J47">
        <f>profile!J47</f>
        <v>0.13333333333333333</v>
      </c>
      <c r="K47">
        <f>profile!K47</f>
        <v>18</v>
      </c>
      <c r="L47">
        <f>profile!L47</f>
        <v>2.4000000000000017</v>
      </c>
      <c r="M47">
        <f>profile!M47</f>
        <v>0.16800000000000007</v>
      </c>
      <c r="N47">
        <f t="shared" si="2"/>
        <v>18</v>
      </c>
      <c r="O47">
        <f t="shared" si="3"/>
        <v>2.4000000000000017</v>
      </c>
      <c r="P47">
        <f t="shared" si="4"/>
        <v>0.16800000000000007</v>
      </c>
      <c r="S47">
        <f>profile!$S$7</f>
        <v>1</v>
      </c>
      <c r="T47">
        <f t="shared" si="5"/>
        <v>2.4000000000000017</v>
      </c>
      <c r="U47">
        <f t="shared" si="7"/>
        <v>2.1800000000000006</v>
      </c>
      <c r="V47">
        <f t="shared" si="6"/>
        <v>5.2320000000000055</v>
      </c>
    </row>
    <row r="48" spans="9:22" x14ac:dyDescent="0.25">
      <c r="I48">
        <f>profile!I48</f>
        <v>41</v>
      </c>
      <c r="J48">
        <f>profile!J48</f>
        <v>0.13666666666666669</v>
      </c>
      <c r="K48">
        <f>profile!K48</f>
        <v>18</v>
      </c>
      <c r="L48">
        <f>profile!L48</f>
        <v>2.4600000000000017</v>
      </c>
      <c r="M48">
        <f>profile!M48</f>
        <v>0.17630000000000007</v>
      </c>
      <c r="N48">
        <f t="shared" si="2"/>
        <v>18</v>
      </c>
      <c r="O48">
        <f t="shared" si="3"/>
        <v>2.4600000000000017</v>
      </c>
      <c r="P48">
        <f t="shared" si="4"/>
        <v>0.17630000000000007</v>
      </c>
      <c r="S48">
        <f>profile!$S$7</f>
        <v>1</v>
      </c>
      <c r="T48">
        <f t="shared" si="5"/>
        <v>2.4600000000000017</v>
      </c>
      <c r="U48">
        <f t="shared" si="7"/>
        <v>2.1799999999999988</v>
      </c>
      <c r="V48">
        <f t="shared" si="6"/>
        <v>5.3628000000000009</v>
      </c>
    </row>
    <row r="49" spans="9:22" x14ac:dyDescent="0.25">
      <c r="I49">
        <f>profile!I49</f>
        <v>42</v>
      </c>
      <c r="J49">
        <f>profile!J49</f>
        <v>0.14000000000000001</v>
      </c>
      <c r="K49">
        <f>profile!K49</f>
        <v>18</v>
      </c>
      <c r="L49">
        <f>profile!L49</f>
        <v>2.5200000000000018</v>
      </c>
      <c r="M49">
        <f>profile!M49</f>
        <v>0.18480000000000008</v>
      </c>
      <c r="N49">
        <f t="shared" si="2"/>
        <v>18</v>
      </c>
      <c r="O49">
        <f t="shared" si="3"/>
        <v>2.5200000000000018</v>
      </c>
      <c r="P49">
        <f t="shared" si="4"/>
        <v>0.18480000000000008</v>
      </c>
      <c r="S49">
        <f>profile!$S$7</f>
        <v>1</v>
      </c>
      <c r="T49">
        <f t="shared" si="5"/>
        <v>2.5200000000000018</v>
      </c>
      <c r="U49">
        <f t="shared" si="7"/>
        <v>2.1800000000000006</v>
      </c>
      <c r="V49">
        <f t="shared" si="6"/>
        <v>5.4936000000000051</v>
      </c>
    </row>
    <row r="50" spans="9:22" x14ac:dyDescent="0.25">
      <c r="I50">
        <f>profile!I50</f>
        <v>43</v>
      </c>
      <c r="J50">
        <f>profile!J50</f>
        <v>0.14333333333333334</v>
      </c>
      <c r="K50">
        <f>profile!K50</f>
        <v>18</v>
      </c>
      <c r="L50">
        <f>profile!L50</f>
        <v>2.5800000000000018</v>
      </c>
      <c r="M50">
        <f>profile!M50</f>
        <v>0.19350000000000006</v>
      </c>
      <c r="N50">
        <f t="shared" si="2"/>
        <v>18</v>
      </c>
      <c r="O50">
        <f t="shared" si="3"/>
        <v>2.5800000000000018</v>
      </c>
      <c r="P50">
        <f t="shared" si="4"/>
        <v>0.19350000000000006</v>
      </c>
      <c r="S50">
        <f>profile!$S$7</f>
        <v>1</v>
      </c>
      <c r="T50">
        <f t="shared" si="5"/>
        <v>2.5800000000000018</v>
      </c>
      <c r="U50">
        <f t="shared" si="7"/>
        <v>2.1800000000000006</v>
      </c>
      <c r="V50">
        <f t="shared" si="6"/>
        <v>5.6244000000000058</v>
      </c>
    </row>
    <row r="51" spans="9:22" x14ac:dyDescent="0.25">
      <c r="I51">
        <f>profile!I51</f>
        <v>44</v>
      </c>
      <c r="J51">
        <f>profile!J51</f>
        <v>0.14666666666666667</v>
      </c>
      <c r="K51">
        <f>profile!K51</f>
        <v>18</v>
      </c>
      <c r="L51">
        <f>profile!L51</f>
        <v>2.6400000000000019</v>
      </c>
      <c r="M51">
        <f>profile!M51</f>
        <v>0.20240000000000005</v>
      </c>
      <c r="N51">
        <f t="shared" si="2"/>
        <v>18</v>
      </c>
      <c r="O51">
        <f t="shared" si="3"/>
        <v>2.6400000000000019</v>
      </c>
      <c r="P51">
        <f t="shared" si="4"/>
        <v>0.20240000000000005</v>
      </c>
      <c r="S51">
        <f>profile!$S$7</f>
        <v>1</v>
      </c>
      <c r="T51">
        <f t="shared" si="5"/>
        <v>2.6400000000000019</v>
      </c>
      <c r="U51">
        <f t="shared" si="7"/>
        <v>2.1800000000000006</v>
      </c>
      <c r="V51">
        <f t="shared" si="6"/>
        <v>5.7552000000000056</v>
      </c>
    </row>
    <row r="52" spans="9:22" x14ac:dyDescent="0.25">
      <c r="I52">
        <f>profile!I52</f>
        <v>45</v>
      </c>
      <c r="J52">
        <f>profile!J52</f>
        <v>0.15000000000000002</v>
      </c>
      <c r="K52">
        <f>profile!K52</f>
        <v>18</v>
      </c>
      <c r="L52">
        <f>profile!L52</f>
        <v>2.700000000000002</v>
      </c>
      <c r="M52">
        <f>profile!M52</f>
        <v>0.21150000000000005</v>
      </c>
      <c r="N52">
        <f t="shared" si="2"/>
        <v>18</v>
      </c>
      <c r="O52">
        <f t="shared" si="3"/>
        <v>2.700000000000002</v>
      </c>
      <c r="P52">
        <f t="shared" si="4"/>
        <v>0.21150000000000005</v>
      </c>
      <c r="S52">
        <f>profile!$S$7</f>
        <v>1</v>
      </c>
      <c r="T52">
        <f t="shared" si="5"/>
        <v>2.700000000000002</v>
      </c>
      <c r="U52">
        <f t="shared" si="7"/>
        <v>2.1799999999999988</v>
      </c>
      <c r="V52">
        <f t="shared" si="6"/>
        <v>5.886000000000001</v>
      </c>
    </row>
    <row r="53" spans="9:22" x14ac:dyDescent="0.25">
      <c r="I53">
        <f>profile!I53</f>
        <v>46</v>
      </c>
      <c r="J53">
        <f>profile!J53</f>
        <v>0.15333333333333335</v>
      </c>
      <c r="K53">
        <f>profile!K53</f>
        <v>18</v>
      </c>
      <c r="L53">
        <f>profile!L53</f>
        <v>2.760000000000002</v>
      </c>
      <c r="M53">
        <f>profile!M53</f>
        <v>0.22080000000000005</v>
      </c>
      <c r="N53">
        <f t="shared" si="2"/>
        <v>18</v>
      </c>
      <c r="O53">
        <f t="shared" si="3"/>
        <v>2.760000000000002</v>
      </c>
      <c r="P53">
        <f t="shared" si="4"/>
        <v>0.22080000000000005</v>
      </c>
      <c r="S53">
        <f>profile!$S$7</f>
        <v>1</v>
      </c>
      <c r="T53">
        <f t="shared" si="5"/>
        <v>2.760000000000002</v>
      </c>
      <c r="U53">
        <f t="shared" si="7"/>
        <v>2.1800000000000006</v>
      </c>
      <c r="V53">
        <f t="shared" si="6"/>
        <v>6.0168000000000061</v>
      </c>
    </row>
    <row r="54" spans="9:22" x14ac:dyDescent="0.25">
      <c r="I54">
        <f>profile!I54</f>
        <v>47</v>
      </c>
      <c r="J54">
        <f>profile!J54</f>
        <v>0.15666666666666668</v>
      </c>
      <c r="K54">
        <f>profile!K54</f>
        <v>18</v>
      </c>
      <c r="L54">
        <f>profile!L54</f>
        <v>2.8200000000000021</v>
      </c>
      <c r="M54">
        <f>profile!M54</f>
        <v>0.23030000000000006</v>
      </c>
      <c r="N54">
        <f t="shared" si="2"/>
        <v>18</v>
      </c>
      <c r="O54">
        <f t="shared" si="3"/>
        <v>2.8200000000000021</v>
      </c>
      <c r="P54">
        <f t="shared" si="4"/>
        <v>0.23030000000000006</v>
      </c>
      <c r="S54">
        <f>profile!$S$7</f>
        <v>1</v>
      </c>
      <c r="T54">
        <f t="shared" si="5"/>
        <v>2.8200000000000021</v>
      </c>
      <c r="U54">
        <f t="shared" si="7"/>
        <v>2.1800000000000006</v>
      </c>
      <c r="V54">
        <f t="shared" si="6"/>
        <v>6.1476000000000059</v>
      </c>
    </row>
    <row r="55" spans="9:22" x14ac:dyDescent="0.25">
      <c r="I55">
        <f>profile!I55</f>
        <v>48</v>
      </c>
      <c r="J55">
        <f>profile!J55</f>
        <v>0.16</v>
      </c>
      <c r="K55">
        <f>profile!K55</f>
        <v>18</v>
      </c>
      <c r="L55">
        <f>profile!L55</f>
        <v>2.8800000000000021</v>
      </c>
      <c r="M55">
        <f>profile!M55</f>
        <v>0.24000000000000005</v>
      </c>
      <c r="N55">
        <f t="shared" si="2"/>
        <v>18</v>
      </c>
      <c r="O55">
        <f t="shared" si="3"/>
        <v>2.8800000000000021</v>
      </c>
      <c r="P55">
        <f t="shared" si="4"/>
        <v>0.24000000000000005</v>
      </c>
      <c r="S55">
        <f>profile!$S$7</f>
        <v>1</v>
      </c>
      <c r="T55">
        <f t="shared" si="5"/>
        <v>2.8800000000000021</v>
      </c>
      <c r="U55">
        <f t="shared" si="7"/>
        <v>2.1800000000000006</v>
      </c>
      <c r="V55">
        <f t="shared" si="6"/>
        <v>6.2784000000000066</v>
      </c>
    </row>
    <row r="56" spans="9:22" x14ac:dyDescent="0.25">
      <c r="I56">
        <f>profile!I56</f>
        <v>49</v>
      </c>
      <c r="J56">
        <f>profile!J56</f>
        <v>0.16333333333333333</v>
      </c>
      <c r="K56">
        <f>profile!K56</f>
        <v>18</v>
      </c>
      <c r="L56">
        <f>profile!L56</f>
        <v>2.9400000000000022</v>
      </c>
      <c r="M56">
        <f>profile!M56</f>
        <v>0.24990000000000004</v>
      </c>
      <c r="N56">
        <f t="shared" si="2"/>
        <v>18</v>
      </c>
      <c r="O56">
        <f t="shared" si="3"/>
        <v>2.9400000000000022</v>
      </c>
      <c r="P56">
        <f t="shared" si="4"/>
        <v>0.24990000000000004</v>
      </c>
      <c r="S56">
        <f>profile!$S$7</f>
        <v>1</v>
      </c>
      <c r="T56">
        <f t="shared" si="5"/>
        <v>2.9400000000000022</v>
      </c>
      <c r="U56">
        <f t="shared" si="7"/>
        <v>2.1800000000000006</v>
      </c>
      <c r="V56">
        <f t="shared" si="6"/>
        <v>6.4092000000000064</v>
      </c>
    </row>
    <row r="57" spans="9:22" x14ac:dyDescent="0.25">
      <c r="I57">
        <f>profile!I57</f>
        <v>50</v>
      </c>
      <c r="J57">
        <f>profile!J57</f>
        <v>0.16666666666666669</v>
      </c>
      <c r="K57">
        <f>profile!K57</f>
        <v>18</v>
      </c>
      <c r="L57">
        <f>profile!L57</f>
        <v>3.0000000000000022</v>
      </c>
      <c r="M57">
        <f>profile!M57</f>
        <v>0.26</v>
      </c>
      <c r="N57">
        <f t="shared" si="2"/>
        <v>18</v>
      </c>
      <c r="O57">
        <f t="shared" si="3"/>
        <v>3.0000000000000022</v>
      </c>
      <c r="P57">
        <f t="shared" si="4"/>
        <v>0.26</v>
      </c>
      <c r="S57">
        <f>profile!$S$7</f>
        <v>1</v>
      </c>
      <c r="T57">
        <f t="shared" si="5"/>
        <v>3.0000000000000022</v>
      </c>
      <c r="U57">
        <f t="shared" si="7"/>
        <v>2.1799999999999988</v>
      </c>
      <c r="V57">
        <f t="shared" si="6"/>
        <v>6.5400000000000009</v>
      </c>
    </row>
    <row r="58" spans="9:22" x14ac:dyDescent="0.25">
      <c r="I58">
        <f>profile!I58</f>
        <v>51</v>
      </c>
      <c r="J58">
        <f>profile!J58</f>
        <v>0.17</v>
      </c>
      <c r="K58">
        <f>profile!K58</f>
        <v>0</v>
      </c>
      <c r="L58">
        <f>profile!L58</f>
        <v>3.0000000000000022</v>
      </c>
      <c r="M58">
        <f>profile!M58</f>
        <v>0.27</v>
      </c>
      <c r="N58">
        <f t="shared" si="2"/>
        <v>0</v>
      </c>
      <c r="O58">
        <f t="shared" si="3"/>
        <v>3.0000000000000022</v>
      </c>
      <c r="P58">
        <f t="shared" si="4"/>
        <v>0.27</v>
      </c>
      <c r="S58">
        <f>profile!$S$7</f>
        <v>1</v>
      </c>
      <c r="T58">
        <f t="shared" si="5"/>
        <v>3.0000000000000022</v>
      </c>
      <c r="U58">
        <f t="shared" si="7"/>
        <v>2</v>
      </c>
      <c r="V58">
        <f t="shared" si="6"/>
        <v>6.0000000000000044</v>
      </c>
    </row>
    <row r="59" spans="9:22" x14ac:dyDescent="0.25">
      <c r="I59">
        <f>profile!I59</f>
        <v>52</v>
      </c>
      <c r="J59">
        <f>profile!J59</f>
        <v>0.17333333333333334</v>
      </c>
      <c r="K59">
        <f>profile!K59</f>
        <v>0</v>
      </c>
      <c r="L59">
        <f>profile!L59</f>
        <v>3.0000000000000022</v>
      </c>
      <c r="M59">
        <f>profile!M59</f>
        <v>0.28000000000000003</v>
      </c>
      <c r="N59">
        <f t="shared" si="2"/>
        <v>0</v>
      </c>
      <c r="O59">
        <f t="shared" si="3"/>
        <v>3.0000000000000022</v>
      </c>
      <c r="P59">
        <f t="shared" si="4"/>
        <v>0.28000000000000003</v>
      </c>
      <c r="S59">
        <f>profile!$S$7</f>
        <v>1</v>
      </c>
      <c r="T59">
        <f t="shared" si="5"/>
        <v>3.0000000000000022</v>
      </c>
      <c r="U59">
        <f t="shared" si="7"/>
        <v>2</v>
      </c>
      <c r="V59">
        <f t="shared" si="6"/>
        <v>6.0000000000000044</v>
      </c>
    </row>
    <row r="60" spans="9:22" x14ac:dyDescent="0.25">
      <c r="I60">
        <f>profile!I60</f>
        <v>53</v>
      </c>
      <c r="J60">
        <f>profile!J60</f>
        <v>0.17666666666666667</v>
      </c>
      <c r="K60">
        <f>profile!K60</f>
        <v>0</v>
      </c>
      <c r="L60">
        <f>profile!L60</f>
        <v>3.0000000000000022</v>
      </c>
      <c r="M60">
        <f>profile!M60</f>
        <v>0.29000000000000004</v>
      </c>
      <c r="N60">
        <f t="shared" si="2"/>
        <v>0</v>
      </c>
      <c r="O60">
        <f t="shared" si="3"/>
        <v>3.0000000000000022</v>
      </c>
      <c r="P60">
        <f t="shared" si="4"/>
        <v>0.29000000000000004</v>
      </c>
      <c r="S60">
        <f>profile!$S$7</f>
        <v>1</v>
      </c>
      <c r="T60">
        <f t="shared" si="5"/>
        <v>3.0000000000000022</v>
      </c>
      <c r="U60">
        <f t="shared" si="7"/>
        <v>2</v>
      </c>
      <c r="V60">
        <f t="shared" si="6"/>
        <v>6.0000000000000044</v>
      </c>
    </row>
    <row r="61" spans="9:22" x14ac:dyDescent="0.25">
      <c r="I61">
        <f>profile!I61</f>
        <v>54</v>
      </c>
      <c r="J61">
        <f>profile!J61</f>
        <v>0.18000000000000002</v>
      </c>
      <c r="K61">
        <f>profile!K61</f>
        <v>0</v>
      </c>
      <c r="L61">
        <f>profile!L61</f>
        <v>3.0000000000000022</v>
      </c>
      <c r="M61">
        <f>profile!M61</f>
        <v>0.30000000000000004</v>
      </c>
      <c r="N61">
        <f t="shared" si="2"/>
        <v>0</v>
      </c>
      <c r="O61">
        <f t="shared" si="3"/>
        <v>3.0000000000000022</v>
      </c>
      <c r="P61">
        <f t="shared" si="4"/>
        <v>0.30000000000000004</v>
      </c>
      <c r="S61">
        <f>profile!$S$7</f>
        <v>1</v>
      </c>
      <c r="T61">
        <f t="shared" si="5"/>
        <v>3.0000000000000022</v>
      </c>
      <c r="U61">
        <f t="shared" si="7"/>
        <v>2</v>
      </c>
      <c r="V61">
        <f t="shared" si="6"/>
        <v>6.0000000000000044</v>
      </c>
    </row>
    <row r="62" spans="9:22" x14ac:dyDescent="0.25">
      <c r="I62">
        <f>profile!I62</f>
        <v>55</v>
      </c>
      <c r="J62">
        <f>profile!J62</f>
        <v>0.18333333333333335</v>
      </c>
      <c r="K62">
        <f>profile!K62</f>
        <v>0</v>
      </c>
      <c r="L62">
        <f>profile!L62</f>
        <v>3.0000000000000022</v>
      </c>
      <c r="M62">
        <f>profile!M62</f>
        <v>0.31000000000000005</v>
      </c>
      <c r="N62">
        <f t="shared" si="2"/>
        <v>0</v>
      </c>
      <c r="O62">
        <f t="shared" si="3"/>
        <v>3.0000000000000022</v>
      </c>
      <c r="P62">
        <f t="shared" si="4"/>
        <v>0.31000000000000005</v>
      </c>
      <c r="S62">
        <f>profile!$S$7</f>
        <v>1</v>
      </c>
      <c r="T62">
        <f t="shared" si="5"/>
        <v>3.0000000000000022</v>
      </c>
      <c r="U62">
        <f t="shared" si="7"/>
        <v>2</v>
      </c>
      <c r="V62">
        <f t="shared" si="6"/>
        <v>6.0000000000000044</v>
      </c>
    </row>
    <row r="63" spans="9:22" x14ac:dyDescent="0.25">
      <c r="I63">
        <f>profile!I63</f>
        <v>56</v>
      </c>
      <c r="J63">
        <f>profile!J63</f>
        <v>0.18666666666666668</v>
      </c>
      <c r="K63">
        <f>profile!K63</f>
        <v>0</v>
      </c>
      <c r="L63">
        <f>profile!L63</f>
        <v>3.0000000000000022</v>
      </c>
      <c r="M63">
        <f>profile!M63</f>
        <v>0.32000000000000006</v>
      </c>
      <c r="N63">
        <f t="shared" si="2"/>
        <v>0</v>
      </c>
      <c r="O63">
        <f t="shared" si="3"/>
        <v>3.0000000000000022</v>
      </c>
      <c r="P63">
        <f t="shared" si="4"/>
        <v>0.32000000000000006</v>
      </c>
      <c r="S63">
        <f>profile!$S$7</f>
        <v>1</v>
      </c>
      <c r="T63">
        <f t="shared" si="5"/>
        <v>3.0000000000000022</v>
      </c>
      <c r="U63">
        <f t="shared" si="7"/>
        <v>2</v>
      </c>
      <c r="V63">
        <f t="shared" si="6"/>
        <v>6.0000000000000044</v>
      </c>
    </row>
    <row r="64" spans="9:22" x14ac:dyDescent="0.25">
      <c r="I64">
        <f>profile!I64</f>
        <v>57</v>
      </c>
      <c r="J64">
        <f>profile!J64</f>
        <v>0.19</v>
      </c>
      <c r="K64">
        <f>profile!K64</f>
        <v>0</v>
      </c>
      <c r="L64">
        <f>profile!L64</f>
        <v>3.0000000000000022</v>
      </c>
      <c r="M64">
        <f>profile!M64</f>
        <v>0.33000000000000007</v>
      </c>
      <c r="N64">
        <f t="shared" si="2"/>
        <v>0</v>
      </c>
      <c r="O64">
        <f t="shared" si="3"/>
        <v>3.0000000000000022</v>
      </c>
      <c r="P64">
        <f t="shared" si="4"/>
        <v>0.33000000000000007</v>
      </c>
      <c r="S64">
        <f>profile!$S$7</f>
        <v>1</v>
      </c>
      <c r="T64">
        <f t="shared" si="5"/>
        <v>3.0000000000000022</v>
      </c>
      <c r="U64">
        <f t="shared" si="7"/>
        <v>2</v>
      </c>
      <c r="V64">
        <f t="shared" si="6"/>
        <v>6.0000000000000044</v>
      </c>
    </row>
    <row r="65" spans="9:22" x14ac:dyDescent="0.25">
      <c r="I65">
        <f>profile!I65</f>
        <v>58</v>
      </c>
      <c r="J65">
        <f>profile!J65</f>
        <v>0.19333333333333336</v>
      </c>
      <c r="K65">
        <f>profile!K65</f>
        <v>0</v>
      </c>
      <c r="L65">
        <f>profile!L65</f>
        <v>3.0000000000000022</v>
      </c>
      <c r="M65">
        <f>profile!M65</f>
        <v>0.34000000000000008</v>
      </c>
      <c r="N65">
        <f t="shared" si="2"/>
        <v>0</v>
      </c>
      <c r="O65">
        <f t="shared" si="3"/>
        <v>3.0000000000000022</v>
      </c>
      <c r="P65">
        <f t="shared" si="4"/>
        <v>0.34000000000000008</v>
      </c>
      <c r="S65">
        <f>profile!$S$7</f>
        <v>1</v>
      </c>
      <c r="T65">
        <f t="shared" si="5"/>
        <v>3.0000000000000022</v>
      </c>
      <c r="U65">
        <f t="shared" si="7"/>
        <v>2</v>
      </c>
      <c r="V65">
        <f t="shared" si="6"/>
        <v>6.0000000000000044</v>
      </c>
    </row>
    <row r="66" spans="9:22" x14ac:dyDescent="0.25">
      <c r="I66">
        <f>profile!I66</f>
        <v>59</v>
      </c>
      <c r="J66">
        <f>profile!J66</f>
        <v>0.19666666666666668</v>
      </c>
      <c r="K66">
        <f>profile!K66</f>
        <v>0</v>
      </c>
      <c r="L66">
        <f>profile!L66</f>
        <v>3.0000000000000022</v>
      </c>
      <c r="M66">
        <f>profile!M66</f>
        <v>0.35000000000000009</v>
      </c>
      <c r="N66">
        <f t="shared" si="2"/>
        <v>0</v>
      </c>
      <c r="O66">
        <f t="shared" si="3"/>
        <v>3.0000000000000022</v>
      </c>
      <c r="P66">
        <f t="shared" si="4"/>
        <v>0.35000000000000009</v>
      </c>
      <c r="S66">
        <f>profile!$S$7</f>
        <v>1</v>
      </c>
      <c r="T66">
        <f t="shared" si="5"/>
        <v>3.0000000000000022</v>
      </c>
      <c r="U66">
        <f t="shared" si="7"/>
        <v>2</v>
      </c>
      <c r="V66">
        <f t="shared" si="6"/>
        <v>6.0000000000000044</v>
      </c>
    </row>
    <row r="67" spans="9:22" x14ac:dyDescent="0.25">
      <c r="I67">
        <f>profile!I67</f>
        <v>60</v>
      </c>
      <c r="J67">
        <f>profile!J67</f>
        <v>0.2</v>
      </c>
      <c r="K67">
        <f>profile!K67</f>
        <v>0</v>
      </c>
      <c r="L67">
        <f>profile!L67</f>
        <v>3.0000000000000022</v>
      </c>
      <c r="M67">
        <f>profile!M67</f>
        <v>0.3600000000000001</v>
      </c>
      <c r="N67">
        <f t="shared" si="2"/>
        <v>0</v>
      </c>
      <c r="O67">
        <f t="shared" si="3"/>
        <v>3.0000000000000022</v>
      </c>
      <c r="P67">
        <f t="shared" si="4"/>
        <v>0.3600000000000001</v>
      </c>
      <c r="S67">
        <f>profile!$S$7</f>
        <v>1</v>
      </c>
      <c r="T67">
        <f t="shared" si="5"/>
        <v>3.0000000000000022</v>
      </c>
      <c r="U67">
        <f t="shared" si="7"/>
        <v>2</v>
      </c>
      <c r="V67">
        <f t="shared" si="6"/>
        <v>6.0000000000000044</v>
      </c>
    </row>
    <row r="68" spans="9:22" x14ac:dyDescent="0.25">
      <c r="I68">
        <f>profile!I68</f>
        <v>61</v>
      </c>
      <c r="J68">
        <f>profile!J68</f>
        <v>0.20333333333333334</v>
      </c>
      <c r="K68">
        <f>profile!K68</f>
        <v>0</v>
      </c>
      <c r="L68">
        <f>profile!L68</f>
        <v>3.0000000000000022</v>
      </c>
      <c r="M68">
        <f>profile!M68</f>
        <v>0.37000000000000011</v>
      </c>
      <c r="N68">
        <f t="shared" si="2"/>
        <v>0</v>
      </c>
      <c r="O68">
        <f t="shared" si="3"/>
        <v>3.0000000000000022</v>
      </c>
      <c r="P68">
        <f t="shared" si="4"/>
        <v>0.37000000000000011</v>
      </c>
      <c r="S68">
        <f>profile!$S$7</f>
        <v>1</v>
      </c>
      <c r="T68">
        <f t="shared" si="5"/>
        <v>3.0000000000000022</v>
      </c>
      <c r="U68">
        <f t="shared" si="7"/>
        <v>2</v>
      </c>
      <c r="V68">
        <f t="shared" si="6"/>
        <v>6.0000000000000044</v>
      </c>
    </row>
    <row r="69" spans="9:22" x14ac:dyDescent="0.25">
      <c r="I69">
        <f>profile!I69</f>
        <v>62</v>
      </c>
      <c r="J69">
        <f>profile!J69</f>
        <v>0.20666666666666669</v>
      </c>
      <c r="K69">
        <f>profile!K69</f>
        <v>0</v>
      </c>
      <c r="L69">
        <f>profile!L69</f>
        <v>3.0000000000000022</v>
      </c>
      <c r="M69">
        <f>profile!M69</f>
        <v>0.38000000000000012</v>
      </c>
      <c r="N69">
        <f t="shared" si="2"/>
        <v>0</v>
      </c>
      <c r="O69">
        <f t="shared" si="3"/>
        <v>3.0000000000000022</v>
      </c>
      <c r="P69">
        <f t="shared" si="4"/>
        <v>0.38000000000000012</v>
      </c>
      <c r="S69">
        <f>profile!$S$7</f>
        <v>1</v>
      </c>
      <c r="T69">
        <f t="shared" si="5"/>
        <v>3.0000000000000022</v>
      </c>
      <c r="U69">
        <f t="shared" si="7"/>
        <v>2</v>
      </c>
      <c r="V69">
        <f t="shared" si="6"/>
        <v>6.0000000000000044</v>
      </c>
    </row>
    <row r="70" spans="9:22" x14ac:dyDescent="0.25">
      <c r="I70">
        <f>profile!I70</f>
        <v>63</v>
      </c>
      <c r="J70">
        <f>profile!J70</f>
        <v>0.21000000000000002</v>
      </c>
      <c r="K70">
        <f>profile!K70</f>
        <v>0</v>
      </c>
      <c r="L70">
        <f>profile!L70</f>
        <v>3.0000000000000022</v>
      </c>
      <c r="M70">
        <f>profile!M70</f>
        <v>0.39000000000000012</v>
      </c>
      <c r="N70">
        <f t="shared" si="2"/>
        <v>0</v>
      </c>
      <c r="O70">
        <f t="shared" si="3"/>
        <v>3.0000000000000022</v>
      </c>
      <c r="P70">
        <f t="shared" si="4"/>
        <v>0.39000000000000012</v>
      </c>
      <c r="S70">
        <f>profile!$S$7</f>
        <v>1</v>
      </c>
      <c r="T70">
        <f t="shared" si="5"/>
        <v>3.0000000000000022</v>
      </c>
      <c r="U70">
        <f t="shared" si="7"/>
        <v>2</v>
      </c>
      <c r="V70">
        <f t="shared" si="6"/>
        <v>6.0000000000000044</v>
      </c>
    </row>
    <row r="71" spans="9:22" x14ac:dyDescent="0.25">
      <c r="I71">
        <f>profile!I71</f>
        <v>64</v>
      </c>
      <c r="J71">
        <f>profile!J71</f>
        <v>0.21333333333333335</v>
      </c>
      <c r="K71">
        <f>profile!K71</f>
        <v>0</v>
      </c>
      <c r="L71">
        <f>profile!L71</f>
        <v>3.0000000000000022</v>
      </c>
      <c r="M71">
        <f>profile!M71</f>
        <v>0.40000000000000013</v>
      </c>
      <c r="N71">
        <f t="shared" si="2"/>
        <v>0</v>
      </c>
      <c r="O71">
        <f t="shared" si="3"/>
        <v>3.0000000000000022</v>
      </c>
      <c r="P71">
        <f t="shared" si="4"/>
        <v>0.40000000000000013</v>
      </c>
      <c r="S71">
        <f>profile!$S$7</f>
        <v>1</v>
      </c>
      <c r="T71">
        <f t="shared" si="5"/>
        <v>3.0000000000000022</v>
      </c>
      <c r="U71">
        <f t="shared" si="7"/>
        <v>2</v>
      </c>
      <c r="V71">
        <f t="shared" si="6"/>
        <v>6.0000000000000044</v>
      </c>
    </row>
    <row r="72" spans="9:22" x14ac:dyDescent="0.25">
      <c r="I72">
        <f>profile!I72</f>
        <v>65</v>
      </c>
      <c r="J72">
        <f>profile!J72</f>
        <v>0.21666666666666667</v>
      </c>
      <c r="K72">
        <f>profile!K72</f>
        <v>0</v>
      </c>
      <c r="L72">
        <f>profile!L72</f>
        <v>3.0000000000000022</v>
      </c>
      <c r="M72">
        <f>profile!M72</f>
        <v>0.41000000000000014</v>
      </c>
      <c r="N72">
        <f t="shared" ref="N72:N135" si="8">K72/$E$12</f>
        <v>0</v>
      </c>
      <c r="O72">
        <f t="shared" ref="O72:O135" si="9">L72/$E$12</f>
        <v>3.0000000000000022</v>
      </c>
      <c r="P72">
        <f t="shared" ref="P72:P135" si="10">M72/$E$12</f>
        <v>0.41000000000000014</v>
      </c>
      <c r="S72">
        <f>profile!$S$7</f>
        <v>1</v>
      </c>
      <c r="T72">
        <f t="shared" ref="T72:T135" si="11">S72*L72</f>
        <v>3.0000000000000022</v>
      </c>
      <c r="U72">
        <f t="shared" si="7"/>
        <v>2</v>
      </c>
      <c r="V72">
        <f t="shared" ref="V72:V135" si="12">U72*O72</f>
        <v>6.0000000000000044</v>
      </c>
    </row>
    <row r="73" spans="9:22" x14ac:dyDescent="0.25">
      <c r="I73">
        <f>profile!I73</f>
        <v>66</v>
      </c>
      <c r="J73">
        <f>profile!J73</f>
        <v>0.22</v>
      </c>
      <c r="K73">
        <f>profile!K73</f>
        <v>0</v>
      </c>
      <c r="L73">
        <f>profile!L73</f>
        <v>3.0000000000000022</v>
      </c>
      <c r="M73">
        <f>profile!M73</f>
        <v>0.42000000000000015</v>
      </c>
      <c r="N73">
        <f t="shared" si="8"/>
        <v>0</v>
      </c>
      <c r="O73">
        <f t="shared" si="9"/>
        <v>3.0000000000000022</v>
      </c>
      <c r="P73">
        <f t="shared" si="10"/>
        <v>0.42000000000000015</v>
      </c>
      <c r="S73">
        <f>profile!$S$7</f>
        <v>1</v>
      </c>
      <c r="T73">
        <f t="shared" si="11"/>
        <v>3.0000000000000022</v>
      </c>
      <c r="U73">
        <f t="shared" ref="U73:U136" si="13">($E$9*((O73-O72)/(J73-J72)) +$E$12*S73+$E$14)/($E$16/100)</f>
        <v>2</v>
      </c>
      <c r="V73">
        <f t="shared" si="12"/>
        <v>6.0000000000000044</v>
      </c>
    </row>
    <row r="74" spans="9:22" x14ac:dyDescent="0.25">
      <c r="I74">
        <f>profile!I74</f>
        <v>67</v>
      </c>
      <c r="J74">
        <f>profile!J74</f>
        <v>0.22333333333333336</v>
      </c>
      <c r="K74">
        <f>profile!K74</f>
        <v>0</v>
      </c>
      <c r="L74">
        <f>profile!L74</f>
        <v>3.0000000000000022</v>
      </c>
      <c r="M74">
        <f>profile!M74</f>
        <v>0.43000000000000016</v>
      </c>
      <c r="N74">
        <f t="shared" si="8"/>
        <v>0</v>
      </c>
      <c r="O74">
        <f t="shared" si="9"/>
        <v>3.0000000000000022</v>
      </c>
      <c r="P74">
        <f t="shared" si="10"/>
        <v>0.43000000000000016</v>
      </c>
      <c r="S74">
        <f>profile!$S$7</f>
        <v>1</v>
      </c>
      <c r="T74">
        <f t="shared" si="11"/>
        <v>3.0000000000000022</v>
      </c>
      <c r="U74">
        <f t="shared" si="13"/>
        <v>2</v>
      </c>
      <c r="V74">
        <f t="shared" si="12"/>
        <v>6.0000000000000044</v>
      </c>
    </row>
    <row r="75" spans="9:22" x14ac:dyDescent="0.25">
      <c r="I75">
        <f>profile!I75</f>
        <v>68</v>
      </c>
      <c r="J75">
        <f>profile!J75</f>
        <v>0.22666666666666668</v>
      </c>
      <c r="K75">
        <f>profile!K75</f>
        <v>0</v>
      </c>
      <c r="L75">
        <f>profile!L75</f>
        <v>3.0000000000000022</v>
      </c>
      <c r="M75">
        <f>profile!M75</f>
        <v>0.44000000000000017</v>
      </c>
      <c r="N75">
        <f t="shared" si="8"/>
        <v>0</v>
      </c>
      <c r="O75">
        <f t="shared" si="9"/>
        <v>3.0000000000000022</v>
      </c>
      <c r="P75">
        <f t="shared" si="10"/>
        <v>0.44000000000000017</v>
      </c>
      <c r="S75">
        <f>profile!$S$7</f>
        <v>1</v>
      </c>
      <c r="T75">
        <f t="shared" si="11"/>
        <v>3.0000000000000022</v>
      </c>
      <c r="U75">
        <f t="shared" si="13"/>
        <v>2</v>
      </c>
      <c r="V75">
        <f t="shared" si="12"/>
        <v>6.0000000000000044</v>
      </c>
    </row>
    <row r="76" spans="9:22" x14ac:dyDescent="0.25">
      <c r="I76">
        <f>profile!I76</f>
        <v>69</v>
      </c>
      <c r="J76">
        <f>profile!J76</f>
        <v>0.23</v>
      </c>
      <c r="K76">
        <f>profile!K76</f>
        <v>0</v>
      </c>
      <c r="L76">
        <f>profile!L76</f>
        <v>3.0000000000000022</v>
      </c>
      <c r="M76">
        <f>profile!M76</f>
        <v>0.45000000000000018</v>
      </c>
      <c r="N76">
        <f t="shared" si="8"/>
        <v>0</v>
      </c>
      <c r="O76">
        <f t="shared" si="9"/>
        <v>3.0000000000000022</v>
      </c>
      <c r="P76">
        <f t="shared" si="10"/>
        <v>0.45000000000000018</v>
      </c>
      <c r="S76">
        <f>profile!$S$7</f>
        <v>1</v>
      </c>
      <c r="T76">
        <f t="shared" si="11"/>
        <v>3.0000000000000022</v>
      </c>
      <c r="U76">
        <f t="shared" si="13"/>
        <v>2</v>
      </c>
      <c r="V76">
        <f t="shared" si="12"/>
        <v>6.0000000000000044</v>
      </c>
    </row>
    <row r="77" spans="9:22" x14ac:dyDescent="0.25">
      <c r="I77">
        <f>profile!I77</f>
        <v>70</v>
      </c>
      <c r="J77">
        <f>profile!J77</f>
        <v>0.23333333333333334</v>
      </c>
      <c r="K77">
        <f>profile!K77</f>
        <v>0</v>
      </c>
      <c r="L77">
        <f>profile!L77</f>
        <v>3.0000000000000022</v>
      </c>
      <c r="M77">
        <f>profile!M77</f>
        <v>0.46000000000000019</v>
      </c>
      <c r="N77">
        <f t="shared" si="8"/>
        <v>0</v>
      </c>
      <c r="O77">
        <f t="shared" si="9"/>
        <v>3.0000000000000022</v>
      </c>
      <c r="P77">
        <f t="shared" si="10"/>
        <v>0.46000000000000019</v>
      </c>
      <c r="S77">
        <f>profile!$S$7</f>
        <v>1</v>
      </c>
      <c r="T77">
        <f t="shared" si="11"/>
        <v>3.0000000000000022</v>
      </c>
      <c r="U77">
        <f t="shared" si="13"/>
        <v>2</v>
      </c>
      <c r="V77">
        <f t="shared" si="12"/>
        <v>6.0000000000000044</v>
      </c>
    </row>
    <row r="78" spans="9:22" x14ac:dyDescent="0.25">
      <c r="I78">
        <f>profile!I78</f>
        <v>71</v>
      </c>
      <c r="J78">
        <f>profile!J78</f>
        <v>0.23666666666666669</v>
      </c>
      <c r="K78">
        <f>profile!K78</f>
        <v>0</v>
      </c>
      <c r="L78">
        <f>profile!L78</f>
        <v>3.0000000000000022</v>
      </c>
      <c r="M78">
        <f>profile!M78</f>
        <v>0.4700000000000002</v>
      </c>
      <c r="N78">
        <f t="shared" si="8"/>
        <v>0</v>
      </c>
      <c r="O78">
        <f t="shared" si="9"/>
        <v>3.0000000000000022</v>
      </c>
      <c r="P78">
        <f t="shared" si="10"/>
        <v>0.4700000000000002</v>
      </c>
      <c r="S78">
        <f>profile!$S$7</f>
        <v>1</v>
      </c>
      <c r="T78">
        <f t="shared" si="11"/>
        <v>3.0000000000000022</v>
      </c>
      <c r="U78">
        <f t="shared" si="13"/>
        <v>2</v>
      </c>
      <c r="V78">
        <f t="shared" si="12"/>
        <v>6.0000000000000044</v>
      </c>
    </row>
    <row r="79" spans="9:22" x14ac:dyDescent="0.25">
      <c r="I79">
        <f>profile!I79</f>
        <v>72</v>
      </c>
      <c r="J79">
        <f>profile!J79</f>
        <v>0.24000000000000002</v>
      </c>
      <c r="K79">
        <f>profile!K79</f>
        <v>0</v>
      </c>
      <c r="L79">
        <f>profile!L79</f>
        <v>3.0000000000000022</v>
      </c>
      <c r="M79">
        <f>profile!M79</f>
        <v>0.4800000000000002</v>
      </c>
      <c r="N79">
        <f t="shared" si="8"/>
        <v>0</v>
      </c>
      <c r="O79">
        <f t="shared" si="9"/>
        <v>3.0000000000000022</v>
      </c>
      <c r="P79">
        <f t="shared" si="10"/>
        <v>0.4800000000000002</v>
      </c>
      <c r="S79">
        <f>profile!$S$7</f>
        <v>1</v>
      </c>
      <c r="T79">
        <f t="shared" si="11"/>
        <v>3.0000000000000022</v>
      </c>
      <c r="U79">
        <f t="shared" si="13"/>
        <v>2</v>
      </c>
      <c r="V79">
        <f t="shared" si="12"/>
        <v>6.0000000000000044</v>
      </c>
    </row>
    <row r="80" spans="9:22" x14ac:dyDescent="0.25">
      <c r="I80">
        <f>profile!I80</f>
        <v>73</v>
      </c>
      <c r="J80">
        <f>profile!J80</f>
        <v>0.24333333333333335</v>
      </c>
      <c r="K80">
        <f>profile!K80</f>
        <v>0</v>
      </c>
      <c r="L80">
        <f>profile!L80</f>
        <v>3.0000000000000022</v>
      </c>
      <c r="M80">
        <f>profile!M80</f>
        <v>0.49000000000000021</v>
      </c>
      <c r="N80">
        <f t="shared" si="8"/>
        <v>0</v>
      </c>
      <c r="O80">
        <f t="shared" si="9"/>
        <v>3.0000000000000022</v>
      </c>
      <c r="P80">
        <f t="shared" si="10"/>
        <v>0.49000000000000021</v>
      </c>
      <c r="S80">
        <f>profile!$S$7</f>
        <v>1</v>
      </c>
      <c r="T80">
        <f t="shared" si="11"/>
        <v>3.0000000000000022</v>
      </c>
      <c r="U80">
        <f t="shared" si="13"/>
        <v>2</v>
      </c>
      <c r="V80">
        <f t="shared" si="12"/>
        <v>6.0000000000000044</v>
      </c>
    </row>
    <row r="81" spans="9:22" x14ac:dyDescent="0.25">
      <c r="I81">
        <f>profile!I81</f>
        <v>74</v>
      </c>
      <c r="J81">
        <f>profile!J81</f>
        <v>0.24666666666666667</v>
      </c>
      <c r="K81">
        <f>profile!K81</f>
        <v>0</v>
      </c>
      <c r="L81">
        <f>profile!L81</f>
        <v>3.0000000000000022</v>
      </c>
      <c r="M81">
        <f>profile!M81</f>
        <v>0.50000000000000022</v>
      </c>
      <c r="N81">
        <f t="shared" si="8"/>
        <v>0</v>
      </c>
      <c r="O81">
        <f t="shared" si="9"/>
        <v>3.0000000000000022</v>
      </c>
      <c r="P81">
        <f t="shared" si="10"/>
        <v>0.50000000000000022</v>
      </c>
      <c r="S81">
        <f>profile!$S$7</f>
        <v>1</v>
      </c>
      <c r="T81">
        <f t="shared" si="11"/>
        <v>3.0000000000000022</v>
      </c>
      <c r="U81">
        <f t="shared" si="13"/>
        <v>2</v>
      </c>
      <c r="V81">
        <f t="shared" si="12"/>
        <v>6.0000000000000044</v>
      </c>
    </row>
    <row r="82" spans="9:22" x14ac:dyDescent="0.25">
      <c r="I82">
        <f>profile!I82</f>
        <v>75</v>
      </c>
      <c r="J82">
        <f>profile!J82</f>
        <v>0.25</v>
      </c>
      <c r="K82">
        <f>profile!K82</f>
        <v>0</v>
      </c>
      <c r="L82">
        <f>profile!L82</f>
        <v>3.0000000000000022</v>
      </c>
      <c r="M82">
        <f>profile!M82</f>
        <v>0.51000000000000023</v>
      </c>
      <c r="N82">
        <f t="shared" si="8"/>
        <v>0</v>
      </c>
      <c r="O82">
        <f t="shared" si="9"/>
        <v>3.0000000000000022</v>
      </c>
      <c r="P82">
        <f t="shared" si="10"/>
        <v>0.51000000000000023</v>
      </c>
      <c r="S82">
        <f>profile!$S$7</f>
        <v>1</v>
      </c>
      <c r="T82">
        <f t="shared" si="11"/>
        <v>3.0000000000000022</v>
      </c>
      <c r="U82">
        <f t="shared" si="13"/>
        <v>2</v>
      </c>
      <c r="V82">
        <f t="shared" si="12"/>
        <v>6.0000000000000044</v>
      </c>
    </row>
    <row r="83" spans="9:22" x14ac:dyDescent="0.25">
      <c r="I83">
        <f>profile!I83</f>
        <v>76</v>
      </c>
      <c r="J83">
        <f>profile!J83</f>
        <v>0.25333333333333335</v>
      </c>
      <c r="K83">
        <f>profile!K83</f>
        <v>0</v>
      </c>
      <c r="L83">
        <f>profile!L83</f>
        <v>3.0000000000000022</v>
      </c>
      <c r="M83">
        <f>profile!M83</f>
        <v>0.52000000000000024</v>
      </c>
      <c r="N83">
        <f t="shared" si="8"/>
        <v>0</v>
      </c>
      <c r="O83">
        <f t="shared" si="9"/>
        <v>3.0000000000000022</v>
      </c>
      <c r="P83">
        <f t="shared" si="10"/>
        <v>0.52000000000000024</v>
      </c>
      <c r="S83">
        <f>profile!$S$7</f>
        <v>1</v>
      </c>
      <c r="T83">
        <f t="shared" si="11"/>
        <v>3.0000000000000022</v>
      </c>
      <c r="U83">
        <f t="shared" si="13"/>
        <v>2</v>
      </c>
      <c r="V83">
        <f t="shared" si="12"/>
        <v>6.0000000000000044</v>
      </c>
    </row>
    <row r="84" spans="9:22" x14ac:dyDescent="0.25">
      <c r="I84">
        <f>profile!I84</f>
        <v>77</v>
      </c>
      <c r="J84">
        <f>profile!J84</f>
        <v>0.25666666666666671</v>
      </c>
      <c r="K84">
        <f>profile!K84</f>
        <v>0</v>
      </c>
      <c r="L84">
        <f>profile!L84</f>
        <v>3.0000000000000022</v>
      </c>
      <c r="M84">
        <f>profile!M84</f>
        <v>0.53000000000000025</v>
      </c>
      <c r="N84">
        <f t="shared" si="8"/>
        <v>0</v>
      </c>
      <c r="O84">
        <f t="shared" si="9"/>
        <v>3.0000000000000022</v>
      </c>
      <c r="P84">
        <f t="shared" si="10"/>
        <v>0.53000000000000025</v>
      </c>
      <c r="S84">
        <f>profile!$S$7</f>
        <v>1</v>
      </c>
      <c r="T84">
        <f t="shared" si="11"/>
        <v>3.0000000000000022</v>
      </c>
      <c r="U84">
        <f t="shared" si="13"/>
        <v>2</v>
      </c>
      <c r="V84">
        <f t="shared" si="12"/>
        <v>6.0000000000000044</v>
      </c>
    </row>
    <row r="85" spans="9:22" x14ac:dyDescent="0.25">
      <c r="I85">
        <f>profile!I85</f>
        <v>78</v>
      </c>
      <c r="J85">
        <f>profile!J85</f>
        <v>0.26</v>
      </c>
      <c r="K85">
        <f>profile!K85</f>
        <v>0</v>
      </c>
      <c r="L85">
        <f>profile!L85</f>
        <v>3.0000000000000022</v>
      </c>
      <c r="M85">
        <f>profile!M85</f>
        <v>0.54000000000000026</v>
      </c>
      <c r="N85">
        <f t="shared" si="8"/>
        <v>0</v>
      </c>
      <c r="O85">
        <f t="shared" si="9"/>
        <v>3.0000000000000022</v>
      </c>
      <c r="P85">
        <f t="shared" si="10"/>
        <v>0.54000000000000026</v>
      </c>
      <c r="S85">
        <f>profile!$S$7</f>
        <v>1</v>
      </c>
      <c r="T85">
        <f t="shared" si="11"/>
        <v>3.0000000000000022</v>
      </c>
      <c r="U85">
        <f t="shared" si="13"/>
        <v>2</v>
      </c>
      <c r="V85">
        <f t="shared" si="12"/>
        <v>6.0000000000000044</v>
      </c>
    </row>
    <row r="86" spans="9:22" x14ac:dyDescent="0.25">
      <c r="I86">
        <f>profile!I86</f>
        <v>79</v>
      </c>
      <c r="J86">
        <f>profile!J86</f>
        <v>0.26333333333333336</v>
      </c>
      <c r="K86">
        <f>profile!K86</f>
        <v>0</v>
      </c>
      <c r="L86">
        <f>profile!L86</f>
        <v>3.0000000000000022</v>
      </c>
      <c r="M86">
        <f>profile!M86</f>
        <v>0.55000000000000027</v>
      </c>
      <c r="N86">
        <f t="shared" si="8"/>
        <v>0</v>
      </c>
      <c r="O86">
        <f t="shared" si="9"/>
        <v>3.0000000000000022</v>
      </c>
      <c r="P86">
        <f t="shared" si="10"/>
        <v>0.55000000000000027</v>
      </c>
      <c r="S86">
        <f>profile!$S$7</f>
        <v>1</v>
      </c>
      <c r="T86">
        <f t="shared" si="11"/>
        <v>3.0000000000000022</v>
      </c>
      <c r="U86">
        <f t="shared" si="13"/>
        <v>2</v>
      </c>
      <c r="V86">
        <f t="shared" si="12"/>
        <v>6.0000000000000044</v>
      </c>
    </row>
    <row r="87" spans="9:22" x14ac:dyDescent="0.25">
      <c r="I87">
        <f>profile!I87</f>
        <v>80</v>
      </c>
      <c r="J87">
        <f>profile!J87</f>
        <v>0.26666666666666666</v>
      </c>
      <c r="K87">
        <f>profile!K87</f>
        <v>0</v>
      </c>
      <c r="L87">
        <f>profile!L87</f>
        <v>3.0000000000000022</v>
      </c>
      <c r="M87">
        <f>profile!M87</f>
        <v>0.56000000000000028</v>
      </c>
      <c r="N87">
        <f t="shared" si="8"/>
        <v>0</v>
      </c>
      <c r="O87">
        <f t="shared" si="9"/>
        <v>3.0000000000000022</v>
      </c>
      <c r="P87">
        <f t="shared" si="10"/>
        <v>0.56000000000000028</v>
      </c>
      <c r="S87">
        <f>profile!$S$7</f>
        <v>1</v>
      </c>
      <c r="T87">
        <f t="shared" si="11"/>
        <v>3.0000000000000022</v>
      </c>
      <c r="U87">
        <f t="shared" si="13"/>
        <v>2</v>
      </c>
      <c r="V87">
        <f t="shared" si="12"/>
        <v>6.0000000000000044</v>
      </c>
    </row>
    <row r="88" spans="9:22" x14ac:dyDescent="0.25">
      <c r="I88">
        <f>profile!I88</f>
        <v>81</v>
      </c>
      <c r="J88">
        <f>profile!J88</f>
        <v>0.27</v>
      </c>
      <c r="K88">
        <f>profile!K88</f>
        <v>0</v>
      </c>
      <c r="L88">
        <f>profile!L88</f>
        <v>3.0000000000000022</v>
      </c>
      <c r="M88">
        <f>profile!M88</f>
        <v>0.57000000000000028</v>
      </c>
      <c r="N88">
        <f t="shared" si="8"/>
        <v>0</v>
      </c>
      <c r="O88">
        <f t="shared" si="9"/>
        <v>3.0000000000000022</v>
      </c>
      <c r="P88">
        <f t="shared" si="10"/>
        <v>0.57000000000000028</v>
      </c>
      <c r="S88">
        <f>profile!$S$7</f>
        <v>1</v>
      </c>
      <c r="T88">
        <f t="shared" si="11"/>
        <v>3.0000000000000022</v>
      </c>
      <c r="U88">
        <f t="shared" si="13"/>
        <v>2</v>
      </c>
      <c r="V88">
        <f t="shared" si="12"/>
        <v>6.0000000000000044</v>
      </c>
    </row>
    <row r="89" spans="9:22" x14ac:dyDescent="0.25">
      <c r="I89">
        <f>profile!I89</f>
        <v>82</v>
      </c>
      <c r="J89">
        <f>profile!J89</f>
        <v>0.27333333333333337</v>
      </c>
      <c r="K89">
        <f>profile!K89</f>
        <v>0</v>
      </c>
      <c r="L89">
        <f>profile!L89</f>
        <v>3.0000000000000022</v>
      </c>
      <c r="M89">
        <f>profile!M89</f>
        <v>0.58000000000000029</v>
      </c>
      <c r="N89">
        <f t="shared" si="8"/>
        <v>0</v>
      </c>
      <c r="O89">
        <f t="shared" si="9"/>
        <v>3.0000000000000022</v>
      </c>
      <c r="P89">
        <f t="shared" si="10"/>
        <v>0.58000000000000029</v>
      </c>
      <c r="S89">
        <f>profile!$S$7</f>
        <v>1</v>
      </c>
      <c r="T89">
        <f t="shared" si="11"/>
        <v>3.0000000000000022</v>
      </c>
      <c r="U89">
        <f t="shared" si="13"/>
        <v>2</v>
      </c>
      <c r="V89">
        <f t="shared" si="12"/>
        <v>6.0000000000000044</v>
      </c>
    </row>
    <row r="90" spans="9:22" x14ac:dyDescent="0.25">
      <c r="I90">
        <f>profile!I90</f>
        <v>83</v>
      </c>
      <c r="J90">
        <f>profile!J90</f>
        <v>0.27666666666666667</v>
      </c>
      <c r="K90">
        <f>profile!K90</f>
        <v>0</v>
      </c>
      <c r="L90">
        <f>profile!L90</f>
        <v>3.0000000000000022</v>
      </c>
      <c r="M90">
        <f>profile!M90</f>
        <v>0.5900000000000003</v>
      </c>
      <c r="N90">
        <f t="shared" si="8"/>
        <v>0</v>
      </c>
      <c r="O90">
        <f t="shared" si="9"/>
        <v>3.0000000000000022</v>
      </c>
      <c r="P90">
        <f t="shared" si="10"/>
        <v>0.5900000000000003</v>
      </c>
      <c r="S90">
        <f>profile!$S$7</f>
        <v>1</v>
      </c>
      <c r="T90">
        <f t="shared" si="11"/>
        <v>3.0000000000000022</v>
      </c>
      <c r="U90">
        <f t="shared" si="13"/>
        <v>2</v>
      </c>
      <c r="V90">
        <f t="shared" si="12"/>
        <v>6.0000000000000044</v>
      </c>
    </row>
    <row r="91" spans="9:22" x14ac:dyDescent="0.25">
      <c r="I91">
        <f>profile!I91</f>
        <v>84</v>
      </c>
      <c r="J91">
        <f>profile!J91</f>
        <v>0.28000000000000003</v>
      </c>
      <c r="K91">
        <f>profile!K91</f>
        <v>0</v>
      </c>
      <c r="L91">
        <f>profile!L91</f>
        <v>3.0000000000000022</v>
      </c>
      <c r="M91">
        <f>profile!M91</f>
        <v>0.60000000000000031</v>
      </c>
      <c r="N91">
        <f t="shared" si="8"/>
        <v>0</v>
      </c>
      <c r="O91">
        <f t="shared" si="9"/>
        <v>3.0000000000000022</v>
      </c>
      <c r="P91">
        <f t="shared" si="10"/>
        <v>0.60000000000000031</v>
      </c>
      <c r="S91">
        <f>profile!$S$7</f>
        <v>1</v>
      </c>
      <c r="T91">
        <f t="shared" si="11"/>
        <v>3.0000000000000022</v>
      </c>
      <c r="U91">
        <f t="shared" si="13"/>
        <v>2</v>
      </c>
      <c r="V91">
        <f t="shared" si="12"/>
        <v>6.0000000000000044</v>
      </c>
    </row>
    <row r="92" spans="9:22" x14ac:dyDescent="0.25">
      <c r="I92">
        <f>profile!I92</f>
        <v>85</v>
      </c>
      <c r="J92">
        <f>profile!J92</f>
        <v>0.28333333333333333</v>
      </c>
      <c r="K92">
        <f>profile!K92</f>
        <v>0</v>
      </c>
      <c r="L92">
        <f>profile!L92</f>
        <v>3.0000000000000022</v>
      </c>
      <c r="M92">
        <f>profile!M92</f>
        <v>0.61000000000000032</v>
      </c>
      <c r="N92">
        <f t="shared" si="8"/>
        <v>0</v>
      </c>
      <c r="O92">
        <f t="shared" si="9"/>
        <v>3.0000000000000022</v>
      </c>
      <c r="P92">
        <f t="shared" si="10"/>
        <v>0.61000000000000032</v>
      </c>
      <c r="S92">
        <f>profile!$S$7</f>
        <v>1</v>
      </c>
      <c r="T92">
        <f t="shared" si="11"/>
        <v>3.0000000000000022</v>
      </c>
      <c r="U92">
        <f t="shared" si="13"/>
        <v>2</v>
      </c>
      <c r="V92">
        <f t="shared" si="12"/>
        <v>6.0000000000000044</v>
      </c>
    </row>
    <row r="93" spans="9:22" x14ac:dyDescent="0.25">
      <c r="I93">
        <f>profile!I93</f>
        <v>86</v>
      </c>
      <c r="J93">
        <f>profile!J93</f>
        <v>0.28666666666666668</v>
      </c>
      <c r="K93">
        <f>profile!K93</f>
        <v>0</v>
      </c>
      <c r="L93">
        <f>profile!L93</f>
        <v>3.0000000000000022</v>
      </c>
      <c r="M93">
        <f>profile!M93</f>
        <v>0.62000000000000033</v>
      </c>
      <c r="N93">
        <f t="shared" si="8"/>
        <v>0</v>
      </c>
      <c r="O93">
        <f t="shared" si="9"/>
        <v>3.0000000000000022</v>
      </c>
      <c r="P93">
        <f t="shared" si="10"/>
        <v>0.62000000000000033</v>
      </c>
      <c r="S93">
        <f>profile!$S$7</f>
        <v>1</v>
      </c>
      <c r="T93">
        <f t="shared" si="11"/>
        <v>3.0000000000000022</v>
      </c>
      <c r="U93">
        <f t="shared" si="13"/>
        <v>2</v>
      </c>
      <c r="V93">
        <f t="shared" si="12"/>
        <v>6.0000000000000044</v>
      </c>
    </row>
    <row r="94" spans="9:22" x14ac:dyDescent="0.25">
      <c r="I94">
        <f>profile!I94</f>
        <v>87</v>
      </c>
      <c r="J94">
        <f>profile!J94</f>
        <v>0.29000000000000004</v>
      </c>
      <c r="K94">
        <f>profile!K94</f>
        <v>0</v>
      </c>
      <c r="L94">
        <f>profile!L94</f>
        <v>3.0000000000000022</v>
      </c>
      <c r="M94">
        <f>profile!M94</f>
        <v>0.63000000000000034</v>
      </c>
      <c r="N94">
        <f t="shared" si="8"/>
        <v>0</v>
      </c>
      <c r="O94">
        <f t="shared" si="9"/>
        <v>3.0000000000000022</v>
      </c>
      <c r="P94">
        <f t="shared" si="10"/>
        <v>0.63000000000000034</v>
      </c>
      <c r="S94">
        <f>profile!$S$7</f>
        <v>1</v>
      </c>
      <c r="T94">
        <f t="shared" si="11"/>
        <v>3.0000000000000022</v>
      </c>
      <c r="U94">
        <f t="shared" si="13"/>
        <v>2</v>
      </c>
      <c r="V94">
        <f t="shared" si="12"/>
        <v>6.0000000000000044</v>
      </c>
    </row>
    <row r="95" spans="9:22" x14ac:dyDescent="0.25">
      <c r="I95">
        <f>profile!I95</f>
        <v>88</v>
      </c>
      <c r="J95">
        <f>profile!J95</f>
        <v>0.29333333333333333</v>
      </c>
      <c r="K95">
        <f>profile!K95</f>
        <v>0</v>
      </c>
      <c r="L95">
        <f>profile!L95</f>
        <v>3.0000000000000022</v>
      </c>
      <c r="M95">
        <f>profile!M95</f>
        <v>0.64000000000000035</v>
      </c>
      <c r="N95">
        <f t="shared" si="8"/>
        <v>0</v>
      </c>
      <c r="O95">
        <f t="shared" si="9"/>
        <v>3.0000000000000022</v>
      </c>
      <c r="P95">
        <f t="shared" si="10"/>
        <v>0.64000000000000035</v>
      </c>
      <c r="S95">
        <f>profile!$S$7</f>
        <v>1</v>
      </c>
      <c r="T95">
        <f t="shared" si="11"/>
        <v>3.0000000000000022</v>
      </c>
      <c r="U95">
        <f t="shared" si="13"/>
        <v>2</v>
      </c>
      <c r="V95">
        <f t="shared" si="12"/>
        <v>6.0000000000000044</v>
      </c>
    </row>
    <row r="96" spans="9:22" x14ac:dyDescent="0.25">
      <c r="I96">
        <f>profile!I96</f>
        <v>89</v>
      </c>
      <c r="J96">
        <f>profile!J96</f>
        <v>0.29666666666666669</v>
      </c>
      <c r="K96">
        <f>profile!K96</f>
        <v>0</v>
      </c>
      <c r="L96">
        <f>profile!L96</f>
        <v>3.0000000000000022</v>
      </c>
      <c r="M96">
        <f>profile!M96</f>
        <v>0.65000000000000036</v>
      </c>
      <c r="N96">
        <f t="shared" si="8"/>
        <v>0</v>
      </c>
      <c r="O96">
        <f t="shared" si="9"/>
        <v>3.0000000000000022</v>
      </c>
      <c r="P96">
        <f t="shared" si="10"/>
        <v>0.65000000000000036</v>
      </c>
      <c r="S96">
        <f>profile!$S$7</f>
        <v>1</v>
      </c>
      <c r="T96">
        <f t="shared" si="11"/>
        <v>3.0000000000000022</v>
      </c>
      <c r="U96">
        <f t="shared" si="13"/>
        <v>2</v>
      </c>
      <c r="V96">
        <f t="shared" si="12"/>
        <v>6.0000000000000044</v>
      </c>
    </row>
    <row r="97" spans="9:22" x14ac:dyDescent="0.25">
      <c r="I97">
        <f>profile!I97</f>
        <v>90</v>
      </c>
      <c r="J97">
        <f>profile!J97</f>
        <v>0.30000000000000004</v>
      </c>
      <c r="K97">
        <f>profile!K97</f>
        <v>0</v>
      </c>
      <c r="L97">
        <f>profile!L97</f>
        <v>3.0000000000000022</v>
      </c>
      <c r="M97">
        <f>profile!M97</f>
        <v>0.66000000000000036</v>
      </c>
      <c r="N97">
        <f t="shared" si="8"/>
        <v>0</v>
      </c>
      <c r="O97">
        <f t="shared" si="9"/>
        <v>3.0000000000000022</v>
      </c>
      <c r="P97">
        <f t="shared" si="10"/>
        <v>0.66000000000000036</v>
      </c>
      <c r="S97">
        <f>profile!$S$7</f>
        <v>1</v>
      </c>
      <c r="T97">
        <f t="shared" si="11"/>
        <v>3.0000000000000022</v>
      </c>
      <c r="U97">
        <f t="shared" si="13"/>
        <v>2</v>
      </c>
      <c r="V97">
        <f t="shared" si="12"/>
        <v>6.0000000000000044</v>
      </c>
    </row>
    <row r="98" spans="9:22" x14ac:dyDescent="0.25">
      <c r="I98">
        <f>profile!I98</f>
        <v>91</v>
      </c>
      <c r="J98">
        <f>profile!J98</f>
        <v>0.30333333333333334</v>
      </c>
      <c r="K98">
        <f>profile!K98</f>
        <v>0</v>
      </c>
      <c r="L98">
        <f>profile!L98</f>
        <v>3.0000000000000022</v>
      </c>
      <c r="M98">
        <f>profile!M98</f>
        <v>0.67000000000000037</v>
      </c>
      <c r="N98">
        <f t="shared" si="8"/>
        <v>0</v>
      </c>
      <c r="O98">
        <f t="shared" si="9"/>
        <v>3.0000000000000022</v>
      </c>
      <c r="P98">
        <f t="shared" si="10"/>
        <v>0.67000000000000037</v>
      </c>
      <c r="S98">
        <f>profile!$S$7</f>
        <v>1</v>
      </c>
      <c r="T98">
        <f t="shared" si="11"/>
        <v>3.0000000000000022</v>
      </c>
      <c r="U98">
        <f t="shared" si="13"/>
        <v>2</v>
      </c>
      <c r="V98">
        <f t="shared" si="12"/>
        <v>6.0000000000000044</v>
      </c>
    </row>
    <row r="99" spans="9:22" x14ac:dyDescent="0.25">
      <c r="I99">
        <f>profile!I99</f>
        <v>92</v>
      </c>
      <c r="J99">
        <f>profile!J99</f>
        <v>0.3066666666666667</v>
      </c>
      <c r="K99">
        <f>profile!K99</f>
        <v>0</v>
      </c>
      <c r="L99">
        <f>profile!L99</f>
        <v>3.0000000000000022</v>
      </c>
      <c r="M99">
        <f>profile!M99</f>
        <v>0.68000000000000038</v>
      </c>
      <c r="N99">
        <f t="shared" si="8"/>
        <v>0</v>
      </c>
      <c r="O99">
        <f t="shared" si="9"/>
        <v>3.0000000000000022</v>
      </c>
      <c r="P99">
        <f t="shared" si="10"/>
        <v>0.68000000000000038</v>
      </c>
      <c r="S99">
        <f>profile!$S$7</f>
        <v>1</v>
      </c>
      <c r="T99">
        <f t="shared" si="11"/>
        <v>3.0000000000000022</v>
      </c>
      <c r="U99">
        <f t="shared" si="13"/>
        <v>2</v>
      </c>
      <c r="V99">
        <f t="shared" si="12"/>
        <v>6.0000000000000044</v>
      </c>
    </row>
    <row r="100" spans="9:22" x14ac:dyDescent="0.25">
      <c r="I100">
        <f>profile!I100</f>
        <v>93</v>
      </c>
      <c r="J100">
        <f>profile!J100</f>
        <v>0.31</v>
      </c>
      <c r="K100">
        <f>profile!K100</f>
        <v>0</v>
      </c>
      <c r="L100">
        <f>profile!L100</f>
        <v>3.0000000000000022</v>
      </c>
      <c r="M100">
        <f>profile!M100</f>
        <v>0.69000000000000039</v>
      </c>
      <c r="N100">
        <f t="shared" si="8"/>
        <v>0</v>
      </c>
      <c r="O100">
        <f t="shared" si="9"/>
        <v>3.0000000000000022</v>
      </c>
      <c r="P100">
        <f t="shared" si="10"/>
        <v>0.69000000000000039</v>
      </c>
      <c r="S100">
        <f>profile!$S$7</f>
        <v>1</v>
      </c>
      <c r="T100">
        <f t="shared" si="11"/>
        <v>3.0000000000000022</v>
      </c>
      <c r="U100">
        <f t="shared" si="13"/>
        <v>2</v>
      </c>
      <c r="V100">
        <f t="shared" si="12"/>
        <v>6.0000000000000044</v>
      </c>
    </row>
    <row r="101" spans="9:22" x14ac:dyDescent="0.25">
      <c r="I101">
        <f>profile!I101</f>
        <v>94</v>
      </c>
      <c r="J101">
        <f>profile!J101</f>
        <v>0.31333333333333335</v>
      </c>
      <c r="K101">
        <f>profile!K101</f>
        <v>0</v>
      </c>
      <c r="L101">
        <f>profile!L101</f>
        <v>3.0000000000000022</v>
      </c>
      <c r="M101">
        <f>profile!M101</f>
        <v>0.7000000000000004</v>
      </c>
      <c r="N101">
        <f t="shared" si="8"/>
        <v>0</v>
      </c>
      <c r="O101">
        <f t="shared" si="9"/>
        <v>3.0000000000000022</v>
      </c>
      <c r="P101">
        <f t="shared" si="10"/>
        <v>0.7000000000000004</v>
      </c>
      <c r="S101">
        <f>profile!$S$7</f>
        <v>1</v>
      </c>
      <c r="T101">
        <f t="shared" si="11"/>
        <v>3.0000000000000022</v>
      </c>
      <c r="U101">
        <f t="shared" si="13"/>
        <v>2</v>
      </c>
      <c r="V101">
        <f t="shared" si="12"/>
        <v>6.0000000000000044</v>
      </c>
    </row>
    <row r="102" spans="9:22" x14ac:dyDescent="0.25">
      <c r="I102">
        <f>profile!I102</f>
        <v>95</v>
      </c>
      <c r="J102">
        <f>profile!J102</f>
        <v>0.31666666666666671</v>
      </c>
      <c r="K102">
        <f>profile!K102</f>
        <v>0</v>
      </c>
      <c r="L102">
        <f>profile!L102</f>
        <v>3.0000000000000022</v>
      </c>
      <c r="M102">
        <f>profile!M102</f>
        <v>0.71000000000000041</v>
      </c>
      <c r="N102">
        <f t="shared" si="8"/>
        <v>0</v>
      </c>
      <c r="O102">
        <f t="shared" si="9"/>
        <v>3.0000000000000022</v>
      </c>
      <c r="P102">
        <f t="shared" si="10"/>
        <v>0.71000000000000041</v>
      </c>
      <c r="S102">
        <f>profile!$S$7</f>
        <v>1</v>
      </c>
      <c r="T102">
        <f t="shared" si="11"/>
        <v>3.0000000000000022</v>
      </c>
      <c r="U102">
        <f t="shared" si="13"/>
        <v>2</v>
      </c>
      <c r="V102">
        <f t="shared" si="12"/>
        <v>6.0000000000000044</v>
      </c>
    </row>
    <row r="103" spans="9:22" x14ac:dyDescent="0.25">
      <c r="I103">
        <f>profile!I103</f>
        <v>96</v>
      </c>
      <c r="J103">
        <f>profile!J103</f>
        <v>0.32</v>
      </c>
      <c r="K103">
        <f>profile!K103</f>
        <v>0</v>
      </c>
      <c r="L103">
        <f>profile!L103</f>
        <v>3.0000000000000022</v>
      </c>
      <c r="M103">
        <f>profile!M103</f>
        <v>0.72000000000000042</v>
      </c>
      <c r="N103">
        <f t="shared" si="8"/>
        <v>0</v>
      </c>
      <c r="O103">
        <f t="shared" si="9"/>
        <v>3.0000000000000022</v>
      </c>
      <c r="P103">
        <f t="shared" si="10"/>
        <v>0.72000000000000042</v>
      </c>
      <c r="S103">
        <f>profile!$S$7</f>
        <v>1</v>
      </c>
      <c r="T103">
        <f t="shared" si="11"/>
        <v>3.0000000000000022</v>
      </c>
      <c r="U103">
        <f t="shared" si="13"/>
        <v>2</v>
      </c>
      <c r="V103">
        <f t="shared" si="12"/>
        <v>6.0000000000000044</v>
      </c>
    </row>
    <row r="104" spans="9:22" x14ac:dyDescent="0.25">
      <c r="I104">
        <f>profile!I104</f>
        <v>97</v>
      </c>
      <c r="J104">
        <f>profile!J104</f>
        <v>0.32333333333333336</v>
      </c>
      <c r="K104">
        <f>profile!K104</f>
        <v>0</v>
      </c>
      <c r="L104">
        <f>profile!L104</f>
        <v>3.0000000000000022</v>
      </c>
      <c r="M104">
        <f>profile!M104</f>
        <v>0.73000000000000043</v>
      </c>
      <c r="N104">
        <f t="shared" si="8"/>
        <v>0</v>
      </c>
      <c r="O104">
        <f t="shared" si="9"/>
        <v>3.0000000000000022</v>
      </c>
      <c r="P104">
        <f t="shared" si="10"/>
        <v>0.73000000000000043</v>
      </c>
      <c r="S104">
        <f>profile!$S$7</f>
        <v>1</v>
      </c>
      <c r="T104">
        <f t="shared" si="11"/>
        <v>3.0000000000000022</v>
      </c>
      <c r="U104">
        <f t="shared" si="13"/>
        <v>2</v>
      </c>
      <c r="V104">
        <f t="shared" si="12"/>
        <v>6.0000000000000044</v>
      </c>
    </row>
    <row r="105" spans="9:22" x14ac:dyDescent="0.25">
      <c r="I105">
        <f>profile!I105</f>
        <v>98</v>
      </c>
      <c r="J105">
        <f>profile!J105</f>
        <v>0.32666666666666666</v>
      </c>
      <c r="K105">
        <f>profile!K105</f>
        <v>0</v>
      </c>
      <c r="L105">
        <f>profile!L105</f>
        <v>3.0000000000000022</v>
      </c>
      <c r="M105">
        <f>profile!M105</f>
        <v>0.74000000000000044</v>
      </c>
      <c r="N105">
        <f t="shared" si="8"/>
        <v>0</v>
      </c>
      <c r="O105">
        <f t="shared" si="9"/>
        <v>3.0000000000000022</v>
      </c>
      <c r="P105">
        <f t="shared" si="10"/>
        <v>0.74000000000000044</v>
      </c>
      <c r="S105">
        <f>profile!$S$7</f>
        <v>1</v>
      </c>
      <c r="T105">
        <f t="shared" si="11"/>
        <v>3.0000000000000022</v>
      </c>
      <c r="U105">
        <f t="shared" si="13"/>
        <v>2</v>
      </c>
      <c r="V105">
        <f t="shared" si="12"/>
        <v>6.0000000000000044</v>
      </c>
    </row>
    <row r="106" spans="9:22" x14ac:dyDescent="0.25">
      <c r="I106">
        <f>profile!I106</f>
        <v>99</v>
      </c>
      <c r="J106">
        <f>profile!J106</f>
        <v>0.33</v>
      </c>
      <c r="K106">
        <f>profile!K106</f>
        <v>0</v>
      </c>
      <c r="L106">
        <f>profile!L106</f>
        <v>3.0000000000000022</v>
      </c>
      <c r="M106">
        <f>profile!M106</f>
        <v>0.75000000000000044</v>
      </c>
      <c r="N106">
        <f t="shared" si="8"/>
        <v>0</v>
      </c>
      <c r="O106">
        <f t="shared" si="9"/>
        <v>3.0000000000000022</v>
      </c>
      <c r="P106">
        <f t="shared" si="10"/>
        <v>0.75000000000000044</v>
      </c>
      <c r="S106">
        <f>profile!$S$7</f>
        <v>1</v>
      </c>
      <c r="T106">
        <f t="shared" si="11"/>
        <v>3.0000000000000022</v>
      </c>
      <c r="U106">
        <f t="shared" si="13"/>
        <v>2</v>
      </c>
      <c r="V106">
        <f t="shared" si="12"/>
        <v>6.0000000000000044</v>
      </c>
    </row>
    <row r="107" spans="9:22" x14ac:dyDescent="0.25">
      <c r="I107">
        <f>profile!I107</f>
        <v>100</v>
      </c>
      <c r="J107">
        <f>profile!J107</f>
        <v>0.33333333333333337</v>
      </c>
      <c r="K107">
        <f>profile!K107</f>
        <v>0</v>
      </c>
      <c r="L107">
        <f>profile!L107</f>
        <v>3.0000000000000022</v>
      </c>
      <c r="M107">
        <f>profile!M107</f>
        <v>0.76000000000000045</v>
      </c>
      <c r="N107">
        <f t="shared" si="8"/>
        <v>0</v>
      </c>
      <c r="O107">
        <f t="shared" si="9"/>
        <v>3.0000000000000022</v>
      </c>
      <c r="P107">
        <f t="shared" si="10"/>
        <v>0.76000000000000045</v>
      </c>
      <c r="S107">
        <f>profile!$S$7</f>
        <v>1</v>
      </c>
      <c r="T107">
        <f t="shared" si="11"/>
        <v>3.0000000000000022</v>
      </c>
      <c r="U107">
        <f t="shared" si="13"/>
        <v>2</v>
      </c>
      <c r="V107">
        <f t="shared" si="12"/>
        <v>6.0000000000000044</v>
      </c>
    </row>
    <row r="108" spans="9:22" x14ac:dyDescent="0.25">
      <c r="I108">
        <f>profile!I108</f>
        <v>101</v>
      </c>
      <c r="J108">
        <f>profile!J108</f>
        <v>0.33666666666666667</v>
      </c>
      <c r="K108">
        <f>profile!K108</f>
        <v>0</v>
      </c>
      <c r="L108">
        <f>profile!L108</f>
        <v>3.0000000000000022</v>
      </c>
      <c r="M108">
        <f>profile!M108</f>
        <v>0.77000000000000046</v>
      </c>
      <c r="N108">
        <f t="shared" si="8"/>
        <v>0</v>
      </c>
      <c r="O108">
        <f t="shared" si="9"/>
        <v>3.0000000000000022</v>
      </c>
      <c r="P108">
        <f t="shared" si="10"/>
        <v>0.77000000000000046</v>
      </c>
      <c r="S108">
        <f>profile!$S$7</f>
        <v>1</v>
      </c>
      <c r="T108">
        <f t="shared" si="11"/>
        <v>3.0000000000000022</v>
      </c>
      <c r="U108">
        <f t="shared" si="13"/>
        <v>2</v>
      </c>
      <c r="V108">
        <f t="shared" si="12"/>
        <v>6.0000000000000044</v>
      </c>
    </row>
    <row r="109" spans="9:22" x14ac:dyDescent="0.25">
      <c r="I109">
        <f>profile!I109</f>
        <v>102</v>
      </c>
      <c r="J109">
        <f>profile!J109</f>
        <v>0.34</v>
      </c>
      <c r="K109">
        <f>profile!K109</f>
        <v>-18</v>
      </c>
      <c r="L109">
        <f>profile!L109</f>
        <v>2.9400000000000022</v>
      </c>
      <c r="M109">
        <f>profile!M109</f>
        <v>0.7797000000000005</v>
      </c>
      <c r="N109">
        <f t="shared" si="8"/>
        <v>-18</v>
      </c>
      <c r="O109">
        <f t="shared" si="9"/>
        <v>2.9400000000000022</v>
      </c>
      <c r="P109">
        <f t="shared" si="10"/>
        <v>0.7797000000000005</v>
      </c>
      <c r="S109">
        <f>profile!$S$7</f>
        <v>1</v>
      </c>
      <c r="T109">
        <f t="shared" si="11"/>
        <v>2.9400000000000022</v>
      </c>
      <c r="U109">
        <f t="shared" si="13"/>
        <v>1.820000000000001</v>
      </c>
      <c r="V109">
        <f t="shared" si="12"/>
        <v>5.3508000000000067</v>
      </c>
    </row>
    <row r="110" spans="9:22" x14ac:dyDescent="0.25">
      <c r="I110">
        <f>profile!I110</f>
        <v>103</v>
      </c>
      <c r="J110">
        <f>profile!J110</f>
        <v>0.34333333333333338</v>
      </c>
      <c r="K110">
        <f>profile!K110</f>
        <v>-18</v>
      </c>
      <c r="L110">
        <f>profile!L110</f>
        <v>2.8800000000000021</v>
      </c>
      <c r="M110">
        <f>profile!M110</f>
        <v>0.78920000000000057</v>
      </c>
      <c r="N110">
        <f t="shared" si="8"/>
        <v>-18</v>
      </c>
      <c r="O110">
        <f t="shared" si="9"/>
        <v>2.8800000000000021</v>
      </c>
      <c r="P110">
        <f t="shared" si="10"/>
        <v>0.78920000000000057</v>
      </c>
      <c r="S110">
        <f>profile!$S$7</f>
        <v>1</v>
      </c>
      <c r="T110">
        <f t="shared" si="11"/>
        <v>2.8800000000000021</v>
      </c>
      <c r="U110">
        <f t="shared" si="13"/>
        <v>1.820000000000001</v>
      </c>
      <c r="V110">
        <f t="shared" si="12"/>
        <v>5.2416000000000063</v>
      </c>
    </row>
    <row r="111" spans="9:22" x14ac:dyDescent="0.25">
      <c r="I111">
        <f>profile!I111</f>
        <v>104</v>
      </c>
      <c r="J111">
        <f>profile!J111</f>
        <v>0.34666666666666668</v>
      </c>
      <c r="K111">
        <f>profile!K111</f>
        <v>-18</v>
      </c>
      <c r="L111">
        <f>profile!L111</f>
        <v>2.8200000000000021</v>
      </c>
      <c r="M111">
        <f>profile!M111</f>
        <v>0.79850000000000054</v>
      </c>
      <c r="N111">
        <f t="shared" si="8"/>
        <v>-18</v>
      </c>
      <c r="O111">
        <f t="shared" si="9"/>
        <v>2.8200000000000021</v>
      </c>
      <c r="P111">
        <f t="shared" si="10"/>
        <v>0.79850000000000054</v>
      </c>
      <c r="S111">
        <f>profile!$S$7</f>
        <v>1</v>
      </c>
      <c r="T111">
        <f t="shared" si="11"/>
        <v>2.8200000000000021</v>
      </c>
      <c r="U111">
        <f t="shared" si="13"/>
        <v>1.8199999999999981</v>
      </c>
      <c r="V111">
        <f t="shared" si="12"/>
        <v>5.1323999999999979</v>
      </c>
    </row>
    <row r="112" spans="9:22" x14ac:dyDescent="0.25">
      <c r="I112">
        <f>profile!I112</f>
        <v>105</v>
      </c>
      <c r="J112">
        <f>profile!J112</f>
        <v>0.35000000000000003</v>
      </c>
      <c r="K112">
        <f>profile!K112</f>
        <v>-18</v>
      </c>
      <c r="L112">
        <f>profile!L112</f>
        <v>2.760000000000002</v>
      </c>
      <c r="M112">
        <f>profile!M112</f>
        <v>0.80760000000000054</v>
      </c>
      <c r="N112">
        <f t="shared" si="8"/>
        <v>-18</v>
      </c>
      <c r="O112">
        <f t="shared" si="9"/>
        <v>2.760000000000002</v>
      </c>
      <c r="P112">
        <f t="shared" si="10"/>
        <v>0.80760000000000054</v>
      </c>
      <c r="S112">
        <f>profile!$S$7</f>
        <v>1</v>
      </c>
      <c r="T112">
        <f t="shared" si="11"/>
        <v>2.760000000000002</v>
      </c>
      <c r="U112">
        <f t="shared" si="13"/>
        <v>1.820000000000001</v>
      </c>
      <c r="V112">
        <f t="shared" si="12"/>
        <v>5.0232000000000063</v>
      </c>
    </row>
    <row r="113" spans="9:22" x14ac:dyDescent="0.25">
      <c r="I113">
        <f>profile!I113</f>
        <v>106</v>
      </c>
      <c r="J113">
        <f>profile!J113</f>
        <v>0.35333333333333333</v>
      </c>
      <c r="K113">
        <f>profile!K113</f>
        <v>-18</v>
      </c>
      <c r="L113">
        <f>profile!L113</f>
        <v>2.700000000000002</v>
      </c>
      <c r="M113">
        <f>profile!M113</f>
        <v>0.81650000000000056</v>
      </c>
      <c r="N113">
        <f t="shared" si="8"/>
        <v>-18</v>
      </c>
      <c r="O113">
        <f t="shared" si="9"/>
        <v>2.700000000000002</v>
      </c>
      <c r="P113">
        <f t="shared" si="10"/>
        <v>0.81650000000000056</v>
      </c>
      <c r="S113">
        <f>profile!$S$7</f>
        <v>1</v>
      </c>
      <c r="T113">
        <f t="shared" si="11"/>
        <v>2.700000000000002</v>
      </c>
      <c r="U113">
        <f t="shared" si="13"/>
        <v>1.8199999999999981</v>
      </c>
      <c r="V113">
        <f t="shared" si="12"/>
        <v>4.9139999999999979</v>
      </c>
    </row>
    <row r="114" spans="9:22" x14ac:dyDescent="0.25">
      <c r="I114">
        <f>profile!I114</f>
        <v>107</v>
      </c>
      <c r="J114">
        <f>profile!J114</f>
        <v>0.35666666666666669</v>
      </c>
      <c r="K114">
        <f>profile!K114</f>
        <v>-18</v>
      </c>
      <c r="L114">
        <f>profile!L114</f>
        <v>2.6400000000000019</v>
      </c>
      <c r="M114">
        <f>profile!M114</f>
        <v>0.8252000000000006</v>
      </c>
      <c r="N114">
        <f t="shared" si="8"/>
        <v>-18</v>
      </c>
      <c r="O114">
        <f t="shared" si="9"/>
        <v>2.6400000000000019</v>
      </c>
      <c r="P114">
        <f t="shared" si="10"/>
        <v>0.8252000000000006</v>
      </c>
      <c r="S114">
        <f>profile!$S$7</f>
        <v>1</v>
      </c>
      <c r="T114">
        <f t="shared" si="11"/>
        <v>2.6400000000000019</v>
      </c>
      <c r="U114">
        <f t="shared" si="13"/>
        <v>1.820000000000001</v>
      </c>
      <c r="V114">
        <f t="shared" si="12"/>
        <v>4.8048000000000064</v>
      </c>
    </row>
    <row r="115" spans="9:22" x14ac:dyDescent="0.25">
      <c r="I115">
        <f>profile!I115</f>
        <v>108</v>
      </c>
      <c r="J115">
        <f>profile!J115</f>
        <v>0.36000000000000004</v>
      </c>
      <c r="K115">
        <f>profile!K115</f>
        <v>-18</v>
      </c>
      <c r="L115">
        <f>profile!L115</f>
        <v>2.5800000000000018</v>
      </c>
      <c r="M115">
        <f>profile!M115</f>
        <v>0.83370000000000066</v>
      </c>
      <c r="N115">
        <f t="shared" si="8"/>
        <v>-18</v>
      </c>
      <c r="O115">
        <f t="shared" si="9"/>
        <v>2.5800000000000018</v>
      </c>
      <c r="P115">
        <f t="shared" si="10"/>
        <v>0.83370000000000066</v>
      </c>
      <c r="S115">
        <f>profile!$S$7</f>
        <v>1</v>
      </c>
      <c r="T115">
        <f t="shared" si="11"/>
        <v>2.5800000000000018</v>
      </c>
      <c r="U115">
        <f t="shared" si="13"/>
        <v>1.820000000000001</v>
      </c>
      <c r="V115">
        <f t="shared" si="12"/>
        <v>4.695600000000006</v>
      </c>
    </row>
    <row r="116" spans="9:22" x14ac:dyDescent="0.25">
      <c r="I116">
        <f>profile!I116</f>
        <v>109</v>
      </c>
      <c r="J116">
        <f>profile!J116</f>
        <v>0.36333333333333334</v>
      </c>
      <c r="K116">
        <f>profile!K116</f>
        <v>-18</v>
      </c>
      <c r="L116">
        <f>profile!L116</f>
        <v>2.5200000000000018</v>
      </c>
      <c r="M116">
        <f>profile!M116</f>
        <v>0.84200000000000064</v>
      </c>
      <c r="N116">
        <f t="shared" si="8"/>
        <v>-18</v>
      </c>
      <c r="O116">
        <f t="shared" si="9"/>
        <v>2.5200000000000018</v>
      </c>
      <c r="P116">
        <f t="shared" si="10"/>
        <v>0.84200000000000064</v>
      </c>
      <c r="S116">
        <f>profile!$S$7</f>
        <v>1</v>
      </c>
      <c r="T116">
        <f t="shared" si="11"/>
        <v>2.5200000000000018</v>
      </c>
      <c r="U116">
        <f t="shared" si="13"/>
        <v>1.8199999999999981</v>
      </c>
      <c r="V116">
        <f t="shared" si="12"/>
        <v>4.5863999999999985</v>
      </c>
    </row>
    <row r="117" spans="9:22" x14ac:dyDescent="0.25">
      <c r="I117">
        <f>profile!I117</f>
        <v>110</v>
      </c>
      <c r="J117">
        <f>profile!J117</f>
        <v>0.3666666666666667</v>
      </c>
      <c r="K117">
        <f>profile!K117</f>
        <v>-18</v>
      </c>
      <c r="L117">
        <f>profile!L117</f>
        <v>2.4600000000000017</v>
      </c>
      <c r="M117">
        <f>profile!M117</f>
        <v>0.85010000000000063</v>
      </c>
      <c r="N117">
        <f t="shared" si="8"/>
        <v>-18</v>
      </c>
      <c r="O117">
        <f t="shared" si="9"/>
        <v>2.4600000000000017</v>
      </c>
      <c r="P117">
        <f t="shared" si="10"/>
        <v>0.85010000000000063</v>
      </c>
      <c r="S117">
        <f>profile!$S$7</f>
        <v>1</v>
      </c>
      <c r="T117">
        <f t="shared" si="11"/>
        <v>2.4600000000000017</v>
      </c>
      <c r="U117">
        <f t="shared" si="13"/>
        <v>1.820000000000001</v>
      </c>
      <c r="V117">
        <f t="shared" si="12"/>
        <v>4.4772000000000052</v>
      </c>
    </row>
    <row r="118" spans="9:22" x14ac:dyDescent="0.25">
      <c r="I118">
        <f>profile!I118</f>
        <v>111</v>
      </c>
      <c r="J118">
        <f>profile!J118</f>
        <v>0.37000000000000005</v>
      </c>
      <c r="K118">
        <f>profile!K118</f>
        <v>-18</v>
      </c>
      <c r="L118">
        <f>profile!L118</f>
        <v>2.4000000000000017</v>
      </c>
      <c r="M118">
        <f>profile!M118</f>
        <v>0.85800000000000065</v>
      </c>
      <c r="N118">
        <f t="shared" si="8"/>
        <v>-18</v>
      </c>
      <c r="O118">
        <f t="shared" si="9"/>
        <v>2.4000000000000017</v>
      </c>
      <c r="P118">
        <f t="shared" si="10"/>
        <v>0.85800000000000065</v>
      </c>
      <c r="S118">
        <f>profile!$S$7</f>
        <v>1</v>
      </c>
      <c r="T118">
        <f t="shared" si="11"/>
        <v>2.4000000000000017</v>
      </c>
      <c r="U118">
        <f t="shared" si="13"/>
        <v>1.820000000000001</v>
      </c>
      <c r="V118">
        <f t="shared" si="12"/>
        <v>4.3680000000000057</v>
      </c>
    </row>
    <row r="119" spans="9:22" x14ac:dyDescent="0.25">
      <c r="I119">
        <f>profile!I119</f>
        <v>112</v>
      </c>
      <c r="J119">
        <f>profile!J119</f>
        <v>0.37333333333333335</v>
      </c>
      <c r="K119">
        <f>profile!K119</f>
        <v>-18</v>
      </c>
      <c r="L119">
        <f>profile!L119</f>
        <v>2.3400000000000016</v>
      </c>
      <c r="M119">
        <f>profile!M119</f>
        <v>0.86570000000000069</v>
      </c>
      <c r="N119">
        <f t="shared" si="8"/>
        <v>-18</v>
      </c>
      <c r="O119">
        <f t="shared" si="9"/>
        <v>2.3400000000000016</v>
      </c>
      <c r="P119">
        <f t="shared" si="10"/>
        <v>0.86570000000000069</v>
      </c>
      <c r="S119">
        <f>profile!$S$7</f>
        <v>1</v>
      </c>
      <c r="T119">
        <f t="shared" si="11"/>
        <v>2.3400000000000016</v>
      </c>
      <c r="U119">
        <f t="shared" si="13"/>
        <v>1.8199999999999981</v>
      </c>
      <c r="V119">
        <f t="shared" si="12"/>
        <v>4.2587999999999981</v>
      </c>
    </row>
    <row r="120" spans="9:22" x14ac:dyDescent="0.25">
      <c r="I120">
        <f>profile!I120</f>
        <v>113</v>
      </c>
      <c r="J120">
        <f>profile!J120</f>
        <v>0.37666666666666671</v>
      </c>
      <c r="K120">
        <f>profile!K120</f>
        <v>-18</v>
      </c>
      <c r="L120">
        <f>profile!L120</f>
        <v>2.2800000000000016</v>
      </c>
      <c r="M120">
        <f>profile!M120</f>
        <v>0.87320000000000075</v>
      </c>
      <c r="N120">
        <f t="shared" si="8"/>
        <v>-18</v>
      </c>
      <c r="O120">
        <f t="shared" si="9"/>
        <v>2.2800000000000016</v>
      </c>
      <c r="P120">
        <f t="shared" si="10"/>
        <v>0.87320000000000075</v>
      </c>
      <c r="S120">
        <f>profile!$S$7</f>
        <v>1</v>
      </c>
      <c r="T120">
        <f t="shared" si="11"/>
        <v>2.2800000000000016</v>
      </c>
      <c r="U120">
        <f t="shared" si="13"/>
        <v>1.820000000000001</v>
      </c>
      <c r="V120">
        <f t="shared" si="12"/>
        <v>4.1496000000000048</v>
      </c>
    </row>
    <row r="121" spans="9:22" x14ac:dyDescent="0.25">
      <c r="I121">
        <f>profile!I121</f>
        <v>114</v>
      </c>
      <c r="J121">
        <f>profile!J121</f>
        <v>0.38</v>
      </c>
      <c r="K121">
        <f>profile!K121</f>
        <v>-18</v>
      </c>
      <c r="L121">
        <f>profile!L121</f>
        <v>2.2200000000000015</v>
      </c>
      <c r="M121">
        <f>profile!M121</f>
        <v>0.88050000000000073</v>
      </c>
      <c r="N121">
        <f t="shared" si="8"/>
        <v>-18</v>
      </c>
      <c r="O121">
        <f t="shared" si="9"/>
        <v>2.2200000000000015</v>
      </c>
      <c r="P121">
        <f t="shared" si="10"/>
        <v>0.88050000000000073</v>
      </c>
      <c r="S121">
        <f>profile!$S$7</f>
        <v>1</v>
      </c>
      <c r="T121">
        <f t="shared" si="11"/>
        <v>2.2200000000000015</v>
      </c>
      <c r="U121">
        <f t="shared" si="13"/>
        <v>1.8199999999999981</v>
      </c>
      <c r="V121">
        <f t="shared" si="12"/>
        <v>4.0403999999999982</v>
      </c>
    </row>
    <row r="122" spans="9:22" x14ac:dyDescent="0.25">
      <c r="I122">
        <f>profile!I122</f>
        <v>115</v>
      </c>
      <c r="J122">
        <f>profile!J122</f>
        <v>0.38333333333333336</v>
      </c>
      <c r="K122">
        <f>profile!K122</f>
        <v>-18</v>
      </c>
      <c r="L122">
        <f>profile!L122</f>
        <v>2.1600000000000015</v>
      </c>
      <c r="M122">
        <f>profile!M122</f>
        <v>0.88760000000000072</v>
      </c>
      <c r="N122">
        <f t="shared" si="8"/>
        <v>-18</v>
      </c>
      <c r="O122">
        <f t="shared" si="9"/>
        <v>2.1600000000000015</v>
      </c>
      <c r="P122">
        <f t="shared" si="10"/>
        <v>0.88760000000000072</v>
      </c>
      <c r="S122">
        <f>profile!$S$7</f>
        <v>1</v>
      </c>
      <c r="T122">
        <f t="shared" si="11"/>
        <v>2.1600000000000015</v>
      </c>
      <c r="U122">
        <f t="shared" si="13"/>
        <v>1.820000000000001</v>
      </c>
      <c r="V122">
        <f t="shared" si="12"/>
        <v>3.9312000000000049</v>
      </c>
    </row>
    <row r="123" spans="9:22" x14ac:dyDescent="0.25">
      <c r="I123">
        <f>profile!I123</f>
        <v>116</v>
      </c>
      <c r="J123">
        <f>profile!J123</f>
        <v>0.38666666666666671</v>
      </c>
      <c r="K123">
        <f>profile!K123</f>
        <v>-18</v>
      </c>
      <c r="L123">
        <f>profile!L123</f>
        <v>2.1000000000000014</v>
      </c>
      <c r="M123">
        <f>profile!M123</f>
        <v>0.89450000000000074</v>
      </c>
      <c r="N123">
        <f t="shared" si="8"/>
        <v>-18</v>
      </c>
      <c r="O123">
        <f t="shared" si="9"/>
        <v>2.1000000000000014</v>
      </c>
      <c r="P123">
        <f t="shared" si="10"/>
        <v>0.89450000000000074</v>
      </c>
      <c r="S123">
        <f>profile!$S$7</f>
        <v>1</v>
      </c>
      <c r="T123">
        <f t="shared" si="11"/>
        <v>2.1000000000000014</v>
      </c>
      <c r="U123">
        <f t="shared" si="13"/>
        <v>1.820000000000001</v>
      </c>
      <c r="V123">
        <f t="shared" si="12"/>
        <v>3.8220000000000045</v>
      </c>
    </row>
    <row r="124" spans="9:22" x14ac:dyDescent="0.25">
      <c r="I124">
        <f>profile!I124</f>
        <v>117</v>
      </c>
      <c r="J124">
        <f>profile!J124</f>
        <v>0.39</v>
      </c>
      <c r="K124">
        <f>profile!K124</f>
        <v>-18</v>
      </c>
      <c r="L124">
        <f>profile!L124</f>
        <v>2.0400000000000014</v>
      </c>
      <c r="M124">
        <f>profile!M124</f>
        <v>0.90120000000000078</v>
      </c>
      <c r="N124">
        <f t="shared" si="8"/>
        <v>-18</v>
      </c>
      <c r="O124">
        <f t="shared" si="9"/>
        <v>2.0400000000000014</v>
      </c>
      <c r="P124">
        <f t="shared" si="10"/>
        <v>0.90120000000000078</v>
      </c>
      <c r="S124">
        <f>profile!$S$7</f>
        <v>1</v>
      </c>
      <c r="T124">
        <f t="shared" si="11"/>
        <v>2.0400000000000014</v>
      </c>
      <c r="U124">
        <f t="shared" si="13"/>
        <v>1.8199999999999981</v>
      </c>
      <c r="V124">
        <f t="shared" si="12"/>
        <v>3.7127999999999983</v>
      </c>
    </row>
    <row r="125" spans="9:22" x14ac:dyDescent="0.25">
      <c r="I125">
        <f>profile!I125</f>
        <v>118</v>
      </c>
      <c r="J125">
        <f>profile!J125</f>
        <v>0.39333333333333337</v>
      </c>
      <c r="K125">
        <f>profile!K125</f>
        <v>-18</v>
      </c>
      <c r="L125">
        <f>profile!L125</f>
        <v>1.9800000000000013</v>
      </c>
      <c r="M125">
        <f>profile!M125</f>
        <v>0.90770000000000084</v>
      </c>
      <c r="N125">
        <f t="shared" si="8"/>
        <v>-18</v>
      </c>
      <c r="O125">
        <f t="shared" si="9"/>
        <v>1.9800000000000013</v>
      </c>
      <c r="P125">
        <f t="shared" si="10"/>
        <v>0.90770000000000084</v>
      </c>
      <c r="S125">
        <f>profile!$S$7</f>
        <v>1</v>
      </c>
      <c r="T125">
        <f t="shared" si="11"/>
        <v>1.9800000000000013</v>
      </c>
      <c r="U125">
        <f t="shared" si="13"/>
        <v>1.820000000000001</v>
      </c>
      <c r="V125">
        <f t="shared" si="12"/>
        <v>3.6036000000000041</v>
      </c>
    </row>
    <row r="126" spans="9:22" x14ac:dyDescent="0.25">
      <c r="I126">
        <f>profile!I126</f>
        <v>119</v>
      </c>
      <c r="J126">
        <f>profile!J126</f>
        <v>0.39666666666666667</v>
      </c>
      <c r="K126">
        <f>profile!K126</f>
        <v>-18</v>
      </c>
      <c r="L126">
        <f>profile!L126</f>
        <v>1.9200000000000013</v>
      </c>
      <c r="M126">
        <f>profile!M126</f>
        <v>0.91400000000000081</v>
      </c>
      <c r="N126">
        <f t="shared" si="8"/>
        <v>-18</v>
      </c>
      <c r="O126">
        <f t="shared" si="9"/>
        <v>1.9200000000000013</v>
      </c>
      <c r="P126">
        <f t="shared" si="10"/>
        <v>0.91400000000000081</v>
      </c>
      <c r="S126">
        <f>profile!$S$7</f>
        <v>1</v>
      </c>
      <c r="T126">
        <f t="shared" si="11"/>
        <v>1.9200000000000013</v>
      </c>
      <c r="U126">
        <f t="shared" si="13"/>
        <v>1.8199999999999981</v>
      </c>
      <c r="V126">
        <f t="shared" si="12"/>
        <v>3.4943999999999984</v>
      </c>
    </row>
    <row r="127" spans="9:22" x14ac:dyDescent="0.25">
      <c r="I127">
        <f>profile!I127</f>
        <v>120</v>
      </c>
      <c r="J127">
        <f>profile!J127</f>
        <v>0.4</v>
      </c>
      <c r="K127">
        <f>profile!K127</f>
        <v>-18</v>
      </c>
      <c r="L127">
        <f>profile!L127</f>
        <v>1.8600000000000012</v>
      </c>
      <c r="M127">
        <f>profile!M127</f>
        <v>0.92010000000000081</v>
      </c>
      <c r="N127">
        <f t="shared" si="8"/>
        <v>-18</v>
      </c>
      <c r="O127">
        <f t="shared" si="9"/>
        <v>1.8600000000000012</v>
      </c>
      <c r="P127">
        <f t="shared" si="10"/>
        <v>0.92010000000000081</v>
      </c>
      <c r="S127">
        <f>profile!$S$7</f>
        <v>1</v>
      </c>
      <c r="T127">
        <f t="shared" si="11"/>
        <v>1.8600000000000012</v>
      </c>
      <c r="U127">
        <f t="shared" si="13"/>
        <v>1.820000000000001</v>
      </c>
      <c r="V127">
        <f t="shared" si="12"/>
        <v>3.3852000000000038</v>
      </c>
    </row>
    <row r="128" spans="9:22" x14ac:dyDescent="0.25">
      <c r="I128">
        <f>profile!I128</f>
        <v>121</v>
      </c>
      <c r="J128">
        <f>profile!J128</f>
        <v>0.40333333333333338</v>
      </c>
      <c r="K128">
        <f>profile!K128</f>
        <v>-18</v>
      </c>
      <c r="L128">
        <f>profile!L128</f>
        <v>1.8000000000000012</v>
      </c>
      <c r="M128">
        <f>profile!M128</f>
        <v>0.92600000000000082</v>
      </c>
      <c r="N128">
        <f t="shared" si="8"/>
        <v>-18</v>
      </c>
      <c r="O128">
        <f t="shared" si="9"/>
        <v>1.8000000000000012</v>
      </c>
      <c r="P128">
        <f t="shared" si="10"/>
        <v>0.92600000000000082</v>
      </c>
      <c r="S128">
        <f>profile!$S$7</f>
        <v>1</v>
      </c>
      <c r="T128">
        <f t="shared" si="11"/>
        <v>1.8000000000000012</v>
      </c>
      <c r="U128">
        <f t="shared" si="13"/>
        <v>1.820000000000001</v>
      </c>
      <c r="V128">
        <f t="shared" si="12"/>
        <v>3.2760000000000038</v>
      </c>
    </row>
    <row r="129" spans="9:22" x14ac:dyDescent="0.25">
      <c r="I129">
        <f>profile!I129</f>
        <v>122</v>
      </c>
      <c r="J129">
        <f>profile!J129</f>
        <v>0.40666666666666668</v>
      </c>
      <c r="K129">
        <f>profile!K129</f>
        <v>-18</v>
      </c>
      <c r="L129">
        <f>profile!L129</f>
        <v>1.7400000000000011</v>
      </c>
      <c r="M129">
        <f>profile!M129</f>
        <v>0.93170000000000086</v>
      </c>
      <c r="N129">
        <f t="shared" si="8"/>
        <v>-18</v>
      </c>
      <c r="O129">
        <f t="shared" si="9"/>
        <v>1.7400000000000011</v>
      </c>
      <c r="P129">
        <f t="shared" si="10"/>
        <v>0.93170000000000086</v>
      </c>
      <c r="S129">
        <f>profile!$S$7</f>
        <v>1</v>
      </c>
      <c r="T129">
        <f t="shared" si="11"/>
        <v>1.7400000000000011</v>
      </c>
      <c r="U129">
        <f t="shared" si="13"/>
        <v>1.8199999999999981</v>
      </c>
      <c r="V129">
        <f t="shared" si="12"/>
        <v>3.1667999999999985</v>
      </c>
    </row>
    <row r="130" spans="9:22" x14ac:dyDescent="0.25">
      <c r="I130">
        <f>profile!I130</f>
        <v>123</v>
      </c>
      <c r="J130">
        <f>profile!J130</f>
        <v>0.41000000000000003</v>
      </c>
      <c r="K130">
        <f>profile!K130</f>
        <v>-18</v>
      </c>
      <c r="L130">
        <f>profile!L130</f>
        <v>1.680000000000001</v>
      </c>
      <c r="M130">
        <f>profile!M130</f>
        <v>0.93720000000000092</v>
      </c>
      <c r="N130">
        <f t="shared" si="8"/>
        <v>-18</v>
      </c>
      <c r="O130">
        <f t="shared" si="9"/>
        <v>1.680000000000001</v>
      </c>
      <c r="P130">
        <f t="shared" si="10"/>
        <v>0.93720000000000092</v>
      </c>
      <c r="S130">
        <f>profile!$S$7</f>
        <v>1</v>
      </c>
      <c r="T130">
        <f t="shared" si="11"/>
        <v>1.680000000000001</v>
      </c>
      <c r="U130">
        <f t="shared" si="13"/>
        <v>1.820000000000001</v>
      </c>
      <c r="V130">
        <f t="shared" si="12"/>
        <v>3.0576000000000034</v>
      </c>
    </row>
    <row r="131" spans="9:22" x14ac:dyDescent="0.25">
      <c r="I131">
        <f>profile!I131</f>
        <v>124</v>
      </c>
      <c r="J131">
        <f>profile!J131</f>
        <v>0.41333333333333339</v>
      </c>
      <c r="K131">
        <f>profile!K131</f>
        <v>-18</v>
      </c>
      <c r="L131">
        <f>profile!L131</f>
        <v>1.620000000000001</v>
      </c>
      <c r="M131">
        <f>profile!M131</f>
        <v>0.94250000000000089</v>
      </c>
      <c r="N131">
        <f t="shared" si="8"/>
        <v>-18</v>
      </c>
      <c r="O131">
        <f t="shared" si="9"/>
        <v>1.620000000000001</v>
      </c>
      <c r="P131">
        <f t="shared" si="10"/>
        <v>0.94250000000000089</v>
      </c>
      <c r="S131">
        <f>profile!$S$7</f>
        <v>1</v>
      </c>
      <c r="T131">
        <f t="shared" si="11"/>
        <v>1.620000000000001</v>
      </c>
      <c r="U131">
        <f t="shared" si="13"/>
        <v>1.820000000000001</v>
      </c>
      <c r="V131">
        <f t="shared" si="12"/>
        <v>2.9484000000000035</v>
      </c>
    </row>
    <row r="132" spans="9:22" x14ac:dyDescent="0.25">
      <c r="I132">
        <f>profile!I132</f>
        <v>125</v>
      </c>
      <c r="J132">
        <f>profile!J132</f>
        <v>0.41666666666666669</v>
      </c>
      <c r="K132">
        <f>profile!K132</f>
        <v>-18</v>
      </c>
      <c r="L132">
        <f>profile!L132</f>
        <v>1.5600000000000009</v>
      </c>
      <c r="M132">
        <f>profile!M132</f>
        <v>0.94760000000000089</v>
      </c>
      <c r="N132">
        <f t="shared" si="8"/>
        <v>-18</v>
      </c>
      <c r="O132">
        <f t="shared" si="9"/>
        <v>1.5600000000000009</v>
      </c>
      <c r="P132">
        <f t="shared" si="10"/>
        <v>0.94760000000000089</v>
      </c>
      <c r="S132">
        <f>profile!$S$7</f>
        <v>1</v>
      </c>
      <c r="T132">
        <f t="shared" si="11"/>
        <v>1.5600000000000009</v>
      </c>
      <c r="U132">
        <f t="shared" si="13"/>
        <v>1.8199999999999981</v>
      </c>
      <c r="V132">
        <f t="shared" si="12"/>
        <v>2.8391999999999986</v>
      </c>
    </row>
    <row r="133" spans="9:22" x14ac:dyDescent="0.25">
      <c r="I133">
        <f>profile!I133</f>
        <v>126</v>
      </c>
      <c r="J133">
        <f>profile!J133</f>
        <v>0.42000000000000004</v>
      </c>
      <c r="K133">
        <f>profile!K133</f>
        <v>-18</v>
      </c>
      <c r="L133">
        <f>profile!L133</f>
        <v>1.5000000000000009</v>
      </c>
      <c r="M133">
        <f>profile!M133</f>
        <v>0.9525000000000009</v>
      </c>
      <c r="N133">
        <f t="shared" si="8"/>
        <v>-18</v>
      </c>
      <c r="O133">
        <f t="shared" si="9"/>
        <v>1.5000000000000009</v>
      </c>
      <c r="P133">
        <f t="shared" si="10"/>
        <v>0.9525000000000009</v>
      </c>
      <c r="S133">
        <f>profile!$S$7</f>
        <v>1</v>
      </c>
      <c r="T133">
        <f t="shared" si="11"/>
        <v>1.5000000000000009</v>
      </c>
      <c r="U133">
        <f t="shared" si="13"/>
        <v>1.820000000000001</v>
      </c>
      <c r="V133">
        <f t="shared" si="12"/>
        <v>2.7300000000000031</v>
      </c>
    </row>
    <row r="134" spans="9:22" x14ac:dyDescent="0.25">
      <c r="I134">
        <f>profile!I134</f>
        <v>127</v>
      </c>
      <c r="J134">
        <f>profile!J134</f>
        <v>0.42333333333333334</v>
      </c>
      <c r="K134">
        <f>profile!K134</f>
        <v>-18</v>
      </c>
      <c r="L134">
        <f>profile!L134</f>
        <v>1.4400000000000008</v>
      </c>
      <c r="M134">
        <f>profile!M134</f>
        <v>0.95720000000000094</v>
      </c>
      <c r="N134">
        <f t="shared" si="8"/>
        <v>-18</v>
      </c>
      <c r="O134">
        <f t="shared" si="9"/>
        <v>1.4400000000000008</v>
      </c>
      <c r="P134">
        <f t="shared" si="10"/>
        <v>0.95720000000000094</v>
      </c>
      <c r="S134">
        <f>profile!$S$7</f>
        <v>1</v>
      </c>
      <c r="T134">
        <f t="shared" si="11"/>
        <v>1.4400000000000008</v>
      </c>
      <c r="U134">
        <f t="shared" si="13"/>
        <v>1.8199999999999981</v>
      </c>
      <c r="V134">
        <f t="shared" si="12"/>
        <v>2.6207999999999987</v>
      </c>
    </row>
    <row r="135" spans="9:22" x14ac:dyDescent="0.25">
      <c r="I135">
        <f>profile!I135</f>
        <v>128</v>
      </c>
      <c r="J135">
        <f>profile!J135</f>
        <v>0.42666666666666669</v>
      </c>
      <c r="K135">
        <f>profile!K135</f>
        <v>-18</v>
      </c>
      <c r="L135">
        <f>profile!L135</f>
        <v>1.3800000000000008</v>
      </c>
      <c r="M135">
        <f>profile!M135</f>
        <v>0.961700000000001</v>
      </c>
      <c r="N135">
        <f t="shared" si="8"/>
        <v>-18</v>
      </c>
      <c r="O135">
        <f t="shared" si="9"/>
        <v>1.3800000000000008</v>
      </c>
      <c r="P135">
        <f t="shared" si="10"/>
        <v>0.961700000000001</v>
      </c>
      <c r="S135">
        <f>profile!$S$7</f>
        <v>1</v>
      </c>
      <c r="T135">
        <f t="shared" si="11"/>
        <v>1.3800000000000008</v>
      </c>
      <c r="U135">
        <f t="shared" si="13"/>
        <v>1.820000000000001</v>
      </c>
      <c r="V135">
        <f t="shared" si="12"/>
        <v>2.5116000000000027</v>
      </c>
    </row>
    <row r="136" spans="9:22" x14ac:dyDescent="0.25">
      <c r="I136">
        <f>profile!I136</f>
        <v>129</v>
      </c>
      <c r="J136">
        <f>profile!J136</f>
        <v>0.43000000000000005</v>
      </c>
      <c r="K136">
        <f>profile!K136</f>
        <v>-18</v>
      </c>
      <c r="L136">
        <f>profile!L136</f>
        <v>1.3200000000000007</v>
      </c>
      <c r="M136">
        <f>profile!M136</f>
        <v>0.96600000000000097</v>
      </c>
      <c r="N136">
        <f t="shared" ref="N136:N157" si="14">K136/$E$12</f>
        <v>-18</v>
      </c>
      <c r="O136">
        <f t="shared" ref="O136:O157" si="15">L136/$E$12</f>
        <v>1.3200000000000007</v>
      </c>
      <c r="P136">
        <f t="shared" ref="P136:P157" si="16">M136/$E$12</f>
        <v>0.96600000000000097</v>
      </c>
      <c r="S136">
        <f>profile!$S$7</f>
        <v>1</v>
      </c>
      <c r="T136">
        <f t="shared" ref="T136:T157" si="17">S136*L136</f>
        <v>1.3200000000000007</v>
      </c>
      <c r="U136">
        <f t="shared" si="13"/>
        <v>1.820000000000001</v>
      </c>
      <c r="V136">
        <f t="shared" ref="V136:V157" si="18">U136*O136</f>
        <v>2.4024000000000028</v>
      </c>
    </row>
    <row r="137" spans="9:22" x14ac:dyDescent="0.25">
      <c r="I137">
        <f>profile!I137</f>
        <v>130</v>
      </c>
      <c r="J137">
        <f>profile!J137</f>
        <v>0.43333333333333335</v>
      </c>
      <c r="K137">
        <f>profile!K137</f>
        <v>-18</v>
      </c>
      <c r="L137">
        <f>profile!L137</f>
        <v>1.2600000000000007</v>
      </c>
      <c r="M137">
        <f>profile!M137</f>
        <v>0.97010000000000096</v>
      </c>
      <c r="N137">
        <f t="shared" si="14"/>
        <v>-18</v>
      </c>
      <c r="O137">
        <f t="shared" si="15"/>
        <v>1.2600000000000007</v>
      </c>
      <c r="P137">
        <f t="shared" si="16"/>
        <v>0.97010000000000096</v>
      </c>
      <c r="S137">
        <f>profile!$S$7</f>
        <v>1</v>
      </c>
      <c r="T137">
        <f t="shared" si="17"/>
        <v>1.2600000000000007</v>
      </c>
      <c r="U137">
        <f t="shared" ref="U137:U157" si="19">($E$9*((O137-O136)/(J137-J136)) +$E$12*S137+$E$14)/($E$16/100)</f>
        <v>1.8199999999999981</v>
      </c>
      <c r="V137">
        <f t="shared" si="18"/>
        <v>2.2931999999999988</v>
      </c>
    </row>
    <row r="138" spans="9:22" x14ac:dyDescent="0.25">
      <c r="I138">
        <f>profile!I138</f>
        <v>131</v>
      </c>
      <c r="J138">
        <f>profile!J138</f>
        <v>0.4366666666666667</v>
      </c>
      <c r="K138">
        <f>profile!K138</f>
        <v>-18</v>
      </c>
      <c r="L138">
        <f>profile!L138</f>
        <v>1.2000000000000006</v>
      </c>
      <c r="M138">
        <f>profile!M138</f>
        <v>0.97400000000000098</v>
      </c>
      <c r="N138">
        <f t="shared" si="14"/>
        <v>-18</v>
      </c>
      <c r="O138">
        <f t="shared" si="15"/>
        <v>1.2000000000000006</v>
      </c>
      <c r="P138">
        <f t="shared" si="16"/>
        <v>0.97400000000000098</v>
      </c>
      <c r="S138">
        <f>profile!$S$7</f>
        <v>1</v>
      </c>
      <c r="T138">
        <f t="shared" si="17"/>
        <v>1.2000000000000006</v>
      </c>
      <c r="U138">
        <f t="shared" si="19"/>
        <v>1.820000000000001</v>
      </c>
      <c r="V138">
        <f t="shared" si="18"/>
        <v>2.1840000000000024</v>
      </c>
    </row>
    <row r="139" spans="9:22" x14ac:dyDescent="0.25">
      <c r="I139">
        <f>profile!I139</f>
        <v>132</v>
      </c>
      <c r="J139">
        <f>profile!J139</f>
        <v>0.44</v>
      </c>
      <c r="K139">
        <f>profile!K139</f>
        <v>-18</v>
      </c>
      <c r="L139">
        <f>profile!L139</f>
        <v>1.1400000000000006</v>
      </c>
      <c r="M139">
        <f>profile!M139</f>
        <v>0.97770000000000101</v>
      </c>
      <c r="N139">
        <f t="shared" si="14"/>
        <v>-18</v>
      </c>
      <c r="O139">
        <f t="shared" si="15"/>
        <v>1.1400000000000006</v>
      </c>
      <c r="P139">
        <f t="shared" si="16"/>
        <v>0.97770000000000101</v>
      </c>
      <c r="S139">
        <f>profile!$S$7</f>
        <v>1</v>
      </c>
      <c r="T139">
        <f t="shared" si="17"/>
        <v>1.1400000000000006</v>
      </c>
      <c r="U139">
        <f t="shared" si="19"/>
        <v>1.8199999999999981</v>
      </c>
      <c r="V139">
        <f t="shared" si="18"/>
        <v>2.0747999999999989</v>
      </c>
    </row>
    <row r="140" spans="9:22" x14ac:dyDescent="0.25">
      <c r="I140">
        <f>profile!I140</f>
        <v>133</v>
      </c>
      <c r="J140">
        <f>profile!J140</f>
        <v>0.44333333333333336</v>
      </c>
      <c r="K140">
        <f>profile!K140</f>
        <v>-18</v>
      </c>
      <c r="L140">
        <f>profile!L140</f>
        <v>1.0800000000000005</v>
      </c>
      <c r="M140">
        <f>profile!M140</f>
        <v>0.98120000000000107</v>
      </c>
      <c r="N140">
        <f t="shared" si="14"/>
        <v>-18</v>
      </c>
      <c r="O140">
        <f t="shared" si="15"/>
        <v>1.0800000000000005</v>
      </c>
      <c r="P140">
        <f t="shared" si="16"/>
        <v>0.98120000000000107</v>
      </c>
      <c r="S140">
        <f>profile!$S$7</f>
        <v>1</v>
      </c>
      <c r="T140">
        <f t="shared" si="17"/>
        <v>1.0800000000000005</v>
      </c>
      <c r="U140">
        <f t="shared" si="19"/>
        <v>1.820000000000001</v>
      </c>
      <c r="V140">
        <f t="shared" si="18"/>
        <v>1.965600000000002</v>
      </c>
    </row>
    <row r="141" spans="9:22" x14ac:dyDescent="0.25">
      <c r="I141">
        <f>profile!I141</f>
        <v>134</v>
      </c>
      <c r="J141">
        <f>profile!J141</f>
        <v>0.44666666666666671</v>
      </c>
      <c r="K141">
        <f>profile!K141</f>
        <v>-18</v>
      </c>
      <c r="L141">
        <f>profile!L141</f>
        <v>1.0200000000000005</v>
      </c>
      <c r="M141">
        <f>profile!M141</f>
        <v>0.98450000000000104</v>
      </c>
      <c r="N141">
        <f t="shared" si="14"/>
        <v>-18</v>
      </c>
      <c r="O141">
        <f t="shared" si="15"/>
        <v>1.0200000000000005</v>
      </c>
      <c r="P141">
        <f t="shared" si="16"/>
        <v>0.98450000000000104</v>
      </c>
      <c r="S141">
        <f>profile!$S$7</f>
        <v>1</v>
      </c>
      <c r="T141">
        <f t="shared" si="17"/>
        <v>1.0200000000000005</v>
      </c>
      <c r="U141">
        <f t="shared" si="19"/>
        <v>1.820000000000001</v>
      </c>
      <c r="V141">
        <f t="shared" si="18"/>
        <v>1.8564000000000018</v>
      </c>
    </row>
    <row r="142" spans="9:22" x14ac:dyDescent="0.25">
      <c r="I142">
        <f>profile!I142</f>
        <v>135</v>
      </c>
      <c r="J142">
        <f>profile!J142</f>
        <v>0.45</v>
      </c>
      <c r="K142">
        <f>profile!K142</f>
        <v>-18</v>
      </c>
      <c r="L142">
        <f>profile!L142</f>
        <v>0.96000000000000041</v>
      </c>
      <c r="M142">
        <f>profile!M142</f>
        <v>0.98760000000000103</v>
      </c>
      <c r="N142">
        <f t="shared" si="14"/>
        <v>-18</v>
      </c>
      <c r="O142">
        <f t="shared" si="15"/>
        <v>0.96000000000000041</v>
      </c>
      <c r="P142">
        <f t="shared" si="16"/>
        <v>0.98760000000000103</v>
      </c>
      <c r="S142">
        <f>profile!$S$7</f>
        <v>1</v>
      </c>
      <c r="T142">
        <f t="shared" si="17"/>
        <v>0.96000000000000041</v>
      </c>
      <c r="U142">
        <f t="shared" si="19"/>
        <v>1.8199999999999981</v>
      </c>
      <c r="V142">
        <f t="shared" si="18"/>
        <v>1.747199999999999</v>
      </c>
    </row>
    <row r="143" spans="9:22" x14ac:dyDescent="0.25">
      <c r="I143">
        <f>profile!I143</f>
        <v>136</v>
      </c>
      <c r="J143">
        <f>profile!J143</f>
        <v>0.45333333333333337</v>
      </c>
      <c r="K143">
        <f>profile!K143</f>
        <v>-18</v>
      </c>
      <c r="L143">
        <f>profile!L143</f>
        <v>0.90000000000000036</v>
      </c>
      <c r="M143">
        <f>profile!M143</f>
        <v>0.99050000000000105</v>
      </c>
      <c r="N143">
        <f t="shared" si="14"/>
        <v>-18</v>
      </c>
      <c r="O143">
        <f t="shared" si="15"/>
        <v>0.90000000000000036</v>
      </c>
      <c r="P143">
        <f t="shared" si="16"/>
        <v>0.99050000000000105</v>
      </c>
      <c r="S143">
        <f>profile!$S$7</f>
        <v>1</v>
      </c>
      <c r="T143">
        <f t="shared" si="17"/>
        <v>0.90000000000000036</v>
      </c>
      <c r="U143">
        <f t="shared" si="19"/>
        <v>1.820000000000001</v>
      </c>
      <c r="V143">
        <f t="shared" si="18"/>
        <v>1.6380000000000015</v>
      </c>
    </row>
    <row r="144" spans="9:22" x14ac:dyDescent="0.25">
      <c r="I144">
        <f>profile!I144</f>
        <v>137</v>
      </c>
      <c r="J144">
        <f>profile!J144</f>
        <v>0.45666666666666672</v>
      </c>
      <c r="K144">
        <f>profile!K144</f>
        <v>-18</v>
      </c>
      <c r="L144">
        <f>profile!L144</f>
        <v>0.8400000000000003</v>
      </c>
      <c r="M144">
        <f>profile!M144</f>
        <v>0.99320000000000108</v>
      </c>
      <c r="N144">
        <f t="shared" si="14"/>
        <v>-18</v>
      </c>
      <c r="O144">
        <f t="shared" si="15"/>
        <v>0.8400000000000003</v>
      </c>
      <c r="P144">
        <f t="shared" si="16"/>
        <v>0.99320000000000108</v>
      </c>
      <c r="S144">
        <f>profile!$S$7</f>
        <v>1</v>
      </c>
      <c r="T144">
        <f t="shared" si="17"/>
        <v>0.8400000000000003</v>
      </c>
      <c r="U144">
        <f t="shared" si="19"/>
        <v>1.820000000000001</v>
      </c>
      <c r="V144">
        <f t="shared" si="18"/>
        <v>1.5288000000000013</v>
      </c>
    </row>
    <row r="145" spans="9:22" x14ac:dyDescent="0.25">
      <c r="I145">
        <f>profile!I145</f>
        <v>138</v>
      </c>
      <c r="J145">
        <f>profile!J145</f>
        <v>0.46</v>
      </c>
      <c r="K145">
        <f>profile!K145</f>
        <v>-18</v>
      </c>
      <c r="L145">
        <f>profile!L145</f>
        <v>0.78000000000000025</v>
      </c>
      <c r="M145">
        <f>profile!M145</f>
        <v>0.99570000000000114</v>
      </c>
      <c r="N145">
        <f t="shared" si="14"/>
        <v>-18</v>
      </c>
      <c r="O145">
        <f t="shared" si="15"/>
        <v>0.78000000000000025</v>
      </c>
      <c r="P145">
        <f t="shared" si="16"/>
        <v>0.99570000000000114</v>
      </c>
      <c r="S145">
        <f>profile!$S$7</f>
        <v>1</v>
      </c>
      <c r="T145">
        <f t="shared" si="17"/>
        <v>0.78000000000000025</v>
      </c>
      <c r="U145">
        <f t="shared" si="19"/>
        <v>1.8199999999999981</v>
      </c>
      <c r="V145">
        <f t="shared" si="18"/>
        <v>1.4195999999999989</v>
      </c>
    </row>
    <row r="146" spans="9:22" x14ac:dyDescent="0.25">
      <c r="I146">
        <f>profile!I146</f>
        <v>139</v>
      </c>
      <c r="J146">
        <f>profile!J146</f>
        <v>0.46333333333333337</v>
      </c>
      <c r="K146">
        <f>profile!K146</f>
        <v>-18</v>
      </c>
      <c r="L146">
        <f>profile!L146</f>
        <v>0.7200000000000002</v>
      </c>
      <c r="M146">
        <f>profile!M146</f>
        <v>0.99800000000000111</v>
      </c>
      <c r="N146">
        <f t="shared" si="14"/>
        <v>-18</v>
      </c>
      <c r="O146">
        <f t="shared" si="15"/>
        <v>0.7200000000000002</v>
      </c>
      <c r="P146">
        <f t="shared" si="16"/>
        <v>0.99800000000000111</v>
      </c>
      <c r="S146">
        <f>profile!$S$7</f>
        <v>1</v>
      </c>
      <c r="T146">
        <f t="shared" si="17"/>
        <v>0.7200000000000002</v>
      </c>
      <c r="U146">
        <f t="shared" si="19"/>
        <v>1.820000000000001</v>
      </c>
      <c r="V146">
        <f t="shared" si="18"/>
        <v>1.3104000000000011</v>
      </c>
    </row>
    <row r="147" spans="9:22" x14ac:dyDescent="0.25">
      <c r="I147">
        <f>profile!I147</f>
        <v>140</v>
      </c>
      <c r="J147">
        <f>profile!J147</f>
        <v>0.46666666666666667</v>
      </c>
      <c r="K147">
        <f>profile!K147</f>
        <v>-18</v>
      </c>
      <c r="L147">
        <f>profile!L147</f>
        <v>0.66000000000000014</v>
      </c>
      <c r="M147">
        <f>profile!M147</f>
        <v>1.0001000000000011</v>
      </c>
      <c r="N147">
        <f t="shared" si="14"/>
        <v>-18</v>
      </c>
      <c r="O147">
        <f t="shared" si="15"/>
        <v>0.66000000000000014</v>
      </c>
      <c r="P147">
        <f t="shared" si="16"/>
        <v>1.0001000000000011</v>
      </c>
      <c r="S147">
        <f>profile!$S$7</f>
        <v>1</v>
      </c>
      <c r="T147">
        <f t="shared" si="17"/>
        <v>0.66000000000000014</v>
      </c>
      <c r="U147">
        <f t="shared" si="19"/>
        <v>1.8199999999999981</v>
      </c>
      <c r="V147">
        <f t="shared" si="18"/>
        <v>1.2011999999999989</v>
      </c>
    </row>
    <row r="148" spans="9:22" x14ac:dyDescent="0.25">
      <c r="I148">
        <f>profile!I148</f>
        <v>141</v>
      </c>
      <c r="J148">
        <f>profile!J148</f>
        <v>0.47000000000000003</v>
      </c>
      <c r="K148">
        <f>profile!K148</f>
        <v>-18</v>
      </c>
      <c r="L148">
        <f>profile!L148</f>
        <v>0.60000000000000009</v>
      </c>
      <c r="M148">
        <f>profile!M148</f>
        <v>1.0020000000000011</v>
      </c>
      <c r="N148">
        <f t="shared" si="14"/>
        <v>-18</v>
      </c>
      <c r="O148">
        <f t="shared" si="15"/>
        <v>0.60000000000000009</v>
      </c>
      <c r="P148">
        <f t="shared" si="16"/>
        <v>1.0020000000000011</v>
      </c>
      <c r="S148">
        <f>profile!$S$7</f>
        <v>1</v>
      </c>
      <c r="T148">
        <f t="shared" si="17"/>
        <v>0.60000000000000009</v>
      </c>
      <c r="U148">
        <f t="shared" si="19"/>
        <v>1.820000000000001</v>
      </c>
      <c r="V148">
        <f t="shared" si="18"/>
        <v>1.0920000000000007</v>
      </c>
    </row>
    <row r="149" spans="9:22" x14ac:dyDescent="0.25">
      <c r="I149">
        <f>profile!I149</f>
        <v>142</v>
      </c>
      <c r="J149">
        <f>profile!J149</f>
        <v>0.47333333333333338</v>
      </c>
      <c r="K149">
        <f>profile!K149</f>
        <v>-18</v>
      </c>
      <c r="L149">
        <f>profile!L149</f>
        <v>0.54</v>
      </c>
      <c r="M149">
        <f>profile!M149</f>
        <v>1.0037000000000011</v>
      </c>
      <c r="N149">
        <f t="shared" si="14"/>
        <v>-18</v>
      </c>
      <c r="O149">
        <f t="shared" si="15"/>
        <v>0.54</v>
      </c>
      <c r="P149">
        <f t="shared" si="16"/>
        <v>1.0037000000000011</v>
      </c>
      <c r="S149">
        <f>profile!$S$7</f>
        <v>1</v>
      </c>
      <c r="T149">
        <f t="shared" si="17"/>
        <v>0.54</v>
      </c>
      <c r="U149">
        <f t="shared" si="19"/>
        <v>1.820000000000001</v>
      </c>
      <c r="V149">
        <f t="shared" si="18"/>
        <v>0.98280000000000056</v>
      </c>
    </row>
    <row r="150" spans="9:22" x14ac:dyDescent="0.25">
      <c r="I150">
        <f>profile!I150</f>
        <v>143</v>
      </c>
      <c r="J150">
        <f>profile!J150</f>
        <v>0.47666666666666668</v>
      </c>
      <c r="K150">
        <f>profile!K150</f>
        <v>-18</v>
      </c>
      <c r="L150">
        <f>profile!L150</f>
        <v>0.48000000000000004</v>
      </c>
      <c r="M150">
        <f>profile!M150</f>
        <v>1.0052000000000012</v>
      </c>
      <c r="N150">
        <f t="shared" si="14"/>
        <v>-18</v>
      </c>
      <c r="O150">
        <f t="shared" si="15"/>
        <v>0.48000000000000004</v>
      </c>
      <c r="P150">
        <f t="shared" si="16"/>
        <v>1.0052000000000012</v>
      </c>
      <c r="S150">
        <f>profile!$S$7</f>
        <v>1</v>
      </c>
      <c r="T150">
        <f t="shared" si="17"/>
        <v>0.48000000000000004</v>
      </c>
      <c r="U150">
        <f t="shared" si="19"/>
        <v>1.8199999999999981</v>
      </c>
      <c r="V150">
        <f t="shared" si="18"/>
        <v>0.87359999999999915</v>
      </c>
    </row>
    <row r="151" spans="9:22" x14ac:dyDescent="0.25">
      <c r="I151">
        <f>profile!I151</f>
        <v>144</v>
      </c>
      <c r="J151">
        <f>profile!J151</f>
        <v>0.48000000000000004</v>
      </c>
      <c r="K151">
        <f>profile!K151</f>
        <v>-18</v>
      </c>
      <c r="L151">
        <f>profile!L151</f>
        <v>0.42000000000000004</v>
      </c>
      <c r="M151">
        <f>profile!M151</f>
        <v>1.0065000000000013</v>
      </c>
      <c r="N151">
        <f t="shared" si="14"/>
        <v>-18</v>
      </c>
      <c r="O151">
        <f t="shared" si="15"/>
        <v>0.42000000000000004</v>
      </c>
      <c r="P151">
        <f t="shared" si="16"/>
        <v>1.0065000000000013</v>
      </c>
      <c r="S151">
        <f>profile!$S$7</f>
        <v>1</v>
      </c>
      <c r="T151">
        <f t="shared" si="17"/>
        <v>0.42000000000000004</v>
      </c>
      <c r="U151">
        <f t="shared" si="19"/>
        <v>1.8200000000000012</v>
      </c>
      <c r="V151">
        <f t="shared" si="18"/>
        <v>0.76440000000000052</v>
      </c>
    </row>
    <row r="152" spans="9:22" x14ac:dyDescent="0.25">
      <c r="I152">
        <f>profile!I152</f>
        <v>145</v>
      </c>
      <c r="J152">
        <f>profile!J152</f>
        <v>0.48333333333333334</v>
      </c>
      <c r="K152">
        <f>profile!K152</f>
        <v>-18</v>
      </c>
      <c r="L152">
        <f>profile!L152</f>
        <v>0.36000000000000004</v>
      </c>
      <c r="M152">
        <f>profile!M152</f>
        <v>1.0076000000000014</v>
      </c>
      <c r="N152">
        <f t="shared" si="14"/>
        <v>-18</v>
      </c>
      <c r="O152">
        <f t="shared" si="15"/>
        <v>0.36000000000000004</v>
      </c>
      <c r="P152">
        <f t="shared" si="16"/>
        <v>1.0076000000000014</v>
      </c>
      <c r="S152">
        <f>profile!$S$7</f>
        <v>1</v>
      </c>
      <c r="T152">
        <f t="shared" si="17"/>
        <v>0.36000000000000004</v>
      </c>
      <c r="U152">
        <f t="shared" si="19"/>
        <v>1.8199999999999981</v>
      </c>
      <c r="V152">
        <f t="shared" si="18"/>
        <v>0.65519999999999934</v>
      </c>
    </row>
    <row r="153" spans="9:22" x14ac:dyDescent="0.25">
      <c r="I153">
        <f>profile!I153</f>
        <v>146</v>
      </c>
      <c r="J153">
        <f>profile!J153</f>
        <v>0.48666666666666669</v>
      </c>
      <c r="K153">
        <f>profile!K153</f>
        <v>-18</v>
      </c>
      <c r="L153">
        <f>profile!L153</f>
        <v>0.30000000000000004</v>
      </c>
      <c r="M153">
        <f>profile!M153</f>
        <v>1.0085000000000013</v>
      </c>
      <c r="N153">
        <f t="shared" si="14"/>
        <v>-18</v>
      </c>
      <c r="O153">
        <f t="shared" si="15"/>
        <v>0.30000000000000004</v>
      </c>
      <c r="P153">
        <f t="shared" si="16"/>
        <v>1.0085000000000013</v>
      </c>
      <c r="S153">
        <f>profile!$S$7</f>
        <v>1</v>
      </c>
      <c r="T153">
        <f t="shared" si="17"/>
        <v>0.30000000000000004</v>
      </c>
      <c r="U153">
        <f t="shared" si="19"/>
        <v>1.8200000000000012</v>
      </c>
      <c r="V153">
        <f t="shared" si="18"/>
        <v>0.54600000000000048</v>
      </c>
    </row>
    <row r="154" spans="9:22" x14ac:dyDescent="0.25">
      <c r="I154">
        <f>profile!I154</f>
        <v>147</v>
      </c>
      <c r="J154">
        <f>profile!J154</f>
        <v>0.49000000000000005</v>
      </c>
      <c r="K154">
        <f>profile!K154</f>
        <v>-18</v>
      </c>
      <c r="L154">
        <f>profile!L154</f>
        <v>0.24000000000000005</v>
      </c>
      <c r="M154">
        <f>profile!M154</f>
        <v>1.0092000000000012</v>
      </c>
      <c r="N154">
        <f t="shared" si="14"/>
        <v>-18</v>
      </c>
      <c r="O154">
        <f t="shared" si="15"/>
        <v>0.24000000000000005</v>
      </c>
      <c r="P154">
        <f t="shared" si="16"/>
        <v>1.0092000000000012</v>
      </c>
      <c r="S154">
        <f>profile!$S$7</f>
        <v>1</v>
      </c>
      <c r="T154">
        <f t="shared" si="17"/>
        <v>0.24000000000000005</v>
      </c>
      <c r="U154">
        <f t="shared" si="19"/>
        <v>1.8200000000000012</v>
      </c>
      <c r="V154">
        <f t="shared" si="18"/>
        <v>0.43680000000000035</v>
      </c>
    </row>
    <row r="155" spans="9:22" x14ac:dyDescent="0.25">
      <c r="I155">
        <f>profile!I155</f>
        <v>148</v>
      </c>
      <c r="J155">
        <f>profile!J155</f>
        <v>0.49333333333333335</v>
      </c>
      <c r="K155">
        <f>profile!K155</f>
        <v>-18</v>
      </c>
      <c r="L155">
        <f>profile!L155</f>
        <v>0.18000000000000005</v>
      </c>
      <c r="M155">
        <f>profile!M155</f>
        <v>1.0097000000000012</v>
      </c>
      <c r="N155">
        <f t="shared" si="14"/>
        <v>-18</v>
      </c>
      <c r="O155">
        <f t="shared" si="15"/>
        <v>0.18000000000000005</v>
      </c>
      <c r="P155">
        <f t="shared" si="16"/>
        <v>1.0097000000000012</v>
      </c>
      <c r="S155">
        <f>profile!$S$7</f>
        <v>1</v>
      </c>
      <c r="T155">
        <f t="shared" si="17"/>
        <v>0.18000000000000005</v>
      </c>
      <c r="U155">
        <f t="shared" si="19"/>
        <v>1.8199999999999981</v>
      </c>
      <c r="V155">
        <f t="shared" si="18"/>
        <v>0.32759999999999972</v>
      </c>
    </row>
    <row r="156" spans="9:22" x14ac:dyDescent="0.25">
      <c r="I156">
        <f>profile!I156</f>
        <v>149</v>
      </c>
      <c r="J156">
        <f>profile!J156</f>
        <v>0.4966666666666667</v>
      </c>
      <c r="K156">
        <f>profile!K156</f>
        <v>-18</v>
      </c>
      <c r="L156">
        <f>profile!L156</f>
        <v>0.12000000000000005</v>
      </c>
      <c r="M156">
        <f>profile!M156</f>
        <v>1.0100000000000011</v>
      </c>
      <c r="N156">
        <f t="shared" si="14"/>
        <v>-18</v>
      </c>
      <c r="O156">
        <f t="shared" si="15"/>
        <v>0.12000000000000005</v>
      </c>
      <c r="P156">
        <f t="shared" si="16"/>
        <v>1.0100000000000011</v>
      </c>
      <c r="S156">
        <f>profile!$S$7</f>
        <v>1</v>
      </c>
      <c r="T156">
        <f t="shared" si="17"/>
        <v>0.12000000000000005</v>
      </c>
      <c r="U156">
        <f t="shared" si="19"/>
        <v>1.8200000000000012</v>
      </c>
      <c r="V156">
        <f t="shared" si="18"/>
        <v>0.21840000000000023</v>
      </c>
    </row>
    <row r="157" spans="9:22" x14ac:dyDescent="0.25">
      <c r="I157">
        <f>profile!I157</f>
        <v>150</v>
      </c>
      <c r="J157">
        <f>profile!J157</f>
        <v>0.5</v>
      </c>
      <c r="K157">
        <f>profile!K157</f>
        <v>-18</v>
      </c>
      <c r="L157">
        <f>profile!L157</f>
        <v>6.0000000000000046E-2</v>
      </c>
      <c r="M157">
        <f>profile!M157</f>
        <v>1.0101000000000011</v>
      </c>
      <c r="N157">
        <f t="shared" si="14"/>
        <v>-18</v>
      </c>
      <c r="O157">
        <f t="shared" si="15"/>
        <v>6.0000000000000046E-2</v>
      </c>
      <c r="P157">
        <f t="shared" si="16"/>
        <v>1.0101000000000011</v>
      </c>
      <c r="S157">
        <f>profile!$S$7</f>
        <v>1</v>
      </c>
      <c r="T157">
        <f t="shared" si="17"/>
        <v>6.0000000000000046E-2</v>
      </c>
      <c r="U157">
        <f t="shared" si="19"/>
        <v>1.8199999999999981</v>
      </c>
      <c r="V157">
        <f t="shared" si="18"/>
        <v>0.10919999999999996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4D0D-F89D-406A-8C14-CB62405F0989}">
  <dimension ref="B4:V157"/>
  <sheetViews>
    <sheetView zoomScale="70" zoomScaleNormal="70" workbookViewId="0">
      <selection activeCell="W31" sqref="W31"/>
    </sheetView>
  </sheetViews>
  <sheetFormatPr defaultRowHeight="15" x14ac:dyDescent="0.25"/>
  <sheetData>
    <row r="4" spans="2:22" x14ac:dyDescent="0.25">
      <c r="K4" s="5" t="s">
        <v>20</v>
      </c>
      <c r="S4" s="5" t="s">
        <v>53</v>
      </c>
    </row>
    <row r="5" spans="2:22" x14ac:dyDescent="0.25">
      <c r="K5" t="str">
        <f>'cylinder load'!K5</f>
        <v>OUTPUT</v>
      </c>
      <c r="N5" t="str">
        <f>'cylinder load'!N5</f>
        <v>INPUT</v>
      </c>
      <c r="S5" t="str">
        <f>'cylinder load'!S5</f>
        <v>OUTPUT</v>
      </c>
      <c r="U5" t="str">
        <f>'cylinder load'!U5</f>
        <v>INPUT</v>
      </c>
    </row>
    <row r="6" spans="2:22" x14ac:dyDescent="0.25">
      <c r="I6" t="str">
        <f>'cylinder load'!I6</f>
        <v>index</v>
      </c>
      <c r="J6" t="str">
        <f>'cylinder load'!J6</f>
        <v>time</v>
      </c>
      <c r="K6" s="7" t="str">
        <f>'cylinder load'!K6</f>
        <v>acceleration [rad/s2]</v>
      </c>
      <c r="L6" s="7" t="str">
        <f>'cylinder load'!L6</f>
        <v>speed[rad/s]</v>
      </c>
      <c r="M6" s="7" t="str">
        <f>'cylinder load'!M6</f>
        <v>position [rads]</v>
      </c>
      <c r="N6" s="10" t="str">
        <f>'cylinder load'!N6</f>
        <v>acceleration [rad/s2]</v>
      </c>
      <c r="O6" s="10" t="str">
        <f>'cylinder load'!O6</f>
        <v>speed[rad/s]</v>
      </c>
      <c r="P6" s="10" t="str">
        <f>'cylinder load'!P6</f>
        <v>position [rads]</v>
      </c>
      <c r="S6" s="8" t="str">
        <f>'cylinder load'!S6</f>
        <v>torque [N/m]</v>
      </c>
      <c r="T6" s="8" t="str">
        <f>'cylinder load'!T6</f>
        <v>Power</v>
      </c>
      <c r="U6" s="10" t="str">
        <f>'cylinder load'!U6</f>
        <v>torque [N/m]</v>
      </c>
      <c r="V6" s="10" t="str">
        <f>'cylinder load'!V6</f>
        <v>Power</v>
      </c>
    </row>
    <row r="7" spans="2:22" x14ac:dyDescent="0.25">
      <c r="I7">
        <f>'cylinder load'!L7</f>
        <v>0</v>
      </c>
      <c r="J7">
        <f>'cylinder load'!J7</f>
        <v>0</v>
      </c>
      <c r="K7">
        <f>'cylinder load'!N7</f>
        <v>18</v>
      </c>
      <c r="L7">
        <f>'cylinder load'!O7</f>
        <v>0</v>
      </c>
      <c r="M7">
        <f>'cylinder load'!P7</f>
        <v>0</v>
      </c>
      <c r="N7">
        <f>K7/$B$16</f>
        <v>11.25</v>
      </c>
      <c r="O7">
        <f t="shared" ref="O7:P7" si="0">L7/$B$16</f>
        <v>0</v>
      </c>
      <c r="P7">
        <f t="shared" si="0"/>
        <v>0</v>
      </c>
      <c r="S7">
        <f>'cylinder load'!U7</f>
        <v>2.1799999999999997</v>
      </c>
      <c r="T7">
        <f>'cylinder load'!V7</f>
        <v>0</v>
      </c>
      <c r="U7">
        <f>($B$24*((O8-O7)/(J8-J7)) +$B$16*S7 +$B$22)/($B$20/100)</f>
        <v>4.6567499999999997</v>
      </c>
      <c r="V7">
        <f>U7*O7</f>
        <v>0</v>
      </c>
    </row>
    <row r="8" spans="2:22" x14ac:dyDescent="0.25">
      <c r="I8">
        <f>'cylinder load'!L8</f>
        <v>6.0000000000000005E-2</v>
      </c>
      <c r="J8">
        <f>'cylinder load'!J8</f>
        <v>3.3333333333333335E-3</v>
      </c>
      <c r="K8">
        <f>'cylinder load'!N8</f>
        <v>18</v>
      </c>
      <c r="L8">
        <f>'cylinder load'!O8</f>
        <v>6.0000000000000005E-2</v>
      </c>
      <c r="M8">
        <f>'cylinder load'!P8</f>
        <v>3.0000000000000003E-4</v>
      </c>
      <c r="N8">
        <f t="shared" ref="N8:N71" si="1">K8/$B$16</f>
        <v>11.25</v>
      </c>
      <c r="O8">
        <f t="shared" ref="O8:O71" si="2">L8/$B$16</f>
        <v>3.7499999999999999E-2</v>
      </c>
      <c r="P8">
        <f t="shared" ref="P8:P71" si="3">M8/$B$16</f>
        <v>1.875E-4</v>
      </c>
      <c r="S8">
        <f>'cylinder load'!U8</f>
        <v>2.1799999999999997</v>
      </c>
      <c r="T8">
        <f>'cylinder load'!V8</f>
        <v>0.1308</v>
      </c>
      <c r="U8">
        <f t="shared" ref="U8:U71" si="4">($B$24*((O9-O8)/(J9-J8)) +$B$16*S8 +$B$22)/($B$20/100)</f>
        <v>4.6567499999999997</v>
      </c>
      <c r="V8">
        <f t="shared" ref="V8:V71" si="5">U8*O8</f>
        <v>0.174628125</v>
      </c>
    </row>
    <row r="9" spans="2:22" x14ac:dyDescent="0.25">
      <c r="I9">
        <f>'cylinder load'!L9</f>
        <v>0.12000000000000001</v>
      </c>
      <c r="J9">
        <f>'cylinder load'!J9</f>
        <v>6.6666666666666671E-3</v>
      </c>
      <c r="K9">
        <f>'cylinder load'!N9</f>
        <v>18</v>
      </c>
      <c r="L9">
        <f>'cylinder load'!O9</f>
        <v>0.12000000000000001</v>
      </c>
      <c r="M9">
        <f>'cylinder load'!P9</f>
        <v>8.0000000000000015E-4</v>
      </c>
      <c r="N9">
        <f t="shared" si="1"/>
        <v>11.25</v>
      </c>
      <c r="O9">
        <f t="shared" si="2"/>
        <v>7.4999999999999997E-2</v>
      </c>
      <c r="P9">
        <f t="shared" si="3"/>
        <v>5.0000000000000001E-4</v>
      </c>
      <c r="S9">
        <f>'cylinder load'!U9</f>
        <v>2.1799999999999997</v>
      </c>
      <c r="T9">
        <f>'cylinder load'!V9</f>
        <v>0.2616</v>
      </c>
      <c r="U9">
        <f t="shared" si="4"/>
        <v>4.6567499999999997</v>
      </c>
      <c r="V9">
        <f t="shared" si="5"/>
        <v>0.34925624999999999</v>
      </c>
    </row>
    <row r="10" spans="2:22" x14ac:dyDescent="0.25">
      <c r="I10">
        <f>'cylinder load'!L10</f>
        <v>0.18000000000000002</v>
      </c>
      <c r="J10">
        <f>'cylinder load'!J10</f>
        <v>0.01</v>
      </c>
      <c r="K10">
        <f>'cylinder load'!N10</f>
        <v>18</v>
      </c>
      <c r="L10">
        <f>'cylinder load'!O10</f>
        <v>0.18000000000000002</v>
      </c>
      <c r="M10">
        <f>'cylinder load'!P10</f>
        <v>1.5000000000000002E-3</v>
      </c>
      <c r="N10">
        <f t="shared" si="1"/>
        <v>11.25</v>
      </c>
      <c r="O10">
        <f t="shared" si="2"/>
        <v>0.1125</v>
      </c>
      <c r="P10">
        <f t="shared" si="3"/>
        <v>9.3750000000000007E-4</v>
      </c>
      <c r="S10">
        <f>'cylinder load'!U10</f>
        <v>2.1800000000000002</v>
      </c>
      <c r="T10">
        <f>'cylinder load'!V10</f>
        <v>0.39240000000000008</v>
      </c>
      <c r="U10">
        <f t="shared" si="4"/>
        <v>4.6567500000000006</v>
      </c>
      <c r="V10">
        <f t="shared" si="5"/>
        <v>0.52388437500000007</v>
      </c>
    </row>
    <row r="11" spans="2:22" x14ac:dyDescent="0.25">
      <c r="I11">
        <f>'cylinder load'!L11</f>
        <v>0.24000000000000002</v>
      </c>
      <c r="J11">
        <f>'cylinder load'!J11</f>
        <v>1.3333333333333334E-2</v>
      </c>
      <c r="K11">
        <f>'cylinder load'!N11</f>
        <v>18</v>
      </c>
      <c r="L11">
        <f>'cylinder load'!O11</f>
        <v>0.24000000000000002</v>
      </c>
      <c r="M11">
        <f>'cylinder load'!P11</f>
        <v>2.4000000000000002E-3</v>
      </c>
      <c r="N11">
        <f t="shared" si="1"/>
        <v>11.25</v>
      </c>
      <c r="O11">
        <f t="shared" si="2"/>
        <v>0.15</v>
      </c>
      <c r="P11">
        <f t="shared" si="3"/>
        <v>1.5E-3</v>
      </c>
      <c r="S11">
        <f>'cylinder load'!U11</f>
        <v>2.1799999999999997</v>
      </c>
      <c r="T11">
        <f>'cylinder load'!V11</f>
        <v>0.5232</v>
      </c>
      <c r="U11">
        <f t="shared" si="4"/>
        <v>4.6567499999999997</v>
      </c>
      <c r="V11">
        <f t="shared" si="5"/>
        <v>0.69851249999999998</v>
      </c>
    </row>
    <row r="12" spans="2:22" x14ac:dyDescent="0.25">
      <c r="I12">
        <f>'cylinder load'!L12</f>
        <v>0.30000000000000004</v>
      </c>
      <c r="J12">
        <f>'cylinder load'!J12</f>
        <v>1.6666666666666666E-2</v>
      </c>
      <c r="K12">
        <f>'cylinder load'!N12</f>
        <v>18</v>
      </c>
      <c r="L12">
        <f>'cylinder load'!O12</f>
        <v>0.30000000000000004</v>
      </c>
      <c r="M12">
        <f>'cylinder load'!P12</f>
        <v>3.5000000000000001E-3</v>
      </c>
      <c r="N12">
        <f t="shared" si="1"/>
        <v>11.25</v>
      </c>
      <c r="O12">
        <f t="shared" si="2"/>
        <v>0.18750000000000003</v>
      </c>
      <c r="P12">
        <f t="shared" si="3"/>
        <v>2.1874999999999998E-3</v>
      </c>
      <c r="S12">
        <f>'cylinder load'!U12</f>
        <v>2.1800000000000002</v>
      </c>
      <c r="T12">
        <f>'cylinder load'!V12</f>
        <v>0.65400000000000014</v>
      </c>
      <c r="U12">
        <f t="shared" si="4"/>
        <v>4.6567500000000006</v>
      </c>
      <c r="V12">
        <f t="shared" si="5"/>
        <v>0.87314062500000023</v>
      </c>
    </row>
    <row r="13" spans="2:22" x14ac:dyDescent="0.25">
      <c r="I13">
        <f>'cylinder load'!L13</f>
        <v>0.36000000000000004</v>
      </c>
      <c r="J13">
        <f>'cylinder load'!J13</f>
        <v>0.02</v>
      </c>
      <c r="K13">
        <f>'cylinder load'!N13</f>
        <v>18</v>
      </c>
      <c r="L13">
        <f>'cylinder load'!O13</f>
        <v>0.36000000000000004</v>
      </c>
      <c r="M13">
        <f>'cylinder load'!P13</f>
        <v>4.8000000000000004E-3</v>
      </c>
      <c r="N13">
        <f t="shared" si="1"/>
        <v>11.25</v>
      </c>
      <c r="O13">
        <f t="shared" si="2"/>
        <v>0.22500000000000001</v>
      </c>
      <c r="P13">
        <f t="shared" si="3"/>
        <v>3.0000000000000001E-3</v>
      </c>
      <c r="S13">
        <f>'cylinder load'!U13</f>
        <v>2.1799999999999997</v>
      </c>
      <c r="T13">
        <f>'cylinder load'!V13</f>
        <v>0.78479999999999994</v>
      </c>
      <c r="U13">
        <f t="shared" si="4"/>
        <v>4.6567499999999997</v>
      </c>
      <c r="V13">
        <f t="shared" si="5"/>
        <v>1.0477687499999999</v>
      </c>
    </row>
    <row r="14" spans="2:22" x14ac:dyDescent="0.25">
      <c r="I14">
        <f>'cylinder load'!L14</f>
        <v>0.42000000000000004</v>
      </c>
      <c r="J14">
        <f>'cylinder load'!J14</f>
        <v>2.3333333333333334E-2</v>
      </c>
      <c r="K14">
        <f>'cylinder load'!N14</f>
        <v>18</v>
      </c>
      <c r="L14">
        <f>'cylinder load'!O14</f>
        <v>0.42000000000000004</v>
      </c>
      <c r="M14">
        <f>'cylinder load'!P14</f>
        <v>6.3000000000000009E-3</v>
      </c>
      <c r="N14">
        <f t="shared" si="1"/>
        <v>11.25</v>
      </c>
      <c r="O14">
        <f t="shared" si="2"/>
        <v>0.26250000000000001</v>
      </c>
      <c r="P14">
        <f t="shared" si="3"/>
        <v>3.9375E-3</v>
      </c>
      <c r="S14">
        <f>'cylinder load'!U14</f>
        <v>2.1799999999999997</v>
      </c>
      <c r="T14">
        <f>'cylinder load'!V14</f>
        <v>0.91559999999999997</v>
      </c>
      <c r="U14">
        <f t="shared" si="4"/>
        <v>4.6567499999999988</v>
      </c>
      <c r="V14">
        <f t="shared" si="5"/>
        <v>1.2223968749999998</v>
      </c>
    </row>
    <row r="15" spans="2:22" x14ac:dyDescent="0.25">
      <c r="B15" t="s">
        <v>25</v>
      </c>
      <c r="I15">
        <f>'cylinder load'!L15</f>
        <v>0.48000000000000004</v>
      </c>
      <c r="J15">
        <f>'cylinder load'!J15</f>
        <v>2.6666666666666668E-2</v>
      </c>
      <c r="K15">
        <f>'cylinder load'!N15</f>
        <v>18</v>
      </c>
      <c r="L15">
        <f>'cylinder load'!O15</f>
        <v>0.48000000000000004</v>
      </c>
      <c r="M15">
        <f>'cylinder load'!P15</f>
        <v>8.0000000000000002E-3</v>
      </c>
      <c r="N15">
        <f t="shared" si="1"/>
        <v>11.25</v>
      </c>
      <c r="O15">
        <f t="shared" si="2"/>
        <v>0.3</v>
      </c>
      <c r="P15">
        <f t="shared" si="3"/>
        <v>5.0000000000000001E-3</v>
      </c>
      <c r="S15">
        <f>'cylinder load'!U15</f>
        <v>2.1799999999999997</v>
      </c>
      <c r="T15">
        <f>'cylinder load'!V15</f>
        <v>1.0464</v>
      </c>
      <c r="U15">
        <f t="shared" si="4"/>
        <v>4.6567499999999997</v>
      </c>
      <c r="V15">
        <f t="shared" si="5"/>
        <v>1.397025</v>
      </c>
    </row>
    <row r="16" spans="2:22" x14ac:dyDescent="0.25">
      <c r="B16">
        <v>1.6</v>
      </c>
      <c r="I16">
        <f>'cylinder load'!L16</f>
        <v>0.54</v>
      </c>
      <c r="J16">
        <f>'cylinder load'!J16</f>
        <v>3.0000000000000002E-2</v>
      </c>
      <c r="K16">
        <f>'cylinder load'!N16</f>
        <v>18</v>
      </c>
      <c r="L16">
        <f>'cylinder load'!O16</f>
        <v>0.54</v>
      </c>
      <c r="M16">
        <f>'cylinder load'!P16</f>
        <v>9.8999999999999991E-3</v>
      </c>
      <c r="N16">
        <f t="shared" si="1"/>
        <v>11.25</v>
      </c>
      <c r="O16">
        <f t="shared" si="2"/>
        <v>0.33750000000000002</v>
      </c>
      <c r="P16">
        <f t="shared" si="3"/>
        <v>6.1874999999999994E-3</v>
      </c>
      <c r="S16">
        <f>'cylinder load'!U16</f>
        <v>2.1799999999999997</v>
      </c>
      <c r="T16">
        <f>'cylinder load'!V16</f>
        <v>1.1772</v>
      </c>
      <c r="U16">
        <f t="shared" si="4"/>
        <v>4.6567499999999997</v>
      </c>
      <c r="V16">
        <f t="shared" si="5"/>
        <v>1.5716531250000001</v>
      </c>
    </row>
    <row r="17" spans="2:22" x14ac:dyDescent="0.25">
      <c r="B17" t="s">
        <v>26</v>
      </c>
      <c r="I17">
        <f>'cylinder load'!L17</f>
        <v>0.60000000000000009</v>
      </c>
      <c r="J17">
        <f>'cylinder load'!J17</f>
        <v>3.3333333333333333E-2</v>
      </c>
      <c r="K17">
        <f>'cylinder load'!N17</f>
        <v>18</v>
      </c>
      <c r="L17">
        <f>'cylinder load'!O17</f>
        <v>0.60000000000000009</v>
      </c>
      <c r="M17">
        <f>'cylinder load'!P17</f>
        <v>1.1999999999999999E-2</v>
      </c>
      <c r="N17">
        <f t="shared" si="1"/>
        <v>11.25</v>
      </c>
      <c r="O17">
        <f t="shared" si="2"/>
        <v>0.37500000000000006</v>
      </c>
      <c r="P17">
        <f t="shared" si="3"/>
        <v>7.4999999999999989E-3</v>
      </c>
      <c r="S17">
        <f>'cylinder load'!U17</f>
        <v>2.1800000000000006</v>
      </c>
      <c r="T17">
        <f>'cylinder load'!V17</f>
        <v>1.3080000000000005</v>
      </c>
      <c r="U17">
        <f t="shared" si="4"/>
        <v>4.6567500000000015</v>
      </c>
      <c r="V17">
        <f t="shared" si="5"/>
        <v>1.7462812500000009</v>
      </c>
    </row>
    <row r="18" spans="2:22" x14ac:dyDescent="0.25">
      <c r="B18">
        <v>0</v>
      </c>
      <c r="I18">
        <f>'cylinder load'!L18</f>
        <v>0.66000000000000014</v>
      </c>
      <c r="J18">
        <f>'cylinder load'!J18</f>
        <v>3.6666666666666667E-2</v>
      </c>
      <c r="K18">
        <f>'cylinder load'!N18</f>
        <v>18</v>
      </c>
      <c r="L18">
        <f>'cylinder load'!O18</f>
        <v>0.66000000000000014</v>
      </c>
      <c r="M18">
        <f>'cylinder load'!P18</f>
        <v>1.4299999999999998E-2</v>
      </c>
      <c r="N18">
        <f t="shared" si="1"/>
        <v>11.25</v>
      </c>
      <c r="O18">
        <f t="shared" si="2"/>
        <v>0.41250000000000009</v>
      </c>
      <c r="P18">
        <f t="shared" si="3"/>
        <v>8.9374999999999993E-3</v>
      </c>
      <c r="S18">
        <f>'cylinder load'!U18</f>
        <v>2.1800000000000002</v>
      </c>
      <c r="T18">
        <f>'cylinder load'!V18</f>
        <v>1.4388000000000005</v>
      </c>
      <c r="U18">
        <f t="shared" si="4"/>
        <v>4.6567500000000006</v>
      </c>
      <c r="V18">
        <f t="shared" si="5"/>
        <v>1.9209093750000006</v>
      </c>
    </row>
    <row r="19" spans="2:22" x14ac:dyDescent="0.25">
      <c r="B19" t="s">
        <v>27</v>
      </c>
      <c r="I19">
        <f>'cylinder load'!L19</f>
        <v>0.7200000000000002</v>
      </c>
      <c r="J19">
        <f>'cylinder load'!J19</f>
        <v>0.04</v>
      </c>
      <c r="K19">
        <f>'cylinder load'!N19</f>
        <v>18</v>
      </c>
      <c r="L19">
        <f>'cylinder load'!O19</f>
        <v>0.7200000000000002</v>
      </c>
      <c r="M19">
        <f>'cylinder load'!P19</f>
        <v>1.6799999999999999E-2</v>
      </c>
      <c r="N19">
        <f t="shared" si="1"/>
        <v>11.25</v>
      </c>
      <c r="O19">
        <f t="shared" si="2"/>
        <v>0.45000000000000012</v>
      </c>
      <c r="P19">
        <f t="shared" si="3"/>
        <v>1.0499999999999999E-2</v>
      </c>
      <c r="S19">
        <f>'cylinder load'!U19</f>
        <v>2.1800000000000002</v>
      </c>
      <c r="T19">
        <f>'cylinder load'!V19</f>
        <v>1.5696000000000006</v>
      </c>
      <c r="U19">
        <f t="shared" si="4"/>
        <v>4.6567500000000006</v>
      </c>
      <c r="V19">
        <f t="shared" si="5"/>
        <v>2.0955375000000007</v>
      </c>
    </row>
    <row r="20" spans="2:22" x14ac:dyDescent="0.25">
      <c r="B20">
        <v>100</v>
      </c>
      <c r="I20">
        <f>'cylinder load'!L20</f>
        <v>0.78000000000000025</v>
      </c>
      <c r="J20">
        <f>'cylinder load'!J20</f>
        <v>4.3333333333333335E-2</v>
      </c>
      <c r="K20">
        <f>'cylinder load'!N20</f>
        <v>18</v>
      </c>
      <c r="L20">
        <f>'cylinder load'!O20</f>
        <v>0.78000000000000025</v>
      </c>
      <c r="M20">
        <f>'cylinder load'!P20</f>
        <v>1.95E-2</v>
      </c>
      <c r="N20">
        <f t="shared" si="1"/>
        <v>11.25</v>
      </c>
      <c r="O20">
        <f t="shared" si="2"/>
        <v>0.48750000000000016</v>
      </c>
      <c r="P20">
        <f t="shared" si="3"/>
        <v>1.2187499999999999E-2</v>
      </c>
      <c r="S20">
        <f>'cylinder load'!U20</f>
        <v>2.1800000000000002</v>
      </c>
      <c r="T20">
        <f>'cylinder load'!V20</f>
        <v>1.7004000000000006</v>
      </c>
      <c r="U20">
        <f t="shared" si="4"/>
        <v>4.6567500000000006</v>
      </c>
      <c r="V20">
        <f t="shared" si="5"/>
        <v>2.2701656250000011</v>
      </c>
    </row>
    <row r="21" spans="2:22" x14ac:dyDescent="0.25">
      <c r="B21" t="s">
        <v>28</v>
      </c>
      <c r="I21">
        <f>'cylinder load'!L21</f>
        <v>0.8400000000000003</v>
      </c>
      <c r="J21">
        <f>'cylinder load'!J21</f>
        <v>4.6666666666666669E-2</v>
      </c>
      <c r="K21">
        <f>'cylinder load'!N21</f>
        <v>18</v>
      </c>
      <c r="L21">
        <f>'cylinder load'!O21</f>
        <v>0.8400000000000003</v>
      </c>
      <c r="M21">
        <f>'cylinder load'!P21</f>
        <v>2.24E-2</v>
      </c>
      <c r="N21">
        <f t="shared" si="1"/>
        <v>11.25</v>
      </c>
      <c r="O21">
        <f t="shared" si="2"/>
        <v>0.52500000000000013</v>
      </c>
      <c r="P21">
        <f t="shared" si="3"/>
        <v>1.3999999999999999E-2</v>
      </c>
      <c r="S21">
        <f>'cylinder load'!U21</f>
        <v>2.1800000000000002</v>
      </c>
      <c r="T21">
        <f>'cylinder load'!V21</f>
        <v>1.8312000000000008</v>
      </c>
      <c r="U21">
        <f t="shared" si="4"/>
        <v>4.6567500000000006</v>
      </c>
      <c r="V21">
        <f t="shared" si="5"/>
        <v>2.444793750000001</v>
      </c>
    </row>
    <row r="22" spans="2:22" x14ac:dyDescent="0.25">
      <c r="B22">
        <v>1</v>
      </c>
      <c r="I22">
        <f>'cylinder load'!L22</f>
        <v>0.90000000000000036</v>
      </c>
      <c r="J22">
        <f>'cylinder load'!J22</f>
        <v>0.05</v>
      </c>
      <c r="K22">
        <f>'cylinder load'!N22</f>
        <v>18</v>
      </c>
      <c r="L22">
        <f>'cylinder load'!O22</f>
        <v>0.90000000000000036</v>
      </c>
      <c r="M22">
        <f>'cylinder load'!P22</f>
        <v>2.5500000000000002E-2</v>
      </c>
      <c r="N22">
        <f t="shared" si="1"/>
        <v>11.25</v>
      </c>
      <c r="O22">
        <f t="shared" si="2"/>
        <v>0.56250000000000022</v>
      </c>
      <c r="P22">
        <f t="shared" si="3"/>
        <v>1.59375E-2</v>
      </c>
      <c r="S22">
        <f>'cylinder load'!U22</f>
        <v>2.1800000000000002</v>
      </c>
      <c r="T22">
        <f>'cylinder load'!V22</f>
        <v>1.9620000000000009</v>
      </c>
      <c r="U22">
        <f t="shared" si="4"/>
        <v>4.6567500000000006</v>
      </c>
      <c r="V22">
        <f t="shared" si="5"/>
        <v>2.6194218750000013</v>
      </c>
    </row>
    <row r="23" spans="2:22" x14ac:dyDescent="0.25">
      <c r="B23" t="s">
        <v>29</v>
      </c>
      <c r="I23">
        <f>'cylinder load'!L23</f>
        <v>0.96000000000000041</v>
      </c>
      <c r="J23">
        <f>'cylinder load'!J23</f>
        <v>5.3333333333333337E-2</v>
      </c>
      <c r="K23">
        <f>'cylinder load'!N23</f>
        <v>18</v>
      </c>
      <c r="L23">
        <f>'cylinder load'!O23</f>
        <v>0.96000000000000041</v>
      </c>
      <c r="M23">
        <f>'cylinder load'!P23</f>
        <v>2.8800000000000003E-2</v>
      </c>
      <c r="N23">
        <f t="shared" si="1"/>
        <v>11.25</v>
      </c>
      <c r="O23">
        <f t="shared" si="2"/>
        <v>0.6000000000000002</v>
      </c>
      <c r="P23">
        <f t="shared" si="3"/>
        <v>1.8000000000000002E-2</v>
      </c>
      <c r="S23">
        <f>'cylinder load'!U23</f>
        <v>2.1800000000000002</v>
      </c>
      <c r="T23">
        <f>'cylinder load'!V23</f>
        <v>2.0928000000000009</v>
      </c>
      <c r="U23">
        <f t="shared" si="4"/>
        <v>4.6567500000000006</v>
      </c>
      <c r="V23">
        <f t="shared" si="5"/>
        <v>2.7940500000000013</v>
      </c>
    </row>
    <row r="24" spans="2:22" x14ac:dyDescent="0.25">
      <c r="B24">
        <v>1.4999999999999999E-2</v>
      </c>
      <c r="I24">
        <f>'cylinder load'!L24</f>
        <v>1.0200000000000005</v>
      </c>
      <c r="J24">
        <f>'cylinder load'!J24</f>
        <v>5.6666666666666671E-2</v>
      </c>
      <c r="K24">
        <f>'cylinder load'!N24</f>
        <v>18</v>
      </c>
      <c r="L24">
        <f>'cylinder load'!O24</f>
        <v>1.0200000000000005</v>
      </c>
      <c r="M24">
        <f>'cylinder load'!P24</f>
        <v>3.2300000000000009E-2</v>
      </c>
      <c r="N24">
        <f t="shared" si="1"/>
        <v>11.25</v>
      </c>
      <c r="O24">
        <f t="shared" si="2"/>
        <v>0.63750000000000029</v>
      </c>
      <c r="P24">
        <f t="shared" si="3"/>
        <v>2.0187500000000004E-2</v>
      </c>
      <c r="S24">
        <f>'cylinder load'!U24</f>
        <v>2.1800000000000002</v>
      </c>
      <c r="T24">
        <f>'cylinder load'!V24</f>
        <v>2.2236000000000011</v>
      </c>
      <c r="U24">
        <f t="shared" si="4"/>
        <v>4.6567500000000006</v>
      </c>
      <c r="V24">
        <f t="shared" si="5"/>
        <v>2.9686781250000016</v>
      </c>
    </row>
    <row r="25" spans="2:22" x14ac:dyDescent="0.25">
      <c r="I25">
        <f>'cylinder load'!L25</f>
        <v>1.0800000000000005</v>
      </c>
      <c r="J25">
        <f>'cylinder load'!J25</f>
        <v>6.0000000000000005E-2</v>
      </c>
      <c r="K25">
        <f>'cylinder load'!N25</f>
        <v>18</v>
      </c>
      <c r="L25">
        <f>'cylinder load'!O25</f>
        <v>1.0800000000000005</v>
      </c>
      <c r="M25">
        <f>'cylinder load'!P25</f>
        <v>3.6000000000000011E-2</v>
      </c>
      <c r="N25">
        <f t="shared" si="1"/>
        <v>11.25</v>
      </c>
      <c r="O25">
        <f t="shared" si="2"/>
        <v>0.67500000000000027</v>
      </c>
      <c r="P25">
        <f t="shared" si="3"/>
        <v>2.2500000000000006E-2</v>
      </c>
      <c r="S25">
        <f>'cylinder load'!U25</f>
        <v>2.1800000000000002</v>
      </c>
      <c r="T25">
        <f>'cylinder load'!V25</f>
        <v>2.3544000000000014</v>
      </c>
      <c r="U25">
        <f t="shared" si="4"/>
        <v>4.6567500000000006</v>
      </c>
      <c r="V25">
        <f t="shared" si="5"/>
        <v>3.1433062500000015</v>
      </c>
    </row>
    <row r="26" spans="2:22" x14ac:dyDescent="0.25">
      <c r="I26">
        <f>'cylinder load'!L26</f>
        <v>1.1400000000000006</v>
      </c>
      <c r="J26">
        <f>'cylinder load'!J26</f>
        <v>6.3333333333333339E-2</v>
      </c>
      <c r="K26">
        <f>'cylinder load'!N26</f>
        <v>18</v>
      </c>
      <c r="L26">
        <f>'cylinder load'!O26</f>
        <v>1.1400000000000006</v>
      </c>
      <c r="M26">
        <f>'cylinder load'!P26</f>
        <v>3.9900000000000019E-2</v>
      </c>
      <c r="N26">
        <f t="shared" si="1"/>
        <v>11.25</v>
      </c>
      <c r="O26">
        <f t="shared" si="2"/>
        <v>0.71250000000000036</v>
      </c>
      <c r="P26">
        <f t="shared" si="3"/>
        <v>2.4937500000000012E-2</v>
      </c>
      <c r="S26">
        <f>'cylinder load'!U26</f>
        <v>2.1800000000000002</v>
      </c>
      <c r="T26">
        <f>'cylinder load'!V26</f>
        <v>2.4852000000000016</v>
      </c>
      <c r="U26">
        <f t="shared" si="4"/>
        <v>4.6567500000000006</v>
      </c>
      <c r="V26">
        <f t="shared" si="5"/>
        <v>3.3179343750000019</v>
      </c>
    </row>
    <row r="27" spans="2:22" x14ac:dyDescent="0.25">
      <c r="I27">
        <f>'cylinder load'!L27</f>
        <v>1.2000000000000006</v>
      </c>
      <c r="J27">
        <f>'cylinder load'!J27</f>
        <v>6.6666666666666666E-2</v>
      </c>
      <c r="K27">
        <f>'cylinder load'!N27</f>
        <v>18</v>
      </c>
      <c r="L27">
        <f>'cylinder load'!O27</f>
        <v>1.2000000000000006</v>
      </c>
      <c r="M27">
        <f>'cylinder load'!P27</f>
        <v>4.4000000000000025E-2</v>
      </c>
      <c r="N27">
        <f t="shared" si="1"/>
        <v>11.25</v>
      </c>
      <c r="O27">
        <f t="shared" si="2"/>
        <v>0.75000000000000033</v>
      </c>
      <c r="P27">
        <f t="shared" si="3"/>
        <v>2.7500000000000014E-2</v>
      </c>
      <c r="S27">
        <f>'cylinder load'!U27</f>
        <v>2.1800000000000006</v>
      </c>
      <c r="T27">
        <f>'cylinder load'!V27</f>
        <v>2.6160000000000019</v>
      </c>
      <c r="U27">
        <f t="shared" si="4"/>
        <v>4.6567500000000015</v>
      </c>
      <c r="V27">
        <f t="shared" si="5"/>
        <v>3.4925625000000027</v>
      </c>
    </row>
    <row r="28" spans="2:22" x14ac:dyDescent="0.25">
      <c r="I28">
        <f>'cylinder load'!L28</f>
        <v>1.2600000000000007</v>
      </c>
      <c r="J28">
        <f>'cylinder load'!J28</f>
        <v>7.0000000000000007E-2</v>
      </c>
      <c r="K28">
        <f>'cylinder load'!N28</f>
        <v>18</v>
      </c>
      <c r="L28">
        <f>'cylinder load'!O28</f>
        <v>1.2600000000000007</v>
      </c>
      <c r="M28">
        <f>'cylinder load'!P28</f>
        <v>4.830000000000003E-2</v>
      </c>
      <c r="N28">
        <f t="shared" si="1"/>
        <v>11.25</v>
      </c>
      <c r="O28">
        <f t="shared" si="2"/>
        <v>0.78750000000000042</v>
      </c>
      <c r="P28">
        <f t="shared" si="3"/>
        <v>3.0187500000000016E-2</v>
      </c>
      <c r="S28">
        <f>'cylinder load'!U28</f>
        <v>2.1799999999999997</v>
      </c>
      <c r="T28">
        <f>'cylinder load'!V28</f>
        <v>2.7468000000000012</v>
      </c>
      <c r="U28">
        <f t="shared" si="4"/>
        <v>4.6567499999999997</v>
      </c>
      <c r="V28">
        <f t="shared" si="5"/>
        <v>3.6671906250000017</v>
      </c>
    </row>
    <row r="29" spans="2:22" x14ac:dyDescent="0.25">
      <c r="I29">
        <f>'cylinder load'!L29</f>
        <v>1.3200000000000007</v>
      </c>
      <c r="J29">
        <f>'cylinder load'!J29</f>
        <v>7.3333333333333334E-2</v>
      </c>
      <c r="K29">
        <f>'cylinder load'!N29</f>
        <v>18</v>
      </c>
      <c r="L29">
        <f>'cylinder load'!O29</f>
        <v>1.3200000000000007</v>
      </c>
      <c r="M29">
        <f>'cylinder load'!P29</f>
        <v>5.2800000000000034E-2</v>
      </c>
      <c r="N29">
        <f t="shared" si="1"/>
        <v>11.25</v>
      </c>
      <c r="O29">
        <f t="shared" si="2"/>
        <v>0.8250000000000004</v>
      </c>
      <c r="P29">
        <f t="shared" si="3"/>
        <v>3.3000000000000022E-2</v>
      </c>
      <c r="S29">
        <f>'cylinder load'!U29</f>
        <v>2.1800000000000006</v>
      </c>
      <c r="T29">
        <f>'cylinder load'!V29</f>
        <v>2.8776000000000024</v>
      </c>
      <c r="U29">
        <f t="shared" si="4"/>
        <v>4.6567500000000015</v>
      </c>
      <c r="V29">
        <f t="shared" si="5"/>
        <v>3.8418187500000029</v>
      </c>
    </row>
    <row r="30" spans="2:22" x14ac:dyDescent="0.25">
      <c r="I30">
        <f>'cylinder load'!L30</f>
        <v>1.3800000000000008</v>
      </c>
      <c r="J30">
        <f>'cylinder load'!J30</f>
        <v>7.6666666666666675E-2</v>
      </c>
      <c r="K30">
        <f>'cylinder load'!N30</f>
        <v>18</v>
      </c>
      <c r="L30">
        <f>'cylinder load'!O30</f>
        <v>1.3800000000000008</v>
      </c>
      <c r="M30">
        <f>'cylinder load'!P30</f>
        <v>5.7500000000000037E-2</v>
      </c>
      <c r="N30">
        <f t="shared" si="1"/>
        <v>11.25</v>
      </c>
      <c r="O30">
        <f t="shared" si="2"/>
        <v>0.86250000000000049</v>
      </c>
      <c r="P30">
        <f t="shared" si="3"/>
        <v>3.5937500000000018E-2</v>
      </c>
      <c r="S30">
        <f>'cylinder load'!U30</f>
        <v>2.1799999999999997</v>
      </c>
      <c r="T30">
        <f>'cylinder load'!V30</f>
        <v>3.0084000000000013</v>
      </c>
      <c r="U30">
        <f t="shared" si="4"/>
        <v>4.6567499999999997</v>
      </c>
      <c r="V30">
        <f t="shared" si="5"/>
        <v>4.0164468750000024</v>
      </c>
    </row>
    <row r="31" spans="2:22" x14ac:dyDescent="0.25">
      <c r="I31">
        <f>'cylinder load'!L31</f>
        <v>1.4400000000000008</v>
      </c>
      <c r="J31">
        <f>'cylinder load'!J31</f>
        <v>0.08</v>
      </c>
      <c r="K31">
        <f>'cylinder load'!N31</f>
        <v>18</v>
      </c>
      <c r="L31">
        <f>'cylinder load'!O31</f>
        <v>1.4400000000000008</v>
      </c>
      <c r="M31">
        <f>'cylinder load'!P31</f>
        <v>6.2400000000000046E-2</v>
      </c>
      <c r="N31">
        <f t="shared" si="1"/>
        <v>11.25</v>
      </c>
      <c r="O31">
        <f t="shared" si="2"/>
        <v>0.90000000000000047</v>
      </c>
      <c r="P31">
        <f t="shared" si="3"/>
        <v>3.9000000000000028E-2</v>
      </c>
      <c r="S31">
        <f>'cylinder load'!U31</f>
        <v>2.1800000000000006</v>
      </c>
      <c r="T31">
        <f>'cylinder load'!V31</f>
        <v>3.1392000000000029</v>
      </c>
      <c r="U31">
        <f t="shared" si="4"/>
        <v>4.6567500000000015</v>
      </c>
      <c r="V31">
        <f t="shared" si="5"/>
        <v>4.1910750000000032</v>
      </c>
    </row>
    <row r="32" spans="2:22" x14ac:dyDescent="0.25">
      <c r="I32">
        <f>'cylinder load'!L32</f>
        <v>1.5000000000000009</v>
      </c>
      <c r="J32">
        <f>'cylinder load'!J32</f>
        <v>8.3333333333333343E-2</v>
      </c>
      <c r="K32">
        <f>'cylinder load'!N32</f>
        <v>18</v>
      </c>
      <c r="L32">
        <f>'cylinder load'!O32</f>
        <v>1.5000000000000009</v>
      </c>
      <c r="M32">
        <f>'cylinder load'!P32</f>
        <v>6.7500000000000046E-2</v>
      </c>
      <c r="N32">
        <f t="shared" si="1"/>
        <v>11.25</v>
      </c>
      <c r="O32">
        <f t="shared" si="2"/>
        <v>0.93750000000000056</v>
      </c>
      <c r="P32">
        <f t="shared" si="3"/>
        <v>4.2187500000000024E-2</v>
      </c>
      <c r="S32">
        <f>'cylinder load'!U32</f>
        <v>2.1799999999999997</v>
      </c>
      <c r="T32">
        <f>'cylinder load'!V32</f>
        <v>3.2700000000000014</v>
      </c>
      <c r="U32">
        <f t="shared" si="4"/>
        <v>4.6567499999999997</v>
      </c>
      <c r="V32">
        <f t="shared" si="5"/>
        <v>4.3657031250000022</v>
      </c>
    </row>
    <row r="33" spans="9:22" x14ac:dyDescent="0.25">
      <c r="I33">
        <f>'cylinder load'!L33</f>
        <v>1.5600000000000009</v>
      </c>
      <c r="J33">
        <f>'cylinder load'!J33</f>
        <v>8.666666666666667E-2</v>
      </c>
      <c r="K33">
        <f>'cylinder load'!N33</f>
        <v>18</v>
      </c>
      <c r="L33">
        <f>'cylinder load'!O33</f>
        <v>1.5600000000000009</v>
      </c>
      <c r="M33">
        <f>'cylinder load'!P33</f>
        <v>7.2800000000000045E-2</v>
      </c>
      <c r="N33">
        <f t="shared" si="1"/>
        <v>11.25</v>
      </c>
      <c r="O33">
        <f t="shared" si="2"/>
        <v>0.97500000000000053</v>
      </c>
      <c r="P33">
        <f t="shared" si="3"/>
        <v>4.5500000000000027E-2</v>
      </c>
      <c r="S33">
        <f>'cylinder load'!U33</f>
        <v>2.1800000000000006</v>
      </c>
      <c r="T33">
        <f>'cylinder load'!V33</f>
        <v>3.4008000000000029</v>
      </c>
      <c r="U33">
        <f t="shared" si="4"/>
        <v>4.6567500000000015</v>
      </c>
      <c r="V33">
        <f t="shared" si="5"/>
        <v>4.5403312500000039</v>
      </c>
    </row>
    <row r="34" spans="9:22" x14ac:dyDescent="0.25">
      <c r="I34">
        <f>'cylinder load'!L34</f>
        <v>1.620000000000001</v>
      </c>
      <c r="J34">
        <f>'cylinder load'!J34</f>
        <v>9.0000000000000011E-2</v>
      </c>
      <c r="K34">
        <f>'cylinder load'!N34</f>
        <v>18</v>
      </c>
      <c r="L34">
        <f>'cylinder load'!O34</f>
        <v>1.620000000000001</v>
      </c>
      <c r="M34">
        <f>'cylinder load'!P34</f>
        <v>7.830000000000005E-2</v>
      </c>
      <c r="N34">
        <f t="shared" si="1"/>
        <v>11.25</v>
      </c>
      <c r="O34">
        <f t="shared" si="2"/>
        <v>1.0125000000000006</v>
      </c>
      <c r="P34">
        <f t="shared" si="3"/>
        <v>4.893750000000003E-2</v>
      </c>
      <c r="S34">
        <f>'cylinder load'!U34</f>
        <v>2.1799999999999997</v>
      </c>
      <c r="T34">
        <f>'cylinder load'!V34</f>
        <v>3.5316000000000018</v>
      </c>
      <c r="U34">
        <f t="shared" si="4"/>
        <v>4.6567499999999988</v>
      </c>
      <c r="V34">
        <f t="shared" si="5"/>
        <v>4.7149593750000021</v>
      </c>
    </row>
    <row r="35" spans="9:22" x14ac:dyDescent="0.25">
      <c r="I35">
        <f>'cylinder load'!L35</f>
        <v>1.680000000000001</v>
      </c>
      <c r="J35">
        <f>'cylinder load'!J35</f>
        <v>9.3333333333333338E-2</v>
      </c>
      <c r="K35">
        <f>'cylinder load'!N35</f>
        <v>18</v>
      </c>
      <c r="L35">
        <f>'cylinder load'!O35</f>
        <v>1.680000000000001</v>
      </c>
      <c r="M35">
        <f>'cylinder load'!P35</f>
        <v>8.4000000000000061E-2</v>
      </c>
      <c r="N35">
        <f t="shared" si="1"/>
        <v>11.25</v>
      </c>
      <c r="O35">
        <f t="shared" si="2"/>
        <v>1.0500000000000005</v>
      </c>
      <c r="P35">
        <f t="shared" si="3"/>
        <v>5.2500000000000033E-2</v>
      </c>
      <c r="S35">
        <f>'cylinder load'!U35</f>
        <v>2.1800000000000006</v>
      </c>
      <c r="T35">
        <f>'cylinder load'!V35</f>
        <v>3.6624000000000034</v>
      </c>
      <c r="U35">
        <f t="shared" si="4"/>
        <v>4.6567500000000015</v>
      </c>
      <c r="V35">
        <f t="shared" si="5"/>
        <v>4.8895875000000038</v>
      </c>
    </row>
    <row r="36" spans="9:22" x14ac:dyDescent="0.25">
      <c r="I36">
        <f>'cylinder load'!L36</f>
        <v>1.7400000000000011</v>
      </c>
      <c r="J36">
        <f>'cylinder load'!J36</f>
        <v>9.6666666666666679E-2</v>
      </c>
      <c r="K36">
        <f>'cylinder load'!N36</f>
        <v>18</v>
      </c>
      <c r="L36">
        <f>'cylinder load'!O36</f>
        <v>1.7400000000000011</v>
      </c>
      <c r="M36">
        <f>'cylinder load'!P36</f>
        <v>8.9900000000000063E-2</v>
      </c>
      <c r="N36">
        <f t="shared" si="1"/>
        <v>11.25</v>
      </c>
      <c r="O36">
        <f t="shared" si="2"/>
        <v>1.0875000000000006</v>
      </c>
      <c r="P36">
        <f t="shared" si="3"/>
        <v>5.6187500000000036E-2</v>
      </c>
      <c r="S36">
        <f>'cylinder load'!U36</f>
        <v>2.1799999999999997</v>
      </c>
      <c r="T36">
        <f>'cylinder load'!V36</f>
        <v>3.7932000000000019</v>
      </c>
      <c r="U36">
        <f t="shared" si="4"/>
        <v>4.6567500000000006</v>
      </c>
      <c r="V36">
        <f t="shared" si="5"/>
        <v>5.0642156250000037</v>
      </c>
    </row>
    <row r="37" spans="9:22" x14ac:dyDescent="0.25">
      <c r="I37">
        <f>'cylinder load'!L37</f>
        <v>1.8000000000000012</v>
      </c>
      <c r="J37">
        <f>'cylinder load'!J37</f>
        <v>0.1</v>
      </c>
      <c r="K37">
        <f>'cylinder load'!N37</f>
        <v>18</v>
      </c>
      <c r="L37">
        <f>'cylinder load'!O37</f>
        <v>1.8000000000000012</v>
      </c>
      <c r="M37">
        <f>'cylinder load'!P37</f>
        <v>9.6000000000000071E-2</v>
      </c>
      <c r="N37">
        <f t="shared" si="1"/>
        <v>11.25</v>
      </c>
      <c r="O37">
        <f t="shared" si="2"/>
        <v>1.1250000000000007</v>
      </c>
      <c r="P37">
        <f t="shared" si="3"/>
        <v>6.0000000000000039E-2</v>
      </c>
      <c r="S37">
        <f>'cylinder load'!U37</f>
        <v>2.1800000000000006</v>
      </c>
      <c r="T37">
        <f>'cylinder load'!V37</f>
        <v>3.9240000000000035</v>
      </c>
      <c r="U37">
        <f t="shared" si="4"/>
        <v>4.6567500000000015</v>
      </c>
      <c r="V37">
        <f t="shared" si="5"/>
        <v>5.2388437500000045</v>
      </c>
    </row>
    <row r="38" spans="9:22" x14ac:dyDescent="0.25">
      <c r="I38">
        <f>'cylinder load'!L38</f>
        <v>1.8600000000000012</v>
      </c>
      <c r="J38">
        <f>'cylinder load'!J38</f>
        <v>0.10333333333333335</v>
      </c>
      <c r="K38">
        <f>'cylinder load'!N38</f>
        <v>18</v>
      </c>
      <c r="L38">
        <f>'cylinder load'!O38</f>
        <v>1.8600000000000012</v>
      </c>
      <c r="M38">
        <f>'cylinder load'!P38</f>
        <v>0.10230000000000007</v>
      </c>
      <c r="N38">
        <f t="shared" si="1"/>
        <v>11.25</v>
      </c>
      <c r="O38">
        <f t="shared" si="2"/>
        <v>1.1625000000000008</v>
      </c>
      <c r="P38">
        <f t="shared" si="3"/>
        <v>6.3937500000000036E-2</v>
      </c>
      <c r="S38">
        <f>'cylinder load'!U38</f>
        <v>2.1799999999999997</v>
      </c>
      <c r="T38">
        <f>'cylinder load'!V38</f>
        <v>4.054800000000002</v>
      </c>
      <c r="U38">
        <f t="shared" si="4"/>
        <v>4.6567499999999988</v>
      </c>
      <c r="V38">
        <f t="shared" si="5"/>
        <v>5.4134718750000026</v>
      </c>
    </row>
    <row r="39" spans="9:22" x14ac:dyDescent="0.25">
      <c r="I39">
        <f>'cylinder load'!L39</f>
        <v>1.9200000000000013</v>
      </c>
      <c r="J39">
        <f>'cylinder load'!J39</f>
        <v>0.10666666666666667</v>
      </c>
      <c r="K39">
        <f>'cylinder load'!N39</f>
        <v>18</v>
      </c>
      <c r="L39">
        <f>'cylinder load'!O39</f>
        <v>1.9200000000000013</v>
      </c>
      <c r="M39">
        <f>'cylinder load'!P39</f>
        <v>0.10880000000000008</v>
      </c>
      <c r="N39">
        <f t="shared" si="1"/>
        <v>11.25</v>
      </c>
      <c r="O39">
        <f t="shared" si="2"/>
        <v>1.2000000000000006</v>
      </c>
      <c r="P39">
        <f t="shared" si="3"/>
        <v>6.8000000000000047E-2</v>
      </c>
      <c r="S39">
        <f>'cylinder load'!U39</f>
        <v>2.1800000000000006</v>
      </c>
      <c r="T39">
        <f>'cylinder load'!V39</f>
        <v>4.1856000000000035</v>
      </c>
      <c r="U39">
        <f t="shared" si="4"/>
        <v>4.6567500000000024</v>
      </c>
      <c r="V39">
        <f t="shared" si="5"/>
        <v>5.5881000000000061</v>
      </c>
    </row>
    <row r="40" spans="9:22" x14ac:dyDescent="0.25">
      <c r="I40">
        <f>'cylinder load'!L40</f>
        <v>1.9800000000000013</v>
      </c>
      <c r="J40">
        <f>'cylinder load'!J40</f>
        <v>0.11</v>
      </c>
      <c r="K40">
        <f>'cylinder load'!N40</f>
        <v>18</v>
      </c>
      <c r="L40">
        <f>'cylinder load'!O40</f>
        <v>1.9800000000000013</v>
      </c>
      <c r="M40">
        <f>'cylinder load'!P40</f>
        <v>0.11550000000000009</v>
      </c>
      <c r="N40">
        <f t="shared" si="1"/>
        <v>11.25</v>
      </c>
      <c r="O40">
        <f t="shared" si="2"/>
        <v>1.2375000000000007</v>
      </c>
      <c r="P40">
        <f t="shared" si="3"/>
        <v>7.2187500000000057E-2</v>
      </c>
      <c r="S40">
        <f>'cylinder load'!U40</f>
        <v>2.1800000000000006</v>
      </c>
      <c r="T40">
        <f>'cylinder load'!V40</f>
        <v>4.3164000000000042</v>
      </c>
      <c r="U40">
        <f t="shared" si="4"/>
        <v>4.6567500000000015</v>
      </c>
      <c r="V40">
        <f t="shared" si="5"/>
        <v>5.7627281250000051</v>
      </c>
    </row>
    <row r="41" spans="9:22" x14ac:dyDescent="0.25">
      <c r="I41">
        <f>'cylinder load'!L41</f>
        <v>2.0400000000000014</v>
      </c>
      <c r="J41">
        <f>'cylinder load'!J41</f>
        <v>0.11333333333333334</v>
      </c>
      <c r="K41">
        <f>'cylinder load'!N41</f>
        <v>18</v>
      </c>
      <c r="L41">
        <f>'cylinder load'!O41</f>
        <v>2.0400000000000014</v>
      </c>
      <c r="M41">
        <f>'cylinder load'!P41</f>
        <v>0.12240000000000009</v>
      </c>
      <c r="N41">
        <f t="shared" si="1"/>
        <v>11.25</v>
      </c>
      <c r="O41">
        <f t="shared" si="2"/>
        <v>1.2750000000000008</v>
      </c>
      <c r="P41">
        <f t="shared" si="3"/>
        <v>7.6500000000000054E-2</v>
      </c>
      <c r="S41">
        <f>'cylinder load'!U41</f>
        <v>2.1799999999999997</v>
      </c>
      <c r="T41">
        <f>'cylinder load'!V41</f>
        <v>4.4472000000000023</v>
      </c>
      <c r="U41">
        <f t="shared" si="4"/>
        <v>4.6567500000000006</v>
      </c>
      <c r="V41">
        <f t="shared" si="5"/>
        <v>5.9373562500000041</v>
      </c>
    </row>
    <row r="42" spans="9:22" x14ac:dyDescent="0.25">
      <c r="I42">
        <f>'cylinder load'!L42</f>
        <v>2.1000000000000014</v>
      </c>
      <c r="J42">
        <f>'cylinder load'!J42</f>
        <v>0.11666666666666667</v>
      </c>
      <c r="K42">
        <f>'cylinder load'!N42</f>
        <v>18</v>
      </c>
      <c r="L42">
        <f>'cylinder load'!O42</f>
        <v>2.1000000000000014</v>
      </c>
      <c r="M42">
        <f>'cylinder load'!P42</f>
        <v>0.12950000000000009</v>
      </c>
      <c r="N42">
        <f t="shared" si="1"/>
        <v>11.25</v>
      </c>
      <c r="O42">
        <f t="shared" si="2"/>
        <v>1.3125000000000009</v>
      </c>
      <c r="P42">
        <f t="shared" si="3"/>
        <v>8.0937500000000051E-2</v>
      </c>
      <c r="S42">
        <f>'cylinder load'!U42</f>
        <v>2.1800000000000006</v>
      </c>
      <c r="T42">
        <f>'cylinder load'!V42</f>
        <v>4.5780000000000047</v>
      </c>
      <c r="U42">
        <f t="shared" si="4"/>
        <v>4.6567500000000006</v>
      </c>
      <c r="V42">
        <f t="shared" si="5"/>
        <v>6.1119843750000049</v>
      </c>
    </row>
    <row r="43" spans="9:22" x14ac:dyDescent="0.25">
      <c r="I43">
        <f>'cylinder load'!L43</f>
        <v>2.1600000000000015</v>
      </c>
      <c r="J43">
        <f>'cylinder load'!J43</f>
        <v>0.12000000000000001</v>
      </c>
      <c r="K43">
        <f>'cylinder load'!N43</f>
        <v>18</v>
      </c>
      <c r="L43">
        <f>'cylinder load'!O43</f>
        <v>2.1600000000000015</v>
      </c>
      <c r="M43">
        <f>'cylinder load'!P43</f>
        <v>0.13680000000000009</v>
      </c>
      <c r="N43">
        <f t="shared" si="1"/>
        <v>11.25</v>
      </c>
      <c r="O43">
        <f t="shared" si="2"/>
        <v>1.3500000000000008</v>
      </c>
      <c r="P43">
        <f t="shared" si="3"/>
        <v>8.5500000000000048E-2</v>
      </c>
      <c r="S43">
        <f>'cylinder load'!U43</f>
        <v>2.1799999999999997</v>
      </c>
      <c r="T43">
        <f>'cylinder load'!V43</f>
        <v>4.7088000000000028</v>
      </c>
      <c r="U43">
        <f t="shared" si="4"/>
        <v>4.6567500000000006</v>
      </c>
      <c r="V43">
        <f t="shared" si="5"/>
        <v>6.2866125000000039</v>
      </c>
    </row>
    <row r="44" spans="9:22" x14ac:dyDescent="0.25">
      <c r="I44">
        <f>'cylinder load'!L44</f>
        <v>2.2200000000000015</v>
      </c>
      <c r="J44">
        <f>'cylinder load'!J44</f>
        <v>0.12333333333333334</v>
      </c>
      <c r="K44">
        <f>'cylinder load'!N44</f>
        <v>18</v>
      </c>
      <c r="L44">
        <f>'cylinder load'!O44</f>
        <v>2.2200000000000015</v>
      </c>
      <c r="M44">
        <f>'cylinder load'!P44</f>
        <v>0.14430000000000009</v>
      </c>
      <c r="N44">
        <f t="shared" si="1"/>
        <v>11.25</v>
      </c>
      <c r="O44">
        <f t="shared" si="2"/>
        <v>1.3875000000000008</v>
      </c>
      <c r="P44">
        <f t="shared" si="3"/>
        <v>9.0187500000000059E-2</v>
      </c>
      <c r="S44">
        <f>'cylinder load'!U44</f>
        <v>2.1800000000000006</v>
      </c>
      <c r="T44">
        <f>'cylinder load'!V44</f>
        <v>4.8396000000000043</v>
      </c>
      <c r="U44">
        <f t="shared" si="4"/>
        <v>4.6567500000000015</v>
      </c>
      <c r="V44">
        <f t="shared" si="5"/>
        <v>6.4612406250000056</v>
      </c>
    </row>
    <row r="45" spans="9:22" x14ac:dyDescent="0.25">
      <c r="I45">
        <f>'cylinder load'!L45</f>
        <v>2.2800000000000016</v>
      </c>
      <c r="J45">
        <f>'cylinder load'!J45</f>
        <v>0.12666666666666668</v>
      </c>
      <c r="K45">
        <f>'cylinder load'!N45</f>
        <v>18</v>
      </c>
      <c r="L45">
        <f>'cylinder load'!O45</f>
        <v>2.2800000000000016</v>
      </c>
      <c r="M45">
        <f>'cylinder load'!P45</f>
        <v>0.15200000000000008</v>
      </c>
      <c r="N45">
        <f t="shared" si="1"/>
        <v>11.25</v>
      </c>
      <c r="O45">
        <f t="shared" si="2"/>
        <v>1.4250000000000009</v>
      </c>
      <c r="P45">
        <f t="shared" si="3"/>
        <v>9.5000000000000043E-2</v>
      </c>
      <c r="S45">
        <f>'cylinder load'!U45</f>
        <v>2.1799999999999997</v>
      </c>
      <c r="T45">
        <f>'cylinder load'!V45</f>
        <v>4.9704000000000024</v>
      </c>
      <c r="U45">
        <f t="shared" si="4"/>
        <v>4.6567500000000006</v>
      </c>
      <c r="V45">
        <f t="shared" si="5"/>
        <v>6.6358687500000055</v>
      </c>
    </row>
    <row r="46" spans="9:22" x14ac:dyDescent="0.25">
      <c r="I46">
        <f>'cylinder load'!L46</f>
        <v>2.3400000000000016</v>
      </c>
      <c r="J46">
        <f>'cylinder load'!J46</f>
        <v>0.13</v>
      </c>
      <c r="K46">
        <f>'cylinder load'!N46</f>
        <v>18</v>
      </c>
      <c r="L46">
        <f>'cylinder load'!O46</f>
        <v>2.3400000000000016</v>
      </c>
      <c r="M46">
        <f>'cylinder load'!P46</f>
        <v>0.15990000000000007</v>
      </c>
      <c r="N46">
        <f t="shared" si="1"/>
        <v>11.25</v>
      </c>
      <c r="O46">
        <f t="shared" si="2"/>
        <v>1.462500000000001</v>
      </c>
      <c r="P46">
        <f t="shared" si="3"/>
        <v>9.993750000000004E-2</v>
      </c>
      <c r="S46">
        <f>'cylinder load'!U46</f>
        <v>2.1800000000000006</v>
      </c>
      <c r="T46">
        <f>'cylinder load'!V46</f>
        <v>5.1012000000000048</v>
      </c>
      <c r="U46">
        <f t="shared" si="4"/>
        <v>4.6567500000000006</v>
      </c>
      <c r="V46">
        <f t="shared" si="5"/>
        <v>6.8104968750000054</v>
      </c>
    </row>
    <row r="47" spans="9:22" x14ac:dyDescent="0.25">
      <c r="I47">
        <f>'cylinder load'!L47</f>
        <v>2.4000000000000017</v>
      </c>
      <c r="J47">
        <f>'cylinder load'!J47</f>
        <v>0.13333333333333333</v>
      </c>
      <c r="K47">
        <f>'cylinder load'!N47</f>
        <v>18</v>
      </c>
      <c r="L47">
        <f>'cylinder load'!O47</f>
        <v>2.4000000000000017</v>
      </c>
      <c r="M47">
        <f>'cylinder load'!P47</f>
        <v>0.16800000000000007</v>
      </c>
      <c r="N47">
        <f t="shared" si="1"/>
        <v>11.25</v>
      </c>
      <c r="O47">
        <f t="shared" si="2"/>
        <v>1.5000000000000009</v>
      </c>
      <c r="P47">
        <f t="shared" si="3"/>
        <v>0.10500000000000004</v>
      </c>
      <c r="S47">
        <f>'cylinder load'!U47</f>
        <v>2.1800000000000006</v>
      </c>
      <c r="T47">
        <f>'cylinder load'!V47</f>
        <v>5.2320000000000055</v>
      </c>
      <c r="U47">
        <f t="shared" si="4"/>
        <v>4.6567500000000006</v>
      </c>
      <c r="V47">
        <f t="shared" si="5"/>
        <v>6.9851250000000054</v>
      </c>
    </row>
    <row r="48" spans="9:22" x14ac:dyDescent="0.25">
      <c r="I48">
        <f>'cylinder load'!L48</f>
        <v>2.4600000000000017</v>
      </c>
      <c r="J48">
        <f>'cylinder load'!J48</f>
        <v>0.13666666666666669</v>
      </c>
      <c r="K48">
        <f>'cylinder load'!N48</f>
        <v>18</v>
      </c>
      <c r="L48">
        <f>'cylinder load'!O48</f>
        <v>2.4600000000000017</v>
      </c>
      <c r="M48">
        <f>'cylinder load'!P48</f>
        <v>0.17630000000000007</v>
      </c>
      <c r="N48">
        <f t="shared" si="1"/>
        <v>11.25</v>
      </c>
      <c r="O48">
        <f t="shared" si="2"/>
        <v>1.537500000000001</v>
      </c>
      <c r="P48">
        <f t="shared" si="3"/>
        <v>0.11018750000000004</v>
      </c>
      <c r="S48">
        <f>'cylinder load'!U48</f>
        <v>2.1799999999999988</v>
      </c>
      <c r="T48">
        <f>'cylinder load'!V48</f>
        <v>5.3628000000000009</v>
      </c>
      <c r="U48">
        <f t="shared" si="4"/>
        <v>4.6567499999999988</v>
      </c>
      <c r="V48">
        <f t="shared" si="5"/>
        <v>7.1597531250000026</v>
      </c>
    </row>
    <row r="49" spans="9:22" x14ac:dyDescent="0.25">
      <c r="I49">
        <f>'cylinder load'!L49</f>
        <v>2.5200000000000018</v>
      </c>
      <c r="J49">
        <f>'cylinder load'!J49</f>
        <v>0.14000000000000001</v>
      </c>
      <c r="K49">
        <f>'cylinder load'!N49</f>
        <v>18</v>
      </c>
      <c r="L49">
        <f>'cylinder load'!O49</f>
        <v>2.5200000000000018</v>
      </c>
      <c r="M49">
        <f>'cylinder load'!P49</f>
        <v>0.18480000000000008</v>
      </c>
      <c r="N49">
        <f t="shared" si="1"/>
        <v>11.25</v>
      </c>
      <c r="O49">
        <f t="shared" si="2"/>
        <v>1.5750000000000011</v>
      </c>
      <c r="P49">
        <f t="shared" si="3"/>
        <v>0.11550000000000005</v>
      </c>
      <c r="S49">
        <f>'cylinder load'!U49</f>
        <v>2.1800000000000006</v>
      </c>
      <c r="T49">
        <f>'cylinder load'!V49</f>
        <v>5.4936000000000051</v>
      </c>
      <c r="U49">
        <f t="shared" si="4"/>
        <v>4.6567500000000024</v>
      </c>
      <c r="V49">
        <f t="shared" si="5"/>
        <v>7.3343812500000087</v>
      </c>
    </row>
    <row r="50" spans="9:22" x14ac:dyDescent="0.25">
      <c r="I50">
        <f>'cylinder load'!L50</f>
        <v>2.5800000000000018</v>
      </c>
      <c r="J50">
        <f>'cylinder load'!J50</f>
        <v>0.14333333333333334</v>
      </c>
      <c r="K50">
        <f>'cylinder load'!N50</f>
        <v>18</v>
      </c>
      <c r="L50">
        <f>'cylinder load'!O50</f>
        <v>2.5800000000000018</v>
      </c>
      <c r="M50">
        <f>'cylinder load'!P50</f>
        <v>0.19350000000000006</v>
      </c>
      <c r="N50">
        <f t="shared" si="1"/>
        <v>11.25</v>
      </c>
      <c r="O50">
        <f t="shared" si="2"/>
        <v>1.6125000000000012</v>
      </c>
      <c r="P50">
        <f t="shared" si="3"/>
        <v>0.12093750000000003</v>
      </c>
      <c r="S50">
        <f>'cylinder load'!U50</f>
        <v>2.1800000000000006</v>
      </c>
      <c r="T50">
        <f>'cylinder load'!V50</f>
        <v>5.6244000000000058</v>
      </c>
      <c r="U50">
        <f t="shared" si="4"/>
        <v>4.6567500000000006</v>
      </c>
      <c r="V50">
        <f t="shared" si="5"/>
        <v>7.509009375000006</v>
      </c>
    </row>
    <row r="51" spans="9:22" x14ac:dyDescent="0.25">
      <c r="I51">
        <f>'cylinder load'!L51</f>
        <v>2.6400000000000019</v>
      </c>
      <c r="J51">
        <f>'cylinder load'!J51</f>
        <v>0.14666666666666667</v>
      </c>
      <c r="K51">
        <f>'cylinder load'!N51</f>
        <v>18</v>
      </c>
      <c r="L51">
        <f>'cylinder load'!O51</f>
        <v>2.6400000000000019</v>
      </c>
      <c r="M51">
        <f>'cylinder load'!P51</f>
        <v>0.20240000000000005</v>
      </c>
      <c r="N51">
        <f t="shared" si="1"/>
        <v>11.25</v>
      </c>
      <c r="O51">
        <f t="shared" si="2"/>
        <v>1.650000000000001</v>
      </c>
      <c r="P51">
        <f t="shared" si="3"/>
        <v>0.12650000000000003</v>
      </c>
      <c r="S51">
        <f>'cylinder load'!U51</f>
        <v>2.1800000000000006</v>
      </c>
      <c r="T51">
        <f>'cylinder load'!V51</f>
        <v>5.7552000000000056</v>
      </c>
      <c r="U51">
        <f t="shared" si="4"/>
        <v>4.6567500000000006</v>
      </c>
      <c r="V51">
        <f t="shared" si="5"/>
        <v>7.6836375000000059</v>
      </c>
    </row>
    <row r="52" spans="9:22" x14ac:dyDescent="0.25">
      <c r="I52">
        <f>'cylinder load'!L52</f>
        <v>2.700000000000002</v>
      </c>
      <c r="J52">
        <f>'cylinder load'!J52</f>
        <v>0.15000000000000002</v>
      </c>
      <c r="K52">
        <f>'cylinder load'!N52</f>
        <v>18</v>
      </c>
      <c r="L52">
        <f>'cylinder load'!O52</f>
        <v>2.700000000000002</v>
      </c>
      <c r="M52">
        <f>'cylinder load'!P52</f>
        <v>0.21150000000000005</v>
      </c>
      <c r="N52">
        <f t="shared" si="1"/>
        <v>11.25</v>
      </c>
      <c r="O52">
        <f t="shared" si="2"/>
        <v>1.6875000000000011</v>
      </c>
      <c r="P52">
        <f t="shared" si="3"/>
        <v>0.13218750000000001</v>
      </c>
      <c r="S52">
        <f>'cylinder load'!U52</f>
        <v>2.1799999999999988</v>
      </c>
      <c r="T52">
        <f>'cylinder load'!V52</f>
        <v>5.886000000000001</v>
      </c>
      <c r="U52">
        <f t="shared" si="4"/>
        <v>4.6567499999999988</v>
      </c>
      <c r="V52">
        <f t="shared" si="5"/>
        <v>7.8582656250000031</v>
      </c>
    </row>
    <row r="53" spans="9:22" x14ac:dyDescent="0.25">
      <c r="I53">
        <f>'cylinder load'!L53</f>
        <v>2.760000000000002</v>
      </c>
      <c r="J53">
        <f>'cylinder load'!J53</f>
        <v>0.15333333333333335</v>
      </c>
      <c r="K53">
        <f>'cylinder load'!N53</f>
        <v>18</v>
      </c>
      <c r="L53">
        <f>'cylinder load'!O53</f>
        <v>2.760000000000002</v>
      </c>
      <c r="M53">
        <f>'cylinder load'!P53</f>
        <v>0.22080000000000005</v>
      </c>
      <c r="N53">
        <f t="shared" si="1"/>
        <v>11.25</v>
      </c>
      <c r="O53">
        <f t="shared" si="2"/>
        <v>1.7250000000000012</v>
      </c>
      <c r="P53">
        <f t="shared" si="3"/>
        <v>0.13800000000000001</v>
      </c>
      <c r="S53">
        <f>'cylinder load'!U53</f>
        <v>2.1800000000000006</v>
      </c>
      <c r="T53">
        <f>'cylinder load'!V53</f>
        <v>6.0168000000000061</v>
      </c>
      <c r="U53">
        <f t="shared" si="4"/>
        <v>4.6567500000000024</v>
      </c>
      <c r="V53">
        <f t="shared" si="5"/>
        <v>8.0328937500000102</v>
      </c>
    </row>
    <row r="54" spans="9:22" x14ac:dyDescent="0.25">
      <c r="I54">
        <f>'cylinder load'!L54</f>
        <v>2.8200000000000021</v>
      </c>
      <c r="J54">
        <f>'cylinder load'!J54</f>
        <v>0.15666666666666668</v>
      </c>
      <c r="K54">
        <f>'cylinder load'!N54</f>
        <v>18</v>
      </c>
      <c r="L54">
        <f>'cylinder load'!O54</f>
        <v>2.8200000000000021</v>
      </c>
      <c r="M54">
        <f>'cylinder load'!P54</f>
        <v>0.23030000000000006</v>
      </c>
      <c r="N54">
        <f t="shared" si="1"/>
        <v>11.25</v>
      </c>
      <c r="O54">
        <f t="shared" si="2"/>
        <v>1.7625000000000013</v>
      </c>
      <c r="P54">
        <f t="shared" si="3"/>
        <v>0.14393750000000002</v>
      </c>
      <c r="S54">
        <f>'cylinder load'!U54</f>
        <v>2.1800000000000006</v>
      </c>
      <c r="T54">
        <f>'cylinder load'!V54</f>
        <v>6.1476000000000059</v>
      </c>
      <c r="U54">
        <f t="shared" si="4"/>
        <v>4.6567500000000006</v>
      </c>
      <c r="V54">
        <f t="shared" si="5"/>
        <v>8.2075218750000065</v>
      </c>
    </row>
    <row r="55" spans="9:22" x14ac:dyDescent="0.25">
      <c r="I55">
        <f>'cylinder load'!L55</f>
        <v>2.8800000000000021</v>
      </c>
      <c r="J55">
        <f>'cylinder load'!J55</f>
        <v>0.16</v>
      </c>
      <c r="K55">
        <f>'cylinder load'!N55</f>
        <v>18</v>
      </c>
      <c r="L55">
        <f>'cylinder load'!O55</f>
        <v>2.8800000000000021</v>
      </c>
      <c r="M55">
        <f>'cylinder load'!P55</f>
        <v>0.24000000000000005</v>
      </c>
      <c r="N55">
        <f t="shared" si="1"/>
        <v>11.25</v>
      </c>
      <c r="O55">
        <f t="shared" si="2"/>
        <v>1.8000000000000012</v>
      </c>
      <c r="P55">
        <f t="shared" si="3"/>
        <v>0.15000000000000002</v>
      </c>
      <c r="S55">
        <f>'cylinder load'!U55</f>
        <v>2.1800000000000006</v>
      </c>
      <c r="T55">
        <f>'cylinder load'!V55</f>
        <v>6.2784000000000066</v>
      </c>
      <c r="U55">
        <f t="shared" si="4"/>
        <v>4.6567500000000024</v>
      </c>
      <c r="V55">
        <f t="shared" si="5"/>
        <v>8.38215000000001</v>
      </c>
    </row>
    <row r="56" spans="9:22" x14ac:dyDescent="0.25">
      <c r="I56">
        <f>'cylinder load'!L56</f>
        <v>2.9400000000000022</v>
      </c>
      <c r="J56">
        <f>'cylinder load'!J56</f>
        <v>0.16333333333333333</v>
      </c>
      <c r="K56">
        <f>'cylinder load'!N56</f>
        <v>18</v>
      </c>
      <c r="L56">
        <f>'cylinder load'!O56</f>
        <v>2.9400000000000022</v>
      </c>
      <c r="M56">
        <f>'cylinder load'!P56</f>
        <v>0.24990000000000004</v>
      </c>
      <c r="N56">
        <f t="shared" si="1"/>
        <v>11.25</v>
      </c>
      <c r="O56">
        <f t="shared" si="2"/>
        <v>1.8375000000000012</v>
      </c>
      <c r="P56">
        <f t="shared" si="3"/>
        <v>0.15618750000000001</v>
      </c>
      <c r="S56">
        <f>'cylinder load'!U56</f>
        <v>2.1800000000000006</v>
      </c>
      <c r="T56">
        <f>'cylinder load'!V56</f>
        <v>6.4092000000000064</v>
      </c>
      <c r="U56">
        <f t="shared" si="4"/>
        <v>4.6567500000000006</v>
      </c>
      <c r="V56">
        <f t="shared" si="5"/>
        <v>8.5567781250000063</v>
      </c>
    </row>
    <row r="57" spans="9:22" x14ac:dyDescent="0.25">
      <c r="I57">
        <f>'cylinder load'!L57</f>
        <v>3.0000000000000022</v>
      </c>
      <c r="J57">
        <f>'cylinder load'!J57</f>
        <v>0.16666666666666669</v>
      </c>
      <c r="K57">
        <f>'cylinder load'!N57</f>
        <v>18</v>
      </c>
      <c r="L57">
        <f>'cylinder load'!O57</f>
        <v>3.0000000000000022</v>
      </c>
      <c r="M57">
        <f>'cylinder load'!P57</f>
        <v>0.26</v>
      </c>
      <c r="N57">
        <f t="shared" si="1"/>
        <v>11.25</v>
      </c>
      <c r="O57">
        <f t="shared" si="2"/>
        <v>1.8750000000000013</v>
      </c>
      <c r="P57">
        <f t="shared" si="3"/>
        <v>0.16250000000000001</v>
      </c>
      <c r="S57">
        <f>'cylinder load'!U57</f>
        <v>2.1799999999999988</v>
      </c>
      <c r="T57">
        <f>'cylinder load'!V57</f>
        <v>6.5400000000000009</v>
      </c>
      <c r="U57">
        <f t="shared" si="4"/>
        <v>4.4879999999999978</v>
      </c>
      <c r="V57">
        <f t="shared" si="5"/>
        <v>8.4150000000000009</v>
      </c>
    </row>
    <row r="58" spans="9:22" x14ac:dyDescent="0.25">
      <c r="I58">
        <f>'cylinder load'!L58</f>
        <v>3.0000000000000022</v>
      </c>
      <c r="J58">
        <f>'cylinder load'!J58</f>
        <v>0.17</v>
      </c>
      <c r="K58">
        <f>'cylinder load'!N58</f>
        <v>0</v>
      </c>
      <c r="L58">
        <f>'cylinder load'!O58</f>
        <v>3.0000000000000022</v>
      </c>
      <c r="M58">
        <f>'cylinder load'!P58</f>
        <v>0.27</v>
      </c>
      <c r="N58">
        <f t="shared" si="1"/>
        <v>0</v>
      </c>
      <c r="O58">
        <f t="shared" si="2"/>
        <v>1.8750000000000013</v>
      </c>
      <c r="P58">
        <f t="shared" si="3"/>
        <v>0.16875000000000001</v>
      </c>
      <c r="S58">
        <f>'cylinder load'!U58</f>
        <v>2</v>
      </c>
      <c r="T58">
        <f>'cylinder load'!V58</f>
        <v>6.0000000000000044</v>
      </c>
      <c r="U58">
        <f t="shared" si="4"/>
        <v>4.2</v>
      </c>
      <c r="V58">
        <f t="shared" si="5"/>
        <v>7.8750000000000062</v>
      </c>
    </row>
    <row r="59" spans="9:22" x14ac:dyDescent="0.25">
      <c r="I59">
        <f>'cylinder load'!L59</f>
        <v>3.0000000000000022</v>
      </c>
      <c r="J59">
        <f>'cylinder load'!J59</f>
        <v>0.17333333333333334</v>
      </c>
      <c r="K59">
        <f>'cylinder load'!N59</f>
        <v>0</v>
      </c>
      <c r="L59">
        <f>'cylinder load'!O59</f>
        <v>3.0000000000000022</v>
      </c>
      <c r="M59">
        <f>'cylinder load'!P59</f>
        <v>0.28000000000000003</v>
      </c>
      <c r="N59">
        <f t="shared" si="1"/>
        <v>0</v>
      </c>
      <c r="O59">
        <f t="shared" si="2"/>
        <v>1.8750000000000013</v>
      </c>
      <c r="P59">
        <f t="shared" si="3"/>
        <v>0.17500000000000002</v>
      </c>
      <c r="S59">
        <f>'cylinder load'!U59</f>
        <v>2</v>
      </c>
      <c r="T59">
        <f>'cylinder load'!V59</f>
        <v>6.0000000000000044</v>
      </c>
      <c r="U59">
        <f t="shared" si="4"/>
        <v>4.2</v>
      </c>
      <c r="V59">
        <f t="shared" si="5"/>
        <v>7.8750000000000062</v>
      </c>
    </row>
    <row r="60" spans="9:22" x14ac:dyDescent="0.25">
      <c r="I60">
        <f>'cylinder load'!L60</f>
        <v>3.0000000000000022</v>
      </c>
      <c r="J60">
        <f>'cylinder load'!J60</f>
        <v>0.17666666666666667</v>
      </c>
      <c r="K60">
        <f>'cylinder load'!N60</f>
        <v>0</v>
      </c>
      <c r="L60">
        <f>'cylinder load'!O60</f>
        <v>3.0000000000000022</v>
      </c>
      <c r="M60">
        <f>'cylinder load'!P60</f>
        <v>0.29000000000000004</v>
      </c>
      <c r="N60">
        <f t="shared" si="1"/>
        <v>0</v>
      </c>
      <c r="O60">
        <f t="shared" si="2"/>
        <v>1.8750000000000013</v>
      </c>
      <c r="P60">
        <f t="shared" si="3"/>
        <v>0.18125000000000002</v>
      </c>
      <c r="S60">
        <f>'cylinder load'!U60</f>
        <v>2</v>
      </c>
      <c r="T60">
        <f>'cylinder load'!V60</f>
        <v>6.0000000000000044</v>
      </c>
      <c r="U60">
        <f t="shared" si="4"/>
        <v>4.2</v>
      </c>
      <c r="V60">
        <f t="shared" si="5"/>
        <v>7.8750000000000062</v>
      </c>
    </row>
    <row r="61" spans="9:22" x14ac:dyDescent="0.25">
      <c r="I61">
        <f>'cylinder load'!L61</f>
        <v>3.0000000000000022</v>
      </c>
      <c r="J61">
        <f>'cylinder load'!J61</f>
        <v>0.18000000000000002</v>
      </c>
      <c r="K61">
        <f>'cylinder load'!N61</f>
        <v>0</v>
      </c>
      <c r="L61">
        <f>'cylinder load'!O61</f>
        <v>3.0000000000000022</v>
      </c>
      <c r="M61">
        <f>'cylinder load'!P61</f>
        <v>0.30000000000000004</v>
      </c>
      <c r="N61">
        <f t="shared" si="1"/>
        <v>0</v>
      </c>
      <c r="O61">
        <f t="shared" si="2"/>
        <v>1.8750000000000013</v>
      </c>
      <c r="P61">
        <f t="shared" si="3"/>
        <v>0.18750000000000003</v>
      </c>
      <c r="S61">
        <f>'cylinder load'!U61</f>
        <v>2</v>
      </c>
      <c r="T61">
        <f>'cylinder load'!V61</f>
        <v>6.0000000000000044</v>
      </c>
      <c r="U61">
        <f t="shared" si="4"/>
        <v>4.2</v>
      </c>
      <c r="V61">
        <f t="shared" si="5"/>
        <v>7.8750000000000062</v>
      </c>
    </row>
    <row r="62" spans="9:22" x14ac:dyDescent="0.25">
      <c r="I62">
        <f>'cylinder load'!L62</f>
        <v>3.0000000000000022</v>
      </c>
      <c r="J62">
        <f>'cylinder load'!J62</f>
        <v>0.18333333333333335</v>
      </c>
      <c r="K62">
        <f>'cylinder load'!N62</f>
        <v>0</v>
      </c>
      <c r="L62">
        <f>'cylinder load'!O62</f>
        <v>3.0000000000000022</v>
      </c>
      <c r="M62">
        <f>'cylinder load'!P62</f>
        <v>0.31000000000000005</v>
      </c>
      <c r="N62">
        <f t="shared" si="1"/>
        <v>0</v>
      </c>
      <c r="O62">
        <f t="shared" si="2"/>
        <v>1.8750000000000013</v>
      </c>
      <c r="P62">
        <f t="shared" si="3"/>
        <v>0.19375000000000003</v>
      </c>
      <c r="S62">
        <f>'cylinder load'!U62</f>
        <v>2</v>
      </c>
      <c r="T62">
        <f>'cylinder load'!V62</f>
        <v>6.0000000000000044</v>
      </c>
      <c r="U62">
        <f t="shared" si="4"/>
        <v>4.2</v>
      </c>
      <c r="V62">
        <f t="shared" si="5"/>
        <v>7.8750000000000062</v>
      </c>
    </row>
    <row r="63" spans="9:22" x14ac:dyDescent="0.25">
      <c r="I63">
        <f>'cylinder load'!L63</f>
        <v>3.0000000000000022</v>
      </c>
      <c r="J63">
        <f>'cylinder load'!J63</f>
        <v>0.18666666666666668</v>
      </c>
      <c r="K63">
        <f>'cylinder load'!N63</f>
        <v>0</v>
      </c>
      <c r="L63">
        <f>'cylinder load'!O63</f>
        <v>3.0000000000000022</v>
      </c>
      <c r="M63">
        <f>'cylinder load'!P63</f>
        <v>0.32000000000000006</v>
      </c>
      <c r="N63">
        <f t="shared" si="1"/>
        <v>0</v>
      </c>
      <c r="O63">
        <f t="shared" si="2"/>
        <v>1.8750000000000013</v>
      </c>
      <c r="P63">
        <f t="shared" si="3"/>
        <v>0.20000000000000004</v>
      </c>
      <c r="S63">
        <f>'cylinder load'!U63</f>
        <v>2</v>
      </c>
      <c r="T63">
        <f>'cylinder load'!V63</f>
        <v>6.0000000000000044</v>
      </c>
      <c r="U63">
        <f t="shared" si="4"/>
        <v>4.2</v>
      </c>
      <c r="V63">
        <f t="shared" si="5"/>
        <v>7.8750000000000062</v>
      </c>
    </row>
    <row r="64" spans="9:22" x14ac:dyDescent="0.25">
      <c r="I64">
        <f>'cylinder load'!L64</f>
        <v>3.0000000000000022</v>
      </c>
      <c r="J64">
        <f>'cylinder load'!J64</f>
        <v>0.19</v>
      </c>
      <c r="K64">
        <f>'cylinder load'!N64</f>
        <v>0</v>
      </c>
      <c r="L64">
        <f>'cylinder load'!O64</f>
        <v>3.0000000000000022</v>
      </c>
      <c r="M64">
        <f>'cylinder load'!P64</f>
        <v>0.33000000000000007</v>
      </c>
      <c r="N64">
        <f t="shared" si="1"/>
        <v>0</v>
      </c>
      <c r="O64">
        <f t="shared" si="2"/>
        <v>1.8750000000000013</v>
      </c>
      <c r="P64">
        <f t="shared" si="3"/>
        <v>0.20625000000000004</v>
      </c>
      <c r="S64">
        <f>'cylinder load'!U64</f>
        <v>2</v>
      </c>
      <c r="T64">
        <f>'cylinder load'!V64</f>
        <v>6.0000000000000044</v>
      </c>
      <c r="U64">
        <f t="shared" si="4"/>
        <v>4.2</v>
      </c>
      <c r="V64">
        <f t="shared" si="5"/>
        <v>7.8750000000000062</v>
      </c>
    </row>
    <row r="65" spans="9:22" x14ac:dyDescent="0.25">
      <c r="I65">
        <f>'cylinder load'!L65</f>
        <v>3.0000000000000022</v>
      </c>
      <c r="J65">
        <f>'cylinder load'!J65</f>
        <v>0.19333333333333336</v>
      </c>
      <c r="K65">
        <f>'cylinder load'!N65</f>
        <v>0</v>
      </c>
      <c r="L65">
        <f>'cylinder load'!O65</f>
        <v>3.0000000000000022</v>
      </c>
      <c r="M65">
        <f>'cylinder load'!P65</f>
        <v>0.34000000000000008</v>
      </c>
      <c r="N65">
        <f t="shared" si="1"/>
        <v>0</v>
      </c>
      <c r="O65">
        <f t="shared" si="2"/>
        <v>1.8750000000000013</v>
      </c>
      <c r="P65">
        <f t="shared" si="3"/>
        <v>0.21250000000000005</v>
      </c>
      <c r="S65">
        <f>'cylinder load'!U65</f>
        <v>2</v>
      </c>
      <c r="T65">
        <f>'cylinder load'!V65</f>
        <v>6.0000000000000044</v>
      </c>
      <c r="U65">
        <f t="shared" si="4"/>
        <v>4.2</v>
      </c>
      <c r="V65">
        <f t="shared" si="5"/>
        <v>7.8750000000000062</v>
      </c>
    </row>
    <row r="66" spans="9:22" x14ac:dyDescent="0.25">
      <c r="I66">
        <f>'cylinder load'!L66</f>
        <v>3.0000000000000022</v>
      </c>
      <c r="J66">
        <f>'cylinder load'!J66</f>
        <v>0.19666666666666668</v>
      </c>
      <c r="K66">
        <f>'cylinder load'!N66</f>
        <v>0</v>
      </c>
      <c r="L66">
        <f>'cylinder load'!O66</f>
        <v>3.0000000000000022</v>
      </c>
      <c r="M66">
        <f>'cylinder load'!P66</f>
        <v>0.35000000000000009</v>
      </c>
      <c r="N66">
        <f t="shared" si="1"/>
        <v>0</v>
      </c>
      <c r="O66">
        <f t="shared" si="2"/>
        <v>1.8750000000000013</v>
      </c>
      <c r="P66">
        <f t="shared" si="3"/>
        <v>0.21875000000000006</v>
      </c>
      <c r="S66">
        <f>'cylinder load'!U66</f>
        <v>2</v>
      </c>
      <c r="T66">
        <f>'cylinder load'!V66</f>
        <v>6.0000000000000044</v>
      </c>
      <c r="U66">
        <f t="shared" si="4"/>
        <v>4.2</v>
      </c>
      <c r="V66">
        <f t="shared" si="5"/>
        <v>7.8750000000000062</v>
      </c>
    </row>
    <row r="67" spans="9:22" x14ac:dyDescent="0.25">
      <c r="I67">
        <f>'cylinder load'!L67</f>
        <v>3.0000000000000022</v>
      </c>
      <c r="J67">
        <f>'cylinder load'!J67</f>
        <v>0.2</v>
      </c>
      <c r="K67">
        <f>'cylinder load'!N67</f>
        <v>0</v>
      </c>
      <c r="L67">
        <f>'cylinder load'!O67</f>
        <v>3.0000000000000022</v>
      </c>
      <c r="M67">
        <f>'cylinder load'!P67</f>
        <v>0.3600000000000001</v>
      </c>
      <c r="N67">
        <f t="shared" si="1"/>
        <v>0</v>
      </c>
      <c r="O67">
        <f t="shared" si="2"/>
        <v>1.8750000000000013</v>
      </c>
      <c r="P67">
        <f t="shared" si="3"/>
        <v>0.22500000000000006</v>
      </c>
      <c r="S67">
        <f>'cylinder load'!U67</f>
        <v>2</v>
      </c>
      <c r="T67">
        <f>'cylinder load'!V67</f>
        <v>6.0000000000000044</v>
      </c>
      <c r="U67">
        <f t="shared" si="4"/>
        <v>4.2</v>
      </c>
      <c r="V67">
        <f t="shared" si="5"/>
        <v>7.8750000000000062</v>
      </c>
    </row>
    <row r="68" spans="9:22" x14ac:dyDescent="0.25">
      <c r="I68">
        <f>'cylinder load'!L68</f>
        <v>3.0000000000000022</v>
      </c>
      <c r="J68">
        <f>'cylinder load'!J68</f>
        <v>0.20333333333333334</v>
      </c>
      <c r="K68">
        <f>'cylinder load'!N68</f>
        <v>0</v>
      </c>
      <c r="L68">
        <f>'cylinder load'!O68</f>
        <v>3.0000000000000022</v>
      </c>
      <c r="M68">
        <f>'cylinder load'!P68</f>
        <v>0.37000000000000011</v>
      </c>
      <c r="N68">
        <f t="shared" si="1"/>
        <v>0</v>
      </c>
      <c r="O68">
        <f t="shared" si="2"/>
        <v>1.8750000000000013</v>
      </c>
      <c r="P68">
        <f t="shared" si="3"/>
        <v>0.23125000000000007</v>
      </c>
      <c r="S68">
        <f>'cylinder load'!U68</f>
        <v>2</v>
      </c>
      <c r="T68">
        <f>'cylinder load'!V68</f>
        <v>6.0000000000000044</v>
      </c>
      <c r="U68">
        <f t="shared" si="4"/>
        <v>4.2</v>
      </c>
      <c r="V68">
        <f t="shared" si="5"/>
        <v>7.8750000000000062</v>
      </c>
    </row>
    <row r="69" spans="9:22" x14ac:dyDescent="0.25">
      <c r="I69">
        <f>'cylinder load'!L69</f>
        <v>3.0000000000000022</v>
      </c>
      <c r="J69">
        <f>'cylinder load'!J69</f>
        <v>0.20666666666666669</v>
      </c>
      <c r="K69">
        <f>'cylinder load'!N69</f>
        <v>0</v>
      </c>
      <c r="L69">
        <f>'cylinder load'!O69</f>
        <v>3.0000000000000022</v>
      </c>
      <c r="M69">
        <f>'cylinder load'!P69</f>
        <v>0.38000000000000012</v>
      </c>
      <c r="N69">
        <f t="shared" si="1"/>
        <v>0</v>
      </c>
      <c r="O69">
        <f t="shared" si="2"/>
        <v>1.8750000000000013</v>
      </c>
      <c r="P69">
        <f t="shared" si="3"/>
        <v>0.23750000000000007</v>
      </c>
      <c r="S69">
        <f>'cylinder load'!U69</f>
        <v>2</v>
      </c>
      <c r="T69">
        <f>'cylinder load'!V69</f>
        <v>6.0000000000000044</v>
      </c>
      <c r="U69">
        <f t="shared" si="4"/>
        <v>4.2</v>
      </c>
      <c r="V69">
        <f t="shared" si="5"/>
        <v>7.8750000000000062</v>
      </c>
    </row>
    <row r="70" spans="9:22" x14ac:dyDescent="0.25">
      <c r="I70">
        <f>'cylinder load'!L70</f>
        <v>3.0000000000000022</v>
      </c>
      <c r="J70">
        <f>'cylinder load'!J70</f>
        <v>0.21000000000000002</v>
      </c>
      <c r="K70">
        <f>'cylinder load'!N70</f>
        <v>0</v>
      </c>
      <c r="L70">
        <f>'cylinder load'!O70</f>
        <v>3.0000000000000022</v>
      </c>
      <c r="M70">
        <f>'cylinder load'!P70</f>
        <v>0.39000000000000012</v>
      </c>
      <c r="N70">
        <f t="shared" si="1"/>
        <v>0</v>
      </c>
      <c r="O70">
        <f t="shared" si="2"/>
        <v>1.8750000000000013</v>
      </c>
      <c r="P70">
        <f t="shared" si="3"/>
        <v>0.24375000000000008</v>
      </c>
      <c r="S70">
        <f>'cylinder load'!U70</f>
        <v>2</v>
      </c>
      <c r="T70">
        <f>'cylinder load'!V70</f>
        <v>6.0000000000000044</v>
      </c>
      <c r="U70">
        <f t="shared" si="4"/>
        <v>4.2</v>
      </c>
      <c r="V70">
        <f t="shared" si="5"/>
        <v>7.8750000000000062</v>
      </c>
    </row>
    <row r="71" spans="9:22" x14ac:dyDescent="0.25">
      <c r="I71">
        <f>'cylinder load'!L71</f>
        <v>3.0000000000000022</v>
      </c>
      <c r="J71">
        <f>'cylinder load'!J71</f>
        <v>0.21333333333333335</v>
      </c>
      <c r="K71">
        <f>'cylinder load'!N71</f>
        <v>0</v>
      </c>
      <c r="L71">
        <f>'cylinder load'!O71</f>
        <v>3.0000000000000022</v>
      </c>
      <c r="M71">
        <f>'cylinder load'!P71</f>
        <v>0.40000000000000013</v>
      </c>
      <c r="N71">
        <f t="shared" si="1"/>
        <v>0</v>
      </c>
      <c r="O71">
        <f t="shared" si="2"/>
        <v>1.8750000000000013</v>
      </c>
      <c r="P71">
        <f t="shared" si="3"/>
        <v>0.25000000000000006</v>
      </c>
      <c r="S71">
        <f>'cylinder load'!U71</f>
        <v>2</v>
      </c>
      <c r="T71">
        <f>'cylinder load'!V71</f>
        <v>6.0000000000000044</v>
      </c>
      <c r="U71">
        <f t="shared" si="4"/>
        <v>4.2</v>
      </c>
      <c r="V71">
        <f t="shared" si="5"/>
        <v>7.8750000000000062</v>
      </c>
    </row>
    <row r="72" spans="9:22" x14ac:dyDescent="0.25">
      <c r="I72">
        <f>'cylinder load'!L72</f>
        <v>3.0000000000000022</v>
      </c>
      <c r="J72">
        <f>'cylinder load'!J72</f>
        <v>0.21666666666666667</v>
      </c>
      <c r="K72">
        <f>'cylinder load'!N72</f>
        <v>0</v>
      </c>
      <c r="L72">
        <f>'cylinder load'!O72</f>
        <v>3.0000000000000022</v>
      </c>
      <c r="M72">
        <f>'cylinder load'!P72</f>
        <v>0.41000000000000014</v>
      </c>
      <c r="N72">
        <f t="shared" ref="N72:N135" si="6">K72/$B$16</f>
        <v>0</v>
      </c>
      <c r="O72">
        <f t="shared" ref="O72:O135" si="7">L72/$B$16</f>
        <v>1.8750000000000013</v>
      </c>
      <c r="P72">
        <f t="shared" ref="P72:P135" si="8">M72/$B$16</f>
        <v>0.25625000000000009</v>
      </c>
      <c r="S72">
        <f>'cylinder load'!U72</f>
        <v>2</v>
      </c>
      <c r="T72">
        <f>'cylinder load'!V72</f>
        <v>6.0000000000000044</v>
      </c>
      <c r="U72">
        <f t="shared" ref="U72:U135" si="9">($B$24*((O73-O72)/(J73-J72)) +$B$16*S72 +$B$22)/($B$20/100)</f>
        <v>4.2</v>
      </c>
      <c r="V72">
        <f t="shared" ref="V72:V135" si="10">U72*O72</f>
        <v>7.8750000000000062</v>
      </c>
    </row>
    <row r="73" spans="9:22" x14ac:dyDescent="0.25">
      <c r="I73">
        <f>'cylinder load'!L73</f>
        <v>3.0000000000000022</v>
      </c>
      <c r="J73">
        <f>'cylinder load'!J73</f>
        <v>0.22</v>
      </c>
      <c r="K73">
        <f>'cylinder load'!N73</f>
        <v>0</v>
      </c>
      <c r="L73">
        <f>'cylinder load'!O73</f>
        <v>3.0000000000000022</v>
      </c>
      <c r="M73">
        <f>'cylinder load'!P73</f>
        <v>0.42000000000000015</v>
      </c>
      <c r="N73">
        <f t="shared" si="6"/>
        <v>0</v>
      </c>
      <c r="O73">
        <f t="shared" si="7"/>
        <v>1.8750000000000013</v>
      </c>
      <c r="P73">
        <f t="shared" si="8"/>
        <v>0.26250000000000007</v>
      </c>
      <c r="S73">
        <f>'cylinder load'!U73</f>
        <v>2</v>
      </c>
      <c r="T73">
        <f>'cylinder load'!V73</f>
        <v>6.0000000000000044</v>
      </c>
      <c r="U73">
        <f t="shared" si="9"/>
        <v>4.2</v>
      </c>
      <c r="V73">
        <f t="shared" si="10"/>
        <v>7.8750000000000062</v>
      </c>
    </row>
    <row r="74" spans="9:22" x14ac:dyDescent="0.25">
      <c r="I74">
        <f>'cylinder load'!L74</f>
        <v>3.0000000000000022</v>
      </c>
      <c r="J74">
        <f>'cylinder load'!J74</f>
        <v>0.22333333333333336</v>
      </c>
      <c r="K74">
        <f>'cylinder load'!N74</f>
        <v>0</v>
      </c>
      <c r="L74">
        <f>'cylinder load'!O74</f>
        <v>3.0000000000000022</v>
      </c>
      <c r="M74">
        <f>'cylinder load'!P74</f>
        <v>0.43000000000000016</v>
      </c>
      <c r="N74">
        <f t="shared" si="6"/>
        <v>0</v>
      </c>
      <c r="O74">
        <f t="shared" si="7"/>
        <v>1.8750000000000013</v>
      </c>
      <c r="P74">
        <f t="shared" si="8"/>
        <v>0.2687500000000001</v>
      </c>
      <c r="S74">
        <f>'cylinder load'!U74</f>
        <v>2</v>
      </c>
      <c r="T74">
        <f>'cylinder load'!V74</f>
        <v>6.0000000000000044</v>
      </c>
      <c r="U74">
        <f t="shared" si="9"/>
        <v>4.2</v>
      </c>
      <c r="V74">
        <f t="shared" si="10"/>
        <v>7.8750000000000062</v>
      </c>
    </row>
    <row r="75" spans="9:22" x14ac:dyDescent="0.25">
      <c r="I75">
        <f>'cylinder load'!L75</f>
        <v>3.0000000000000022</v>
      </c>
      <c r="J75">
        <f>'cylinder load'!J75</f>
        <v>0.22666666666666668</v>
      </c>
      <c r="K75">
        <f>'cylinder load'!N75</f>
        <v>0</v>
      </c>
      <c r="L75">
        <f>'cylinder load'!O75</f>
        <v>3.0000000000000022</v>
      </c>
      <c r="M75">
        <f>'cylinder load'!P75</f>
        <v>0.44000000000000017</v>
      </c>
      <c r="N75">
        <f t="shared" si="6"/>
        <v>0</v>
      </c>
      <c r="O75">
        <f t="shared" si="7"/>
        <v>1.8750000000000013</v>
      </c>
      <c r="P75">
        <f t="shared" si="8"/>
        <v>0.27500000000000008</v>
      </c>
      <c r="S75">
        <f>'cylinder load'!U75</f>
        <v>2</v>
      </c>
      <c r="T75">
        <f>'cylinder load'!V75</f>
        <v>6.0000000000000044</v>
      </c>
      <c r="U75">
        <f t="shared" si="9"/>
        <v>4.2</v>
      </c>
      <c r="V75">
        <f t="shared" si="10"/>
        <v>7.8750000000000062</v>
      </c>
    </row>
    <row r="76" spans="9:22" x14ac:dyDescent="0.25">
      <c r="I76">
        <f>'cylinder load'!L76</f>
        <v>3.0000000000000022</v>
      </c>
      <c r="J76">
        <f>'cylinder load'!J76</f>
        <v>0.23</v>
      </c>
      <c r="K76">
        <f>'cylinder load'!N76</f>
        <v>0</v>
      </c>
      <c r="L76">
        <f>'cylinder load'!O76</f>
        <v>3.0000000000000022</v>
      </c>
      <c r="M76">
        <f>'cylinder load'!P76</f>
        <v>0.45000000000000018</v>
      </c>
      <c r="N76">
        <f t="shared" si="6"/>
        <v>0</v>
      </c>
      <c r="O76">
        <f t="shared" si="7"/>
        <v>1.8750000000000013</v>
      </c>
      <c r="P76">
        <f t="shared" si="8"/>
        <v>0.28125000000000011</v>
      </c>
      <c r="S76">
        <f>'cylinder load'!U76</f>
        <v>2</v>
      </c>
      <c r="T76">
        <f>'cylinder load'!V76</f>
        <v>6.0000000000000044</v>
      </c>
      <c r="U76">
        <f t="shared" si="9"/>
        <v>4.2</v>
      </c>
      <c r="V76">
        <f t="shared" si="10"/>
        <v>7.8750000000000062</v>
      </c>
    </row>
    <row r="77" spans="9:22" x14ac:dyDescent="0.25">
      <c r="I77">
        <f>'cylinder load'!L77</f>
        <v>3.0000000000000022</v>
      </c>
      <c r="J77">
        <f>'cylinder load'!J77</f>
        <v>0.23333333333333334</v>
      </c>
      <c r="K77">
        <f>'cylinder load'!N77</f>
        <v>0</v>
      </c>
      <c r="L77">
        <f>'cylinder load'!O77</f>
        <v>3.0000000000000022</v>
      </c>
      <c r="M77">
        <f>'cylinder load'!P77</f>
        <v>0.46000000000000019</v>
      </c>
      <c r="N77">
        <f t="shared" si="6"/>
        <v>0</v>
      </c>
      <c r="O77">
        <f t="shared" si="7"/>
        <v>1.8750000000000013</v>
      </c>
      <c r="P77">
        <f t="shared" si="8"/>
        <v>0.28750000000000009</v>
      </c>
      <c r="S77">
        <f>'cylinder load'!U77</f>
        <v>2</v>
      </c>
      <c r="T77">
        <f>'cylinder load'!V77</f>
        <v>6.0000000000000044</v>
      </c>
      <c r="U77">
        <f t="shared" si="9"/>
        <v>4.2</v>
      </c>
      <c r="V77">
        <f t="shared" si="10"/>
        <v>7.8750000000000062</v>
      </c>
    </row>
    <row r="78" spans="9:22" x14ac:dyDescent="0.25">
      <c r="I78">
        <f>'cylinder load'!L78</f>
        <v>3.0000000000000022</v>
      </c>
      <c r="J78">
        <f>'cylinder load'!J78</f>
        <v>0.23666666666666669</v>
      </c>
      <c r="K78">
        <f>'cylinder load'!N78</f>
        <v>0</v>
      </c>
      <c r="L78">
        <f>'cylinder load'!O78</f>
        <v>3.0000000000000022</v>
      </c>
      <c r="M78">
        <f>'cylinder load'!P78</f>
        <v>0.4700000000000002</v>
      </c>
      <c r="N78">
        <f t="shared" si="6"/>
        <v>0</v>
      </c>
      <c r="O78">
        <f t="shared" si="7"/>
        <v>1.8750000000000013</v>
      </c>
      <c r="P78">
        <f t="shared" si="8"/>
        <v>0.29375000000000012</v>
      </c>
      <c r="S78">
        <f>'cylinder load'!U78</f>
        <v>2</v>
      </c>
      <c r="T78">
        <f>'cylinder load'!V78</f>
        <v>6.0000000000000044</v>
      </c>
      <c r="U78">
        <f t="shared" si="9"/>
        <v>4.2</v>
      </c>
      <c r="V78">
        <f t="shared" si="10"/>
        <v>7.8750000000000062</v>
      </c>
    </row>
    <row r="79" spans="9:22" x14ac:dyDescent="0.25">
      <c r="I79">
        <f>'cylinder load'!L79</f>
        <v>3.0000000000000022</v>
      </c>
      <c r="J79">
        <f>'cylinder load'!J79</f>
        <v>0.24000000000000002</v>
      </c>
      <c r="K79">
        <f>'cylinder load'!N79</f>
        <v>0</v>
      </c>
      <c r="L79">
        <f>'cylinder load'!O79</f>
        <v>3.0000000000000022</v>
      </c>
      <c r="M79">
        <f>'cylinder load'!P79</f>
        <v>0.4800000000000002</v>
      </c>
      <c r="N79">
        <f t="shared" si="6"/>
        <v>0</v>
      </c>
      <c r="O79">
        <f t="shared" si="7"/>
        <v>1.8750000000000013</v>
      </c>
      <c r="P79">
        <f t="shared" si="8"/>
        <v>0.3000000000000001</v>
      </c>
      <c r="S79">
        <f>'cylinder load'!U79</f>
        <v>2</v>
      </c>
      <c r="T79">
        <f>'cylinder load'!V79</f>
        <v>6.0000000000000044</v>
      </c>
      <c r="U79">
        <f t="shared" si="9"/>
        <v>4.2</v>
      </c>
      <c r="V79">
        <f t="shared" si="10"/>
        <v>7.8750000000000062</v>
      </c>
    </row>
    <row r="80" spans="9:22" x14ac:dyDescent="0.25">
      <c r="I80">
        <f>'cylinder load'!L80</f>
        <v>3.0000000000000022</v>
      </c>
      <c r="J80">
        <f>'cylinder load'!J80</f>
        <v>0.24333333333333335</v>
      </c>
      <c r="K80">
        <f>'cylinder load'!N80</f>
        <v>0</v>
      </c>
      <c r="L80">
        <f>'cylinder load'!O80</f>
        <v>3.0000000000000022</v>
      </c>
      <c r="M80">
        <f>'cylinder load'!P80</f>
        <v>0.49000000000000021</v>
      </c>
      <c r="N80">
        <f t="shared" si="6"/>
        <v>0</v>
      </c>
      <c r="O80">
        <f t="shared" si="7"/>
        <v>1.8750000000000013</v>
      </c>
      <c r="P80">
        <f t="shared" si="8"/>
        <v>0.30625000000000013</v>
      </c>
      <c r="S80">
        <f>'cylinder load'!U80</f>
        <v>2</v>
      </c>
      <c r="T80">
        <f>'cylinder load'!V80</f>
        <v>6.0000000000000044</v>
      </c>
      <c r="U80">
        <f t="shared" si="9"/>
        <v>4.2</v>
      </c>
      <c r="V80">
        <f t="shared" si="10"/>
        <v>7.8750000000000062</v>
      </c>
    </row>
    <row r="81" spans="9:22" x14ac:dyDescent="0.25">
      <c r="I81">
        <f>'cylinder load'!L81</f>
        <v>3.0000000000000022</v>
      </c>
      <c r="J81">
        <f>'cylinder load'!J81</f>
        <v>0.24666666666666667</v>
      </c>
      <c r="K81">
        <f>'cylinder load'!N81</f>
        <v>0</v>
      </c>
      <c r="L81">
        <f>'cylinder load'!O81</f>
        <v>3.0000000000000022</v>
      </c>
      <c r="M81">
        <f>'cylinder load'!P81</f>
        <v>0.50000000000000022</v>
      </c>
      <c r="N81">
        <f t="shared" si="6"/>
        <v>0</v>
      </c>
      <c r="O81">
        <f t="shared" si="7"/>
        <v>1.8750000000000013</v>
      </c>
      <c r="P81">
        <f t="shared" si="8"/>
        <v>0.31250000000000011</v>
      </c>
      <c r="S81">
        <f>'cylinder load'!U81</f>
        <v>2</v>
      </c>
      <c r="T81">
        <f>'cylinder load'!V81</f>
        <v>6.0000000000000044</v>
      </c>
      <c r="U81">
        <f t="shared" si="9"/>
        <v>4.2</v>
      </c>
      <c r="V81">
        <f t="shared" si="10"/>
        <v>7.8750000000000062</v>
      </c>
    </row>
    <row r="82" spans="9:22" x14ac:dyDescent="0.25">
      <c r="I82">
        <f>'cylinder load'!L82</f>
        <v>3.0000000000000022</v>
      </c>
      <c r="J82">
        <f>'cylinder load'!J82</f>
        <v>0.25</v>
      </c>
      <c r="K82">
        <f>'cylinder load'!N82</f>
        <v>0</v>
      </c>
      <c r="L82">
        <f>'cylinder load'!O82</f>
        <v>3.0000000000000022</v>
      </c>
      <c r="M82">
        <f>'cylinder load'!P82</f>
        <v>0.51000000000000023</v>
      </c>
      <c r="N82">
        <f t="shared" si="6"/>
        <v>0</v>
      </c>
      <c r="O82">
        <f t="shared" si="7"/>
        <v>1.8750000000000013</v>
      </c>
      <c r="P82">
        <f t="shared" si="8"/>
        <v>0.31875000000000014</v>
      </c>
      <c r="S82">
        <f>'cylinder load'!U82</f>
        <v>2</v>
      </c>
      <c r="T82">
        <f>'cylinder load'!V82</f>
        <v>6.0000000000000044</v>
      </c>
      <c r="U82">
        <f t="shared" si="9"/>
        <v>4.2</v>
      </c>
      <c r="V82">
        <f t="shared" si="10"/>
        <v>7.8750000000000062</v>
      </c>
    </row>
    <row r="83" spans="9:22" x14ac:dyDescent="0.25">
      <c r="I83">
        <f>'cylinder load'!L83</f>
        <v>3.0000000000000022</v>
      </c>
      <c r="J83">
        <f>'cylinder load'!J83</f>
        <v>0.25333333333333335</v>
      </c>
      <c r="K83">
        <f>'cylinder load'!N83</f>
        <v>0</v>
      </c>
      <c r="L83">
        <f>'cylinder load'!O83</f>
        <v>3.0000000000000022</v>
      </c>
      <c r="M83">
        <f>'cylinder load'!P83</f>
        <v>0.52000000000000024</v>
      </c>
      <c r="N83">
        <f t="shared" si="6"/>
        <v>0</v>
      </c>
      <c r="O83">
        <f t="shared" si="7"/>
        <v>1.8750000000000013</v>
      </c>
      <c r="P83">
        <f t="shared" si="8"/>
        <v>0.32500000000000012</v>
      </c>
      <c r="S83">
        <f>'cylinder load'!U83</f>
        <v>2</v>
      </c>
      <c r="T83">
        <f>'cylinder load'!V83</f>
        <v>6.0000000000000044</v>
      </c>
      <c r="U83">
        <f t="shared" si="9"/>
        <v>4.2</v>
      </c>
      <c r="V83">
        <f t="shared" si="10"/>
        <v>7.8750000000000062</v>
      </c>
    </row>
    <row r="84" spans="9:22" x14ac:dyDescent="0.25">
      <c r="I84">
        <f>'cylinder load'!L84</f>
        <v>3.0000000000000022</v>
      </c>
      <c r="J84">
        <f>'cylinder load'!J84</f>
        <v>0.25666666666666671</v>
      </c>
      <c r="K84">
        <f>'cylinder load'!N84</f>
        <v>0</v>
      </c>
      <c r="L84">
        <f>'cylinder load'!O84</f>
        <v>3.0000000000000022</v>
      </c>
      <c r="M84">
        <f>'cylinder load'!P84</f>
        <v>0.53000000000000025</v>
      </c>
      <c r="N84">
        <f t="shared" si="6"/>
        <v>0</v>
      </c>
      <c r="O84">
        <f t="shared" si="7"/>
        <v>1.8750000000000013</v>
      </c>
      <c r="P84">
        <f t="shared" si="8"/>
        <v>0.33125000000000016</v>
      </c>
      <c r="S84">
        <f>'cylinder load'!U84</f>
        <v>2</v>
      </c>
      <c r="T84">
        <f>'cylinder load'!V84</f>
        <v>6.0000000000000044</v>
      </c>
      <c r="U84">
        <f t="shared" si="9"/>
        <v>4.2</v>
      </c>
      <c r="V84">
        <f t="shared" si="10"/>
        <v>7.8750000000000062</v>
      </c>
    </row>
    <row r="85" spans="9:22" x14ac:dyDescent="0.25">
      <c r="I85">
        <f>'cylinder load'!L85</f>
        <v>3.0000000000000022</v>
      </c>
      <c r="J85">
        <f>'cylinder load'!J85</f>
        <v>0.26</v>
      </c>
      <c r="K85">
        <f>'cylinder load'!N85</f>
        <v>0</v>
      </c>
      <c r="L85">
        <f>'cylinder load'!O85</f>
        <v>3.0000000000000022</v>
      </c>
      <c r="M85">
        <f>'cylinder load'!P85</f>
        <v>0.54000000000000026</v>
      </c>
      <c r="N85">
        <f t="shared" si="6"/>
        <v>0</v>
      </c>
      <c r="O85">
        <f t="shared" si="7"/>
        <v>1.8750000000000013</v>
      </c>
      <c r="P85">
        <f t="shared" si="8"/>
        <v>0.33750000000000013</v>
      </c>
      <c r="S85">
        <f>'cylinder load'!U85</f>
        <v>2</v>
      </c>
      <c r="T85">
        <f>'cylinder load'!V85</f>
        <v>6.0000000000000044</v>
      </c>
      <c r="U85">
        <f t="shared" si="9"/>
        <v>4.2</v>
      </c>
      <c r="V85">
        <f t="shared" si="10"/>
        <v>7.8750000000000062</v>
      </c>
    </row>
    <row r="86" spans="9:22" x14ac:dyDescent="0.25">
      <c r="I86">
        <f>'cylinder load'!L86</f>
        <v>3.0000000000000022</v>
      </c>
      <c r="J86">
        <f>'cylinder load'!J86</f>
        <v>0.26333333333333336</v>
      </c>
      <c r="K86">
        <f>'cylinder load'!N86</f>
        <v>0</v>
      </c>
      <c r="L86">
        <f>'cylinder load'!O86</f>
        <v>3.0000000000000022</v>
      </c>
      <c r="M86">
        <f>'cylinder load'!P86</f>
        <v>0.55000000000000027</v>
      </c>
      <c r="N86">
        <f t="shared" si="6"/>
        <v>0</v>
      </c>
      <c r="O86">
        <f t="shared" si="7"/>
        <v>1.8750000000000013</v>
      </c>
      <c r="P86">
        <f t="shared" si="8"/>
        <v>0.34375000000000017</v>
      </c>
      <c r="S86">
        <f>'cylinder load'!U86</f>
        <v>2</v>
      </c>
      <c r="T86">
        <f>'cylinder load'!V86</f>
        <v>6.0000000000000044</v>
      </c>
      <c r="U86">
        <f t="shared" si="9"/>
        <v>4.2</v>
      </c>
      <c r="V86">
        <f t="shared" si="10"/>
        <v>7.8750000000000062</v>
      </c>
    </row>
    <row r="87" spans="9:22" x14ac:dyDescent="0.25">
      <c r="I87">
        <f>'cylinder load'!L87</f>
        <v>3.0000000000000022</v>
      </c>
      <c r="J87">
        <f>'cylinder load'!J87</f>
        <v>0.26666666666666666</v>
      </c>
      <c r="K87">
        <f>'cylinder load'!N87</f>
        <v>0</v>
      </c>
      <c r="L87">
        <f>'cylinder load'!O87</f>
        <v>3.0000000000000022</v>
      </c>
      <c r="M87">
        <f>'cylinder load'!P87</f>
        <v>0.56000000000000028</v>
      </c>
      <c r="N87">
        <f t="shared" si="6"/>
        <v>0</v>
      </c>
      <c r="O87">
        <f t="shared" si="7"/>
        <v>1.8750000000000013</v>
      </c>
      <c r="P87">
        <f t="shared" si="8"/>
        <v>0.35000000000000014</v>
      </c>
      <c r="S87">
        <f>'cylinder load'!U87</f>
        <v>2</v>
      </c>
      <c r="T87">
        <f>'cylinder load'!V87</f>
        <v>6.0000000000000044</v>
      </c>
      <c r="U87">
        <f t="shared" si="9"/>
        <v>4.2</v>
      </c>
      <c r="V87">
        <f t="shared" si="10"/>
        <v>7.8750000000000062</v>
      </c>
    </row>
    <row r="88" spans="9:22" x14ac:dyDescent="0.25">
      <c r="I88">
        <f>'cylinder load'!L88</f>
        <v>3.0000000000000022</v>
      </c>
      <c r="J88">
        <f>'cylinder load'!J88</f>
        <v>0.27</v>
      </c>
      <c r="K88">
        <f>'cylinder load'!N88</f>
        <v>0</v>
      </c>
      <c r="L88">
        <f>'cylinder load'!O88</f>
        <v>3.0000000000000022</v>
      </c>
      <c r="M88">
        <f>'cylinder load'!P88</f>
        <v>0.57000000000000028</v>
      </c>
      <c r="N88">
        <f t="shared" si="6"/>
        <v>0</v>
      </c>
      <c r="O88">
        <f t="shared" si="7"/>
        <v>1.8750000000000013</v>
      </c>
      <c r="P88">
        <f t="shared" si="8"/>
        <v>0.35625000000000018</v>
      </c>
      <c r="S88">
        <f>'cylinder load'!U88</f>
        <v>2</v>
      </c>
      <c r="T88">
        <f>'cylinder load'!V88</f>
        <v>6.0000000000000044</v>
      </c>
      <c r="U88">
        <f t="shared" si="9"/>
        <v>4.2</v>
      </c>
      <c r="V88">
        <f t="shared" si="10"/>
        <v>7.8750000000000062</v>
      </c>
    </row>
    <row r="89" spans="9:22" x14ac:dyDescent="0.25">
      <c r="I89">
        <f>'cylinder load'!L89</f>
        <v>3.0000000000000022</v>
      </c>
      <c r="J89">
        <f>'cylinder load'!J89</f>
        <v>0.27333333333333337</v>
      </c>
      <c r="K89">
        <f>'cylinder load'!N89</f>
        <v>0</v>
      </c>
      <c r="L89">
        <f>'cylinder load'!O89</f>
        <v>3.0000000000000022</v>
      </c>
      <c r="M89">
        <f>'cylinder load'!P89</f>
        <v>0.58000000000000029</v>
      </c>
      <c r="N89">
        <f t="shared" si="6"/>
        <v>0</v>
      </c>
      <c r="O89">
        <f t="shared" si="7"/>
        <v>1.8750000000000013</v>
      </c>
      <c r="P89">
        <f t="shared" si="8"/>
        <v>0.36250000000000016</v>
      </c>
      <c r="S89">
        <f>'cylinder load'!U89</f>
        <v>2</v>
      </c>
      <c r="T89">
        <f>'cylinder load'!V89</f>
        <v>6.0000000000000044</v>
      </c>
      <c r="U89">
        <f t="shared" si="9"/>
        <v>4.2</v>
      </c>
      <c r="V89">
        <f t="shared" si="10"/>
        <v>7.8750000000000062</v>
      </c>
    </row>
    <row r="90" spans="9:22" x14ac:dyDescent="0.25">
      <c r="I90">
        <f>'cylinder load'!L90</f>
        <v>3.0000000000000022</v>
      </c>
      <c r="J90">
        <f>'cylinder load'!J90</f>
        <v>0.27666666666666667</v>
      </c>
      <c r="K90">
        <f>'cylinder load'!N90</f>
        <v>0</v>
      </c>
      <c r="L90">
        <f>'cylinder load'!O90</f>
        <v>3.0000000000000022</v>
      </c>
      <c r="M90">
        <f>'cylinder load'!P90</f>
        <v>0.5900000000000003</v>
      </c>
      <c r="N90">
        <f t="shared" si="6"/>
        <v>0</v>
      </c>
      <c r="O90">
        <f t="shared" si="7"/>
        <v>1.8750000000000013</v>
      </c>
      <c r="P90">
        <f t="shared" si="8"/>
        <v>0.36875000000000019</v>
      </c>
      <c r="S90">
        <f>'cylinder load'!U90</f>
        <v>2</v>
      </c>
      <c r="T90">
        <f>'cylinder load'!V90</f>
        <v>6.0000000000000044</v>
      </c>
      <c r="U90">
        <f t="shared" si="9"/>
        <v>4.2</v>
      </c>
      <c r="V90">
        <f t="shared" si="10"/>
        <v>7.8750000000000062</v>
      </c>
    </row>
    <row r="91" spans="9:22" x14ac:dyDescent="0.25">
      <c r="I91">
        <f>'cylinder load'!L91</f>
        <v>3.0000000000000022</v>
      </c>
      <c r="J91">
        <f>'cylinder load'!J91</f>
        <v>0.28000000000000003</v>
      </c>
      <c r="K91">
        <f>'cylinder load'!N91</f>
        <v>0</v>
      </c>
      <c r="L91">
        <f>'cylinder load'!O91</f>
        <v>3.0000000000000022</v>
      </c>
      <c r="M91">
        <f>'cylinder load'!P91</f>
        <v>0.60000000000000031</v>
      </c>
      <c r="N91">
        <f t="shared" si="6"/>
        <v>0</v>
      </c>
      <c r="O91">
        <f t="shared" si="7"/>
        <v>1.8750000000000013</v>
      </c>
      <c r="P91">
        <f t="shared" si="8"/>
        <v>0.37500000000000017</v>
      </c>
      <c r="S91">
        <f>'cylinder load'!U91</f>
        <v>2</v>
      </c>
      <c r="T91">
        <f>'cylinder load'!V91</f>
        <v>6.0000000000000044</v>
      </c>
      <c r="U91">
        <f t="shared" si="9"/>
        <v>4.2</v>
      </c>
      <c r="V91">
        <f t="shared" si="10"/>
        <v>7.8750000000000062</v>
      </c>
    </row>
    <row r="92" spans="9:22" x14ac:dyDescent="0.25">
      <c r="I92">
        <f>'cylinder load'!L92</f>
        <v>3.0000000000000022</v>
      </c>
      <c r="J92">
        <f>'cylinder load'!J92</f>
        <v>0.28333333333333333</v>
      </c>
      <c r="K92">
        <f>'cylinder load'!N92</f>
        <v>0</v>
      </c>
      <c r="L92">
        <f>'cylinder load'!O92</f>
        <v>3.0000000000000022</v>
      </c>
      <c r="M92">
        <f>'cylinder load'!P92</f>
        <v>0.61000000000000032</v>
      </c>
      <c r="N92">
        <f t="shared" si="6"/>
        <v>0</v>
      </c>
      <c r="O92">
        <f t="shared" si="7"/>
        <v>1.8750000000000013</v>
      </c>
      <c r="P92">
        <f t="shared" si="8"/>
        <v>0.3812500000000002</v>
      </c>
      <c r="S92">
        <f>'cylinder load'!U92</f>
        <v>2</v>
      </c>
      <c r="T92">
        <f>'cylinder load'!V92</f>
        <v>6.0000000000000044</v>
      </c>
      <c r="U92">
        <f t="shared" si="9"/>
        <v>4.2</v>
      </c>
      <c r="V92">
        <f t="shared" si="10"/>
        <v>7.8750000000000062</v>
      </c>
    </row>
    <row r="93" spans="9:22" x14ac:dyDescent="0.25">
      <c r="I93">
        <f>'cylinder load'!L93</f>
        <v>3.0000000000000022</v>
      </c>
      <c r="J93">
        <f>'cylinder load'!J93</f>
        <v>0.28666666666666668</v>
      </c>
      <c r="K93">
        <f>'cylinder load'!N93</f>
        <v>0</v>
      </c>
      <c r="L93">
        <f>'cylinder load'!O93</f>
        <v>3.0000000000000022</v>
      </c>
      <c r="M93">
        <f>'cylinder load'!P93</f>
        <v>0.62000000000000033</v>
      </c>
      <c r="N93">
        <f t="shared" si="6"/>
        <v>0</v>
      </c>
      <c r="O93">
        <f t="shared" si="7"/>
        <v>1.8750000000000013</v>
      </c>
      <c r="P93">
        <f t="shared" si="8"/>
        <v>0.38750000000000018</v>
      </c>
      <c r="S93">
        <f>'cylinder load'!U93</f>
        <v>2</v>
      </c>
      <c r="T93">
        <f>'cylinder load'!V93</f>
        <v>6.0000000000000044</v>
      </c>
      <c r="U93">
        <f t="shared" si="9"/>
        <v>4.2</v>
      </c>
      <c r="V93">
        <f t="shared" si="10"/>
        <v>7.8750000000000062</v>
      </c>
    </row>
    <row r="94" spans="9:22" x14ac:dyDescent="0.25">
      <c r="I94">
        <f>'cylinder load'!L94</f>
        <v>3.0000000000000022</v>
      </c>
      <c r="J94">
        <f>'cylinder load'!J94</f>
        <v>0.29000000000000004</v>
      </c>
      <c r="K94">
        <f>'cylinder load'!N94</f>
        <v>0</v>
      </c>
      <c r="L94">
        <f>'cylinder load'!O94</f>
        <v>3.0000000000000022</v>
      </c>
      <c r="M94">
        <f>'cylinder load'!P94</f>
        <v>0.63000000000000034</v>
      </c>
      <c r="N94">
        <f t="shared" si="6"/>
        <v>0</v>
      </c>
      <c r="O94">
        <f t="shared" si="7"/>
        <v>1.8750000000000013</v>
      </c>
      <c r="P94">
        <f t="shared" si="8"/>
        <v>0.39375000000000021</v>
      </c>
      <c r="S94">
        <f>'cylinder load'!U94</f>
        <v>2</v>
      </c>
      <c r="T94">
        <f>'cylinder load'!V94</f>
        <v>6.0000000000000044</v>
      </c>
      <c r="U94">
        <f t="shared" si="9"/>
        <v>4.2</v>
      </c>
      <c r="V94">
        <f t="shared" si="10"/>
        <v>7.8750000000000062</v>
      </c>
    </row>
    <row r="95" spans="9:22" x14ac:dyDescent="0.25">
      <c r="I95">
        <f>'cylinder load'!L95</f>
        <v>3.0000000000000022</v>
      </c>
      <c r="J95">
        <f>'cylinder load'!J95</f>
        <v>0.29333333333333333</v>
      </c>
      <c r="K95">
        <f>'cylinder load'!N95</f>
        <v>0</v>
      </c>
      <c r="L95">
        <f>'cylinder load'!O95</f>
        <v>3.0000000000000022</v>
      </c>
      <c r="M95">
        <f>'cylinder load'!P95</f>
        <v>0.64000000000000035</v>
      </c>
      <c r="N95">
        <f t="shared" si="6"/>
        <v>0</v>
      </c>
      <c r="O95">
        <f t="shared" si="7"/>
        <v>1.8750000000000013</v>
      </c>
      <c r="P95">
        <f t="shared" si="8"/>
        <v>0.40000000000000019</v>
      </c>
      <c r="S95">
        <f>'cylinder load'!U95</f>
        <v>2</v>
      </c>
      <c r="T95">
        <f>'cylinder load'!V95</f>
        <v>6.0000000000000044</v>
      </c>
      <c r="U95">
        <f t="shared" si="9"/>
        <v>4.2</v>
      </c>
      <c r="V95">
        <f t="shared" si="10"/>
        <v>7.8750000000000062</v>
      </c>
    </row>
    <row r="96" spans="9:22" x14ac:dyDescent="0.25">
      <c r="I96">
        <f>'cylinder load'!L96</f>
        <v>3.0000000000000022</v>
      </c>
      <c r="J96">
        <f>'cylinder load'!J96</f>
        <v>0.29666666666666669</v>
      </c>
      <c r="K96">
        <f>'cylinder load'!N96</f>
        <v>0</v>
      </c>
      <c r="L96">
        <f>'cylinder load'!O96</f>
        <v>3.0000000000000022</v>
      </c>
      <c r="M96">
        <f>'cylinder load'!P96</f>
        <v>0.65000000000000036</v>
      </c>
      <c r="N96">
        <f t="shared" si="6"/>
        <v>0</v>
      </c>
      <c r="O96">
        <f t="shared" si="7"/>
        <v>1.8750000000000013</v>
      </c>
      <c r="P96">
        <f t="shared" si="8"/>
        <v>0.40625000000000022</v>
      </c>
      <c r="S96">
        <f>'cylinder load'!U96</f>
        <v>2</v>
      </c>
      <c r="T96">
        <f>'cylinder load'!V96</f>
        <v>6.0000000000000044</v>
      </c>
      <c r="U96">
        <f t="shared" si="9"/>
        <v>4.2</v>
      </c>
      <c r="V96">
        <f t="shared" si="10"/>
        <v>7.8750000000000062</v>
      </c>
    </row>
    <row r="97" spans="9:22" x14ac:dyDescent="0.25">
      <c r="I97">
        <f>'cylinder load'!L97</f>
        <v>3.0000000000000022</v>
      </c>
      <c r="J97">
        <f>'cylinder load'!J97</f>
        <v>0.30000000000000004</v>
      </c>
      <c r="K97">
        <f>'cylinder load'!N97</f>
        <v>0</v>
      </c>
      <c r="L97">
        <f>'cylinder load'!O97</f>
        <v>3.0000000000000022</v>
      </c>
      <c r="M97">
        <f>'cylinder load'!P97</f>
        <v>0.66000000000000036</v>
      </c>
      <c r="N97">
        <f t="shared" si="6"/>
        <v>0</v>
      </c>
      <c r="O97">
        <f t="shared" si="7"/>
        <v>1.8750000000000013</v>
      </c>
      <c r="P97">
        <f t="shared" si="8"/>
        <v>0.4125000000000002</v>
      </c>
      <c r="S97">
        <f>'cylinder load'!U97</f>
        <v>2</v>
      </c>
      <c r="T97">
        <f>'cylinder load'!V97</f>
        <v>6.0000000000000044</v>
      </c>
      <c r="U97">
        <f t="shared" si="9"/>
        <v>4.2</v>
      </c>
      <c r="V97">
        <f t="shared" si="10"/>
        <v>7.8750000000000062</v>
      </c>
    </row>
    <row r="98" spans="9:22" x14ac:dyDescent="0.25">
      <c r="I98">
        <f>'cylinder load'!L98</f>
        <v>3.0000000000000022</v>
      </c>
      <c r="J98">
        <f>'cylinder load'!J98</f>
        <v>0.30333333333333334</v>
      </c>
      <c r="K98">
        <f>'cylinder load'!N98</f>
        <v>0</v>
      </c>
      <c r="L98">
        <f>'cylinder load'!O98</f>
        <v>3.0000000000000022</v>
      </c>
      <c r="M98">
        <f>'cylinder load'!P98</f>
        <v>0.67000000000000037</v>
      </c>
      <c r="N98">
        <f t="shared" si="6"/>
        <v>0</v>
      </c>
      <c r="O98">
        <f t="shared" si="7"/>
        <v>1.8750000000000013</v>
      </c>
      <c r="P98">
        <f t="shared" si="8"/>
        <v>0.41875000000000023</v>
      </c>
      <c r="S98">
        <f>'cylinder load'!U98</f>
        <v>2</v>
      </c>
      <c r="T98">
        <f>'cylinder load'!V98</f>
        <v>6.0000000000000044</v>
      </c>
      <c r="U98">
        <f t="shared" si="9"/>
        <v>4.2</v>
      </c>
      <c r="V98">
        <f t="shared" si="10"/>
        <v>7.8750000000000062</v>
      </c>
    </row>
    <row r="99" spans="9:22" x14ac:dyDescent="0.25">
      <c r="I99">
        <f>'cylinder load'!L99</f>
        <v>3.0000000000000022</v>
      </c>
      <c r="J99">
        <f>'cylinder load'!J99</f>
        <v>0.3066666666666667</v>
      </c>
      <c r="K99">
        <f>'cylinder load'!N99</f>
        <v>0</v>
      </c>
      <c r="L99">
        <f>'cylinder load'!O99</f>
        <v>3.0000000000000022</v>
      </c>
      <c r="M99">
        <f>'cylinder load'!P99</f>
        <v>0.68000000000000038</v>
      </c>
      <c r="N99">
        <f t="shared" si="6"/>
        <v>0</v>
      </c>
      <c r="O99">
        <f t="shared" si="7"/>
        <v>1.8750000000000013</v>
      </c>
      <c r="P99">
        <f t="shared" si="8"/>
        <v>0.42500000000000021</v>
      </c>
      <c r="S99">
        <f>'cylinder load'!U99</f>
        <v>2</v>
      </c>
      <c r="T99">
        <f>'cylinder load'!V99</f>
        <v>6.0000000000000044</v>
      </c>
      <c r="U99">
        <f t="shared" si="9"/>
        <v>4.2</v>
      </c>
      <c r="V99">
        <f t="shared" si="10"/>
        <v>7.8750000000000062</v>
      </c>
    </row>
    <row r="100" spans="9:22" x14ac:dyDescent="0.25">
      <c r="I100">
        <f>'cylinder load'!L100</f>
        <v>3.0000000000000022</v>
      </c>
      <c r="J100">
        <f>'cylinder load'!J100</f>
        <v>0.31</v>
      </c>
      <c r="K100">
        <f>'cylinder load'!N100</f>
        <v>0</v>
      </c>
      <c r="L100">
        <f>'cylinder load'!O100</f>
        <v>3.0000000000000022</v>
      </c>
      <c r="M100">
        <f>'cylinder load'!P100</f>
        <v>0.69000000000000039</v>
      </c>
      <c r="N100">
        <f t="shared" si="6"/>
        <v>0</v>
      </c>
      <c r="O100">
        <f t="shared" si="7"/>
        <v>1.8750000000000013</v>
      </c>
      <c r="P100">
        <f t="shared" si="8"/>
        <v>0.43125000000000024</v>
      </c>
      <c r="S100">
        <f>'cylinder load'!U100</f>
        <v>2</v>
      </c>
      <c r="T100">
        <f>'cylinder load'!V100</f>
        <v>6.0000000000000044</v>
      </c>
      <c r="U100">
        <f t="shared" si="9"/>
        <v>4.2</v>
      </c>
      <c r="V100">
        <f t="shared" si="10"/>
        <v>7.8750000000000062</v>
      </c>
    </row>
    <row r="101" spans="9:22" x14ac:dyDescent="0.25">
      <c r="I101">
        <f>'cylinder load'!L101</f>
        <v>3.0000000000000022</v>
      </c>
      <c r="J101">
        <f>'cylinder load'!J101</f>
        <v>0.31333333333333335</v>
      </c>
      <c r="K101">
        <f>'cylinder load'!N101</f>
        <v>0</v>
      </c>
      <c r="L101">
        <f>'cylinder load'!O101</f>
        <v>3.0000000000000022</v>
      </c>
      <c r="M101">
        <f>'cylinder load'!P101</f>
        <v>0.7000000000000004</v>
      </c>
      <c r="N101">
        <f t="shared" si="6"/>
        <v>0</v>
      </c>
      <c r="O101">
        <f t="shared" si="7"/>
        <v>1.8750000000000013</v>
      </c>
      <c r="P101">
        <f t="shared" si="8"/>
        <v>0.43750000000000022</v>
      </c>
      <c r="S101">
        <f>'cylinder load'!U101</f>
        <v>2</v>
      </c>
      <c r="T101">
        <f>'cylinder load'!V101</f>
        <v>6.0000000000000044</v>
      </c>
      <c r="U101">
        <f t="shared" si="9"/>
        <v>4.2</v>
      </c>
      <c r="V101">
        <f t="shared" si="10"/>
        <v>7.8750000000000062</v>
      </c>
    </row>
    <row r="102" spans="9:22" x14ac:dyDescent="0.25">
      <c r="I102">
        <f>'cylinder load'!L102</f>
        <v>3.0000000000000022</v>
      </c>
      <c r="J102">
        <f>'cylinder load'!J102</f>
        <v>0.31666666666666671</v>
      </c>
      <c r="K102">
        <f>'cylinder load'!N102</f>
        <v>0</v>
      </c>
      <c r="L102">
        <f>'cylinder load'!O102</f>
        <v>3.0000000000000022</v>
      </c>
      <c r="M102">
        <f>'cylinder load'!P102</f>
        <v>0.71000000000000041</v>
      </c>
      <c r="N102">
        <f t="shared" si="6"/>
        <v>0</v>
      </c>
      <c r="O102">
        <f t="shared" si="7"/>
        <v>1.8750000000000013</v>
      </c>
      <c r="P102">
        <f t="shared" si="8"/>
        <v>0.44375000000000026</v>
      </c>
      <c r="S102">
        <f>'cylinder load'!U102</f>
        <v>2</v>
      </c>
      <c r="T102">
        <f>'cylinder load'!V102</f>
        <v>6.0000000000000044</v>
      </c>
      <c r="U102">
        <f t="shared" si="9"/>
        <v>4.2</v>
      </c>
      <c r="V102">
        <f t="shared" si="10"/>
        <v>7.8750000000000062</v>
      </c>
    </row>
    <row r="103" spans="9:22" x14ac:dyDescent="0.25">
      <c r="I103">
        <f>'cylinder load'!L103</f>
        <v>3.0000000000000022</v>
      </c>
      <c r="J103">
        <f>'cylinder load'!J103</f>
        <v>0.32</v>
      </c>
      <c r="K103">
        <f>'cylinder load'!N103</f>
        <v>0</v>
      </c>
      <c r="L103">
        <f>'cylinder load'!O103</f>
        <v>3.0000000000000022</v>
      </c>
      <c r="M103">
        <f>'cylinder load'!P103</f>
        <v>0.72000000000000042</v>
      </c>
      <c r="N103">
        <f t="shared" si="6"/>
        <v>0</v>
      </c>
      <c r="O103">
        <f t="shared" si="7"/>
        <v>1.8750000000000013</v>
      </c>
      <c r="P103">
        <f t="shared" si="8"/>
        <v>0.45000000000000023</v>
      </c>
      <c r="S103">
        <f>'cylinder load'!U103</f>
        <v>2</v>
      </c>
      <c r="T103">
        <f>'cylinder load'!V103</f>
        <v>6.0000000000000044</v>
      </c>
      <c r="U103">
        <f t="shared" si="9"/>
        <v>4.2</v>
      </c>
      <c r="V103">
        <f t="shared" si="10"/>
        <v>7.8750000000000062</v>
      </c>
    </row>
    <row r="104" spans="9:22" x14ac:dyDescent="0.25">
      <c r="I104">
        <f>'cylinder load'!L104</f>
        <v>3.0000000000000022</v>
      </c>
      <c r="J104">
        <f>'cylinder load'!J104</f>
        <v>0.32333333333333336</v>
      </c>
      <c r="K104">
        <f>'cylinder load'!N104</f>
        <v>0</v>
      </c>
      <c r="L104">
        <f>'cylinder load'!O104</f>
        <v>3.0000000000000022</v>
      </c>
      <c r="M104">
        <f>'cylinder load'!P104</f>
        <v>0.73000000000000043</v>
      </c>
      <c r="N104">
        <f t="shared" si="6"/>
        <v>0</v>
      </c>
      <c r="O104">
        <f t="shared" si="7"/>
        <v>1.8750000000000013</v>
      </c>
      <c r="P104">
        <f t="shared" si="8"/>
        <v>0.45625000000000027</v>
      </c>
      <c r="S104">
        <f>'cylinder load'!U104</f>
        <v>2</v>
      </c>
      <c r="T104">
        <f>'cylinder load'!V104</f>
        <v>6.0000000000000044</v>
      </c>
      <c r="U104">
        <f t="shared" si="9"/>
        <v>4.2</v>
      </c>
      <c r="V104">
        <f t="shared" si="10"/>
        <v>7.8750000000000062</v>
      </c>
    </row>
    <row r="105" spans="9:22" x14ac:dyDescent="0.25">
      <c r="I105">
        <f>'cylinder load'!L105</f>
        <v>3.0000000000000022</v>
      </c>
      <c r="J105">
        <f>'cylinder load'!J105</f>
        <v>0.32666666666666666</v>
      </c>
      <c r="K105">
        <f>'cylinder load'!N105</f>
        <v>0</v>
      </c>
      <c r="L105">
        <f>'cylinder load'!O105</f>
        <v>3.0000000000000022</v>
      </c>
      <c r="M105">
        <f>'cylinder load'!P105</f>
        <v>0.74000000000000044</v>
      </c>
      <c r="N105">
        <f t="shared" si="6"/>
        <v>0</v>
      </c>
      <c r="O105">
        <f t="shared" si="7"/>
        <v>1.8750000000000013</v>
      </c>
      <c r="P105">
        <f t="shared" si="8"/>
        <v>0.46250000000000024</v>
      </c>
      <c r="S105">
        <f>'cylinder load'!U105</f>
        <v>2</v>
      </c>
      <c r="T105">
        <f>'cylinder load'!V105</f>
        <v>6.0000000000000044</v>
      </c>
      <c r="U105">
        <f t="shared" si="9"/>
        <v>4.2</v>
      </c>
      <c r="V105">
        <f t="shared" si="10"/>
        <v>7.8750000000000062</v>
      </c>
    </row>
    <row r="106" spans="9:22" x14ac:dyDescent="0.25">
      <c r="I106">
        <f>'cylinder load'!L106</f>
        <v>3.0000000000000022</v>
      </c>
      <c r="J106">
        <f>'cylinder load'!J106</f>
        <v>0.33</v>
      </c>
      <c r="K106">
        <f>'cylinder load'!N106</f>
        <v>0</v>
      </c>
      <c r="L106">
        <f>'cylinder load'!O106</f>
        <v>3.0000000000000022</v>
      </c>
      <c r="M106">
        <f>'cylinder load'!P106</f>
        <v>0.75000000000000044</v>
      </c>
      <c r="N106">
        <f t="shared" si="6"/>
        <v>0</v>
      </c>
      <c r="O106">
        <f t="shared" si="7"/>
        <v>1.8750000000000013</v>
      </c>
      <c r="P106">
        <f t="shared" si="8"/>
        <v>0.46875000000000028</v>
      </c>
      <c r="S106">
        <f>'cylinder load'!U106</f>
        <v>2</v>
      </c>
      <c r="T106">
        <f>'cylinder load'!V106</f>
        <v>6.0000000000000044</v>
      </c>
      <c r="U106">
        <f t="shared" si="9"/>
        <v>4.2</v>
      </c>
      <c r="V106">
        <f t="shared" si="10"/>
        <v>7.8750000000000062</v>
      </c>
    </row>
    <row r="107" spans="9:22" x14ac:dyDescent="0.25">
      <c r="I107">
        <f>'cylinder load'!L107</f>
        <v>3.0000000000000022</v>
      </c>
      <c r="J107">
        <f>'cylinder load'!J107</f>
        <v>0.33333333333333337</v>
      </c>
      <c r="K107">
        <f>'cylinder load'!N107</f>
        <v>0</v>
      </c>
      <c r="L107">
        <f>'cylinder load'!O107</f>
        <v>3.0000000000000022</v>
      </c>
      <c r="M107">
        <f>'cylinder load'!P107</f>
        <v>0.76000000000000045</v>
      </c>
      <c r="N107">
        <f t="shared" si="6"/>
        <v>0</v>
      </c>
      <c r="O107">
        <f t="shared" si="7"/>
        <v>1.8750000000000013</v>
      </c>
      <c r="P107">
        <f t="shared" si="8"/>
        <v>0.47500000000000026</v>
      </c>
      <c r="S107">
        <f>'cylinder load'!U107</f>
        <v>2</v>
      </c>
      <c r="T107">
        <f>'cylinder load'!V107</f>
        <v>6.0000000000000044</v>
      </c>
      <c r="U107">
        <f t="shared" si="9"/>
        <v>4.2</v>
      </c>
      <c r="V107">
        <f t="shared" si="10"/>
        <v>7.8750000000000062</v>
      </c>
    </row>
    <row r="108" spans="9:22" x14ac:dyDescent="0.25">
      <c r="I108">
        <f>'cylinder load'!L108</f>
        <v>3.0000000000000022</v>
      </c>
      <c r="J108">
        <f>'cylinder load'!J108</f>
        <v>0.33666666666666667</v>
      </c>
      <c r="K108">
        <f>'cylinder load'!N108</f>
        <v>0</v>
      </c>
      <c r="L108">
        <f>'cylinder load'!O108</f>
        <v>3.0000000000000022</v>
      </c>
      <c r="M108">
        <f>'cylinder load'!P108</f>
        <v>0.77000000000000046</v>
      </c>
      <c r="N108">
        <f t="shared" si="6"/>
        <v>0</v>
      </c>
      <c r="O108">
        <f t="shared" si="7"/>
        <v>1.8750000000000013</v>
      </c>
      <c r="P108">
        <f t="shared" si="8"/>
        <v>0.48125000000000029</v>
      </c>
      <c r="S108">
        <f>'cylinder load'!U108</f>
        <v>2</v>
      </c>
      <c r="T108">
        <f>'cylinder load'!V108</f>
        <v>6.0000000000000044</v>
      </c>
      <c r="U108">
        <f t="shared" si="9"/>
        <v>4.0312500000000009</v>
      </c>
      <c r="V108">
        <f t="shared" si="10"/>
        <v>7.5585937500000071</v>
      </c>
    </row>
    <row r="109" spans="9:22" x14ac:dyDescent="0.25">
      <c r="I109">
        <f>'cylinder load'!L109</f>
        <v>2.9400000000000022</v>
      </c>
      <c r="J109">
        <f>'cylinder load'!J109</f>
        <v>0.34</v>
      </c>
      <c r="K109">
        <f>'cylinder load'!N109</f>
        <v>-18</v>
      </c>
      <c r="L109">
        <f>'cylinder load'!O109</f>
        <v>2.9400000000000022</v>
      </c>
      <c r="M109">
        <f>'cylinder load'!P109</f>
        <v>0.7797000000000005</v>
      </c>
      <c r="N109">
        <f t="shared" si="6"/>
        <v>-11.25</v>
      </c>
      <c r="O109">
        <f t="shared" si="7"/>
        <v>1.8375000000000012</v>
      </c>
      <c r="P109">
        <f t="shared" si="8"/>
        <v>0.48731250000000031</v>
      </c>
      <c r="S109">
        <f>'cylinder load'!U109</f>
        <v>1.820000000000001</v>
      </c>
      <c r="T109">
        <f>'cylinder load'!V109</f>
        <v>5.3508000000000067</v>
      </c>
      <c r="U109">
        <f t="shared" si="9"/>
        <v>3.7432500000000024</v>
      </c>
      <c r="V109">
        <f t="shared" si="10"/>
        <v>6.8782218750000093</v>
      </c>
    </row>
    <row r="110" spans="9:22" x14ac:dyDescent="0.25">
      <c r="I110">
        <f>'cylinder load'!L110</f>
        <v>2.8800000000000021</v>
      </c>
      <c r="J110">
        <f>'cylinder load'!J110</f>
        <v>0.34333333333333338</v>
      </c>
      <c r="K110">
        <f>'cylinder load'!N110</f>
        <v>-18</v>
      </c>
      <c r="L110">
        <f>'cylinder load'!O110</f>
        <v>2.8800000000000021</v>
      </c>
      <c r="M110">
        <f>'cylinder load'!P110</f>
        <v>0.78920000000000057</v>
      </c>
      <c r="N110">
        <f t="shared" si="6"/>
        <v>-11.25</v>
      </c>
      <c r="O110">
        <f t="shared" si="7"/>
        <v>1.8000000000000012</v>
      </c>
      <c r="P110">
        <f t="shared" si="8"/>
        <v>0.49325000000000035</v>
      </c>
      <c r="S110">
        <f>'cylinder load'!U110</f>
        <v>1.820000000000001</v>
      </c>
      <c r="T110">
        <f>'cylinder load'!V110</f>
        <v>5.2416000000000063</v>
      </c>
      <c r="U110">
        <f t="shared" si="9"/>
        <v>3.7432500000000006</v>
      </c>
      <c r="V110">
        <f t="shared" si="10"/>
        <v>6.7378500000000052</v>
      </c>
    </row>
    <row r="111" spans="9:22" x14ac:dyDescent="0.25">
      <c r="I111">
        <f>'cylinder load'!L111</f>
        <v>2.8200000000000021</v>
      </c>
      <c r="J111">
        <f>'cylinder load'!J111</f>
        <v>0.34666666666666668</v>
      </c>
      <c r="K111">
        <f>'cylinder load'!N111</f>
        <v>-18</v>
      </c>
      <c r="L111">
        <f>'cylinder load'!O111</f>
        <v>2.8200000000000021</v>
      </c>
      <c r="M111">
        <f>'cylinder load'!P111</f>
        <v>0.79850000000000054</v>
      </c>
      <c r="N111">
        <f t="shared" si="6"/>
        <v>-11.25</v>
      </c>
      <c r="O111">
        <f t="shared" si="7"/>
        <v>1.7625000000000013</v>
      </c>
      <c r="P111">
        <f t="shared" si="8"/>
        <v>0.4990625000000003</v>
      </c>
      <c r="S111">
        <f>'cylinder load'!U111</f>
        <v>1.8199999999999981</v>
      </c>
      <c r="T111">
        <f>'cylinder load'!V111</f>
        <v>5.1323999999999979</v>
      </c>
      <c r="U111">
        <f t="shared" si="9"/>
        <v>3.743249999999998</v>
      </c>
      <c r="V111">
        <f t="shared" si="10"/>
        <v>6.5974781250000012</v>
      </c>
    </row>
    <row r="112" spans="9:22" x14ac:dyDescent="0.25">
      <c r="I112">
        <f>'cylinder load'!L112</f>
        <v>2.760000000000002</v>
      </c>
      <c r="J112">
        <f>'cylinder load'!J112</f>
        <v>0.35000000000000003</v>
      </c>
      <c r="K112">
        <f>'cylinder load'!N112</f>
        <v>-18</v>
      </c>
      <c r="L112">
        <f>'cylinder load'!O112</f>
        <v>2.760000000000002</v>
      </c>
      <c r="M112">
        <f>'cylinder load'!P112</f>
        <v>0.80760000000000054</v>
      </c>
      <c r="N112">
        <f t="shared" si="6"/>
        <v>-11.25</v>
      </c>
      <c r="O112">
        <f t="shared" si="7"/>
        <v>1.7250000000000012</v>
      </c>
      <c r="P112">
        <f t="shared" si="8"/>
        <v>0.50475000000000025</v>
      </c>
      <c r="S112">
        <f>'cylinder load'!U112</f>
        <v>1.820000000000001</v>
      </c>
      <c r="T112">
        <f>'cylinder load'!V112</f>
        <v>5.0232000000000063</v>
      </c>
      <c r="U112">
        <f t="shared" si="9"/>
        <v>3.7432499999999997</v>
      </c>
      <c r="V112">
        <f t="shared" si="10"/>
        <v>6.4571062500000043</v>
      </c>
    </row>
    <row r="113" spans="9:22" x14ac:dyDescent="0.25">
      <c r="I113">
        <f>'cylinder load'!L113</f>
        <v>2.700000000000002</v>
      </c>
      <c r="J113">
        <f>'cylinder load'!J113</f>
        <v>0.35333333333333333</v>
      </c>
      <c r="K113">
        <f>'cylinder load'!N113</f>
        <v>-18</v>
      </c>
      <c r="L113">
        <f>'cylinder load'!O113</f>
        <v>2.700000000000002</v>
      </c>
      <c r="M113">
        <f>'cylinder load'!P113</f>
        <v>0.81650000000000056</v>
      </c>
      <c r="N113">
        <f t="shared" si="6"/>
        <v>-11.25</v>
      </c>
      <c r="O113">
        <f t="shared" si="7"/>
        <v>1.6875000000000011</v>
      </c>
      <c r="P113">
        <f t="shared" si="8"/>
        <v>0.51031250000000028</v>
      </c>
      <c r="S113">
        <f>'cylinder load'!U113</f>
        <v>1.8199999999999981</v>
      </c>
      <c r="T113">
        <f>'cylinder load'!V113</f>
        <v>4.9139999999999979</v>
      </c>
      <c r="U113">
        <f t="shared" si="9"/>
        <v>3.743249999999998</v>
      </c>
      <c r="V113">
        <f t="shared" si="10"/>
        <v>6.3167343750000011</v>
      </c>
    </row>
    <row r="114" spans="9:22" x14ac:dyDescent="0.25">
      <c r="I114">
        <f>'cylinder load'!L114</f>
        <v>2.6400000000000019</v>
      </c>
      <c r="J114">
        <f>'cylinder load'!J114</f>
        <v>0.35666666666666669</v>
      </c>
      <c r="K114">
        <f>'cylinder load'!N114</f>
        <v>-18</v>
      </c>
      <c r="L114">
        <f>'cylinder load'!O114</f>
        <v>2.6400000000000019</v>
      </c>
      <c r="M114">
        <f>'cylinder load'!P114</f>
        <v>0.8252000000000006</v>
      </c>
      <c r="N114">
        <f t="shared" si="6"/>
        <v>-11.25</v>
      </c>
      <c r="O114">
        <f t="shared" si="7"/>
        <v>1.650000000000001</v>
      </c>
      <c r="P114">
        <f t="shared" si="8"/>
        <v>0.51575000000000037</v>
      </c>
      <c r="S114">
        <f>'cylinder load'!U114</f>
        <v>1.820000000000001</v>
      </c>
      <c r="T114">
        <f>'cylinder load'!V114</f>
        <v>4.8048000000000064</v>
      </c>
      <c r="U114">
        <f t="shared" si="9"/>
        <v>3.7432500000000033</v>
      </c>
      <c r="V114">
        <f t="shared" si="10"/>
        <v>6.1763625000000095</v>
      </c>
    </row>
    <row r="115" spans="9:22" x14ac:dyDescent="0.25">
      <c r="I115">
        <f>'cylinder load'!L115</f>
        <v>2.5800000000000018</v>
      </c>
      <c r="J115">
        <f>'cylinder load'!J115</f>
        <v>0.36000000000000004</v>
      </c>
      <c r="K115">
        <f>'cylinder load'!N115</f>
        <v>-18</v>
      </c>
      <c r="L115">
        <f>'cylinder load'!O115</f>
        <v>2.5800000000000018</v>
      </c>
      <c r="M115">
        <f>'cylinder load'!P115</f>
        <v>0.83370000000000066</v>
      </c>
      <c r="N115">
        <f t="shared" si="6"/>
        <v>-11.25</v>
      </c>
      <c r="O115">
        <f t="shared" si="7"/>
        <v>1.6125000000000012</v>
      </c>
      <c r="P115">
        <f t="shared" si="8"/>
        <v>0.52106250000000043</v>
      </c>
      <c r="S115">
        <f>'cylinder load'!U115</f>
        <v>1.820000000000001</v>
      </c>
      <c r="T115">
        <f>'cylinder load'!V115</f>
        <v>4.695600000000006</v>
      </c>
      <c r="U115">
        <f t="shared" si="9"/>
        <v>3.7432499999999997</v>
      </c>
      <c r="V115">
        <f t="shared" si="10"/>
        <v>6.0359906250000037</v>
      </c>
    </row>
    <row r="116" spans="9:22" x14ac:dyDescent="0.25">
      <c r="I116">
        <f>'cylinder load'!L116</f>
        <v>2.5200000000000018</v>
      </c>
      <c r="J116">
        <f>'cylinder load'!J116</f>
        <v>0.36333333333333334</v>
      </c>
      <c r="K116">
        <f>'cylinder load'!N116</f>
        <v>-18</v>
      </c>
      <c r="L116">
        <f>'cylinder load'!O116</f>
        <v>2.5200000000000018</v>
      </c>
      <c r="M116">
        <f>'cylinder load'!P116</f>
        <v>0.84200000000000064</v>
      </c>
      <c r="N116">
        <f t="shared" si="6"/>
        <v>-11.25</v>
      </c>
      <c r="O116">
        <f t="shared" si="7"/>
        <v>1.5750000000000011</v>
      </c>
      <c r="P116">
        <f t="shared" si="8"/>
        <v>0.52625000000000033</v>
      </c>
      <c r="S116">
        <f>'cylinder load'!U116</f>
        <v>1.8199999999999981</v>
      </c>
      <c r="T116">
        <f>'cylinder load'!V116</f>
        <v>4.5863999999999985</v>
      </c>
      <c r="U116">
        <f t="shared" si="9"/>
        <v>3.743249999999998</v>
      </c>
      <c r="V116">
        <f t="shared" si="10"/>
        <v>5.8956187500000006</v>
      </c>
    </row>
    <row r="117" spans="9:22" x14ac:dyDescent="0.25">
      <c r="I117">
        <f>'cylinder load'!L117</f>
        <v>2.4600000000000017</v>
      </c>
      <c r="J117">
        <f>'cylinder load'!J117</f>
        <v>0.3666666666666667</v>
      </c>
      <c r="K117">
        <f>'cylinder load'!N117</f>
        <v>-18</v>
      </c>
      <c r="L117">
        <f>'cylinder load'!O117</f>
        <v>2.4600000000000017</v>
      </c>
      <c r="M117">
        <f>'cylinder load'!P117</f>
        <v>0.85010000000000063</v>
      </c>
      <c r="N117">
        <f t="shared" si="6"/>
        <v>-11.25</v>
      </c>
      <c r="O117">
        <f t="shared" si="7"/>
        <v>1.537500000000001</v>
      </c>
      <c r="P117">
        <f t="shared" si="8"/>
        <v>0.53131250000000041</v>
      </c>
      <c r="S117">
        <f>'cylinder load'!U117</f>
        <v>1.820000000000001</v>
      </c>
      <c r="T117">
        <f>'cylinder load'!V117</f>
        <v>4.4772000000000052</v>
      </c>
      <c r="U117">
        <f t="shared" si="9"/>
        <v>3.7432500000000024</v>
      </c>
      <c r="V117">
        <f t="shared" si="10"/>
        <v>5.7552468750000072</v>
      </c>
    </row>
    <row r="118" spans="9:22" x14ac:dyDescent="0.25">
      <c r="I118">
        <f>'cylinder load'!L118</f>
        <v>2.4000000000000017</v>
      </c>
      <c r="J118">
        <f>'cylinder load'!J118</f>
        <v>0.37000000000000005</v>
      </c>
      <c r="K118">
        <f>'cylinder load'!N118</f>
        <v>-18</v>
      </c>
      <c r="L118">
        <f>'cylinder load'!O118</f>
        <v>2.4000000000000017</v>
      </c>
      <c r="M118">
        <f>'cylinder load'!P118</f>
        <v>0.85800000000000065</v>
      </c>
      <c r="N118">
        <f t="shared" si="6"/>
        <v>-11.25</v>
      </c>
      <c r="O118">
        <f t="shared" si="7"/>
        <v>1.5000000000000009</v>
      </c>
      <c r="P118">
        <f t="shared" si="8"/>
        <v>0.53625000000000034</v>
      </c>
      <c r="S118">
        <f>'cylinder load'!U118</f>
        <v>1.820000000000001</v>
      </c>
      <c r="T118">
        <f>'cylinder load'!V118</f>
        <v>4.3680000000000057</v>
      </c>
      <c r="U118">
        <f t="shared" si="9"/>
        <v>3.7432500000000006</v>
      </c>
      <c r="V118">
        <f t="shared" si="10"/>
        <v>5.6148750000000041</v>
      </c>
    </row>
    <row r="119" spans="9:22" x14ac:dyDescent="0.25">
      <c r="I119">
        <f>'cylinder load'!L119</f>
        <v>2.3400000000000016</v>
      </c>
      <c r="J119">
        <f>'cylinder load'!J119</f>
        <v>0.37333333333333335</v>
      </c>
      <c r="K119">
        <f>'cylinder load'!N119</f>
        <v>-18</v>
      </c>
      <c r="L119">
        <f>'cylinder load'!O119</f>
        <v>2.3400000000000016</v>
      </c>
      <c r="M119">
        <f>'cylinder load'!P119</f>
        <v>0.86570000000000069</v>
      </c>
      <c r="N119">
        <f t="shared" si="6"/>
        <v>-11.25</v>
      </c>
      <c r="O119">
        <f t="shared" si="7"/>
        <v>1.462500000000001</v>
      </c>
      <c r="P119">
        <f t="shared" si="8"/>
        <v>0.54106250000000045</v>
      </c>
      <c r="S119">
        <f>'cylinder load'!U119</f>
        <v>1.8199999999999981</v>
      </c>
      <c r="T119">
        <f>'cylinder load'!V119</f>
        <v>4.2587999999999981</v>
      </c>
      <c r="U119">
        <f t="shared" si="9"/>
        <v>3.743249999999998</v>
      </c>
      <c r="V119">
        <f t="shared" si="10"/>
        <v>5.4745031250000009</v>
      </c>
    </row>
    <row r="120" spans="9:22" x14ac:dyDescent="0.25">
      <c r="I120">
        <f>'cylinder load'!L120</f>
        <v>2.2800000000000016</v>
      </c>
      <c r="J120">
        <f>'cylinder load'!J120</f>
        <v>0.37666666666666671</v>
      </c>
      <c r="K120">
        <f>'cylinder load'!N120</f>
        <v>-18</v>
      </c>
      <c r="L120">
        <f>'cylinder load'!O120</f>
        <v>2.2800000000000016</v>
      </c>
      <c r="M120">
        <f>'cylinder load'!P120</f>
        <v>0.87320000000000075</v>
      </c>
      <c r="N120">
        <f t="shared" si="6"/>
        <v>-11.25</v>
      </c>
      <c r="O120">
        <f t="shared" si="7"/>
        <v>1.4250000000000009</v>
      </c>
      <c r="P120">
        <f t="shared" si="8"/>
        <v>0.5457500000000004</v>
      </c>
      <c r="S120">
        <f>'cylinder load'!U120</f>
        <v>1.820000000000001</v>
      </c>
      <c r="T120">
        <f>'cylinder load'!V120</f>
        <v>4.1496000000000048</v>
      </c>
      <c r="U120">
        <f t="shared" si="9"/>
        <v>3.7432499999999997</v>
      </c>
      <c r="V120">
        <f t="shared" si="10"/>
        <v>5.3341312500000031</v>
      </c>
    </row>
    <row r="121" spans="9:22" x14ac:dyDescent="0.25">
      <c r="I121">
        <f>'cylinder load'!L121</f>
        <v>2.2200000000000015</v>
      </c>
      <c r="J121">
        <f>'cylinder load'!J121</f>
        <v>0.38</v>
      </c>
      <c r="K121">
        <f>'cylinder load'!N121</f>
        <v>-18</v>
      </c>
      <c r="L121">
        <f>'cylinder load'!O121</f>
        <v>2.2200000000000015</v>
      </c>
      <c r="M121">
        <f>'cylinder load'!P121</f>
        <v>0.88050000000000073</v>
      </c>
      <c r="N121">
        <f t="shared" si="6"/>
        <v>-11.25</v>
      </c>
      <c r="O121">
        <f t="shared" si="7"/>
        <v>1.3875000000000008</v>
      </c>
      <c r="P121">
        <f t="shared" si="8"/>
        <v>0.55031250000000043</v>
      </c>
      <c r="S121">
        <f>'cylinder load'!U121</f>
        <v>1.8199999999999981</v>
      </c>
      <c r="T121">
        <f>'cylinder load'!V121</f>
        <v>4.0403999999999982</v>
      </c>
      <c r="U121">
        <f t="shared" si="9"/>
        <v>3.743249999999998</v>
      </c>
      <c r="V121">
        <f t="shared" si="10"/>
        <v>5.193759375</v>
      </c>
    </row>
    <row r="122" spans="9:22" x14ac:dyDescent="0.25">
      <c r="I122">
        <f>'cylinder load'!L122</f>
        <v>2.1600000000000015</v>
      </c>
      <c r="J122">
        <f>'cylinder load'!J122</f>
        <v>0.38333333333333336</v>
      </c>
      <c r="K122">
        <f>'cylinder load'!N122</f>
        <v>-18</v>
      </c>
      <c r="L122">
        <f>'cylinder load'!O122</f>
        <v>2.1600000000000015</v>
      </c>
      <c r="M122">
        <f>'cylinder load'!P122</f>
        <v>0.88760000000000072</v>
      </c>
      <c r="N122">
        <f t="shared" si="6"/>
        <v>-11.25</v>
      </c>
      <c r="O122">
        <f t="shared" si="7"/>
        <v>1.3500000000000008</v>
      </c>
      <c r="P122">
        <f t="shared" si="8"/>
        <v>0.55475000000000041</v>
      </c>
      <c r="S122">
        <f>'cylinder load'!U122</f>
        <v>1.820000000000001</v>
      </c>
      <c r="T122">
        <f>'cylinder load'!V122</f>
        <v>3.9312000000000049</v>
      </c>
      <c r="U122">
        <f t="shared" si="9"/>
        <v>3.7432500000000033</v>
      </c>
      <c r="V122">
        <f t="shared" si="10"/>
        <v>5.0533875000000075</v>
      </c>
    </row>
    <row r="123" spans="9:22" x14ac:dyDescent="0.25">
      <c r="I123">
        <f>'cylinder load'!L123</f>
        <v>2.1000000000000014</v>
      </c>
      <c r="J123">
        <f>'cylinder load'!J123</f>
        <v>0.38666666666666671</v>
      </c>
      <c r="K123">
        <f>'cylinder load'!N123</f>
        <v>-18</v>
      </c>
      <c r="L123">
        <f>'cylinder load'!O123</f>
        <v>2.1000000000000014</v>
      </c>
      <c r="M123">
        <f>'cylinder load'!P123</f>
        <v>0.89450000000000074</v>
      </c>
      <c r="N123">
        <f t="shared" si="6"/>
        <v>-11.25</v>
      </c>
      <c r="O123">
        <f t="shared" si="7"/>
        <v>1.3125000000000009</v>
      </c>
      <c r="P123">
        <f t="shared" si="8"/>
        <v>0.55906250000000046</v>
      </c>
      <c r="S123">
        <f>'cylinder load'!U123</f>
        <v>1.820000000000001</v>
      </c>
      <c r="T123">
        <f>'cylinder load'!V123</f>
        <v>3.8220000000000045</v>
      </c>
      <c r="U123">
        <f t="shared" si="9"/>
        <v>3.7432499999999997</v>
      </c>
      <c r="V123">
        <f t="shared" si="10"/>
        <v>4.9130156250000026</v>
      </c>
    </row>
    <row r="124" spans="9:22" x14ac:dyDescent="0.25">
      <c r="I124">
        <f>'cylinder load'!L124</f>
        <v>2.0400000000000014</v>
      </c>
      <c r="J124">
        <f>'cylinder load'!J124</f>
        <v>0.39</v>
      </c>
      <c r="K124">
        <f>'cylinder load'!N124</f>
        <v>-18</v>
      </c>
      <c r="L124">
        <f>'cylinder load'!O124</f>
        <v>2.0400000000000014</v>
      </c>
      <c r="M124">
        <f>'cylinder load'!P124</f>
        <v>0.90120000000000078</v>
      </c>
      <c r="N124">
        <f t="shared" si="6"/>
        <v>-11.25</v>
      </c>
      <c r="O124">
        <f t="shared" si="7"/>
        <v>1.2750000000000008</v>
      </c>
      <c r="P124">
        <f t="shared" si="8"/>
        <v>0.56325000000000047</v>
      </c>
      <c r="S124">
        <f>'cylinder load'!U124</f>
        <v>1.8199999999999981</v>
      </c>
      <c r="T124">
        <f>'cylinder load'!V124</f>
        <v>3.7127999999999983</v>
      </c>
      <c r="U124">
        <f t="shared" si="9"/>
        <v>3.743249999999998</v>
      </c>
      <c r="V124">
        <f t="shared" si="10"/>
        <v>4.7726437500000003</v>
      </c>
    </row>
    <row r="125" spans="9:22" x14ac:dyDescent="0.25">
      <c r="I125">
        <f>'cylinder load'!L125</f>
        <v>1.9800000000000013</v>
      </c>
      <c r="J125">
        <f>'cylinder load'!J125</f>
        <v>0.39333333333333337</v>
      </c>
      <c r="K125">
        <f>'cylinder load'!N125</f>
        <v>-18</v>
      </c>
      <c r="L125">
        <f>'cylinder load'!O125</f>
        <v>1.9800000000000013</v>
      </c>
      <c r="M125">
        <f>'cylinder load'!P125</f>
        <v>0.90770000000000084</v>
      </c>
      <c r="N125">
        <f t="shared" si="6"/>
        <v>-11.25</v>
      </c>
      <c r="O125">
        <f t="shared" si="7"/>
        <v>1.2375000000000007</v>
      </c>
      <c r="P125">
        <f t="shared" si="8"/>
        <v>0.56731250000000044</v>
      </c>
      <c r="S125">
        <f>'cylinder load'!U125</f>
        <v>1.820000000000001</v>
      </c>
      <c r="T125">
        <f>'cylinder load'!V125</f>
        <v>3.6036000000000041</v>
      </c>
      <c r="U125">
        <f t="shared" si="9"/>
        <v>3.7432499999999997</v>
      </c>
      <c r="V125">
        <f t="shared" si="10"/>
        <v>4.6322718750000025</v>
      </c>
    </row>
    <row r="126" spans="9:22" x14ac:dyDescent="0.25">
      <c r="I126">
        <f>'cylinder load'!L126</f>
        <v>1.9200000000000013</v>
      </c>
      <c r="J126">
        <f>'cylinder load'!J126</f>
        <v>0.39666666666666667</v>
      </c>
      <c r="K126">
        <f>'cylinder load'!N126</f>
        <v>-18</v>
      </c>
      <c r="L126">
        <f>'cylinder load'!O126</f>
        <v>1.9200000000000013</v>
      </c>
      <c r="M126">
        <f>'cylinder load'!P126</f>
        <v>0.91400000000000081</v>
      </c>
      <c r="N126">
        <f t="shared" si="6"/>
        <v>-11.25</v>
      </c>
      <c r="O126">
        <f t="shared" si="7"/>
        <v>1.2000000000000006</v>
      </c>
      <c r="P126">
        <f t="shared" si="8"/>
        <v>0.57125000000000048</v>
      </c>
      <c r="S126">
        <f>'cylinder load'!U126</f>
        <v>1.8199999999999981</v>
      </c>
      <c r="T126">
        <f>'cylinder load'!V126</f>
        <v>3.4943999999999984</v>
      </c>
      <c r="U126">
        <f t="shared" si="9"/>
        <v>3.7432499999999989</v>
      </c>
      <c r="V126">
        <f t="shared" si="10"/>
        <v>4.4919000000000011</v>
      </c>
    </row>
    <row r="127" spans="9:22" x14ac:dyDescent="0.25">
      <c r="I127">
        <f>'cylinder load'!L127</f>
        <v>1.8600000000000012</v>
      </c>
      <c r="J127">
        <f>'cylinder load'!J127</f>
        <v>0.4</v>
      </c>
      <c r="K127">
        <f>'cylinder load'!N127</f>
        <v>-18</v>
      </c>
      <c r="L127">
        <f>'cylinder load'!O127</f>
        <v>1.8600000000000012</v>
      </c>
      <c r="M127">
        <f>'cylinder load'!P127</f>
        <v>0.92010000000000081</v>
      </c>
      <c r="N127">
        <f t="shared" si="6"/>
        <v>-11.25</v>
      </c>
      <c r="O127">
        <f t="shared" si="7"/>
        <v>1.1625000000000008</v>
      </c>
      <c r="P127">
        <f t="shared" si="8"/>
        <v>0.57506250000000048</v>
      </c>
      <c r="S127">
        <f>'cylinder load'!U127</f>
        <v>1.820000000000001</v>
      </c>
      <c r="T127">
        <f>'cylinder load'!V127</f>
        <v>3.3852000000000038</v>
      </c>
      <c r="U127">
        <f t="shared" si="9"/>
        <v>3.7432500000000024</v>
      </c>
      <c r="V127">
        <f t="shared" si="10"/>
        <v>4.351528125000006</v>
      </c>
    </row>
    <row r="128" spans="9:22" x14ac:dyDescent="0.25">
      <c r="I128">
        <f>'cylinder load'!L128</f>
        <v>1.8000000000000012</v>
      </c>
      <c r="J128">
        <f>'cylinder load'!J128</f>
        <v>0.40333333333333338</v>
      </c>
      <c r="K128">
        <f>'cylinder load'!N128</f>
        <v>-18</v>
      </c>
      <c r="L128">
        <f>'cylinder load'!O128</f>
        <v>1.8000000000000012</v>
      </c>
      <c r="M128">
        <f>'cylinder load'!P128</f>
        <v>0.92600000000000082</v>
      </c>
      <c r="N128">
        <f t="shared" si="6"/>
        <v>-11.25</v>
      </c>
      <c r="O128">
        <f t="shared" si="7"/>
        <v>1.1250000000000007</v>
      </c>
      <c r="P128">
        <f t="shared" si="8"/>
        <v>0.57875000000000043</v>
      </c>
      <c r="S128">
        <f>'cylinder load'!U128</f>
        <v>1.820000000000001</v>
      </c>
      <c r="T128">
        <f>'cylinder load'!V128</f>
        <v>3.2760000000000038</v>
      </c>
      <c r="U128">
        <f t="shared" si="9"/>
        <v>3.7432499999999997</v>
      </c>
      <c r="V128">
        <f t="shared" si="10"/>
        <v>4.2111562500000019</v>
      </c>
    </row>
    <row r="129" spans="9:22" x14ac:dyDescent="0.25">
      <c r="I129">
        <f>'cylinder load'!L129</f>
        <v>1.7400000000000011</v>
      </c>
      <c r="J129">
        <f>'cylinder load'!J129</f>
        <v>0.40666666666666668</v>
      </c>
      <c r="K129">
        <f>'cylinder load'!N129</f>
        <v>-18</v>
      </c>
      <c r="L129">
        <f>'cylinder load'!O129</f>
        <v>1.7400000000000011</v>
      </c>
      <c r="M129">
        <f>'cylinder load'!P129</f>
        <v>0.93170000000000086</v>
      </c>
      <c r="N129">
        <f t="shared" si="6"/>
        <v>-11.25</v>
      </c>
      <c r="O129">
        <f t="shared" si="7"/>
        <v>1.0875000000000006</v>
      </c>
      <c r="P129">
        <f t="shared" si="8"/>
        <v>0.58231250000000045</v>
      </c>
      <c r="S129">
        <f>'cylinder load'!U129</f>
        <v>1.8199999999999981</v>
      </c>
      <c r="T129">
        <f>'cylinder load'!V129</f>
        <v>3.1667999999999985</v>
      </c>
      <c r="U129">
        <f t="shared" si="9"/>
        <v>3.743249999999998</v>
      </c>
      <c r="V129">
        <f t="shared" si="10"/>
        <v>4.0707843749999997</v>
      </c>
    </row>
    <row r="130" spans="9:22" x14ac:dyDescent="0.25">
      <c r="I130">
        <f>'cylinder load'!L130</f>
        <v>1.680000000000001</v>
      </c>
      <c r="J130">
        <f>'cylinder load'!J130</f>
        <v>0.41000000000000003</v>
      </c>
      <c r="K130">
        <f>'cylinder load'!N130</f>
        <v>-18</v>
      </c>
      <c r="L130">
        <f>'cylinder load'!O130</f>
        <v>1.680000000000001</v>
      </c>
      <c r="M130">
        <f>'cylinder load'!P130</f>
        <v>0.93720000000000092</v>
      </c>
      <c r="N130">
        <f t="shared" si="6"/>
        <v>-11.25</v>
      </c>
      <c r="O130">
        <f t="shared" si="7"/>
        <v>1.0500000000000005</v>
      </c>
      <c r="P130">
        <f t="shared" si="8"/>
        <v>0.58575000000000055</v>
      </c>
      <c r="S130">
        <f>'cylinder load'!U130</f>
        <v>1.820000000000001</v>
      </c>
      <c r="T130">
        <f>'cylinder load'!V130</f>
        <v>3.0576000000000034</v>
      </c>
      <c r="U130">
        <f t="shared" si="9"/>
        <v>3.7432500000000033</v>
      </c>
      <c r="V130">
        <f t="shared" si="10"/>
        <v>3.9304125000000054</v>
      </c>
    </row>
    <row r="131" spans="9:22" x14ac:dyDescent="0.25">
      <c r="I131">
        <f>'cylinder load'!L131</f>
        <v>1.620000000000001</v>
      </c>
      <c r="J131">
        <f>'cylinder load'!J131</f>
        <v>0.41333333333333339</v>
      </c>
      <c r="K131">
        <f>'cylinder load'!N131</f>
        <v>-18</v>
      </c>
      <c r="L131">
        <f>'cylinder load'!O131</f>
        <v>1.620000000000001</v>
      </c>
      <c r="M131">
        <f>'cylinder load'!P131</f>
        <v>0.94250000000000089</v>
      </c>
      <c r="N131">
        <f t="shared" si="6"/>
        <v>-11.25</v>
      </c>
      <c r="O131">
        <f t="shared" si="7"/>
        <v>1.0125000000000006</v>
      </c>
      <c r="P131">
        <f t="shared" si="8"/>
        <v>0.58906250000000049</v>
      </c>
      <c r="S131">
        <f>'cylinder load'!U131</f>
        <v>1.820000000000001</v>
      </c>
      <c r="T131">
        <f>'cylinder load'!V131</f>
        <v>2.9484000000000035</v>
      </c>
      <c r="U131">
        <f t="shared" si="9"/>
        <v>3.7432499999999997</v>
      </c>
      <c r="V131">
        <f t="shared" si="10"/>
        <v>3.7900406250000023</v>
      </c>
    </row>
    <row r="132" spans="9:22" x14ac:dyDescent="0.25">
      <c r="I132">
        <f>'cylinder load'!L132</f>
        <v>1.5600000000000009</v>
      </c>
      <c r="J132">
        <f>'cylinder load'!J132</f>
        <v>0.41666666666666669</v>
      </c>
      <c r="K132">
        <f>'cylinder load'!N132</f>
        <v>-18</v>
      </c>
      <c r="L132">
        <f>'cylinder load'!O132</f>
        <v>1.5600000000000009</v>
      </c>
      <c r="M132">
        <f>'cylinder load'!P132</f>
        <v>0.94760000000000089</v>
      </c>
      <c r="N132">
        <f t="shared" si="6"/>
        <v>-11.25</v>
      </c>
      <c r="O132">
        <f t="shared" si="7"/>
        <v>0.97500000000000053</v>
      </c>
      <c r="P132">
        <f t="shared" si="8"/>
        <v>0.5922500000000005</v>
      </c>
      <c r="S132">
        <f>'cylinder load'!U132</f>
        <v>1.8199999999999981</v>
      </c>
      <c r="T132">
        <f>'cylinder load'!V132</f>
        <v>2.8391999999999986</v>
      </c>
      <c r="U132">
        <f t="shared" si="9"/>
        <v>3.7432499999999984</v>
      </c>
      <c r="V132">
        <f t="shared" si="10"/>
        <v>3.6496687500000005</v>
      </c>
    </row>
    <row r="133" spans="9:22" x14ac:dyDescent="0.25">
      <c r="I133">
        <f>'cylinder load'!L133</f>
        <v>1.5000000000000009</v>
      </c>
      <c r="J133">
        <f>'cylinder load'!J133</f>
        <v>0.42000000000000004</v>
      </c>
      <c r="K133">
        <f>'cylinder load'!N133</f>
        <v>-18</v>
      </c>
      <c r="L133">
        <f>'cylinder load'!O133</f>
        <v>1.5000000000000009</v>
      </c>
      <c r="M133">
        <f>'cylinder load'!P133</f>
        <v>0.9525000000000009</v>
      </c>
      <c r="N133">
        <f t="shared" si="6"/>
        <v>-11.25</v>
      </c>
      <c r="O133">
        <f t="shared" si="7"/>
        <v>0.93750000000000056</v>
      </c>
      <c r="P133">
        <f t="shared" si="8"/>
        <v>0.59531250000000058</v>
      </c>
      <c r="S133">
        <f>'cylinder load'!U133</f>
        <v>1.820000000000001</v>
      </c>
      <c r="T133">
        <f>'cylinder load'!V133</f>
        <v>2.7300000000000031</v>
      </c>
      <c r="U133">
        <f t="shared" si="9"/>
        <v>3.7432499999999997</v>
      </c>
      <c r="V133">
        <f t="shared" si="10"/>
        <v>3.5092968750000018</v>
      </c>
    </row>
    <row r="134" spans="9:22" x14ac:dyDescent="0.25">
      <c r="I134">
        <f>'cylinder load'!L134</f>
        <v>1.4400000000000008</v>
      </c>
      <c r="J134">
        <f>'cylinder load'!J134</f>
        <v>0.42333333333333334</v>
      </c>
      <c r="K134">
        <f>'cylinder load'!N134</f>
        <v>-18</v>
      </c>
      <c r="L134">
        <f>'cylinder load'!O134</f>
        <v>1.4400000000000008</v>
      </c>
      <c r="M134">
        <f>'cylinder load'!P134</f>
        <v>0.95720000000000094</v>
      </c>
      <c r="N134">
        <f t="shared" si="6"/>
        <v>-11.25</v>
      </c>
      <c r="O134">
        <f t="shared" si="7"/>
        <v>0.90000000000000047</v>
      </c>
      <c r="P134">
        <f t="shared" si="8"/>
        <v>0.5982500000000005</v>
      </c>
      <c r="S134">
        <f>'cylinder load'!U134</f>
        <v>1.8199999999999981</v>
      </c>
      <c r="T134">
        <f>'cylinder load'!V134</f>
        <v>2.6207999999999987</v>
      </c>
      <c r="U134">
        <f t="shared" si="9"/>
        <v>3.7432499999999984</v>
      </c>
      <c r="V134">
        <f t="shared" si="10"/>
        <v>3.3689250000000004</v>
      </c>
    </row>
    <row r="135" spans="9:22" x14ac:dyDescent="0.25">
      <c r="I135">
        <f>'cylinder load'!L135</f>
        <v>1.3800000000000008</v>
      </c>
      <c r="J135">
        <f>'cylinder load'!J135</f>
        <v>0.42666666666666669</v>
      </c>
      <c r="K135">
        <f>'cylinder load'!N135</f>
        <v>-18</v>
      </c>
      <c r="L135">
        <f>'cylinder load'!O135</f>
        <v>1.3800000000000008</v>
      </c>
      <c r="M135">
        <f>'cylinder load'!P135</f>
        <v>0.961700000000001</v>
      </c>
      <c r="N135">
        <f t="shared" si="6"/>
        <v>-11.25</v>
      </c>
      <c r="O135">
        <f t="shared" si="7"/>
        <v>0.86250000000000049</v>
      </c>
      <c r="P135">
        <f t="shared" si="8"/>
        <v>0.60106250000000061</v>
      </c>
      <c r="S135">
        <f>'cylinder load'!U135</f>
        <v>1.820000000000001</v>
      </c>
      <c r="T135">
        <f>'cylinder load'!V135</f>
        <v>2.5116000000000027</v>
      </c>
      <c r="U135">
        <f t="shared" si="9"/>
        <v>3.7432500000000024</v>
      </c>
      <c r="V135">
        <f t="shared" si="10"/>
        <v>3.2285531250000039</v>
      </c>
    </row>
    <row r="136" spans="9:22" x14ac:dyDescent="0.25">
      <c r="I136">
        <f>'cylinder load'!L136</f>
        <v>1.3200000000000007</v>
      </c>
      <c r="J136">
        <f>'cylinder load'!J136</f>
        <v>0.43000000000000005</v>
      </c>
      <c r="K136">
        <f>'cylinder load'!N136</f>
        <v>-18</v>
      </c>
      <c r="L136">
        <f>'cylinder load'!O136</f>
        <v>1.3200000000000007</v>
      </c>
      <c r="M136">
        <f>'cylinder load'!P136</f>
        <v>0.96600000000000097</v>
      </c>
      <c r="N136">
        <f t="shared" ref="N136:N157" si="11">K136/$B$16</f>
        <v>-11.25</v>
      </c>
      <c r="O136">
        <f t="shared" ref="O136:O157" si="12">L136/$B$16</f>
        <v>0.8250000000000004</v>
      </c>
      <c r="P136">
        <f t="shared" ref="P136:P157" si="13">M136/$B$16</f>
        <v>0.60375000000000056</v>
      </c>
      <c r="S136">
        <f>'cylinder load'!U136</f>
        <v>1.820000000000001</v>
      </c>
      <c r="T136">
        <f>'cylinder load'!V136</f>
        <v>2.4024000000000028</v>
      </c>
      <c r="U136">
        <f t="shared" ref="U136:U157" si="14">($B$24*((O137-O136)/(J137-J136)) +$B$16*S136 +$B$22)/($B$20/100)</f>
        <v>3.7432500000000002</v>
      </c>
      <c r="V136">
        <f t="shared" ref="V136:V157" si="15">U136*O136</f>
        <v>3.0881812500000017</v>
      </c>
    </row>
    <row r="137" spans="9:22" x14ac:dyDescent="0.25">
      <c r="I137">
        <f>'cylinder load'!L137</f>
        <v>1.2600000000000007</v>
      </c>
      <c r="J137">
        <f>'cylinder load'!J137</f>
        <v>0.43333333333333335</v>
      </c>
      <c r="K137">
        <f>'cylinder load'!N137</f>
        <v>-18</v>
      </c>
      <c r="L137">
        <f>'cylinder load'!O137</f>
        <v>1.2600000000000007</v>
      </c>
      <c r="M137">
        <f>'cylinder load'!P137</f>
        <v>0.97010000000000096</v>
      </c>
      <c r="N137">
        <f t="shared" si="11"/>
        <v>-11.25</v>
      </c>
      <c r="O137">
        <f t="shared" si="12"/>
        <v>0.78750000000000042</v>
      </c>
      <c r="P137">
        <f t="shared" si="13"/>
        <v>0.60631250000000059</v>
      </c>
      <c r="S137">
        <f>'cylinder load'!U137</f>
        <v>1.8199999999999981</v>
      </c>
      <c r="T137">
        <f>'cylinder load'!V137</f>
        <v>2.2931999999999988</v>
      </c>
      <c r="U137">
        <f t="shared" si="14"/>
        <v>3.743249999999998</v>
      </c>
      <c r="V137">
        <f t="shared" si="15"/>
        <v>2.9478093749999998</v>
      </c>
    </row>
    <row r="138" spans="9:22" x14ac:dyDescent="0.25">
      <c r="I138">
        <f>'cylinder load'!L138</f>
        <v>1.2000000000000006</v>
      </c>
      <c r="J138">
        <f>'cylinder load'!J138</f>
        <v>0.4366666666666667</v>
      </c>
      <c r="K138">
        <f>'cylinder load'!N138</f>
        <v>-18</v>
      </c>
      <c r="L138">
        <f>'cylinder load'!O138</f>
        <v>1.2000000000000006</v>
      </c>
      <c r="M138">
        <f>'cylinder load'!P138</f>
        <v>0.97400000000000098</v>
      </c>
      <c r="N138">
        <f t="shared" si="11"/>
        <v>-11.25</v>
      </c>
      <c r="O138">
        <f t="shared" si="12"/>
        <v>0.75000000000000033</v>
      </c>
      <c r="P138">
        <f t="shared" si="13"/>
        <v>0.60875000000000057</v>
      </c>
      <c r="S138">
        <f>'cylinder load'!U138</f>
        <v>1.820000000000001</v>
      </c>
      <c r="T138">
        <f>'cylinder load'!V138</f>
        <v>2.1840000000000024</v>
      </c>
      <c r="U138">
        <f t="shared" si="14"/>
        <v>3.7432500000000002</v>
      </c>
      <c r="V138">
        <f t="shared" si="15"/>
        <v>2.8074375000000016</v>
      </c>
    </row>
    <row r="139" spans="9:22" x14ac:dyDescent="0.25">
      <c r="I139">
        <f>'cylinder load'!L139</f>
        <v>1.1400000000000006</v>
      </c>
      <c r="J139">
        <f>'cylinder load'!J139</f>
        <v>0.44</v>
      </c>
      <c r="K139">
        <f>'cylinder load'!N139</f>
        <v>-18</v>
      </c>
      <c r="L139">
        <f>'cylinder load'!O139</f>
        <v>1.1400000000000006</v>
      </c>
      <c r="M139">
        <f>'cylinder load'!P139</f>
        <v>0.97770000000000101</v>
      </c>
      <c r="N139">
        <f t="shared" si="11"/>
        <v>-11.25</v>
      </c>
      <c r="O139">
        <f t="shared" si="12"/>
        <v>0.71250000000000036</v>
      </c>
      <c r="P139">
        <f t="shared" si="13"/>
        <v>0.61106250000000062</v>
      </c>
      <c r="S139">
        <f>'cylinder load'!U139</f>
        <v>1.8199999999999981</v>
      </c>
      <c r="T139">
        <f>'cylinder load'!V139</f>
        <v>2.0747999999999989</v>
      </c>
      <c r="U139">
        <f t="shared" si="14"/>
        <v>3.743249999999998</v>
      </c>
      <c r="V139">
        <f t="shared" si="15"/>
        <v>2.6670656249999998</v>
      </c>
    </row>
    <row r="140" spans="9:22" x14ac:dyDescent="0.25">
      <c r="I140">
        <f>'cylinder load'!L140</f>
        <v>1.0800000000000005</v>
      </c>
      <c r="J140">
        <f>'cylinder load'!J140</f>
        <v>0.44333333333333336</v>
      </c>
      <c r="K140">
        <f>'cylinder load'!N140</f>
        <v>-18</v>
      </c>
      <c r="L140">
        <f>'cylinder load'!O140</f>
        <v>1.0800000000000005</v>
      </c>
      <c r="M140">
        <f>'cylinder load'!P140</f>
        <v>0.98120000000000107</v>
      </c>
      <c r="N140">
        <f t="shared" si="11"/>
        <v>-11.25</v>
      </c>
      <c r="O140">
        <f t="shared" si="12"/>
        <v>0.67500000000000027</v>
      </c>
      <c r="P140">
        <f t="shared" si="13"/>
        <v>0.61325000000000063</v>
      </c>
      <c r="S140">
        <f>'cylinder load'!U140</f>
        <v>1.820000000000001</v>
      </c>
      <c r="T140">
        <f>'cylinder load'!V140</f>
        <v>1.965600000000002</v>
      </c>
      <c r="U140">
        <f t="shared" si="14"/>
        <v>3.7432500000000029</v>
      </c>
      <c r="V140">
        <f t="shared" si="15"/>
        <v>2.5266937500000028</v>
      </c>
    </row>
    <row r="141" spans="9:22" x14ac:dyDescent="0.25">
      <c r="I141">
        <f>'cylinder load'!L141</f>
        <v>1.0200000000000005</v>
      </c>
      <c r="J141">
        <f>'cylinder load'!J141</f>
        <v>0.44666666666666671</v>
      </c>
      <c r="K141">
        <f>'cylinder load'!N141</f>
        <v>-18</v>
      </c>
      <c r="L141">
        <f>'cylinder load'!O141</f>
        <v>1.0200000000000005</v>
      </c>
      <c r="M141">
        <f>'cylinder load'!P141</f>
        <v>0.98450000000000104</v>
      </c>
      <c r="N141">
        <f t="shared" si="11"/>
        <v>-11.25</v>
      </c>
      <c r="O141">
        <f t="shared" si="12"/>
        <v>0.63750000000000029</v>
      </c>
      <c r="P141">
        <f t="shared" si="13"/>
        <v>0.6153125000000006</v>
      </c>
      <c r="S141">
        <f>'cylinder load'!U141</f>
        <v>1.820000000000001</v>
      </c>
      <c r="T141">
        <f>'cylinder load'!V141</f>
        <v>1.8564000000000018</v>
      </c>
      <c r="U141">
        <f t="shared" si="14"/>
        <v>3.7432499999999997</v>
      </c>
      <c r="V141">
        <f t="shared" si="15"/>
        <v>2.386321875000001</v>
      </c>
    </row>
    <row r="142" spans="9:22" x14ac:dyDescent="0.25">
      <c r="I142">
        <f>'cylinder load'!L142</f>
        <v>0.96000000000000041</v>
      </c>
      <c r="J142">
        <f>'cylinder load'!J142</f>
        <v>0.45</v>
      </c>
      <c r="K142">
        <f>'cylinder load'!N142</f>
        <v>-18</v>
      </c>
      <c r="L142">
        <f>'cylinder load'!O142</f>
        <v>0.96000000000000041</v>
      </c>
      <c r="M142">
        <f>'cylinder load'!P142</f>
        <v>0.98760000000000103</v>
      </c>
      <c r="N142">
        <f t="shared" si="11"/>
        <v>-11.25</v>
      </c>
      <c r="O142">
        <f t="shared" si="12"/>
        <v>0.6000000000000002</v>
      </c>
      <c r="P142">
        <f t="shared" si="13"/>
        <v>0.61725000000000063</v>
      </c>
      <c r="S142">
        <f>'cylinder load'!U142</f>
        <v>1.8199999999999981</v>
      </c>
      <c r="T142">
        <f>'cylinder load'!V142</f>
        <v>1.747199999999999</v>
      </c>
      <c r="U142">
        <f t="shared" si="14"/>
        <v>3.7432499999999984</v>
      </c>
      <c r="V142">
        <f t="shared" si="15"/>
        <v>2.2459499999999997</v>
      </c>
    </row>
    <row r="143" spans="9:22" x14ac:dyDescent="0.25">
      <c r="I143">
        <f>'cylinder load'!L143</f>
        <v>0.90000000000000036</v>
      </c>
      <c r="J143">
        <f>'cylinder load'!J143</f>
        <v>0.45333333333333337</v>
      </c>
      <c r="K143">
        <f>'cylinder load'!N143</f>
        <v>-18</v>
      </c>
      <c r="L143">
        <f>'cylinder load'!O143</f>
        <v>0.90000000000000036</v>
      </c>
      <c r="M143">
        <f>'cylinder load'!P143</f>
        <v>0.99050000000000105</v>
      </c>
      <c r="N143">
        <f t="shared" si="11"/>
        <v>-11.25</v>
      </c>
      <c r="O143">
        <f t="shared" si="12"/>
        <v>0.56250000000000022</v>
      </c>
      <c r="P143">
        <f t="shared" si="13"/>
        <v>0.61906250000000063</v>
      </c>
      <c r="S143">
        <f>'cylinder load'!U143</f>
        <v>1.820000000000001</v>
      </c>
      <c r="T143">
        <f>'cylinder load'!V143</f>
        <v>1.6380000000000015</v>
      </c>
      <c r="U143">
        <f t="shared" si="14"/>
        <v>3.7432500000000024</v>
      </c>
      <c r="V143">
        <f t="shared" si="15"/>
        <v>2.1055781250000023</v>
      </c>
    </row>
    <row r="144" spans="9:22" x14ac:dyDescent="0.25">
      <c r="I144">
        <f>'cylinder load'!L144</f>
        <v>0.8400000000000003</v>
      </c>
      <c r="J144">
        <f>'cylinder load'!J144</f>
        <v>0.45666666666666672</v>
      </c>
      <c r="K144">
        <f>'cylinder load'!N144</f>
        <v>-18</v>
      </c>
      <c r="L144">
        <f>'cylinder load'!O144</f>
        <v>0.8400000000000003</v>
      </c>
      <c r="M144">
        <f>'cylinder load'!P144</f>
        <v>0.99320000000000108</v>
      </c>
      <c r="N144">
        <f t="shared" si="11"/>
        <v>-11.25</v>
      </c>
      <c r="O144">
        <f t="shared" si="12"/>
        <v>0.52500000000000013</v>
      </c>
      <c r="P144">
        <f t="shared" si="13"/>
        <v>0.62075000000000069</v>
      </c>
      <c r="S144">
        <f>'cylinder load'!U144</f>
        <v>1.820000000000001</v>
      </c>
      <c r="T144">
        <f>'cylinder load'!V144</f>
        <v>1.5288000000000013</v>
      </c>
      <c r="U144">
        <f t="shared" si="14"/>
        <v>3.7432500000000002</v>
      </c>
      <c r="V144">
        <f t="shared" si="15"/>
        <v>1.9652062500000005</v>
      </c>
    </row>
    <row r="145" spans="9:22" x14ac:dyDescent="0.25">
      <c r="I145">
        <f>'cylinder load'!L145</f>
        <v>0.78000000000000025</v>
      </c>
      <c r="J145">
        <f>'cylinder load'!J145</f>
        <v>0.46</v>
      </c>
      <c r="K145">
        <f>'cylinder load'!N145</f>
        <v>-18</v>
      </c>
      <c r="L145">
        <f>'cylinder load'!O145</f>
        <v>0.78000000000000025</v>
      </c>
      <c r="M145">
        <f>'cylinder load'!P145</f>
        <v>0.99570000000000114</v>
      </c>
      <c r="N145">
        <f t="shared" si="11"/>
        <v>-11.25</v>
      </c>
      <c r="O145">
        <f t="shared" si="12"/>
        <v>0.48750000000000016</v>
      </c>
      <c r="P145">
        <f t="shared" si="13"/>
        <v>0.62231250000000071</v>
      </c>
      <c r="S145">
        <f>'cylinder load'!U145</f>
        <v>1.8199999999999981</v>
      </c>
      <c r="T145">
        <f>'cylinder load'!V145</f>
        <v>1.4195999999999989</v>
      </c>
      <c r="U145">
        <f t="shared" si="14"/>
        <v>3.743249999999998</v>
      </c>
      <c r="V145">
        <f t="shared" si="15"/>
        <v>1.8248343749999996</v>
      </c>
    </row>
    <row r="146" spans="9:22" x14ac:dyDescent="0.25">
      <c r="I146">
        <f>'cylinder load'!L146</f>
        <v>0.7200000000000002</v>
      </c>
      <c r="J146">
        <f>'cylinder load'!J146</f>
        <v>0.46333333333333337</v>
      </c>
      <c r="K146">
        <f>'cylinder load'!N146</f>
        <v>-18</v>
      </c>
      <c r="L146">
        <f>'cylinder load'!O146</f>
        <v>0.7200000000000002</v>
      </c>
      <c r="M146">
        <f>'cylinder load'!P146</f>
        <v>0.99800000000000111</v>
      </c>
      <c r="N146">
        <f t="shared" si="11"/>
        <v>-11.25</v>
      </c>
      <c r="O146">
        <f t="shared" si="12"/>
        <v>0.45000000000000012</v>
      </c>
      <c r="P146">
        <f t="shared" si="13"/>
        <v>0.62375000000000069</v>
      </c>
      <c r="S146">
        <f>'cylinder load'!U146</f>
        <v>1.820000000000001</v>
      </c>
      <c r="T146">
        <f>'cylinder load'!V146</f>
        <v>1.3104000000000011</v>
      </c>
      <c r="U146">
        <f t="shared" si="14"/>
        <v>3.7432499999999997</v>
      </c>
      <c r="V146">
        <f t="shared" si="15"/>
        <v>1.6844625000000004</v>
      </c>
    </row>
    <row r="147" spans="9:22" x14ac:dyDescent="0.25">
      <c r="I147">
        <f>'cylinder load'!L147</f>
        <v>0.66000000000000014</v>
      </c>
      <c r="J147">
        <f>'cylinder load'!J147</f>
        <v>0.46666666666666667</v>
      </c>
      <c r="K147">
        <f>'cylinder load'!N147</f>
        <v>-18</v>
      </c>
      <c r="L147">
        <f>'cylinder load'!O147</f>
        <v>0.66000000000000014</v>
      </c>
      <c r="M147">
        <f>'cylinder load'!P147</f>
        <v>1.0001000000000011</v>
      </c>
      <c r="N147">
        <f t="shared" si="11"/>
        <v>-11.25</v>
      </c>
      <c r="O147">
        <f t="shared" si="12"/>
        <v>0.41250000000000009</v>
      </c>
      <c r="P147">
        <f t="shared" si="13"/>
        <v>0.62506250000000063</v>
      </c>
      <c r="S147">
        <f>'cylinder load'!U147</f>
        <v>1.8199999999999981</v>
      </c>
      <c r="T147">
        <f>'cylinder load'!V147</f>
        <v>1.2011999999999989</v>
      </c>
      <c r="U147">
        <f t="shared" si="14"/>
        <v>3.743249999999998</v>
      </c>
      <c r="V147">
        <f t="shared" si="15"/>
        <v>1.5440906249999995</v>
      </c>
    </row>
    <row r="148" spans="9:22" x14ac:dyDescent="0.25">
      <c r="I148">
        <f>'cylinder load'!L148</f>
        <v>0.60000000000000009</v>
      </c>
      <c r="J148">
        <f>'cylinder load'!J148</f>
        <v>0.47000000000000003</v>
      </c>
      <c r="K148">
        <f>'cylinder load'!N148</f>
        <v>-18</v>
      </c>
      <c r="L148">
        <f>'cylinder load'!O148</f>
        <v>0.60000000000000009</v>
      </c>
      <c r="M148">
        <f>'cylinder load'!P148</f>
        <v>1.0020000000000011</v>
      </c>
      <c r="N148">
        <f t="shared" si="11"/>
        <v>-11.25</v>
      </c>
      <c r="O148">
        <f t="shared" si="12"/>
        <v>0.37500000000000006</v>
      </c>
      <c r="P148">
        <f t="shared" si="13"/>
        <v>0.62625000000000064</v>
      </c>
      <c r="S148">
        <f>'cylinder load'!U148</f>
        <v>1.820000000000001</v>
      </c>
      <c r="T148">
        <f>'cylinder load'!V148</f>
        <v>1.0920000000000007</v>
      </c>
      <c r="U148">
        <f t="shared" si="14"/>
        <v>3.7432500000000024</v>
      </c>
      <c r="V148">
        <f t="shared" si="15"/>
        <v>1.403718750000001</v>
      </c>
    </row>
    <row r="149" spans="9:22" x14ac:dyDescent="0.25">
      <c r="I149">
        <f>'cylinder load'!L149</f>
        <v>0.54</v>
      </c>
      <c r="J149">
        <f>'cylinder load'!J149</f>
        <v>0.47333333333333338</v>
      </c>
      <c r="K149">
        <f>'cylinder load'!N149</f>
        <v>-18</v>
      </c>
      <c r="L149">
        <f>'cylinder load'!O149</f>
        <v>0.54</v>
      </c>
      <c r="M149">
        <f>'cylinder load'!P149</f>
        <v>1.0037000000000011</v>
      </c>
      <c r="N149">
        <f t="shared" si="11"/>
        <v>-11.25</v>
      </c>
      <c r="O149">
        <f t="shared" si="12"/>
        <v>0.33750000000000002</v>
      </c>
      <c r="P149">
        <f t="shared" si="13"/>
        <v>0.62731250000000072</v>
      </c>
      <c r="S149">
        <f>'cylinder load'!U149</f>
        <v>1.820000000000001</v>
      </c>
      <c r="T149">
        <f>'cylinder load'!V149</f>
        <v>0.98280000000000056</v>
      </c>
      <c r="U149">
        <f t="shared" si="14"/>
        <v>3.7432499999999997</v>
      </c>
      <c r="V149">
        <f t="shared" si="15"/>
        <v>1.2633468750000001</v>
      </c>
    </row>
    <row r="150" spans="9:22" x14ac:dyDescent="0.25">
      <c r="I150">
        <f>'cylinder load'!L150</f>
        <v>0.48000000000000004</v>
      </c>
      <c r="J150">
        <f>'cylinder load'!J150</f>
        <v>0.47666666666666668</v>
      </c>
      <c r="K150">
        <f>'cylinder load'!N150</f>
        <v>-18</v>
      </c>
      <c r="L150">
        <f>'cylinder load'!O150</f>
        <v>0.48000000000000004</v>
      </c>
      <c r="M150">
        <f>'cylinder load'!P150</f>
        <v>1.0052000000000012</v>
      </c>
      <c r="N150">
        <f t="shared" si="11"/>
        <v>-11.25</v>
      </c>
      <c r="O150">
        <f t="shared" si="12"/>
        <v>0.3</v>
      </c>
      <c r="P150">
        <f t="shared" si="13"/>
        <v>0.62825000000000075</v>
      </c>
      <c r="S150">
        <f>'cylinder load'!U150</f>
        <v>1.8199999999999981</v>
      </c>
      <c r="T150">
        <f>'cylinder load'!V150</f>
        <v>0.87359999999999915</v>
      </c>
      <c r="U150">
        <f t="shared" si="14"/>
        <v>3.7432499999999984</v>
      </c>
      <c r="V150">
        <f t="shared" si="15"/>
        <v>1.1229749999999994</v>
      </c>
    </row>
    <row r="151" spans="9:22" x14ac:dyDescent="0.25">
      <c r="I151">
        <f>'cylinder load'!L151</f>
        <v>0.42000000000000004</v>
      </c>
      <c r="J151">
        <f>'cylinder load'!J151</f>
        <v>0.48000000000000004</v>
      </c>
      <c r="K151">
        <f>'cylinder load'!N151</f>
        <v>-18</v>
      </c>
      <c r="L151">
        <f>'cylinder load'!O151</f>
        <v>0.42000000000000004</v>
      </c>
      <c r="M151">
        <f>'cylinder load'!P151</f>
        <v>1.0065000000000013</v>
      </c>
      <c r="N151">
        <f t="shared" si="11"/>
        <v>-11.25</v>
      </c>
      <c r="O151">
        <f t="shared" si="12"/>
        <v>0.26250000000000001</v>
      </c>
      <c r="P151">
        <f t="shared" si="13"/>
        <v>0.62906250000000075</v>
      </c>
      <c r="S151">
        <f>'cylinder load'!U151</f>
        <v>1.8200000000000012</v>
      </c>
      <c r="T151">
        <f>'cylinder load'!V151</f>
        <v>0.76440000000000052</v>
      </c>
      <c r="U151">
        <f t="shared" si="14"/>
        <v>3.7432500000000002</v>
      </c>
      <c r="V151">
        <f t="shared" si="15"/>
        <v>0.98260312500000013</v>
      </c>
    </row>
    <row r="152" spans="9:22" x14ac:dyDescent="0.25">
      <c r="I152">
        <f>'cylinder load'!L152</f>
        <v>0.36000000000000004</v>
      </c>
      <c r="J152">
        <f>'cylinder load'!J152</f>
        <v>0.48333333333333334</v>
      </c>
      <c r="K152">
        <f>'cylinder load'!N152</f>
        <v>-18</v>
      </c>
      <c r="L152">
        <f>'cylinder load'!O152</f>
        <v>0.36000000000000004</v>
      </c>
      <c r="M152">
        <f>'cylinder load'!P152</f>
        <v>1.0076000000000014</v>
      </c>
      <c r="N152">
        <f t="shared" si="11"/>
        <v>-11.25</v>
      </c>
      <c r="O152">
        <f t="shared" si="12"/>
        <v>0.22500000000000001</v>
      </c>
      <c r="P152">
        <f t="shared" si="13"/>
        <v>0.62975000000000081</v>
      </c>
      <c r="S152">
        <f>'cylinder load'!U152</f>
        <v>1.8199999999999981</v>
      </c>
      <c r="T152">
        <f>'cylinder load'!V152</f>
        <v>0.65519999999999934</v>
      </c>
      <c r="U152">
        <f t="shared" si="14"/>
        <v>3.7432499999999984</v>
      </c>
      <c r="V152">
        <f t="shared" si="15"/>
        <v>0.84223124999999965</v>
      </c>
    </row>
    <row r="153" spans="9:22" x14ac:dyDescent="0.25">
      <c r="I153">
        <f>'cylinder load'!L153</f>
        <v>0.30000000000000004</v>
      </c>
      <c r="J153">
        <f>'cylinder load'!J153</f>
        <v>0.48666666666666669</v>
      </c>
      <c r="K153">
        <f>'cylinder load'!N153</f>
        <v>-18</v>
      </c>
      <c r="L153">
        <f>'cylinder load'!O153</f>
        <v>0.30000000000000004</v>
      </c>
      <c r="M153">
        <f>'cylinder load'!P153</f>
        <v>1.0085000000000013</v>
      </c>
      <c r="N153">
        <f t="shared" si="11"/>
        <v>-11.25</v>
      </c>
      <c r="O153">
        <f t="shared" si="12"/>
        <v>0.18750000000000003</v>
      </c>
      <c r="P153">
        <f t="shared" si="13"/>
        <v>0.63031250000000072</v>
      </c>
      <c r="S153">
        <f>'cylinder load'!U153</f>
        <v>1.8200000000000012</v>
      </c>
      <c r="T153">
        <f>'cylinder load'!V153</f>
        <v>0.54600000000000048</v>
      </c>
      <c r="U153">
        <f t="shared" si="14"/>
        <v>3.7432500000000033</v>
      </c>
      <c r="V153">
        <f t="shared" si="15"/>
        <v>0.70185937500000073</v>
      </c>
    </row>
    <row r="154" spans="9:22" x14ac:dyDescent="0.25">
      <c r="I154">
        <f>'cylinder load'!L154</f>
        <v>0.24000000000000005</v>
      </c>
      <c r="J154">
        <f>'cylinder load'!J154</f>
        <v>0.49000000000000005</v>
      </c>
      <c r="K154">
        <f>'cylinder load'!N154</f>
        <v>-18</v>
      </c>
      <c r="L154">
        <f>'cylinder load'!O154</f>
        <v>0.24000000000000005</v>
      </c>
      <c r="M154">
        <f>'cylinder load'!P154</f>
        <v>1.0092000000000012</v>
      </c>
      <c r="N154">
        <f t="shared" si="11"/>
        <v>-11.25</v>
      </c>
      <c r="O154">
        <f t="shared" si="12"/>
        <v>0.15000000000000002</v>
      </c>
      <c r="P154">
        <f t="shared" si="13"/>
        <v>0.6307500000000007</v>
      </c>
      <c r="S154">
        <f>'cylinder load'!U154</f>
        <v>1.8200000000000012</v>
      </c>
      <c r="T154">
        <f>'cylinder load'!V154</f>
        <v>0.43680000000000035</v>
      </c>
      <c r="U154">
        <f t="shared" si="14"/>
        <v>3.7432500000000006</v>
      </c>
      <c r="V154">
        <f t="shared" si="15"/>
        <v>0.56148750000000014</v>
      </c>
    </row>
    <row r="155" spans="9:22" x14ac:dyDescent="0.25">
      <c r="I155">
        <f>'cylinder load'!L155</f>
        <v>0.18000000000000005</v>
      </c>
      <c r="J155">
        <f>'cylinder load'!J155</f>
        <v>0.49333333333333335</v>
      </c>
      <c r="K155">
        <f>'cylinder load'!N155</f>
        <v>-18</v>
      </c>
      <c r="L155">
        <f>'cylinder load'!O155</f>
        <v>0.18000000000000005</v>
      </c>
      <c r="M155">
        <f>'cylinder load'!P155</f>
        <v>1.0097000000000012</v>
      </c>
      <c r="N155">
        <f t="shared" si="11"/>
        <v>-11.25</v>
      </c>
      <c r="O155">
        <f t="shared" si="12"/>
        <v>0.11250000000000003</v>
      </c>
      <c r="P155">
        <f t="shared" si="13"/>
        <v>0.63106250000000064</v>
      </c>
      <c r="S155">
        <f>'cylinder load'!U155</f>
        <v>1.8199999999999981</v>
      </c>
      <c r="T155">
        <f>'cylinder load'!V155</f>
        <v>0.32759999999999972</v>
      </c>
      <c r="U155">
        <f t="shared" si="14"/>
        <v>3.7432499999999984</v>
      </c>
      <c r="V155">
        <f t="shared" si="15"/>
        <v>0.42111562499999994</v>
      </c>
    </row>
    <row r="156" spans="9:22" x14ac:dyDescent="0.25">
      <c r="I156">
        <f>'cylinder load'!L156</f>
        <v>0.12000000000000005</v>
      </c>
      <c r="J156">
        <f>'cylinder load'!J156</f>
        <v>0.4966666666666667</v>
      </c>
      <c r="K156">
        <f>'cylinder load'!N156</f>
        <v>-18</v>
      </c>
      <c r="L156">
        <f>'cylinder load'!O156</f>
        <v>0.12000000000000005</v>
      </c>
      <c r="M156">
        <f>'cylinder load'!P156</f>
        <v>1.0100000000000011</v>
      </c>
      <c r="N156">
        <f t="shared" si="11"/>
        <v>-11.25</v>
      </c>
      <c r="O156">
        <f t="shared" si="12"/>
        <v>7.5000000000000025E-2</v>
      </c>
      <c r="P156">
        <f t="shared" si="13"/>
        <v>0.63125000000000064</v>
      </c>
      <c r="S156">
        <f>'cylinder load'!U156</f>
        <v>1.8200000000000012</v>
      </c>
      <c r="T156">
        <f>'cylinder load'!V156</f>
        <v>0.21840000000000023</v>
      </c>
      <c r="U156">
        <f t="shared" si="14"/>
        <v>3.7432500000000006</v>
      </c>
      <c r="V156">
        <f t="shared" si="15"/>
        <v>0.28074375000000013</v>
      </c>
    </row>
    <row r="157" spans="9:22" x14ac:dyDescent="0.25">
      <c r="I157">
        <f>'cylinder load'!L157</f>
        <v>6.0000000000000046E-2</v>
      </c>
      <c r="J157">
        <f>'cylinder load'!J157</f>
        <v>0.5</v>
      </c>
      <c r="K157">
        <f>'cylinder load'!N157</f>
        <v>-18</v>
      </c>
      <c r="L157">
        <f>'cylinder load'!O157</f>
        <v>6.0000000000000046E-2</v>
      </c>
      <c r="M157">
        <f>'cylinder load'!P157</f>
        <v>1.0101000000000011</v>
      </c>
      <c r="N157">
        <f t="shared" si="11"/>
        <v>-11.25</v>
      </c>
      <c r="O157">
        <f t="shared" si="12"/>
        <v>3.7500000000000026E-2</v>
      </c>
      <c r="P157">
        <f t="shared" si="13"/>
        <v>0.63131250000000061</v>
      </c>
      <c r="S157">
        <f>'cylinder load'!U157</f>
        <v>1.8199999999999981</v>
      </c>
      <c r="T157">
        <f>'cylinder load'!V157</f>
        <v>0.10919999999999996</v>
      </c>
      <c r="U157">
        <f t="shared" si="14"/>
        <v>3.9131249999999973</v>
      </c>
      <c r="V157">
        <f t="shared" si="15"/>
        <v>0.14674218750000001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AC32-4F21-40CC-B027-1CB272B04092}">
  <dimension ref="B4:AR157"/>
  <sheetViews>
    <sheetView tabSelected="1" topLeftCell="Y1" zoomScale="70" zoomScaleNormal="70" workbookViewId="0">
      <selection activeCell="AE53" sqref="AE53"/>
    </sheetView>
  </sheetViews>
  <sheetFormatPr defaultRowHeight="15" x14ac:dyDescent="0.25"/>
  <cols>
    <col min="3" max="3" width="13.42578125" bestFit="1" customWidth="1"/>
    <col min="4" max="5" width="18.85546875" bestFit="1" customWidth="1"/>
    <col min="11" max="11" width="18.85546875" bestFit="1" customWidth="1"/>
    <col min="12" max="12" width="11.7109375" bestFit="1" customWidth="1"/>
    <col min="14" max="14" width="18.85546875" bestFit="1" customWidth="1"/>
    <col min="15" max="15" width="11.7109375" bestFit="1" customWidth="1"/>
    <col min="19" max="19" width="12.28515625" bestFit="1" customWidth="1"/>
    <col min="20" max="20" width="13.28515625" bestFit="1" customWidth="1"/>
    <col min="21" max="21" width="12.28515625" bestFit="1" customWidth="1"/>
    <col min="22" max="22" width="13.28515625" bestFit="1" customWidth="1"/>
    <col min="36" max="36" width="16.140625" bestFit="1" customWidth="1"/>
    <col min="37" max="37" width="13.7109375" bestFit="1" customWidth="1"/>
    <col min="38" max="38" width="10.7109375" bestFit="1" customWidth="1"/>
    <col min="39" max="39" width="13.7109375" bestFit="1" customWidth="1"/>
    <col min="40" max="40" width="26.7109375" bestFit="1" customWidth="1"/>
    <col min="41" max="41" width="13.28515625" bestFit="1" customWidth="1"/>
    <col min="42" max="42" width="17.42578125" bestFit="1" customWidth="1"/>
    <col min="43" max="43" width="13.28515625" bestFit="1" customWidth="1"/>
    <col min="44" max="44" width="16.140625" bestFit="1" customWidth="1"/>
  </cols>
  <sheetData>
    <row r="4" spans="9:22" x14ac:dyDescent="0.25">
      <c r="I4" s="5"/>
      <c r="K4" s="5" t="str">
        <f>'gear reducer'!K4</f>
        <v>KINEMATICS</v>
      </c>
      <c r="S4" s="5" t="str">
        <f>'gear reducer'!S4</f>
        <v>DYNAMICS</v>
      </c>
    </row>
    <row r="5" spans="9:22" x14ac:dyDescent="0.25">
      <c r="K5" t="str">
        <f>'gear reducer'!K5</f>
        <v>OUTPUT</v>
      </c>
      <c r="N5" t="str">
        <f>'gear reducer'!N5</f>
        <v>INPUT</v>
      </c>
      <c r="S5" t="str">
        <f>'gear reducer'!S5</f>
        <v>OUTPUT</v>
      </c>
      <c r="U5" t="str">
        <f>'gear reducer'!U5</f>
        <v>INPUT</v>
      </c>
    </row>
    <row r="6" spans="9:22" x14ac:dyDescent="0.25">
      <c r="I6" t="str">
        <f>'gear reducer'!I6</f>
        <v>index</v>
      </c>
      <c r="J6" t="str">
        <f>'gear reducer'!J6</f>
        <v>time</v>
      </c>
      <c r="K6" s="7" t="str">
        <f>'gear reducer'!K6</f>
        <v>acceleration [rad/s2]</v>
      </c>
      <c r="L6" s="7" t="str">
        <f>'gear reducer'!L6</f>
        <v>speed[rad/s]</v>
      </c>
      <c r="M6" s="7" t="str">
        <f>'gear reducer'!M6</f>
        <v>position [rads]</v>
      </c>
      <c r="N6" s="10" t="str">
        <f>'gear reducer'!N6</f>
        <v>acceleration [rad/s2]</v>
      </c>
      <c r="O6" s="10" t="str">
        <f>'gear reducer'!O6</f>
        <v>speed[rad/s]</v>
      </c>
      <c r="P6" s="10" t="str">
        <f>'gear reducer'!P6</f>
        <v>position [rads]</v>
      </c>
      <c r="S6" s="8" t="str">
        <f>'gear reducer'!S6</f>
        <v>torque [N/m]</v>
      </c>
      <c r="T6" s="8" t="str">
        <f>'gear reducer'!T6</f>
        <v>Power</v>
      </c>
      <c r="U6" s="10" t="str">
        <f>'gear reducer'!U6</f>
        <v>torque [N/m]</v>
      </c>
      <c r="V6" s="10" t="str">
        <f>'gear reducer'!V6</f>
        <v>Power</v>
      </c>
    </row>
    <row r="7" spans="9:22" x14ac:dyDescent="0.25">
      <c r="I7">
        <f>'gear reducer'!I7</f>
        <v>0</v>
      </c>
      <c r="J7">
        <f>'gear reducer'!J7</f>
        <v>0</v>
      </c>
      <c r="K7">
        <f>'gear reducer'!N7</f>
        <v>11.25</v>
      </c>
      <c r="L7">
        <f>'gear reducer'!O7</f>
        <v>0</v>
      </c>
      <c r="M7">
        <f>'gear reducer'!P7</f>
        <v>0</v>
      </c>
      <c r="N7">
        <f>K7</f>
        <v>11.25</v>
      </c>
      <c r="O7">
        <f>L7</f>
        <v>0</v>
      </c>
      <c r="P7">
        <f>M7</f>
        <v>0</v>
      </c>
      <c r="S7">
        <f>'gear reducer'!U7</f>
        <v>4.6567499999999997</v>
      </c>
      <c r="T7">
        <f>'gear reducer'!V7</f>
        <v>0</v>
      </c>
      <c r="U7">
        <f>+$C$40*S7</f>
        <v>4.6567499999999997</v>
      </c>
      <c r="V7">
        <f>U7*O7</f>
        <v>0</v>
      </c>
    </row>
    <row r="8" spans="9:22" x14ac:dyDescent="0.25">
      <c r="I8">
        <f>'gear reducer'!I8</f>
        <v>6.0000000000000005E-2</v>
      </c>
      <c r="J8">
        <f>'gear reducer'!J8</f>
        <v>3.3333333333333335E-3</v>
      </c>
      <c r="K8">
        <f>'gear reducer'!N8</f>
        <v>11.25</v>
      </c>
      <c r="L8">
        <f>'gear reducer'!O8</f>
        <v>3.7499999999999999E-2</v>
      </c>
      <c r="M8">
        <f>'gear reducer'!P8</f>
        <v>1.875E-4</v>
      </c>
      <c r="N8">
        <f t="shared" ref="N8:N71" si="0">K8</f>
        <v>11.25</v>
      </c>
      <c r="O8">
        <f t="shared" ref="O8:O71" si="1">L8</f>
        <v>3.7499999999999999E-2</v>
      </c>
      <c r="P8">
        <f t="shared" ref="P8:P71" si="2">M8</f>
        <v>1.875E-4</v>
      </c>
      <c r="S8">
        <f>'gear reducer'!U8</f>
        <v>4.6567499999999997</v>
      </c>
      <c r="T8">
        <f>'gear reducer'!V8</f>
        <v>0.174628125</v>
      </c>
      <c r="U8">
        <f>$D$46*((O8-O7)/(J8-J7)) +$C$40*S8</f>
        <v>4.7120999999999995</v>
      </c>
      <c r="V8">
        <f t="shared" ref="V8:V71" si="3">U8*O8</f>
        <v>0.17670374999999997</v>
      </c>
    </row>
    <row r="9" spans="9:22" x14ac:dyDescent="0.25">
      <c r="I9">
        <f>'gear reducer'!I9</f>
        <v>0.12000000000000001</v>
      </c>
      <c r="J9">
        <f>'gear reducer'!J9</f>
        <v>6.6666666666666671E-3</v>
      </c>
      <c r="K9">
        <f>'gear reducer'!N9</f>
        <v>11.25</v>
      </c>
      <c r="L9">
        <f>'gear reducer'!O9</f>
        <v>7.4999999999999997E-2</v>
      </c>
      <c r="M9">
        <f>'gear reducer'!P9</f>
        <v>5.0000000000000001E-4</v>
      </c>
      <c r="N9">
        <f t="shared" si="0"/>
        <v>11.25</v>
      </c>
      <c r="O9">
        <f t="shared" si="1"/>
        <v>7.4999999999999997E-2</v>
      </c>
      <c r="P9">
        <f t="shared" si="2"/>
        <v>5.0000000000000001E-4</v>
      </c>
      <c r="S9">
        <f>'gear reducer'!U9</f>
        <v>4.6567499999999997</v>
      </c>
      <c r="T9">
        <f>'gear reducer'!V9</f>
        <v>0.34925624999999999</v>
      </c>
      <c r="U9">
        <f t="shared" ref="U9:U72" si="4">$D$46*((O9-O8)/(J9-J8)) +$C$40*S9</f>
        <v>4.7120999999999995</v>
      </c>
      <c r="V9">
        <f t="shared" si="3"/>
        <v>0.35340749999999993</v>
      </c>
    </row>
    <row r="10" spans="9:22" x14ac:dyDescent="0.25">
      <c r="I10">
        <f>'gear reducer'!I10</f>
        <v>0.18000000000000002</v>
      </c>
      <c r="J10">
        <f>'gear reducer'!J10</f>
        <v>0.01</v>
      </c>
      <c r="K10">
        <f>'gear reducer'!N10</f>
        <v>11.25</v>
      </c>
      <c r="L10">
        <f>'gear reducer'!O10</f>
        <v>0.1125</v>
      </c>
      <c r="M10">
        <f>'gear reducer'!P10</f>
        <v>9.3750000000000007E-4</v>
      </c>
      <c r="N10">
        <f t="shared" si="0"/>
        <v>11.25</v>
      </c>
      <c r="O10">
        <f t="shared" si="1"/>
        <v>0.1125</v>
      </c>
      <c r="P10">
        <f t="shared" si="2"/>
        <v>9.3750000000000007E-4</v>
      </c>
      <c r="S10">
        <f>'gear reducer'!U10</f>
        <v>4.6567500000000006</v>
      </c>
      <c r="T10">
        <f>'gear reducer'!V10</f>
        <v>0.52388437500000007</v>
      </c>
      <c r="U10">
        <f t="shared" si="4"/>
        <v>4.7121000000000004</v>
      </c>
      <c r="V10">
        <f t="shared" si="3"/>
        <v>0.53011125000000003</v>
      </c>
    </row>
    <row r="11" spans="9:22" x14ac:dyDescent="0.25">
      <c r="I11">
        <f>'gear reducer'!I11</f>
        <v>0.24000000000000002</v>
      </c>
      <c r="J11">
        <f>'gear reducer'!J11</f>
        <v>1.3333333333333334E-2</v>
      </c>
      <c r="K11">
        <f>'gear reducer'!N11</f>
        <v>11.25</v>
      </c>
      <c r="L11">
        <f>'gear reducer'!O11</f>
        <v>0.15</v>
      </c>
      <c r="M11">
        <f>'gear reducer'!P11</f>
        <v>1.5E-3</v>
      </c>
      <c r="N11">
        <f t="shared" si="0"/>
        <v>11.25</v>
      </c>
      <c r="O11">
        <f t="shared" si="1"/>
        <v>0.15</v>
      </c>
      <c r="P11">
        <f t="shared" si="2"/>
        <v>1.5E-3</v>
      </c>
      <c r="S11">
        <f>'gear reducer'!U11</f>
        <v>4.6567499999999997</v>
      </c>
      <c r="T11">
        <f>'gear reducer'!V11</f>
        <v>0.69851249999999998</v>
      </c>
      <c r="U11">
        <f t="shared" si="4"/>
        <v>4.7120999999999995</v>
      </c>
      <c r="V11">
        <f t="shared" si="3"/>
        <v>0.70681499999999986</v>
      </c>
    </row>
    <row r="12" spans="9:22" x14ac:dyDescent="0.25">
      <c r="I12">
        <f>'gear reducer'!I12</f>
        <v>0.30000000000000004</v>
      </c>
      <c r="J12">
        <f>'gear reducer'!J12</f>
        <v>1.6666666666666666E-2</v>
      </c>
      <c r="K12">
        <f>'gear reducer'!N12</f>
        <v>11.25</v>
      </c>
      <c r="L12">
        <f>'gear reducer'!O12</f>
        <v>0.18750000000000003</v>
      </c>
      <c r="M12">
        <f>'gear reducer'!P12</f>
        <v>2.1874999999999998E-3</v>
      </c>
      <c r="N12">
        <f t="shared" si="0"/>
        <v>11.25</v>
      </c>
      <c r="O12">
        <f t="shared" si="1"/>
        <v>0.18750000000000003</v>
      </c>
      <c r="P12">
        <f t="shared" si="2"/>
        <v>2.1874999999999998E-3</v>
      </c>
      <c r="S12">
        <f>'gear reducer'!U12</f>
        <v>4.6567500000000006</v>
      </c>
      <c r="T12">
        <f>'gear reducer'!V12</f>
        <v>0.87314062500000023</v>
      </c>
      <c r="U12">
        <f t="shared" si="4"/>
        <v>4.7121000000000004</v>
      </c>
      <c r="V12">
        <f t="shared" si="3"/>
        <v>0.88351875000000024</v>
      </c>
    </row>
    <row r="13" spans="9:22" x14ac:dyDescent="0.25">
      <c r="I13">
        <f>'gear reducer'!I13</f>
        <v>0.36000000000000004</v>
      </c>
      <c r="J13">
        <f>'gear reducer'!J13</f>
        <v>0.02</v>
      </c>
      <c r="K13">
        <f>'gear reducer'!N13</f>
        <v>11.25</v>
      </c>
      <c r="L13">
        <f>'gear reducer'!O13</f>
        <v>0.22500000000000001</v>
      </c>
      <c r="M13">
        <f>'gear reducer'!P13</f>
        <v>3.0000000000000001E-3</v>
      </c>
      <c r="N13">
        <f t="shared" si="0"/>
        <v>11.25</v>
      </c>
      <c r="O13">
        <f t="shared" si="1"/>
        <v>0.22500000000000001</v>
      </c>
      <c r="P13">
        <f t="shared" si="2"/>
        <v>3.0000000000000001E-3</v>
      </c>
      <c r="S13">
        <f>'gear reducer'!U13</f>
        <v>4.6567499999999997</v>
      </c>
      <c r="T13">
        <f>'gear reducer'!V13</f>
        <v>1.0477687499999999</v>
      </c>
      <c r="U13">
        <f t="shared" si="4"/>
        <v>4.7120999999999995</v>
      </c>
      <c r="V13">
        <f t="shared" si="3"/>
        <v>1.0602224999999998</v>
      </c>
    </row>
    <row r="14" spans="9:22" x14ac:dyDescent="0.25">
      <c r="I14">
        <f>'gear reducer'!I14</f>
        <v>0.42000000000000004</v>
      </c>
      <c r="J14">
        <f>'gear reducer'!J14</f>
        <v>2.3333333333333334E-2</v>
      </c>
      <c r="K14">
        <f>'gear reducer'!N14</f>
        <v>11.25</v>
      </c>
      <c r="L14">
        <f>'gear reducer'!O14</f>
        <v>0.26250000000000001</v>
      </c>
      <c r="M14">
        <f>'gear reducer'!P14</f>
        <v>3.9375E-3</v>
      </c>
      <c r="N14">
        <f t="shared" si="0"/>
        <v>11.25</v>
      </c>
      <c r="O14">
        <f t="shared" si="1"/>
        <v>0.26250000000000001</v>
      </c>
      <c r="P14">
        <f t="shared" si="2"/>
        <v>3.9375E-3</v>
      </c>
      <c r="S14">
        <f>'gear reducer'!U14</f>
        <v>4.6567499999999988</v>
      </c>
      <c r="T14">
        <f>'gear reducer'!V14</f>
        <v>1.2223968749999998</v>
      </c>
      <c r="U14">
        <f t="shared" si="4"/>
        <v>4.7120999999999986</v>
      </c>
      <c r="V14">
        <f t="shared" si="3"/>
        <v>1.2369262499999998</v>
      </c>
    </row>
    <row r="15" spans="9:22" x14ac:dyDescent="0.25">
      <c r="I15">
        <f>'gear reducer'!I15</f>
        <v>0.48000000000000004</v>
      </c>
      <c r="J15">
        <f>'gear reducer'!J15</f>
        <v>2.6666666666666668E-2</v>
      </c>
      <c r="K15">
        <f>'gear reducer'!N15</f>
        <v>11.25</v>
      </c>
      <c r="L15">
        <f>'gear reducer'!O15</f>
        <v>0.3</v>
      </c>
      <c r="M15">
        <f>'gear reducer'!P15</f>
        <v>5.0000000000000001E-3</v>
      </c>
      <c r="N15">
        <f t="shared" si="0"/>
        <v>11.25</v>
      </c>
      <c r="O15">
        <f t="shared" si="1"/>
        <v>0.3</v>
      </c>
      <c r="P15">
        <f t="shared" si="2"/>
        <v>5.0000000000000001E-3</v>
      </c>
      <c r="S15">
        <f>'gear reducer'!U15</f>
        <v>4.6567499999999997</v>
      </c>
      <c r="T15">
        <f>'gear reducer'!V15</f>
        <v>1.397025</v>
      </c>
      <c r="U15">
        <f t="shared" si="4"/>
        <v>4.7120999999999995</v>
      </c>
      <c r="V15">
        <f t="shared" si="3"/>
        <v>1.4136299999999997</v>
      </c>
    </row>
    <row r="16" spans="9:22" x14ac:dyDescent="0.25">
      <c r="I16">
        <f>'gear reducer'!I16</f>
        <v>0.54</v>
      </c>
      <c r="J16">
        <f>'gear reducer'!J16</f>
        <v>3.0000000000000002E-2</v>
      </c>
      <c r="K16">
        <f>'gear reducer'!N16</f>
        <v>11.25</v>
      </c>
      <c r="L16">
        <f>'gear reducer'!O16</f>
        <v>0.33750000000000002</v>
      </c>
      <c r="M16">
        <f>'gear reducer'!P16</f>
        <v>6.1874999999999994E-3</v>
      </c>
      <c r="N16">
        <f t="shared" si="0"/>
        <v>11.25</v>
      </c>
      <c r="O16">
        <f t="shared" si="1"/>
        <v>0.33750000000000002</v>
      </c>
      <c r="P16">
        <f t="shared" si="2"/>
        <v>6.1874999999999994E-3</v>
      </c>
      <c r="S16">
        <f>'gear reducer'!U16</f>
        <v>4.6567499999999997</v>
      </c>
      <c r="T16">
        <f>'gear reducer'!V16</f>
        <v>1.5716531250000001</v>
      </c>
      <c r="U16">
        <f t="shared" si="4"/>
        <v>4.7120999999999995</v>
      </c>
      <c r="V16">
        <f t="shared" si="3"/>
        <v>1.5903337499999999</v>
      </c>
    </row>
    <row r="17" spans="9:44" x14ac:dyDescent="0.25">
      <c r="I17">
        <f>'gear reducer'!I17</f>
        <v>0.60000000000000009</v>
      </c>
      <c r="J17">
        <f>'gear reducer'!J17</f>
        <v>3.3333333333333333E-2</v>
      </c>
      <c r="K17">
        <f>'gear reducer'!N17</f>
        <v>11.25</v>
      </c>
      <c r="L17">
        <f>'gear reducer'!O17</f>
        <v>0.37500000000000006</v>
      </c>
      <c r="M17">
        <f>'gear reducer'!P17</f>
        <v>7.4999999999999989E-3</v>
      </c>
      <c r="N17">
        <f t="shared" si="0"/>
        <v>11.25</v>
      </c>
      <c r="O17">
        <f t="shared" si="1"/>
        <v>0.37500000000000006</v>
      </c>
      <c r="P17">
        <f t="shared" si="2"/>
        <v>7.4999999999999989E-3</v>
      </c>
      <c r="S17">
        <f>'gear reducer'!U17</f>
        <v>4.6567500000000015</v>
      </c>
      <c r="T17">
        <f>'gear reducer'!V17</f>
        <v>1.7462812500000009</v>
      </c>
      <c r="U17">
        <f t="shared" si="4"/>
        <v>4.7121000000000013</v>
      </c>
      <c r="V17">
        <f t="shared" si="3"/>
        <v>1.7670375000000007</v>
      </c>
    </row>
    <row r="18" spans="9:44" x14ac:dyDescent="0.25">
      <c r="I18">
        <f>'gear reducer'!I18</f>
        <v>0.66000000000000014</v>
      </c>
      <c r="J18">
        <f>'gear reducer'!J18</f>
        <v>3.6666666666666667E-2</v>
      </c>
      <c r="K18">
        <f>'gear reducer'!N18</f>
        <v>11.25</v>
      </c>
      <c r="L18">
        <f>'gear reducer'!O18</f>
        <v>0.41250000000000009</v>
      </c>
      <c r="M18">
        <f>'gear reducer'!P18</f>
        <v>8.9374999999999993E-3</v>
      </c>
      <c r="N18">
        <f t="shared" si="0"/>
        <v>11.25</v>
      </c>
      <c r="O18">
        <f t="shared" si="1"/>
        <v>0.41250000000000009</v>
      </c>
      <c r="P18">
        <f t="shared" si="2"/>
        <v>8.9374999999999993E-3</v>
      </c>
      <c r="S18">
        <f>'gear reducer'!U18</f>
        <v>4.6567500000000006</v>
      </c>
      <c r="T18">
        <f>'gear reducer'!V18</f>
        <v>1.9209093750000006</v>
      </c>
      <c r="U18">
        <f t="shared" si="4"/>
        <v>4.7121000000000004</v>
      </c>
      <c r="V18">
        <f t="shared" si="3"/>
        <v>1.9437412500000006</v>
      </c>
    </row>
    <row r="19" spans="9:44" x14ac:dyDescent="0.25">
      <c r="I19">
        <f>'gear reducer'!I19</f>
        <v>0.7200000000000002</v>
      </c>
      <c r="J19">
        <f>'gear reducer'!J19</f>
        <v>0.04</v>
      </c>
      <c r="K19">
        <f>'gear reducer'!N19</f>
        <v>11.25</v>
      </c>
      <c r="L19">
        <f>'gear reducer'!O19</f>
        <v>0.45000000000000012</v>
      </c>
      <c r="M19">
        <f>'gear reducer'!P19</f>
        <v>1.0499999999999999E-2</v>
      </c>
      <c r="N19">
        <f t="shared" si="0"/>
        <v>11.25</v>
      </c>
      <c r="O19">
        <f t="shared" si="1"/>
        <v>0.45000000000000012</v>
      </c>
      <c r="P19">
        <f t="shared" si="2"/>
        <v>1.0499999999999999E-2</v>
      </c>
      <c r="S19">
        <f>'gear reducer'!U19</f>
        <v>4.6567500000000006</v>
      </c>
      <c r="T19">
        <f>'gear reducer'!V19</f>
        <v>2.0955375000000007</v>
      </c>
      <c r="U19">
        <f t="shared" si="4"/>
        <v>4.7121000000000004</v>
      </c>
      <c r="V19">
        <f t="shared" si="3"/>
        <v>2.1204450000000006</v>
      </c>
    </row>
    <row r="20" spans="9:44" x14ac:dyDescent="0.25">
      <c r="I20">
        <f>'gear reducer'!I20</f>
        <v>0.78000000000000025</v>
      </c>
      <c r="J20">
        <f>'gear reducer'!J20</f>
        <v>4.3333333333333335E-2</v>
      </c>
      <c r="K20">
        <f>'gear reducer'!N20</f>
        <v>11.25</v>
      </c>
      <c r="L20">
        <f>'gear reducer'!O20</f>
        <v>0.48750000000000016</v>
      </c>
      <c r="M20">
        <f>'gear reducer'!P20</f>
        <v>1.2187499999999999E-2</v>
      </c>
      <c r="N20">
        <f t="shared" si="0"/>
        <v>11.25</v>
      </c>
      <c r="O20">
        <f t="shared" si="1"/>
        <v>0.48750000000000016</v>
      </c>
      <c r="P20">
        <f t="shared" si="2"/>
        <v>1.2187499999999999E-2</v>
      </c>
      <c r="S20">
        <f>'gear reducer'!U20</f>
        <v>4.6567500000000006</v>
      </c>
      <c r="T20">
        <f>'gear reducer'!V20</f>
        <v>2.2701656250000011</v>
      </c>
      <c r="U20">
        <f t="shared" si="4"/>
        <v>4.7121000000000004</v>
      </c>
      <c r="V20">
        <f t="shared" si="3"/>
        <v>2.2971487500000007</v>
      </c>
      <c r="AN20" s="12" t="s">
        <v>46</v>
      </c>
      <c r="AO20" s="12"/>
      <c r="AP20" s="13" t="s">
        <v>47</v>
      </c>
      <c r="AQ20" s="13"/>
    </row>
    <row r="21" spans="9:44" x14ac:dyDescent="0.25">
      <c r="I21">
        <f>'gear reducer'!I21</f>
        <v>0.8400000000000003</v>
      </c>
      <c r="J21">
        <f>'gear reducer'!J21</f>
        <v>4.6666666666666669E-2</v>
      </c>
      <c r="K21">
        <f>'gear reducer'!N21</f>
        <v>11.25</v>
      </c>
      <c r="L21">
        <f>'gear reducer'!O21</f>
        <v>0.52500000000000013</v>
      </c>
      <c r="M21">
        <f>'gear reducer'!P21</f>
        <v>1.3999999999999999E-2</v>
      </c>
      <c r="N21">
        <f t="shared" si="0"/>
        <v>11.25</v>
      </c>
      <c r="O21">
        <f t="shared" si="1"/>
        <v>0.52500000000000013</v>
      </c>
      <c r="P21">
        <f t="shared" si="2"/>
        <v>1.3999999999999999E-2</v>
      </c>
      <c r="S21">
        <f>'gear reducer'!U21</f>
        <v>4.6567500000000006</v>
      </c>
      <c r="T21">
        <f>'gear reducer'!V21</f>
        <v>2.444793750000001</v>
      </c>
      <c r="U21">
        <f t="shared" si="4"/>
        <v>4.7121000000000004</v>
      </c>
      <c r="V21">
        <f t="shared" si="3"/>
        <v>2.4738525000000009</v>
      </c>
      <c r="AB21" t="s">
        <v>41</v>
      </c>
      <c r="AE21" t="s">
        <v>50</v>
      </c>
      <c r="AF21" t="s">
        <v>49</v>
      </c>
      <c r="AG21" t="s">
        <v>48</v>
      </c>
      <c r="AN21" s="11" t="s">
        <v>44</v>
      </c>
      <c r="AO21" s="11" t="s">
        <v>45</v>
      </c>
      <c r="AP21" s="11" t="s">
        <v>44</v>
      </c>
      <c r="AQ21" s="11" t="s">
        <v>45</v>
      </c>
    </row>
    <row r="22" spans="9:44" x14ac:dyDescent="0.25">
      <c r="I22">
        <f>'gear reducer'!I22</f>
        <v>0.90000000000000036</v>
      </c>
      <c r="J22">
        <f>'gear reducer'!J22</f>
        <v>0.05</v>
      </c>
      <c r="K22">
        <f>'gear reducer'!N22</f>
        <v>11.25</v>
      </c>
      <c r="L22">
        <f>'gear reducer'!O22</f>
        <v>0.56250000000000022</v>
      </c>
      <c r="M22">
        <f>'gear reducer'!P22</f>
        <v>1.59375E-2</v>
      </c>
      <c r="N22">
        <f t="shared" si="0"/>
        <v>11.25</v>
      </c>
      <c r="O22">
        <f t="shared" si="1"/>
        <v>0.56250000000000022</v>
      </c>
      <c r="P22">
        <f t="shared" si="2"/>
        <v>1.59375E-2</v>
      </c>
      <c r="S22">
        <f>'gear reducer'!U22</f>
        <v>4.6567500000000006</v>
      </c>
      <c r="T22">
        <f>'gear reducer'!V22</f>
        <v>2.6194218750000013</v>
      </c>
      <c r="U22">
        <f t="shared" si="4"/>
        <v>4.7121000000000004</v>
      </c>
      <c r="V22">
        <f t="shared" si="3"/>
        <v>2.6505562500000011</v>
      </c>
      <c r="AB22">
        <f>'gear reducer'!$B$16</f>
        <v>1.6</v>
      </c>
      <c r="AE22">
        <f>D46</f>
        <v>4.9199999999999999E-3</v>
      </c>
      <c r="AF22">
        <f>'gear reducer'!$B$24</f>
        <v>1.4999999999999999E-2</v>
      </c>
      <c r="AG22">
        <f>'cylinder load'!E9</f>
        <v>0.01</v>
      </c>
      <c r="AM22" s="11" t="s">
        <v>31</v>
      </c>
      <c r="AN22" s="28">
        <f>MAX(O7:O157)</f>
        <v>1.8750000000000013</v>
      </c>
      <c r="AO22" s="29"/>
      <c r="AP22" s="29"/>
      <c r="AQ22" s="30"/>
    </row>
    <row r="23" spans="9:44" x14ac:dyDescent="0.25">
      <c r="I23">
        <f>'gear reducer'!I23</f>
        <v>0.96000000000000041</v>
      </c>
      <c r="J23">
        <f>'gear reducer'!J23</f>
        <v>5.3333333333333337E-2</v>
      </c>
      <c r="K23">
        <f>'gear reducer'!N23</f>
        <v>11.25</v>
      </c>
      <c r="L23">
        <f>'gear reducer'!O23</f>
        <v>0.6000000000000002</v>
      </c>
      <c r="M23">
        <f>'gear reducer'!P23</f>
        <v>1.8000000000000002E-2</v>
      </c>
      <c r="N23">
        <f t="shared" si="0"/>
        <v>11.25</v>
      </c>
      <c r="O23">
        <f t="shared" si="1"/>
        <v>0.6000000000000002</v>
      </c>
      <c r="P23">
        <f t="shared" si="2"/>
        <v>1.8000000000000002E-2</v>
      </c>
      <c r="S23">
        <f>'gear reducer'!U23</f>
        <v>4.6567500000000006</v>
      </c>
      <c r="T23">
        <f>'gear reducer'!V23</f>
        <v>2.7940500000000013</v>
      </c>
      <c r="U23">
        <f t="shared" si="4"/>
        <v>4.7121000000000004</v>
      </c>
      <c r="V23">
        <f t="shared" si="3"/>
        <v>2.8272600000000012</v>
      </c>
      <c r="AM23" s="11" t="s">
        <v>42</v>
      </c>
      <c r="AN23" s="28">
        <f>SQRT((1/150)*SUMSQ(O7:O157))</f>
        <v>1.405958303080145</v>
      </c>
      <c r="AO23" s="29"/>
      <c r="AP23" s="29"/>
      <c r="AQ23" s="30"/>
    </row>
    <row r="24" spans="9:44" x14ac:dyDescent="0.25">
      <c r="I24">
        <f>'gear reducer'!I24</f>
        <v>1.0200000000000005</v>
      </c>
      <c r="J24">
        <f>'gear reducer'!J24</f>
        <v>5.6666666666666671E-2</v>
      </c>
      <c r="K24">
        <f>'gear reducer'!N24</f>
        <v>11.25</v>
      </c>
      <c r="L24">
        <f>'gear reducer'!O24</f>
        <v>0.63750000000000029</v>
      </c>
      <c r="M24">
        <f>'gear reducer'!P24</f>
        <v>2.0187500000000004E-2</v>
      </c>
      <c r="N24">
        <f t="shared" si="0"/>
        <v>11.25</v>
      </c>
      <c r="O24">
        <f t="shared" si="1"/>
        <v>0.63750000000000029</v>
      </c>
      <c r="P24">
        <f t="shared" si="2"/>
        <v>2.0187500000000004E-2</v>
      </c>
      <c r="S24">
        <f>'gear reducer'!U24</f>
        <v>4.6567500000000006</v>
      </c>
      <c r="T24">
        <f>'gear reducer'!V24</f>
        <v>2.9686781250000016</v>
      </c>
      <c r="U24">
        <f t="shared" si="4"/>
        <v>4.7121000000000004</v>
      </c>
      <c r="V24">
        <f t="shared" si="3"/>
        <v>3.0039637500000018</v>
      </c>
      <c r="AE24" s="16" t="s">
        <v>52</v>
      </c>
      <c r="AF24" t="s">
        <v>51</v>
      </c>
      <c r="AM24" s="11" t="s">
        <v>33</v>
      </c>
      <c r="AN24" s="11">
        <f>MAX(S7:S157)</f>
        <v>4.6567500000000024</v>
      </c>
      <c r="AO24" s="11">
        <f>MAX(U7:U157)</f>
        <v>4.7121000000000031</v>
      </c>
      <c r="AP24" s="11">
        <f t="shared" ref="AP24:AQ26" si="5">AN24*1.2</f>
        <v>5.5881000000000025</v>
      </c>
      <c r="AQ24" s="11">
        <f t="shared" si="5"/>
        <v>5.6545200000000033</v>
      </c>
    </row>
    <row r="25" spans="9:44" x14ac:dyDescent="0.25">
      <c r="I25">
        <f>'gear reducer'!I25</f>
        <v>1.0800000000000005</v>
      </c>
      <c r="J25">
        <f>'gear reducer'!J25</f>
        <v>6.0000000000000005E-2</v>
      </c>
      <c r="K25">
        <f>'gear reducer'!N25</f>
        <v>11.25</v>
      </c>
      <c r="L25">
        <f>'gear reducer'!O25</f>
        <v>0.67500000000000027</v>
      </c>
      <c r="M25">
        <f>'gear reducer'!P25</f>
        <v>2.2500000000000006E-2</v>
      </c>
      <c r="N25">
        <f t="shared" si="0"/>
        <v>11.25</v>
      </c>
      <c r="O25">
        <f t="shared" si="1"/>
        <v>0.67500000000000027</v>
      </c>
      <c r="P25">
        <f t="shared" si="2"/>
        <v>2.2500000000000006E-2</v>
      </c>
      <c r="S25">
        <f>'gear reducer'!U25</f>
        <v>4.6567500000000006</v>
      </c>
      <c r="T25">
        <f>'gear reducer'!V25</f>
        <v>3.1433062500000015</v>
      </c>
      <c r="U25">
        <f t="shared" si="4"/>
        <v>4.7121000000000004</v>
      </c>
      <c r="V25">
        <f t="shared" si="3"/>
        <v>3.1806675000000015</v>
      </c>
      <c r="AE25" s="17">
        <f>AF25+AE22</f>
        <v>4.5519999999999998E-2</v>
      </c>
      <c r="AF25" s="14">
        <f>(AG22)*AB22*AB22 +AF22</f>
        <v>4.0599999999999997E-2</v>
      </c>
      <c r="AM25" s="11" t="s">
        <v>43</v>
      </c>
      <c r="AN25" s="11">
        <f>SQRT((1/150)*SUMSQ(S7:S157))</f>
        <v>4.2352047435380937</v>
      </c>
      <c r="AO25" s="11">
        <f>SQRT((1/150)*SUMSQ(U7:U157))</f>
        <v>4.2397172044592297</v>
      </c>
      <c r="AP25" s="11">
        <f t="shared" si="5"/>
        <v>5.0822456922457127</v>
      </c>
      <c r="AQ25" s="11">
        <f t="shared" si="5"/>
        <v>5.0876606453510753</v>
      </c>
    </row>
    <row r="26" spans="9:44" x14ac:dyDescent="0.25">
      <c r="I26">
        <f>'gear reducer'!I26</f>
        <v>1.1400000000000006</v>
      </c>
      <c r="J26">
        <f>'gear reducer'!J26</f>
        <v>6.3333333333333339E-2</v>
      </c>
      <c r="K26">
        <f>'gear reducer'!N26</f>
        <v>11.25</v>
      </c>
      <c r="L26">
        <f>'gear reducer'!O26</f>
        <v>0.71250000000000036</v>
      </c>
      <c r="M26">
        <f>'gear reducer'!P26</f>
        <v>2.4937500000000012E-2</v>
      </c>
      <c r="N26">
        <f t="shared" si="0"/>
        <v>11.25</v>
      </c>
      <c r="O26">
        <f t="shared" si="1"/>
        <v>0.71250000000000036</v>
      </c>
      <c r="P26">
        <f t="shared" si="2"/>
        <v>2.4937500000000012E-2</v>
      </c>
      <c r="S26">
        <f>'gear reducer'!U26</f>
        <v>4.6567500000000006</v>
      </c>
      <c r="T26">
        <f>'gear reducer'!V26</f>
        <v>3.3179343750000019</v>
      </c>
      <c r="U26">
        <f t="shared" si="4"/>
        <v>4.7121000000000004</v>
      </c>
      <c r="V26">
        <f t="shared" si="3"/>
        <v>3.3573712500000021</v>
      </c>
      <c r="AM26" s="11" t="s">
        <v>29</v>
      </c>
      <c r="AN26" s="15">
        <f>AF25</f>
        <v>4.0599999999999997E-2</v>
      </c>
      <c r="AO26" s="15">
        <f>AE25</f>
        <v>4.5519999999999998E-2</v>
      </c>
      <c r="AP26" s="15">
        <f t="shared" si="5"/>
        <v>4.8719999999999992E-2</v>
      </c>
      <c r="AQ26" s="15">
        <f t="shared" si="5"/>
        <v>5.4623999999999999E-2</v>
      </c>
    </row>
    <row r="27" spans="9:44" x14ac:dyDescent="0.25">
      <c r="I27">
        <f>'gear reducer'!I27</f>
        <v>1.2000000000000006</v>
      </c>
      <c r="J27">
        <f>'gear reducer'!J27</f>
        <v>6.6666666666666666E-2</v>
      </c>
      <c r="K27">
        <f>'gear reducer'!N27</f>
        <v>11.25</v>
      </c>
      <c r="L27">
        <f>'gear reducer'!O27</f>
        <v>0.75000000000000033</v>
      </c>
      <c r="M27">
        <f>'gear reducer'!P27</f>
        <v>2.7500000000000014E-2</v>
      </c>
      <c r="N27">
        <f t="shared" si="0"/>
        <v>11.25</v>
      </c>
      <c r="O27">
        <f t="shared" si="1"/>
        <v>0.75000000000000033</v>
      </c>
      <c r="P27">
        <f t="shared" si="2"/>
        <v>2.7500000000000014E-2</v>
      </c>
      <c r="S27">
        <f>'gear reducer'!U27</f>
        <v>4.6567500000000015</v>
      </c>
      <c r="T27">
        <f>'gear reducer'!V27</f>
        <v>3.4925625000000027</v>
      </c>
      <c r="U27">
        <f t="shared" si="4"/>
        <v>4.7121000000000013</v>
      </c>
      <c r="V27">
        <f t="shared" si="3"/>
        <v>3.5340750000000027</v>
      </c>
    </row>
    <row r="28" spans="9:44" x14ac:dyDescent="0.25">
      <c r="I28">
        <f>'gear reducer'!I28</f>
        <v>1.2600000000000007</v>
      </c>
      <c r="J28">
        <f>'gear reducer'!J28</f>
        <v>7.0000000000000007E-2</v>
      </c>
      <c r="K28">
        <f>'gear reducer'!N28</f>
        <v>11.25</v>
      </c>
      <c r="L28">
        <f>'gear reducer'!O28</f>
        <v>0.78750000000000042</v>
      </c>
      <c r="M28">
        <f>'gear reducer'!P28</f>
        <v>3.0187500000000016E-2</v>
      </c>
      <c r="N28">
        <f t="shared" si="0"/>
        <v>11.25</v>
      </c>
      <c r="O28">
        <f t="shared" si="1"/>
        <v>0.78750000000000042</v>
      </c>
      <c r="P28">
        <f t="shared" si="2"/>
        <v>3.0187500000000016E-2</v>
      </c>
      <c r="S28">
        <f>'gear reducer'!U28</f>
        <v>4.6567499999999997</v>
      </c>
      <c r="T28">
        <f>'gear reducer'!V28</f>
        <v>3.6671906250000017</v>
      </c>
      <c r="U28">
        <f t="shared" si="4"/>
        <v>4.7120999999999995</v>
      </c>
      <c r="V28">
        <f t="shared" si="3"/>
        <v>3.7107787500000016</v>
      </c>
    </row>
    <row r="29" spans="9:44" x14ac:dyDescent="0.25">
      <c r="I29">
        <f>'gear reducer'!I29</f>
        <v>1.3200000000000007</v>
      </c>
      <c r="J29">
        <f>'gear reducer'!J29</f>
        <v>7.3333333333333334E-2</v>
      </c>
      <c r="K29">
        <f>'gear reducer'!N29</f>
        <v>11.25</v>
      </c>
      <c r="L29">
        <f>'gear reducer'!O29</f>
        <v>0.8250000000000004</v>
      </c>
      <c r="M29">
        <f>'gear reducer'!P29</f>
        <v>3.3000000000000022E-2</v>
      </c>
      <c r="N29">
        <f t="shared" si="0"/>
        <v>11.25</v>
      </c>
      <c r="O29">
        <f t="shared" si="1"/>
        <v>0.8250000000000004</v>
      </c>
      <c r="P29">
        <f t="shared" si="2"/>
        <v>3.3000000000000022E-2</v>
      </c>
      <c r="S29">
        <f>'gear reducer'!U29</f>
        <v>4.6567500000000015</v>
      </c>
      <c r="T29">
        <f>'gear reducer'!V29</f>
        <v>3.8418187500000029</v>
      </c>
      <c r="U29">
        <f t="shared" si="4"/>
        <v>4.7121000000000013</v>
      </c>
      <c r="V29">
        <f t="shared" si="3"/>
        <v>3.8874825000000031</v>
      </c>
    </row>
    <row r="30" spans="9:44" x14ac:dyDescent="0.25">
      <c r="I30">
        <f>'gear reducer'!I30</f>
        <v>1.3800000000000008</v>
      </c>
      <c r="J30">
        <f>'gear reducer'!J30</f>
        <v>7.6666666666666675E-2</v>
      </c>
      <c r="K30">
        <f>'gear reducer'!N30</f>
        <v>11.25</v>
      </c>
      <c r="L30">
        <f>'gear reducer'!O30</f>
        <v>0.86250000000000049</v>
      </c>
      <c r="M30">
        <f>'gear reducer'!P30</f>
        <v>3.5937500000000018E-2</v>
      </c>
      <c r="N30">
        <f t="shared" si="0"/>
        <v>11.25</v>
      </c>
      <c r="O30">
        <f t="shared" si="1"/>
        <v>0.86250000000000049</v>
      </c>
      <c r="P30">
        <f t="shared" si="2"/>
        <v>3.5937500000000018E-2</v>
      </c>
      <c r="S30">
        <f>'gear reducer'!U30</f>
        <v>4.6567499999999997</v>
      </c>
      <c r="T30">
        <f>'gear reducer'!V30</f>
        <v>4.0164468750000024</v>
      </c>
      <c r="U30">
        <f t="shared" si="4"/>
        <v>4.7120999999999995</v>
      </c>
      <c r="V30">
        <f t="shared" si="3"/>
        <v>4.0641862500000014</v>
      </c>
    </row>
    <row r="31" spans="9:44" ht="15.75" thickBot="1" x14ac:dyDescent="0.3">
      <c r="I31">
        <f>'gear reducer'!I31</f>
        <v>1.4400000000000008</v>
      </c>
      <c r="J31">
        <f>'gear reducer'!J31</f>
        <v>0.08</v>
      </c>
      <c r="K31">
        <f>'gear reducer'!N31</f>
        <v>11.25</v>
      </c>
      <c r="L31">
        <f>'gear reducer'!O31</f>
        <v>0.90000000000000047</v>
      </c>
      <c r="M31">
        <f>'gear reducer'!P31</f>
        <v>3.9000000000000028E-2</v>
      </c>
      <c r="N31">
        <f t="shared" si="0"/>
        <v>11.25</v>
      </c>
      <c r="O31">
        <f t="shared" si="1"/>
        <v>0.90000000000000047</v>
      </c>
      <c r="P31">
        <f t="shared" si="2"/>
        <v>3.9000000000000028E-2</v>
      </c>
      <c r="S31">
        <f>'gear reducer'!U31</f>
        <v>4.6567500000000015</v>
      </c>
      <c r="T31">
        <f>'gear reducer'!V31</f>
        <v>4.1910750000000032</v>
      </c>
      <c r="U31">
        <f t="shared" si="4"/>
        <v>4.7121000000000013</v>
      </c>
      <c r="V31">
        <f t="shared" si="3"/>
        <v>4.2408900000000029</v>
      </c>
      <c r="AL31" s="19"/>
    </row>
    <row r="32" spans="9:44" x14ac:dyDescent="0.25">
      <c r="I32">
        <f>'gear reducer'!I32</f>
        <v>1.5000000000000009</v>
      </c>
      <c r="J32">
        <f>'gear reducer'!J32</f>
        <v>8.3333333333333343E-2</v>
      </c>
      <c r="K32">
        <f>'gear reducer'!N32</f>
        <v>11.25</v>
      </c>
      <c r="L32">
        <f>'gear reducer'!O32</f>
        <v>0.93750000000000056</v>
      </c>
      <c r="M32">
        <f>'gear reducer'!P32</f>
        <v>4.2187500000000024E-2</v>
      </c>
      <c r="N32">
        <f t="shared" si="0"/>
        <v>11.25</v>
      </c>
      <c r="O32">
        <f t="shared" si="1"/>
        <v>0.93750000000000056</v>
      </c>
      <c r="P32">
        <f t="shared" si="2"/>
        <v>4.2187500000000024E-2</v>
      </c>
      <c r="S32">
        <f>'gear reducer'!U32</f>
        <v>4.6567499999999997</v>
      </c>
      <c r="T32">
        <f>'gear reducer'!V32</f>
        <v>4.3657031250000022</v>
      </c>
      <c r="U32">
        <f t="shared" si="4"/>
        <v>4.7120999999999995</v>
      </c>
      <c r="V32">
        <f t="shared" si="3"/>
        <v>4.4175937500000018</v>
      </c>
      <c r="AL32" s="19"/>
      <c r="AM32" s="20"/>
      <c r="AN32" s="21"/>
      <c r="AO32" s="21"/>
      <c r="AP32" s="21"/>
      <c r="AQ32" s="21"/>
      <c r="AR32" s="22"/>
    </row>
    <row r="33" spans="2:44" x14ac:dyDescent="0.25">
      <c r="I33">
        <f>'gear reducer'!I33</f>
        <v>1.5600000000000009</v>
      </c>
      <c r="J33">
        <f>'gear reducer'!J33</f>
        <v>8.666666666666667E-2</v>
      </c>
      <c r="K33">
        <f>'gear reducer'!N33</f>
        <v>11.25</v>
      </c>
      <c r="L33">
        <f>'gear reducer'!O33</f>
        <v>0.97500000000000053</v>
      </c>
      <c r="M33">
        <f>'gear reducer'!P33</f>
        <v>4.5500000000000027E-2</v>
      </c>
      <c r="N33">
        <f t="shared" si="0"/>
        <v>11.25</v>
      </c>
      <c r="O33">
        <f t="shared" si="1"/>
        <v>0.97500000000000053</v>
      </c>
      <c r="P33">
        <f t="shared" si="2"/>
        <v>4.5500000000000027E-2</v>
      </c>
      <c r="S33">
        <f>'gear reducer'!U33</f>
        <v>4.6567500000000015</v>
      </c>
      <c r="T33">
        <f>'gear reducer'!V33</f>
        <v>4.5403312500000039</v>
      </c>
      <c r="U33">
        <f t="shared" si="4"/>
        <v>4.7121000000000013</v>
      </c>
      <c r="V33">
        <f t="shared" si="3"/>
        <v>4.5942975000000041</v>
      </c>
      <c r="AL33" s="19"/>
      <c r="AM33" s="23"/>
      <c r="AN33" s="19"/>
      <c r="AO33" s="19"/>
      <c r="AP33" s="19"/>
      <c r="AQ33" s="19"/>
      <c r="AR33" s="24"/>
    </row>
    <row r="34" spans="2:44" x14ac:dyDescent="0.25">
      <c r="I34">
        <f>'gear reducer'!I34</f>
        <v>1.620000000000001</v>
      </c>
      <c r="J34">
        <f>'gear reducer'!J34</f>
        <v>9.0000000000000011E-2</v>
      </c>
      <c r="K34">
        <f>'gear reducer'!N34</f>
        <v>11.25</v>
      </c>
      <c r="L34">
        <f>'gear reducer'!O34</f>
        <v>1.0125000000000006</v>
      </c>
      <c r="M34">
        <f>'gear reducer'!P34</f>
        <v>4.893750000000003E-2</v>
      </c>
      <c r="N34">
        <f t="shared" si="0"/>
        <v>11.25</v>
      </c>
      <c r="O34">
        <f t="shared" si="1"/>
        <v>1.0125000000000006</v>
      </c>
      <c r="P34">
        <f t="shared" si="2"/>
        <v>4.893750000000003E-2</v>
      </c>
      <c r="S34">
        <f>'gear reducer'!U34</f>
        <v>4.6567499999999988</v>
      </c>
      <c r="T34">
        <f>'gear reducer'!V34</f>
        <v>4.7149593750000021</v>
      </c>
      <c r="U34">
        <f t="shared" si="4"/>
        <v>4.7120999999999986</v>
      </c>
      <c r="V34">
        <f t="shared" si="3"/>
        <v>4.7710012500000012</v>
      </c>
      <c r="AL34" s="19"/>
      <c r="AM34" s="23"/>
      <c r="AN34" s="19"/>
      <c r="AO34" s="19"/>
      <c r="AP34" s="19"/>
      <c r="AQ34" s="19"/>
      <c r="AR34" s="24"/>
    </row>
    <row r="35" spans="2:44" x14ac:dyDescent="0.25">
      <c r="I35">
        <f>'gear reducer'!I35</f>
        <v>1.680000000000001</v>
      </c>
      <c r="J35">
        <f>'gear reducer'!J35</f>
        <v>9.3333333333333338E-2</v>
      </c>
      <c r="K35">
        <f>'gear reducer'!N35</f>
        <v>11.25</v>
      </c>
      <c r="L35">
        <f>'gear reducer'!O35</f>
        <v>1.0500000000000005</v>
      </c>
      <c r="M35">
        <f>'gear reducer'!P35</f>
        <v>5.2500000000000033E-2</v>
      </c>
      <c r="N35">
        <f t="shared" si="0"/>
        <v>11.25</v>
      </c>
      <c r="O35">
        <f t="shared" si="1"/>
        <v>1.0500000000000005</v>
      </c>
      <c r="P35">
        <f t="shared" si="2"/>
        <v>5.2500000000000033E-2</v>
      </c>
      <c r="S35">
        <f>'gear reducer'!U35</f>
        <v>4.6567500000000015</v>
      </c>
      <c r="T35">
        <f>'gear reducer'!V35</f>
        <v>4.8895875000000038</v>
      </c>
      <c r="U35">
        <f t="shared" si="4"/>
        <v>4.7121000000000013</v>
      </c>
      <c r="V35">
        <f t="shared" si="3"/>
        <v>4.9477050000000036</v>
      </c>
      <c r="AL35" s="19"/>
      <c r="AM35" s="23"/>
      <c r="AN35" s="19"/>
      <c r="AO35" s="19"/>
      <c r="AP35" s="19" t="s">
        <v>30</v>
      </c>
      <c r="AQ35" s="19">
        <v>1000</v>
      </c>
      <c r="AR35" s="24"/>
    </row>
    <row r="36" spans="2:44" x14ac:dyDescent="0.25">
      <c r="I36">
        <f>'gear reducer'!I36</f>
        <v>1.7400000000000011</v>
      </c>
      <c r="J36">
        <f>'gear reducer'!J36</f>
        <v>9.6666666666666679E-2</v>
      </c>
      <c r="K36">
        <f>'gear reducer'!N36</f>
        <v>11.25</v>
      </c>
      <c r="L36">
        <f>'gear reducer'!O36</f>
        <v>1.0875000000000006</v>
      </c>
      <c r="M36">
        <f>'gear reducer'!P36</f>
        <v>5.6187500000000036E-2</v>
      </c>
      <c r="N36">
        <f t="shared" si="0"/>
        <v>11.25</v>
      </c>
      <c r="O36">
        <f t="shared" si="1"/>
        <v>1.0875000000000006</v>
      </c>
      <c r="P36">
        <f t="shared" si="2"/>
        <v>5.6187500000000036E-2</v>
      </c>
      <c r="S36">
        <f>'gear reducer'!U36</f>
        <v>4.6567500000000006</v>
      </c>
      <c r="T36">
        <f>'gear reducer'!V36</f>
        <v>5.0642156250000037</v>
      </c>
      <c r="U36">
        <f t="shared" si="4"/>
        <v>4.7121000000000004</v>
      </c>
      <c r="V36">
        <f t="shared" si="3"/>
        <v>5.1244087500000033</v>
      </c>
      <c r="AL36" s="19"/>
      <c r="AM36" s="23"/>
      <c r="AN36" s="19"/>
      <c r="AO36" s="19"/>
      <c r="AP36" s="19" t="s">
        <v>31</v>
      </c>
      <c r="AQ36" s="19">
        <v>2000</v>
      </c>
      <c r="AR36" s="24"/>
    </row>
    <row r="37" spans="2:44" x14ac:dyDescent="0.25">
      <c r="I37">
        <f>'gear reducer'!I37</f>
        <v>1.8000000000000012</v>
      </c>
      <c r="J37">
        <f>'gear reducer'!J37</f>
        <v>0.1</v>
      </c>
      <c r="K37">
        <f>'gear reducer'!N37</f>
        <v>11.25</v>
      </c>
      <c r="L37">
        <f>'gear reducer'!O37</f>
        <v>1.1250000000000007</v>
      </c>
      <c r="M37">
        <f>'gear reducer'!P37</f>
        <v>6.0000000000000039E-2</v>
      </c>
      <c r="N37">
        <f t="shared" si="0"/>
        <v>11.25</v>
      </c>
      <c r="O37">
        <f t="shared" si="1"/>
        <v>1.1250000000000007</v>
      </c>
      <c r="P37">
        <f t="shared" si="2"/>
        <v>6.0000000000000039E-2</v>
      </c>
      <c r="S37">
        <f>'gear reducer'!U37</f>
        <v>4.6567500000000015</v>
      </c>
      <c r="T37">
        <f>'gear reducer'!V37</f>
        <v>5.2388437500000045</v>
      </c>
      <c r="U37">
        <f t="shared" si="4"/>
        <v>4.7121000000000013</v>
      </c>
      <c r="V37">
        <f t="shared" si="3"/>
        <v>5.3011125000000048</v>
      </c>
      <c r="AL37" s="19"/>
      <c r="AM37" s="23"/>
      <c r="AN37" s="19"/>
      <c r="AO37" s="19"/>
      <c r="AP37" s="19" t="s">
        <v>32</v>
      </c>
      <c r="AQ37" s="19">
        <v>28.7</v>
      </c>
      <c r="AR37" s="24"/>
    </row>
    <row r="38" spans="2:44" x14ac:dyDescent="0.25">
      <c r="I38">
        <f>'gear reducer'!I38</f>
        <v>1.8600000000000012</v>
      </c>
      <c r="J38">
        <f>'gear reducer'!J38</f>
        <v>0.10333333333333335</v>
      </c>
      <c r="K38">
        <f>'gear reducer'!N38</f>
        <v>11.25</v>
      </c>
      <c r="L38">
        <f>'gear reducer'!O38</f>
        <v>1.1625000000000008</v>
      </c>
      <c r="M38">
        <f>'gear reducer'!P38</f>
        <v>6.3937500000000036E-2</v>
      </c>
      <c r="N38">
        <f t="shared" si="0"/>
        <v>11.25</v>
      </c>
      <c r="O38">
        <f t="shared" si="1"/>
        <v>1.1625000000000008</v>
      </c>
      <c r="P38">
        <f t="shared" si="2"/>
        <v>6.3937500000000036E-2</v>
      </c>
      <c r="S38">
        <f>'gear reducer'!U38</f>
        <v>4.6567499999999988</v>
      </c>
      <c r="T38">
        <f>'gear reducer'!V38</f>
        <v>5.4134718750000026</v>
      </c>
      <c r="U38">
        <f t="shared" si="4"/>
        <v>4.7120999999999986</v>
      </c>
      <c r="V38">
        <f t="shared" si="3"/>
        <v>5.4778162500000018</v>
      </c>
      <c r="AL38" s="19"/>
      <c r="AM38" s="23"/>
      <c r="AN38" s="19"/>
      <c r="AO38" s="19"/>
      <c r="AP38" s="19" t="s">
        <v>33</v>
      </c>
      <c r="AQ38" s="19">
        <v>71.7</v>
      </c>
      <c r="AR38" s="24"/>
    </row>
    <row r="39" spans="2:44" x14ac:dyDescent="0.25">
      <c r="I39">
        <f>'gear reducer'!I39</f>
        <v>1.9200000000000013</v>
      </c>
      <c r="J39">
        <f>'gear reducer'!J39</f>
        <v>0.10666666666666667</v>
      </c>
      <c r="K39">
        <f>'gear reducer'!N39</f>
        <v>11.25</v>
      </c>
      <c r="L39">
        <f>'gear reducer'!O39</f>
        <v>1.2000000000000006</v>
      </c>
      <c r="M39">
        <f>'gear reducer'!P39</f>
        <v>6.8000000000000047E-2</v>
      </c>
      <c r="N39">
        <f t="shared" si="0"/>
        <v>11.25</v>
      </c>
      <c r="O39">
        <f t="shared" si="1"/>
        <v>1.2000000000000006</v>
      </c>
      <c r="P39">
        <f t="shared" si="2"/>
        <v>6.8000000000000047E-2</v>
      </c>
      <c r="S39">
        <f>'gear reducer'!U39</f>
        <v>4.6567500000000024</v>
      </c>
      <c r="T39">
        <f>'gear reducer'!V39</f>
        <v>5.5881000000000061</v>
      </c>
      <c r="U39">
        <f t="shared" si="4"/>
        <v>4.7121000000000022</v>
      </c>
      <c r="V39">
        <f t="shared" si="3"/>
        <v>5.6545200000000051</v>
      </c>
      <c r="AL39" s="19"/>
      <c r="AM39" s="23"/>
      <c r="AN39" s="19"/>
      <c r="AO39" s="19"/>
      <c r="AP39" s="19" t="s">
        <v>55</v>
      </c>
      <c r="AQ39" s="19">
        <v>10</v>
      </c>
      <c r="AR39" s="24"/>
    </row>
    <row r="40" spans="2:44" x14ac:dyDescent="0.25">
      <c r="B40" t="s">
        <v>41</v>
      </c>
      <c r="C40">
        <v>1</v>
      </c>
      <c r="I40">
        <f>'gear reducer'!I40</f>
        <v>1.9800000000000013</v>
      </c>
      <c r="J40">
        <f>'gear reducer'!J40</f>
        <v>0.11</v>
      </c>
      <c r="K40">
        <f>'gear reducer'!N40</f>
        <v>11.25</v>
      </c>
      <c r="L40">
        <f>'gear reducer'!O40</f>
        <v>1.2375000000000007</v>
      </c>
      <c r="M40">
        <f>'gear reducer'!P40</f>
        <v>7.2187500000000057E-2</v>
      </c>
      <c r="N40">
        <f t="shared" si="0"/>
        <v>11.25</v>
      </c>
      <c r="O40">
        <f t="shared" si="1"/>
        <v>1.2375000000000007</v>
      </c>
      <c r="P40">
        <f t="shared" si="2"/>
        <v>7.2187500000000057E-2</v>
      </c>
      <c r="S40">
        <f>'gear reducer'!U40</f>
        <v>4.6567500000000015</v>
      </c>
      <c r="T40">
        <f>'gear reducer'!V40</f>
        <v>5.7627281250000051</v>
      </c>
      <c r="U40">
        <f t="shared" si="4"/>
        <v>4.7121000000000013</v>
      </c>
      <c r="V40">
        <f t="shared" si="3"/>
        <v>5.8312237500000048</v>
      </c>
      <c r="AL40" s="19"/>
      <c r="AM40" s="23"/>
      <c r="AN40" s="19"/>
      <c r="AO40" s="19"/>
      <c r="AP40" s="19" t="s">
        <v>29</v>
      </c>
      <c r="AQ40" s="19">
        <v>4.9199999999999999E-3</v>
      </c>
      <c r="AR40" s="24"/>
    </row>
    <row r="41" spans="2:44" x14ac:dyDescent="0.25">
      <c r="B41" t="s">
        <v>30</v>
      </c>
      <c r="D41">
        <v>1000</v>
      </c>
      <c r="I41">
        <f>'gear reducer'!I41</f>
        <v>2.0400000000000014</v>
      </c>
      <c r="J41">
        <f>'gear reducer'!J41</f>
        <v>0.11333333333333334</v>
      </c>
      <c r="K41">
        <f>'gear reducer'!N41</f>
        <v>11.25</v>
      </c>
      <c r="L41">
        <f>'gear reducer'!O41</f>
        <v>1.2750000000000008</v>
      </c>
      <c r="M41">
        <f>'gear reducer'!P41</f>
        <v>7.6500000000000054E-2</v>
      </c>
      <c r="N41">
        <f t="shared" si="0"/>
        <v>11.25</v>
      </c>
      <c r="O41">
        <f t="shared" si="1"/>
        <v>1.2750000000000008</v>
      </c>
      <c r="P41">
        <f t="shared" si="2"/>
        <v>7.6500000000000054E-2</v>
      </c>
      <c r="S41">
        <f>'gear reducer'!U41</f>
        <v>4.6567500000000006</v>
      </c>
      <c r="T41">
        <f>'gear reducer'!V41</f>
        <v>5.9373562500000041</v>
      </c>
      <c r="U41">
        <f t="shared" si="4"/>
        <v>4.7121000000000004</v>
      </c>
      <c r="V41">
        <f t="shared" si="3"/>
        <v>6.0079275000000045</v>
      </c>
      <c r="AL41" s="19"/>
      <c r="AM41" s="23"/>
      <c r="AN41" s="19"/>
      <c r="AO41" s="19"/>
      <c r="AP41" s="19" t="s">
        <v>35</v>
      </c>
      <c r="AQ41" s="19">
        <v>4.6999999999999999E-4</v>
      </c>
      <c r="AR41" s="24"/>
    </row>
    <row r="42" spans="2:44" x14ac:dyDescent="0.25">
      <c r="B42" t="s">
        <v>31</v>
      </c>
      <c r="D42">
        <v>2000</v>
      </c>
      <c r="I42">
        <f>'gear reducer'!I42</f>
        <v>2.1000000000000014</v>
      </c>
      <c r="J42">
        <f>'gear reducer'!J42</f>
        <v>0.11666666666666667</v>
      </c>
      <c r="K42">
        <f>'gear reducer'!N42</f>
        <v>11.25</v>
      </c>
      <c r="L42">
        <f>'gear reducer'!O42</f>
        <v>1.3125000000000009</v>
      </c>
      <c r="M42">
        <f>'gear reducer'!P42</f>
        <v>8.0937500000000051E-2</v>
      </c>
      <c r="N42">
        <f t="shared" si="0"/>
        <v>11.25</v>
      </c>
      <c r="O42">
        <f t="shared" si="1"/>
        <v>1.3125000000000009</v>
      </c>
      <c r="P42">
        <f t="shared" si="2"/>
        <v>8.0937500000000051E-2</v>
      </c>
      <c r="S42">
        <f>'gear reducer'!U42</f>
        <v>4.6567500000000006</v>
      </c>
      <c r="T42">
        <f>'gear reducer'!V42</f>
        <v>6.1119843750000049</v>
      </c>
      <c r="U42">
        <f t="shared" si="4"/>
        <v>4.7121000000000013</v>
      </c>
      <c r="V42">
        <f t="shared" si="3"/>
        <v>6.184631250000006</v>
      </c>
      <c r="AL42" s="19"/>
      <c r="AM42" s="23"/>
      <c r="AN42" s="19"/>
      <c r="AO42" s="19"/>
      <c r="AP42" s="19" t="s">
        <v>36</v>
      </c>
      <c r="AQ42" s="19">
        <v>3000</v>
      </c>
      <c r="AR42" s="24"/>
    </row>
    <row r="43" spans="2:44" x14ac:dyDescent="0.25">
      <c r="B43" t="s">
        <v>32</v>
      </c>
      <c r="D43">
        <v>28.7</v>
      </c>
      <c r="I43">
        <f>'gear reducer'!I43</f>
        <v>2.1600000000000015</v>
      </c>
      <c r="J43">
        <f>'gear reducer'!J43</f>
        <v>0.12000000000000001</v>
      </c>
      <c r="K43">
        <f>'gear reducer'!N43</f>
        <v>11.25</v>
      </c>
      <c r="L43">
        <f>'gear reducer'!O43</f>
        <v>1.3500000000000008</v>
      </c>
      <c r="M43">
        <f>'gear reducer'!P43</f>
        <v>8.5500000000000048E-2</v>
      </c>
      <c r="N43">
        <f t="shared" si="0"/>
        <v>11.25</v>
      </c>
      <c r="O43">
        <f t="shared" si="1"/>
        <v>1.3500000000000008</v>
      </c>
      <c r="P43">
        <f t="shared" si="2"/>
        <v>8.5500000000000048E-2</v>
      </c>
      <c r="S43">
        <f>'gear reducer'!U43</f>
        <v>4.6567500000000006</v>
      </c>
      <c r="T43">
        <f>'gear reducer'!V43</f>
        <v>6.2866125000000039</v>
      </c>
      <c r="U43">
        <f t="shared" si="4"/>
        <v>4.7121000000000004</v>
      </c>
      <c r="V43">
        <f t="shared" si="3"/>
        <v>6.361335000000004</v>
      </c>
      <c r="AL43" s="19"/>
      <c r="AM43" s="23"/>
      <c r="AN43" s="19"/>
      <c r="AO43" s="19"/>
      <c r="AP43" s="19" t="s">
        <v>37</v>
      </c>
      <c r="AQ43" s="19">
        <v>23.5</v>
      </c>
      <c r="AR43" s="24"/>
    </row>
    <row r="44" spans="2:44" x14ac:dyDescent="0.25">
      <c r="B44" t="s">
        <v>33</v>
      </c>
      <c r="D44">
        <v>71.7</v>
      </c>
      <c r="I44">
        <f>'gear reducer'!I44</f>
        <v>2.2200000000000015</v>
      </c>
      <c r="J44">
        <f>'gear reducer'!J44</f>
        <v>0.12333333333333334</v>
      </c>
      <c r="K44">
        <f>'gear reducer'!N44</f>
        <v>11.25</v>
      </c>
      <c r="L44">
        <f>'gear reducer'!O44</f>
        <v>1.3875000000000008</v>
      </c>
      <c r="M44">
        <f>'gear reducer'!P44</f>
        <v>9.0187500000000059E-2</v>
      </c>
      <c r="N44">
        <f t="shared" si="0"/>
        <v>11.25</v>
      </c>
      <c r="O44">
        <f t="shared" si="1"/>
        <v>1.3875000000000008</v>
      </c>
      <c r="P44">
        <f t="shared" si="2"/>
        <v>9.0187500000000059E-2</v>
      </c>
      <c r="S44">
        <f>'gear reducer'!U44</f>
        <v>4.6567500000000015</v>
      </c>
      <c r="T44">
        <f>'gear reducer'!V44</f>
        <v>6.4612406250000056</v>
      </c>
      <c r="U44">
        <f t="shared" si="4"/>
        <v>4.7121000000000013</v>
      </c>
      <c r="V44">
        <f t="shared" si="3"/>
        <v>6.5380387500000055</v>
      </c>
      <c r="AL44" s="19"/>
      <c r="AM44" s="23"/>
      <c r="AN44" s="19"/>
      <c r="AO44" s="19"/>
      <c r="AP44" s="19" t="s">
        <v>38</v>
      </c>
      <c r="AQ44" s="19">
        <v>28</v>
      </c>
      <c r="AR44" s="24"/>
    </row>
    <row r="45" spans="2:44" x14ac:dyDescent="0.25">
      <c r="B45" t="s">
        <v>34</v>
      </c>
      <c r="D45">
        <v>10</v>
      </c>
      <c r="I45">
        <f>'gear reducer'!I45</f>
        <v>2.2800000000000016</v>
      </c>
      <c r="J45">
        <f>'gear reducer'!J45</f>
        <v>0.12666666666666668</v>
      </c>
      <c r="K45">
        <f>'gear reducer'!N45</f>
        <v>11.25</v>
      </c>
      <c r="L45">
        <f>'gear reducer'!O45</f>
        <v>1.4250000000000009</v>
      </c>
      <c r="M45">
        <f>'gear reducer'!P45</f>
        <v>9.5000000000000043E-2</v>
      </c>
      <c r="N45">
        <f t="shared" si="0"/>
        <v>11.25</v>
      </c>
      <c r="O45">
        <f t="shared" si="1"/>
        <v>1.4250000000000009</v>
      </c>
      <c r="P45">
        <f t="shared" si="2"/>
        <v>9.5000000000000043E-2</v>
      </c>
      <c r="S45">
        <f>'gear reducer'!U45</f>
        <v>4.6567500000000006</v>
      </c>
      <c r="T45">
        <f>'gear reducer'!V45</f>
        <v>6.6358687500000055</v>
      </c>
      <c r="U45">
        <f t="shared" si="4"/>
        <v>4.7121000000000004</v>
      </c>
      <c r="V45">
        <f t="shared" si="3"/>
        <v>6.7147425000000052</v>
      </c>
      <c r="AL45" s="19"/>
      <c r="AM45" s="23"/>
      <c r="AN45" s="19"/>
      <c r="AO45" s="19"/>
      <c r="AP45" s="19"/>
      <c r="AQ45" s="19"/>
      <c r="AR45" s="24"/>
    </row>
    <row r="46" spans="2:44" ht="15.75" thickBot="1" x14ac:dyDescent="0.3">
      <c r="B46" t="s">
        <v>29</v>
      </c>
      <c r="D46">
        <v>4.9199999999999999E-3</v>
      </c>
      <c r="E46" t="s">
        <v>40</v>
      </c>
      <c r="F46">
        <f>D46*D45</f>
        <v>4.9200000000000001E-2</v>
      </c>
      <c r="I46">
        <f>'gear reducer'!I46</f>
        <v>2.3400000000000016</v>
      </c>
      <c r="J46">
        <f>'gear reducer'!J46</f>
        <v>0.13</v>
      </c>
      <c r="K46">
        <f>'gear reducer'!N46</f>
        <v>11.25</v>
      </c>
      <c r="L46">
        <f>'gear reducer'!O46</f>
        <v>1.462500000000001</v>
      </c>
      <c r="M46">
        <f>'gear reducer'!P46</f>
        <v>9.993750000000004E-2</v>
      </c>
      <c r="N46">
        <f t="shared" si="0"/>
        <v>11.25</v>
      </c>
      <c r="O46">
        <f t="shared" si="1"/>
        <v>1.462500000000001</v>
      </c>
      <c r="P46">
        <f t="shared" si="2"/>
        <v>9.993750000000004E-2</v>
      </c>
      <c r="S46">
        <f>'gear reducer'!U46</f>
        <v>4.6567500000000006</v>
      </c>
      <c r="T46">
        <f>'gear reducer'!V46</f>
        <v>6.8104968750000054</v>
      </c>
      <c r="U46">
        <f t="shared" si="4"/>
        <v>4.7121000000000013</v>
      </c>
      <c r="V46">
        <f t="shared" si="3"/>
        <v>6.8914462500000067</v>
      </c>
      <c r="AL46" s="19"/>
      <c r="AM46" s="25"/>
      <c r="AN46" s="26"/>
      <c r="AO46" s="26"/>
      <c r="AP46" s="26"/>
      <c r="AQ46" s="26"/>
      <c r="AR46" s="27"/>
    </row>
    <row r="47" spans="2:44" x14ac:dyDescent="0.25">
      <c r="B47" t="s">
        <v>35</v>
      </c>
      <c r="D47">
        <v>4.6999999999999999E-4</v>
      </c>
      <c r="E47" t="s">
        <v>39</v>
      </c>
      <c r="F47">
        <f>D47*D45</f>
        <v>4.7000000000000002E-3</v>
      </c>
      <c r="I47">
        <f>'gear reducer'!I47</f>
        <v>2.4000000000000017</v>
      </c>
      <c r="J47">
        <f>'gear reducer'!J47</f>
        <v>0.13333333333333333</v>
      </c>
      <c r="K47">
        <f>'gear reducer'!N47</f>
        <v>11.25</v>
      </c>
      <c r="L47">
        <f>'gear reducer'!O47</f>
        <v>1.5000000000000009</v>
      </c>
      <c r="M47">
        <f>'gear reducer'!P47</f>
        <v>0.10500000000000004</v>
      </c>
      <c r="N47">
        <f t="shared" si="0"/>
        <v>11.25</v>
      </c>
      <c r="O47">
        <f t="shared" si="1"/>
        <v>1.5000000000000009</v>
      </c>
      <c r="P47">
        <f t="shared" si="2"/>
        <v>0.10500000000000004</v>
      </c>
      <c r="S47">
        <f>'gear reducer'!U47</f>
        <v>4.6567500000000006</v>
      </c>
      <c r="T47">
        <f>'gear reducer'!V47</f>
        <v>6.9851250000000054</v>
      </c>
      <c r="U47">
        <f t="shared" si="4"/>
        <v>4.7121000000000004</v>
      </c>
      <c r="V47">
        <f t="shared" si="3"/>
        <v>7.0681500000000046</v>
      </c>
    </row>
    <row r="48" spans="2:44" x14ac:dyDescent="0.25">
      <c r="B48" t="s">
        <v>36</v>
      </c>
      <c r="D48">
        <v>3000</v>
      </c>
      <c r="I48">
        <f>'gear reducer'!I48</f>
        <v>2.4600000000000017</v>
      </c>
      <c r="J48">
        <f>'gear reducer'!J48</f>
        <v>0.13666666666666669</v>
      </c>
      <c r="K48">
        <f>'gear reducer'!N48</f>
        <v>11.25</v>
      </c>
      <c r="L48">
        <f>'gear reducer'!O48</f>
        <v>1.537500000000001</v>
      </c>
      <c r="M48">
        <f>'gear reducer'!P48</f>
        <v>0.11018750000000004</v>
      </c>
      <c r="N48">
        <f t="shared" si="0"/>
        <v>11.25</v>
      </c>
      <c r="O48">
        <f t="shared" si="1"/>
        <v>1.537500000000001</v>
      </c>
      <c r="P48">
        <f t="shared" si="2"/>
        <v>0.11018750000000004</v>
      </c>
      <c r="S48">
        <f>'gear reducer'!U48</f>
        <v>4.6567499999999988</v>
      </c>
      <c r="T48">
        <f>'gear reducer'!V48</f>
        <v>7.1597531250000026</v>
      </c>
      <c r="U48">
        <f t="shared" si="4"/>
        <v>4.7120999999999986</v>
      </c>
      <c r="V48">
        <f t="shared" si="3"/>
        <v>7.2448537500000025</v>
      </c>
    </row>
    <row r="49" spans="2:43" x14ac:dyDescent="0.25">
      <c r="B49" t="s">
        <v>37</v>
      </c>
      <c r="D49">
        <v>23.5</v>
      </c>
      <c r="I49">
        <f>'gear reducer'!I49</f>
        <v>2.5200000000000018</v>
      </c>
      <c r="J49">
        <f>'gear reducer'!J49</f>
        <v>0.14000000000000001</v>
      </c>
      <c r="K49">
        <f>'gear reducer'!N49</f>
        <v>11.25</v>
      </c>
      <c r="L49">
        <f>'gear reducer'!O49</f>
        <v>1.5750000000000011</v>
      </c>
      <c r="M49">
        <f>'gear reducer'!P49</f>
        <v>0.11550000000000005</v>
      </c>
      <c r="N49">
        <f t="shared" si="0"/>
        <v>11.25</v>
      </c>
      <c r="O49">
        <f t="shared" si="1"/>
        <v>1.5750000000000011</v>
      </c>
      <c r="P49">
        <f t="shared" si="2"/>
        <v>0.11550000000000005</v>
      </c>
      <c r="S49">
        <f>'gear reducer'!U49</f>
        <v>4.6567500000000024</v>
      </c>
      <c r="T49">
        <f>'gear reducer'!V49</f>
        <v>7.3343812500000087</v>
      </c>
      <c r="U49">
        <f t="shared" si="4"/>
        <v>4.7121000000000031</v>
      </c>
      <c r="V49">
        <f t="shared" si="3"/>
        <v>7.4215575000000102</v>
      </c>
    </row>
    <row r="50" spans="2:43" x14ac:dyDescent="0.25">
      <c r="B50" t="s">
        <v>38</v>
      </c>
      <c r="D50">
        <v>28</v>
      </c>
      <c r="I50">
        <f>'gear reducer'!I50</f>
        <v>2.5800000000000018</v>
      </c>
      <c r="J50">
        <f>'gear reducer'!J50</f>
        <v>0.14333333333333334</v>
      </c>
      <c r="K50">
        <f>'gear reducer'!N50</f>
        <v>11.25</v>
      </c>
      <c r="L50">
        <f>'gear reducer'!O50</f>
        <v>1.6125000000000012</v>
      </c>
      <c r="M50">
        <f>'gear reducer'!P50</f>
        <v>0.12093750000000003</v>
      </c>
      <c r="N50">
        <f t="shared" si="0"/>
        <v>11.25</v>
      </c>
      <c r="O50">
        <f t="shared" si="1"/>
        <v>1.6125000000000012</v>
      </c>
      <c r="P50">
        <f t="shared" si="2"/>
        <v>0.12093750000000003</v>
      </c>
      <c r="S50">
        <f>'gear reducer'!U50</f>
        <v>4.6567500000000006</v>
      </c>
      <c r="T50">
        <f>'gear reducer'!V50</f>
        <v>7.509009375000006</v>
      </c>
      <c r="U50">
        <f t="shared" si="4"/>
        <v>4.7121000000000013</v>
      </c>
      <c r="V50">
        <f t="shared" si="3"/>
        <v>7.5982612500000073</v>
      </c>
      <c r="AN50" s="31" t="s">
        <v>60</v>
      </c>
      <c r="AO50" s="31"/>
      <c r="AP50" s="31" t="s">
        <v>61</v>
      </c>
      <c r="AQ50" s="31"/>
    </row>
    <row r="51" spans="2:43" x14ac:dyDescent="0.25">
      <c r="I51">
        <f>'gear reducer'!I51</f>
        <v>2.6400000000000019</v>
      </c>
      <c r="J51">
        <f>'gear reducer'!J51</f>
        <v>0.14666666666666667</v>
      </c>
      <c r="K51">
        <f>'gear reducer'!N51</f>
        <v>11.25</v>
      </c>
      <c r="L51">
        <f>'gear reducer'!O51</f>
        <v>1.650000000000001</v>
      </c>
      <c r="M51">
        <f>'gear reducer'!P51</f>
        <v>0.12650000000000003</v>
      </c>
      <c r="N51">
        <f t="shared" si="0"/>
        <v>11.25</v>
      </c>
      <c r="O51">
        <f t="shared" si="1"/>
        <v>1.650000000000001</v>
      </c>
      <c r="P51">
        <f t="shared" si="2"/>
        <v>0.12650000000000003</v>
      </c>
      <c r="S51">
        <f>'gear reducer'!U51</f>
        <v>4.6567500000000006</v>
      </c>
      <c r="T51">
        <f>'gear reducer'!V51</f>
        <v>7.6836375000000059</v>
      </c>
      <c r="U51">
        <f t="shared" si="4"/>
        <v>4.7121000000000004</v>
      </c>
      <c r="V51">
        <f t="shared" si="3"/>
        <v>7.7749650000000052</v>
      </c>
      <c r="AN51" t="s">
        <v>62</v>
      </c>
      <c r="AO51" t="s">
        <v>63</v>
      </c>
      <c r="AP51" t="s">
        <v>62</v>
      </c>
      <c r="AQ51" t="s">
        <v>63</v>
      </c>
    </row>
    <row r="52" spans="2:43" x14ac:dyDescent="0.25">
      <c r="I52">
        <f>'gear reducer'!I52</f>
        <v>2.700000000000002</v>
      </c>
      <c r="J52">
        <f>'gear reducer'!J52</f>
        <v>0.15000000000000002</v>
      </c>
      <c r="K52">
        <f>'gear reducer'!N52</f>
        <v>11.25</v>
      </c>
      <c r="L52">
        <f>'gear reducer'!O52</f>
        <v>1.6875000000000011</v>
      </c>
      <c r="M52">
        <f>'gear reducer'!P52</f>
        <v>0.13218750000000001</v>
      </c>
      <c r="N52">
        <f t="shared" si="0"/>
        <v>11.25</v>
      </c>
      <c r="O52">
        <f t="shared" si="1"/>
        <v>1.6875000000000011</v>
      </c>
      <c r="P52">
        <f t="shared" si="2"/>
        <v>0.13218750000000001</v>
      </c>
      <c r="S52">
        <f>'gear reducer'!U52</f>
        <v>4.6567499999999988</v>
      </c>
      <c r="T52">
        <f>'gear reducer'!V52</f>
        <v>7.8582656250000031</v>
      </c>
      <c r="U52">
        <f t="shared" si="4"/>
        <v>4.7120999999999986</v>
      </c>
      <c r="V52">
        <f t="shared" si="3"/>
        <v>7.9516687500000032</v>
      </c>
      <c r="AN52">
        <v>0</v>
      </c>
      <c r="AO52">
        <f>AQ37</f>
        <v>28.7</v>
      </c>
      <c r="AP52">
        <f>AN52</f>
        <v>0</v>
      </c>
      <c r="AQ52">
        <f>AQ38</f>
        <v>71.7</v>
      </c>
    </row>
    <row r="53" spans="2:43" x14ac:dyDescent="0.25">
      <c r="I53">
        <f>'gear reducer'!I53</f>
        <v>2.760000000000002</v>
      </c>
      <c r="J53">
        <f>'gear reducer'!J53</f>
        <v>0.15333333333333335</v>
      </c>
      <c r="K53">
        <f>'gear reducer'!N53</f>
        <v>11.25</v>
      </c>
      <c r="L53">
        <f>'gear reducer'!O53</f>
        <v>1.7250000000000012</v>
      </c>
      <c r="M53">
        <f>'gear reducer'!P53</f>
        <v>0.13800000000000001</v>
      </c>
      <c r="N53">
        <f t="shared" si="0"/>
        <v>11.25</v>
      </c>
      <c r="O53">
        <f t="shared" si="1"/>
        <v>1.7250000000000012</v>
      </c>
      <c r="P53">
        <f t="shared" si="2"/>
        <v>0.13800000000000001</v>
      </c>
      <c r="S53">
        <f>'gear reducer'!U53</f>
        <v>4.6567500000000024</v>
      </c>
      <c r="T53">
        <f>'gear reducer'!V53</f>
        <v>8.0328937500000102</v>
      </c>
      <c r="U53">
        <f t="shared" si="4"/>
        <v>4.7121000000000031</v>
      </c>
      <c r="V53">
        <f t="shared" si="3"/>
        <v>8.1283725000000118</v>
      </c>
      <c r="AN53">
        <f>AQ35</f>
        <v>1000</v>
      </c>
      <c r="AO53">
        <f>AQ37</f>
        <v>28.7</v>
      </c>
      <c r="AP53">
        <f t="shared" ref="AP53:AP64" si="6">AN53</f>
        <v>1000</v>
      </c>
      <c r="AQ53">
        <f>AQ38</f>
        <v>71.7</v>
      </c>
    </row>
    <row r="54" spans="2:43" x14ac:dyDescent="0.25">
      <c r="I54">
        <f>'gear reducer'!I54</f>
        <v>2.8200000000000021</v>
      </c>
      <c r="J54">
        <f>'gear reducer'!J54</f>
        <v>0.15666666666666668</v>
      </c>
      <c r="K54">
        <f>'gear reducer'!N54</f>
        <v>11.25</v>
      </c>
      <c r="L54">
        <f>'gear reducer'!O54</f>
        <v>1.7625000000000013</v>
      </c>
      <c r="M54">
        <f>'gear reducer'!P54</f>
        <v>0.14393750000000002</v>
      </c>
      <c r="N54">
        <f t="shared" si="0"/>
        <v>11.25</v>
      </c>
      <c r="O54">
        <f t="shared" si="1"/>
        <v>1.7625000000000013</v>
      </c>
      <c r="P54">
        <f t="shared" si="2"/>
        <v>0.14393750000000002</v>
      </c>
      <c r="S54">
        <f>'gear reducer'!U54</f>
        <v>4.6567500000000006</v>
      </c>
      <c r="T54">
        <f>'gear reducer'!V54</f>
        <v>8.2075218750000065</v>
      </c>
      <c r="U54">
        <f t="shared" si="4"/>
        <v>4.7121000000000013</v>
      </c>
      <c r="V54">
        <f t="shared" si="3"/>
        <v>8.3050762500000079</v>
      </c>
      <c r="AN54">
        <f>AQ36</f>
        <v>2000</v>
      </c>
      <c r="AO54">
        <f>AQ37/2</f>
        <v>14.35</v>
      </c>
      <c r="AP54">
        <f t="shared" si="6"/>
        <v>2000</v>
      </c>
      <c r="AQ54">
        <f>AQ38/2</f>
        <v>35.85</v>
      </c>
    </row>
    <row r="55" spans="2:43" x14ac:dyDescent="0.25">
      <c r="I55">
        <f>'gear reducer'!I55</f>
        <v>2.8800000000000021</v>
      </c>
      <c r="J55">
        <f>'gear reducer'!J55</f>
        <v>0.16</v>
      </c>
      <c r="K55">
        <f>'gear reducer'!N55</f>
        <v>11.25</v>
      </c>
      <c r="L55">
        <f>'gear reducer'!O55</f>
        <v>1.8000000000000012</v>
      </c>
      <c r="M55">
        <f>'gear reducer'!P55</f>
        <v>0.15000000000000002</v>
      </c>
      <c r="N55">
        <f t="shared" si="0"/>
        <v>11.25</v>
      </c>
      <c r="O55">
        <f t="shared" si="1"/>
        <v>1.8000000000000012</v>
      </c>
      <c r="P55">
        <f t="shared" si="2"/>
        <v>0.15000000000000002</v>
      </c>
      <c r="S55">
        <f>'gear reducer'!U55</f>
        <v>4.6567500000000024</v>
      </c>
      <c r="T55">
        <f>'gear reducer'!V55</f>
        <v>8.38215000000001</v>
      </c>
      <c r="U55">
        <f t="shared" si="4"/>
        <v>4.7121000000000022</v>
      </c>
      <c r="V55">
        <f t="shared" si="3"/>
        <v>8.4817800000000094</v>
      </c>
      <c r="AN55">
        <f>AQ36</f>
        <v>2000</v>
      </c>
      <c r="AO55">
        <v>0</v>
      </c>
      <c r="AP55">
        <f t="shared" si="6"/>
        <v>2000</v>
      </c>
      <c r="AQ55">
        <v>0</v>
      </c>
    </row>
    <row r="56" spans="2:43" x14ac:dyDescent="0.25">
      <c r="I56">
        <f>'gear reducer'!I56</f>
        <v>2.9400000000000022</v>
      </c>
      <c r="J56">
        <f>'gear reducer'!J56</f>
        <v>0.16333333333333333</v>
      </c>
      <c r="K56">
        <f>'gear reducer'!N56</f>
        <v>11.25</v>
      </c>
      <c r="L56">
        <f>'gear reducer'!O56</f>
        <v>1.8375000000000012</v>
      </c>
      <c r="M56">
        <f>'gear reducer'!P56</f>
        <v>0.15618750000000001</v>
      </c>
      <c r="N56">
        <f t="shared" si="0"/>
        <v>11.25</v>
      </c>
      <c r="O56">
        <f t="shared" si="1"/>
        <v>1.8375000000000012</v>
      </c>
      <c r="P56">
        <f t="shared" si="2"/>
        <v>0.15618750000000001</v>
      </c>
      <c r="S56">
        <f>'gear reducer'!U56</f>
        <v>4.6567500000000006</v>
      </c>
      <c r="T56">
        <f>'gear reducer'!V56</f>
        <v>8.5567781250000063</v>
      </c>
      <c r="U56">
        <f t="shared" si="4"/>
        <v>4.7121000000000013</v>
      </c>
      <c r="V56">
        <f t="shared" si="3"/>
        <v>8.6584837500000074</v>
      </c>
      <c r="AN56">
        <f>AQ36</f>
        <v>2000</v>
      </c>
      <c r="AO56">
        <f>-AQ37/2</f>
        <v>-14.35</v>
      </c>
      <c r="AP56">
        <f t="shared" si="6"/>
        <v>2000</v>
      </c>
      <c r="AQ56">
        <f>-AQ38/2</f>
        <v>-35.85</v>
      </c>
    </row>
    <row r="57" spans="2:43" x14ac:dyDescent="0.25">
      <c r="I57">
        <f>'gear reducer'!I57</f>
        <v>3.0000000000000022</v>
      </c>
      <c r="J57">
        <f>'gear reducer'!J57</f>
        <v>0.16666666666666669</v>
      </c>
      <c r="K57">
        <f>'gear reducer'!N57</f>
        <v>11.25</v>
      </c>
      <c r="L57">
        <f>'gear reducer'!O57</f>
        <v>1.8750000000000013</v>
      </c>
      <c r="M57">
        <f>'gear reducer'!P57</f>
        <v>0.16250000000000001</v>
      </c>
      <c r="N57">
        <f t="shared" si="0"/>
        <v>11.25</v>
      </c>
      <c r="O57">
        <f t="shared" si="1"/>
        <v>1.8750000000000013</v>
      </c>
      <c r="P57">
        <f t="shared" si="2"/>
        <v>0.16250000000000001</v>
      </c>
      <c r="S57">
        <f>'gear reducer'!U57</f>
        <v>4.4879999999999978</v>
      </c>
      <c r="T57">
        <f>'gear reducer'!V57</f>
        <v>8.4150000000000009</v>
      </c>
      <c r="U57">
        <f t="shared" si="4"/>
        <v>4.5433499999999976</v>
      </c>
      <c r="V57">
        <f t="shared" si="3"/>
        <v>8.5187812500000017</v>
      </c>
      <c r="AN57">
        <f>AQ35</f>
        <v>1000</v>
      </c>
      <c r="AO57">
        <f>-AQ37</f>
        <v>-28.7</v>
      </c>
      <c r="AP57">
        <f t="shared" si="6"/>
        <v>1000</v>
      </c>
      <c r="AQ57">
        <f>-AQ38</f>
        <v>-71.7</v>
      </c>
    </row>
    <row r="58" spans="2:43" x14ac:dyDescent="0.25">
      <c r="I58">
        <f>'gear reducer'!I58</f>
        <v>3.0000000000000022</v>
      </c>
      <c r="J58">
        <f>'gear reducer'!J58</f>
        <v>0.17</v>
      </c>
      <c r="K58">
        <f>'gear reducer'!N58</f>
        <v>0</v>
      </c>
      <c r="L58">
        <f>'gear reducer'!O58</f>
        <v>1.8750000000000013</v>
      </c>
      <c r="M58">
        <f>'gear reducer'!P58</f>
        <v>0.16875000000000001</v>
      </c>
      <c r="N58">
        <f t="shared" si="0"/>
        <v>0</v>
      </c>
      <c r="O58">
        <f t="shared" si="1"/>
        <v>1.8750000000000013</v>
      </c>
      <c r="P58">
        <f t="shared" si="2"/>
        <v>0.16875000000000001</v>
      </c>
      <c r="S58">
        <f>'gear reducer'!U58</f>
        <v>4.2</v>
      </c>
      <c r="T58">
        <f>'gear reducer'!V58</f>
        <v>7.8750000000000062</v>
      </c>
      <c r="U58">
        <f t="shared" si="4"/>
        <v>4.2</v>
      </c>
      <c r="V58">
        <f t="shared" si="3"/>
        <v>7.8750000000000062</v>
      </c>
      <c r="AN58">
        <v>0</v>
      </c>
      <c r="AO58">
        <f>-AQ37</f>
        <v>-28.7</v>
      </c>
      <c r="AP58">
        <f t="shared" si="6"/>
        <v>0</v>
      </c>
      <c r="AQ58">
        <f>-AQ38</f>
        <v>-71.7</v>
      </c>
    </row>
    <row r="59" spans="2:43" x14ac:dyDescent="0.25">
      <c r="I59">
        <f>'gear reducer'!I59</f>
        <v>3.0000000000000022</v>
      </c>
      <c r="J59">
        <f>'gear reducer'!J59</f>
        <v>0.17333333333333334</v>
      </c>
      <c r="K59">
        <f>'gear reducer'!N59</f>
        <v>0</v>
      </c>
      <c r="L59">
        <f>'gear reducer'!O59</f>
        <v>1.8750000000000013</v>
      </c>
      <c r="M59">
        <f>'gear reducer'!P59</f>
        <v>0.17500000000000002</v>
      </c>
      <c r="N59">
        <f t="shared" si="0"/>
        <v>0</v>
      </c>
      <c r="O59">
        <f t="shared" si="1"/>
        <v>1.8750000000000013</v>
      </c>
      <c r="P59">
        <f t="shared" si="2"/>
        <v>0.17500000000000002</v>
      </c>
      <c r="S59">
        <f>'gear reducer'!U59</f>
        <v>4.2</v>
      </c>
      <c r="T59">
        <f>'gear reducer'!V59</f>
        <v>7.8750000000000062</v>
      </c>
      <c r="U59">
        <f t="shared" si="4"/>
        <v>4.2</v>
      </c>
      <c r="V59">
        <f t="shared" si="3"/>
        <v>7.8750000000000062</v>
      </c>
      <c r="AN59">
        <f>-AQ35</f>
        <v>-1000</v>
      </c>
      <c r="AO59">
        <f>-AQ37</f>
        <v>-28.7</v>
      </c>
      <c r="AP59">
        <f t="shared" si="6"/>
        <v>-1000</v>
      </c>
      <c r="AQ59">
        <f>-AQ38</f>
        <v>-71.7</v>
      </c>
    </row>
    <row r="60" spans="2:43" x14ac:dyDescent="0.25">
      <c r="I60">
        <f>'gear reducer'!I60</f>
        <v>3.0000000000000022</v>
      </c>
      <c r="J60">
        <f>'gear reducer'!J60</f>
        <v>0.17666666666666667</v>
      </c>
      <c r="K60">
        <f>'gear reducer'!N60</f>
        <v>0</v>
      </c>
      <c r="L60">
        <f>'gear reducer'!O60</f>
        <v>1.8750000000000013</v>
      </c>
      <c r="M60">
        <f>'gear reducer'!P60</f>
        <v>0.18125000000000002</v>
      </c>
      <c r="N60">
        <f t="shared" si="0"/>
        <v>0</v>
      </c>
      <c r="O60">
        <f t="shared" si="1"/>
        <v>1.8750000000000013</v>
      </c>
      <c r="P60">
        <f t="shared" si="2"/>
        <v>0.18125000000000002</v>
      </c>
      <c r="S60">
        <f>'gear reducer'!U60</f>
        <v>4.2</v>
      </c>
      <c r="T60">
        <f>'gear reducer'!V60</f>
        <v>7.8750000000000062</v>
      </c>
      <c r="U60">
        <f t="shared" si="4"/>
        <v>4.2</v>
      </c>
      <c r="V60">
        <f t="shared" si="3"/>
        <v>7.8750000000000062</v>
      </c>
      <c r="AN60">
        <f>-AQ36</f>
        <v>-2000</v>
      </c>
      <c r="AO60">
        <f>-AQ37/2</f>
        <v>-14.35</v>
      </c>
      <c r="AP60">
        <f t="shared" si="6"/>
        <v>-2000</v>
      </c>
      <c r="AQ60">
        <f>-AQ38/2</f>
        <v>-35.85</v>
      </c>
    </row>
    <row r="61" spans="2:43" x14ac:dyDescent="0.25">
      <c r="I61">
        <f>'gear reducer'!I61</f>
        <v>3.0000000000000022</v>
      </c>
      <c r="J61">
        <f>'gear reducer'!J61</f>
        <v>0.18000000000000002</v>
      </c>
      <c r="K61">
        <f>'gear reducer'!N61</f>
        <v>0</v>
      </c>
      <c r="L61">
        <f>'gear reducer'!O61</f>
        <v>1.8750000000000013</v>
      </c>
      <c r="M61">
        <f>'gear reducer'!P61</f>
        <v>0.18750000000000003</v>
      </c>
      <c r="N61">
        <f t="shared" si="0"/>
        <v>0</v>
      </c>
      <c r="O61">
        <f t="shared" si="1"/>
        <v>1.8750000000000013</v>
      </c>
      <c r="P61">
        <f t="shared" si="2"/>
        <v>0.18750000000000003</v>
      </c>
      <c r="S61">
        <f>'gear reducer'!U61</f>
        <v>4.2</v>
      </c>
      <c r="T61">
        <f>'gear reducer'!V61</f>
        <v>7.8750000000000062</v>
      </c>
      <c r="U61">
        <f t="shared" si="4"/>
        <v>4.2</v>
      </c>
      <c r="V61">
        <f t="shared" si="3"/>
        <v>7.8750000000000062</v>
      </c>
      <c r="AN61">
        <f>-AQ36</f>
        <v>-2000</v>
      </c>
      <c r="AO61">
        <v>0</v>
      </c>
      <c r="AP61">
        <f t="shared" si="6"/>
        <v>-2000</v>
      </c>
      <c r="AQ61">
        <v>0</v>
      </c>
    </row>
    <row r="62" spans="2:43" x14ac:dyDescent="0.25">
      <c r="I62">
        <f>'gear reducer'!I62</f>
        <v>3.0000000000000022</v>
      </c>
      <c r="J62">
        <f>'gear reducer'!J62</f>
        <v>0.18333333333333335</v>
      </c>
      <c r="K62">
        <f>'gear reducer'!N62</f>
        <v>0</v>
      </c>
      <c r="L62">
        <f>'gear reducer'!O62</f>
        <v>1.8750000000000013</v>
      </c>
      <c r="M62">
        <f>'gear reducer'!P62</f>
        <v>0.19375000000000003</v>
      </c>
      <c r="N62">
        <f t="shared" si="0"/>
        <v>0</v>
      </c>
      <c r="O62">
        <f t="shared" si="1"/>
        <v>1.8750000000000013</v>
      </c>
      <c r="P62">
        <f t="shared" si="2"/>
        <v>0.19375000000000003</v>
      </c>
      <c r="S62">
        <f>'gear reducer'!U62</f>
        <v>4.2</v>
      </c>
      <c r="T62">
        <f>'gear reducer'!V62</f>
        <v>7.8750000000000062</v>
      </c>
      <c r="U62">
        <f t="shared" si="4"/>
        <v>4.2</v>
      </c>
      <c r="V62">
        <f t="shared" si="3"/>
        <v>7.8750000000000062</v>
      </c>
      <c r="AN62">
        <f>-AQ36</f>
        <v>-2000</v>
      </c>
      <c r="AO62">
        <f>AQ37/2</f>
        <v>14.35</v>
      </c>
      <c r="AP62">
        <f t="shared" si="6"/>
        <v>-2000</v>
      </c>
      <c r="AQ62">
        <f>AQ38/2</f>
        <v>35.85</v>
      </c>
    </row>
    <row r="63" spans="2:43" x14ac:dyDescent="0.25">
      <c r="I63">
        <f>'gear reducer'!I63</f>
        <v>3.0000000000000022</v>
      </c>
      <c r="J63">
        <f>'gear reducer'!J63</f>
        <v>0.18666666666666668</v>
      </c>
      <c r="K63">
        <f>'gear reducer'!N63</f>
        <v>0</v>
      </c>
      <c r="L63">
        <f>'gear reducer'!O63</f>
        <v>1.8750000000000013</v>
      </c>
      <c r="M63">
        <f>'gear reducer'!P63</f>
        <v>0.20000000000000004</v>
      </c>
      <c r="N63">
        <f t="shared" si="0"/>
        <v>0</v>
      </c>
      <c r="O63">
        <f t="shared" si="1"/>
        <v>1.8750000000000013</v>
      </c>
      <c r="P63">
        <f t="shared" si="2"/>
        <v>0.20000000000000004</v>
      </c>
      <c r="S63">
        <f>'gear reducer'!U63</f>
        <v>4.2</v>
      </c>
      <c r="T63">
        <f>'gear reducer'!V63</f>
        <v>7.8750000000000062</v>
      </c>
      <c r="U63">
        <f t="shared" si="4"/>
        <v>4.2</v>
      </c>
      <c r="V63">
        <f t="shared" si="3"/>
        <v>7.8750000000000062</v>
      </c>
      <c r="AN63">
        <f>-AQ35</f>
        <v>-1000</v>
      </c>
      <c r="AO63">
        <f>AQ37</f>
        <v>28.7</v>
      </c>
      <c r="AP63">
        <f t="shared" si="6"/>
        <v>-1000</v>
      </c>
      <c r="AQ63">
        <f>AQ38</f>
        <v>71.7</v>
      </c>
    </row>
    <row r="64" spans="2:43" x14ac:dyDescent="0.25">
      <c r="I64">
        <f>'gear reducer'!I64</f>
        <v>3.0000000000000022</v>
      </c>
      <c r="J64">
        <f>'gear reducer'!J64</f>
        <v>0.19</v>
      </c>
      <c r="K64">
        <f>'gear reducer'!N64</f>
        <v>0</v>
      </c>
      <c r="L64">
        <f>'gear reducer'!O64</f>
        <v>1.8750000000000013</v>
      </c>
      <c r="M64">
        <f>'gear reducer'!P64</f>
        <v>0.20625000000000004</v>
      </c>
      <c r="N64">
        <f t="shared" si="0"/>
        <v>0</v>
      </c>
      <c r="O64">
        <f t="shared" si="1"/>
        <v>1.8750000000000013</v>
      </c>
      <c r="P64">
        <f t="shared" si="2"/>
        <v>0.20625000000000004</v>
      </c>
      <c r="S64">
        <f>'gear reducer'!U64</f>
        <v>4.2</v>
      </c>
      <c r="T64">
        <f>'gear reducer'!V64</f>
        <v>7.8750000000000062</v>
      </c>
      <c r="U64">
        <f t="shared" si="4"/>
        <v>4.2</v>
      </c>
      <c r="V64">
        <f t="shared" si="3"/>
        <v>7.8750000000000062</v>
      </c>
      <c r="AN64">
        <v>0</v>
      </c>
      <c r="AO64">
        <f>AQ37</f>
        <v>28.7</v>
      </c>
      <c r="AP64">
        <f t="shared" si="6"/>
        <v>0</v>
      </c>
      <c r="AQ64">
        <f>AQ38</f>
        <v>71.7</v>
      </c>
    </row>
    <row r="65" spans="9:22" x14ac:dyDescent="0.25">
      <c r="I65">
        <f>'gear reducer'!I65</f>
        <v>3.0000000000000022</v>
      </c>
      <c r="J65">
        <f>'gear reducer'!J65</f>
        <v>0.19333333333333336</v>
      </c>
      <c r="K65">
        <f>'gear reducer'!N65</f>
        <v>0</v>
      </c>
      <c r="L65">
        <f>'gear reducer'!O65</f>
        <v>1.8750000000000013</v>
      </c>
      <c r="M65">
        <f>'gear reducer'!P65</f>
        <v>0.21250000000000005</v>
      </c>
      <c r="N65">
        <f t="shared" si="0"/>
        <v>0</v>
      </c>
      <c r="O65">
        <f t="shared" si="1"/>
        <v>1.8750000000000013</v>
      </c>
      <c r="P65">
        <f t="shared" si="2"/>
        <v>0.21250000000000005</v>
      </c>
      <c r="S65">
        <f>'gear reducer'!U65</f>
        <v>4.2</v>
      </c>
      <c r="T65">
        <f>'gear reducer'!V65</f>
        <v>7.8750000000000062</v>
      </c>
      <c r="U65">
        <f t="shared" si="4"/>
        <v>4.2</v>
      </c>
      <c r="V65">
        <f t="shared" si="3"/>
        <v>7.8750000000000062</v>
      </c>
    </row>
    <row r="66" spans="9:22" x14ac:dyDescent="0.25">
      <c r="I66">
        <f>'gear reducer'!I66</f>
        <v>3.0000000000000022</v>
      </c>
      <c r="J66">
        <f>'gear reducer'!J66</f>
        <v>0.19666666666666668</v>
      </c>
      <c r="K66">
        <f>'gear reducer'!N66</f>
        <v>0</v>
      </c>
      <c r="L66">
        <f>'gear reducer'!O66</f>
        <v>1.8750000000000013</v>
      </c>
      <c r="M66">
        <f>'gear reducer'!P66</f>
        <v>0.21875000000000006</v>
      </c>
      <c r="N66">
        <f t="shared" si="0"/>
        <v>0</v>
      </c>
      <c r="O66">
        <f t="shared" si="1"/>
        <v>1.8750000000000013</v>
      </c>
      <c r="P66">
        <f t="shared" si="2"/>
        <v>0.21875000000000006</v>
      </c>
      <c r="S66">
        <f>'gear reducer'!U66</f>
        <v>4.2</v>
      </c>
      <c r="T66">
        <f>'gear reducer'!V66</f>
        <v>7.8750000000000062</v>
      </c>
      <c r="U66">
        <f t="shared" si="4"/>
        <v>4.2</v>
      </c>
      <c r="V66">
        <f t="shared" si="3"/>
        <v>7.8750000000000062</v>
      </c>
    </row>
    <row r="67" spans="9:22" x14ac:dyDescent="0.25">
      <c r="I67">
        <f>'gear reducer'!I67</f>
        <v>3.0000000000000022</v>
      </c>
      <c r="J67">
        <f>'gear reducer'!J67</f>
        <v>0.2</v>
      </c>
      <c r="K67">
        <f>'gear reducer'!N67</f>
        <v>0</v>
      </c>
      <c r="L67">
        <f>'gear reducer'!O67</f>
        <v>1.8750000000000013</v>
      </c>
      <c r="M67">
        <f>'gear reducer'!P67</f>
        <v>0.22500000000000006</v>
      </c>
      <c r="N67">
        <f t="shared" si="0"/>
        <v>0</v>
      </c>
      <c r="O67">
        <f t="shared" si="1"/>
        <v>1.8750000000000013</v>
      </c>
      <c r="P67">
        <f t="shared" si="2"/>
        <v>0.22500000000000006</v>
      </c>
      <c r="S67">
        <f>'gear reducer'!U67</f>
        <v>4.2</v>
      </c>
      <c r="T67">
        <f>'gear reducer'!V67</f>
        <v>7.8750000000000062</v>
      </c>
      <c r="U67">
        <f t="shared" si="4"/>
        <v>4.2</v>
      </c>
      <c r="V67">
        <f t="shared" si="3"/>
        <v>7.8750000000000062</v>
      </c>
    </row>
    <row r="68" spans="9:22" x14ac:dyDescent="0.25">
      <c r="I68">
        <f>'gear reducer'!I68</f>
        <v>3.0000000000000022</v>
      </c>
      <c r="J68">
        <f>'gear reducer'!J68</f>
        <v>0.20333333333333334</v>
      </c>
      <c r="K68">
        <f>'gear reducer'!N68</f>
        <v>0</v>
      </c>
      <c r="L68">
        <f>'gear reducer'!O68</f>
        <v>1.8750000000000013</v>
      </c>
      <c r="M68">
        <f>'gear reducer'!P68</f>
        <v>0.23125000000000007</v>
      </c>
      <c r="N68">
        <f t="shared" si="0"/>
        <v>0</v>
      </c>
      <c r="O68">
        <f t="shared" si="1"/>
        <v>1.8750000000000013</v>
      </c>
      <c r="P68">
        <f t="shared" si="2"/>
        <v>0.23125000000000007</v>
      </c>
      <c r="S68">
        <f>'gear reducer'!U68</f>
        <v>4.2</v>
      </c>
      <c r="T68">
        <f>'gear reducer'!V68</f>
        <v>7.8750000000000062</v>
      </c>
      <c r="U68">
        <f t="shared" si="4"/>
        <v>4.2</v>
      </c>
      <c r="V68">
        <f t="shared" si="3"/>
        <v>7.8750000000000062</v>
      </c>
    </row>
    <row r="69" spans="9:22" x14ac:dyDescent="0.25">
      <c r="I69">
        <f>'gear reducer'!I69</f>
        <v>3.0000000000000022</v>
      </c>
      <c r="J69">
        <f>'gear reducer'!J69</f>
        <v>0.20666666666666669</v>
      </c>
      <c r="K69">
        <f>'gear reducer'!N69</f>
        <v>0</v>
      </c>
      <c r="L69">
        <f>'gear reducer'!O69</f>
        <v>1.8750000000000013</v>
      </c>
      <c r="M69">
        <f>'gear reducer'!P69</f>
        <v>0.23750000000000007</v>
      </c>
      <c r="N69">
        <f t="shared" si="0"/>
        <v>0</v>
      </c>
      <c r="O69">
        <f t="shared" si="1"/>
        <v>1.8750000000000013</v>
      </c>
      <c r="P69">
        <f t="shared" si="2"/>
        <v>0.23750000000000007</v>
      </c>
      <c r="S69">
        <f>'gear reducer'!U69</f>
        <v>4.2</v>
      </c>
      <c r="T69">
        <f>'gear reducer'!V69</f>
        <v>7.8750000000000062</v>
      </c>
      <c r="U69">
        <f t="shared" si="4"/>
        <v>4.2</v>
      </c>
      <c r="V69">
        <f t="shared" si="3"/>
        <v>7.8750000000000062</v>
      </c>
    </row>
    <row r="70" spans="9:22" x14ac:dyDescent="0.25">
      <c r="I70">
        <f>'gear reducer'!I70</f>
        <v>3.0000000000000022</v>
      </c>
      <c r="J70">
        <f>'gear reducer'!J70</f>
        <v>0.21000000000000002</v>
      </c>
      <c r="K70">
        <f>'gear reducer'!N70</f>
        <v>0</v>
      </c>
      <c r="L70">
        <f>'gear reducer'!O70</f>
        <v>1.8750000000000013</v>
      </c>
      <c r="M70">
        <f>'gear reducer'!P70</f>
        <v>0.24375000000000008</v>
      </c>
      <c r="N70">
        <f t="shared" si="0"/>
        <v>0</v>
      </c>
      <c r="O70">
        <f t="shared" si="1"/>
        <v>1.8750000000000013</v>
      </c>
      <c r="P70">
        <f t="shared" si="2"/>
        <v>0.24375000000000008</v>
      </c>
      <c r="S70">
        <f>'gear reducer'!U70</f>
        <v>4.2</v>
      </c>
      <c r="T70">
        <f>'gear reducer'!V70</f>
        <v>7.8750000000000062</v>
      </c>
      <c r="U70">
        <f t="shared" si="4"/>
        <v>4.2</v>
      </c>
      <c r="V70">
        <f t="shared" si="3"/>
        <v>7.8750000000000062</v>
      </c>
    </row>
    <row r="71" spans="9:22" x14ac:dyDescent="0.25">
      <c r="I71">
        <f>'gear reducer'!I71</f>
        <v>3.0000000000000022</v>
      </c>
      <c r="J71">
        <f>'gear reducer'!J71</f>
        <v>0.21333333333333335</v>
      </c>
      <c r="K71">
        <f>'gear reducer'!N71</f>
        <v>0</v>
      </c>
      <c r="L71">
        <f>'gear reducer'!O71</f>
        <v>1.8750000000000013</v>
      </c>
      <c r="M71">
        <f>'gear reducer'!P71</f>
        <v>0.25000000000000006</v>
      </c>
      <c r="N71">
        <f t="shared" si="0"/>
        <v>0</v>
      </c>
      <c r="O71">
        <f t="shared" si="1"/>
        <v>1.8750000000000013</v>
      </c>
      <c r="P71">
        <f t="shared" si="2"/>
        <v>0.25000000000000006</v>
      </c>
      <c r="S71">
        <f>'gear reducer'!U71</f>
        <v>4.2</v>
      </c>
      <c r="T71">
        <f>'gear reducer'!V71</f>
        <v>7.8750000000000062</v>
      </c>
      <c r="U71">
        <f t="shared" si="4"/>
        <v>4.2</v>
      </c>
      <c r="V71">
        <f t="shared" si="3"/>
        <v>7.8750000000000062</v>
      </c>
    </row>
    <row r="72" spans="9:22" x14ac:dyDescent="0.25">
      <c r="I72">
        <f>'gear reducer'!I72</f>
        <v>3.0000000000000022</v>
      </c>
      <c r="J72">
        <f>'gear reducer'!J72</f>
        <v>0.21666666666666667</v>
      </c>
      <c r="K72">
        <f>'gear reducer'!N72</f>
        <v>0</v>
      </c>
      <c r="L72">
        <f>'gear reducer'!O72</f>
        <v>1.8750000000000013</v>
      </c>
      <c r="M72">
        <f>'gear reducer'!P72</f>
        <v>0.25625000000000009</v>
      </c>
      <c r="N72">
        <f t="shared" ref="N72:N135" si="7">K72</f>
        <v>0</v>
      </c>
      <c r="O72">
        <f t="shared" ref="O72:O135" si="8">L72</f>
        <v>1.8750000000000013</v>
      </c>
      <c r="P72">
        <f t="shared" ref="P72:P135" si="9">M72</f>
        <v>0.25625000000000009</v>
      </c>
      <c r="S72">
        <f>'gear reducer'!U72</f>
        <v>4.2</v>
      </c>
      <c r="T72">
        <f>'gear reducer'!V72</f>
        <v>7.8750000000000062</v>
      </c>
      <c r="U72">
        <f t="shared" si="4"/>
        <v>4.2</v>
      </c>
      <c r="V72">
        <f t="shared" ref="V72:V135" si="10">U72*O72</f>
        <v>7.8750000000000062</v>
      </c>
    </row>
    <row r="73" spans="9:22" x14ac:dyDescent="0.25">
      <c r="I73">
        <f>'gear reducer'!I73</f>
        <v>3.0000000000000022</v>
      </c>
      <c r="J73">
        <f>'gear reducer'!J73</f>
        <v>0.22</v>
      </c>
      <c r="K73">
        <f>'gear reducer'!N73</f>
        <v>0</v>
      </c>
      <c r="L73">
        <f>'gear reducer'!O73</f>
        <v>1.8750000000000013</v>
      </c>
      <c r="M73">
        <f>'gear reducer'!P73</f>
        <v>0.26250000000000007</v>
      </c>
      <c r="N73">
        <f t="shared" si="7"/>
        <v>0</v>
      </c>
      <c r="O73">
        <f t="shared" si="8"/>
        <v>1.8750000000000013</v>
      </c>
      <c r="P73">
        <f t="shared" si="9"/>
        <v>0.26250000000000007</v>
      </c>
      <c r="S73">
        <f>'gear reducer'!U73</f>
        <v>4.2</v>
      </c>
      <c r="T73">
        <f>'gear reducer'!V73</f>
        <v>7.8750000000000062</v>
      </c>
      <c r="U73">
        <f t="shared" ref="U73:U136" si="11">$D$46*((O73-O72)/(J73-J72)) +$C$40*S73</f>
        <v>4.2</v>
      </c>
      <c r="V73">
        <f t="shared" si="10"/>
        <v>7.8750000000000062</v>
      </c>
    </row>
    <row r="74" spans="9:22" x14ac:dyDescent="0.25">
      <c r="I74">
        <f>'gear reducer'!I74</f>
        <v>3.0000000000000022</v>
      </c>
      <c r="J74">
        <f>'gear reducer'!J74</f>
        <v>0.22333333333333336</v>
      </c>
      <c r="K74">
        <f>'gear reducer'!N74</f>
        <v>0</v>
      </c>
      <c r="L74">
        <f>'gear reducer'!O74</f>
        <v>1.8750000000000013</v>
      </c>
      <c r="M74">
        <f>'gear reducer'!P74</f>
        <v>0.2687500000000001</v>
      </c>
      <c r="N74">
        <f t="shared" si="7"/>
        <v>0</v>
      </c>
      <c r="O74">
        <f t="shared" si="8"/>
        <v>1.8750000000000013</v>
      </c>
      <c r="P74">
        <f t="shared" si="9"/>
        <v>0.2687500000000001</v>
      </c>
      <c r="S74">
        <f>'gear reducer'!U74</f>
        <v>4.2</v>
      </c>
      <c r="T74">
        <f>'gear reducer'!V74</f>
        <v>7.8750000000000062</v>
      </c>
      <c r="U74">
        <f t="shared" si="11"/>
        <v>4.2</v>
      </c>
      <c r="V74">
        <f t="shared" si="10"/>
        <v>7.8750000000000062</v>
      </c>
    </row>
    <row r="75" spans="9:22" x14ac:dyDescent="0.25">
      <c r="I75">
        <f>'gear reducer'!I75</f>
        <v>3.0000000000000022</v>
      </c>
      <c r="J75">
        <f>'gear reducer'!J75</f>
        <v>0.22666666666666668</v>
      </c>
      <c r="K75">
        <f>'gear reducer'!N75</f>
        <v>0</v>
      </c>
      <c r="L75">
        <f>'gear reducer'!O75</f>
        <v>1.8750000000000013</v>
      </c>
      <c r="M75">
        <f>'gear reducer'!P75</f>
        <v>0.27500000000000008</v>
      </c>
      <c r="N75">
        <f t="shared" si="7"/>
        <v>0</v>
      </c>
      <c r="O75">
        <f t="shared" si="8"/>
        <v>1.8750000000000013</v>
      </c>
      <c r="P75">
        <f t="shared" si="9"/>
        <v>0.27500000000000008</v>
      </c>
      <c r="S75">
        <f>'gear reducer'!U75</f>
        <v>4.2</v>
      </c>
      <c r="T75">
        <f>'gear reducer'!V75</f>
        <v>7.8750000000000062</v>
      </c>
      <c r="U75">
        <f t="shared" si="11"/>
        <v>4.2</v>
      </c>
      <c r="V75">
        <f t="shared" si="10"/>
        <v>7.8750000000000062</v>
      </c>
    </row>
    <row r="76" spans="9:22" x14ac:dyDescent="0.25">
      <c r="I76">
        <f>'gear reducer'!I76</f>
        <v>3.0000000000000022</v>
      </c>
      <c r="J76">
        <f>'gear reducer'!J76</f>
        <v>0.23</v>
      </c>
      <c r="K76">
        <f>'gear reducer'!N76</f>
        <v>0</v>
      </c>
      <c r="L76">
        <f>'gear reducer'!O76</f>
        <v>1.8750000000000013</v>
      </c>
      <c r="M76">
        <f>'gear reducer'!P76</f>
        <v>0.28125000000000011</v>
      </c>
      <c r="N76">
        <f t="shared" si="7"/>
        <v>0</v>
      </c>
      <c r="O76">
        <f t="shared" si="8"/>
        <v>1.8750000000000013</v>
      </c>
      <c r="P76">
        <f t="shared" si="9"/>
        <v>0.28125000000000011</v>
      </c>
      <c r="S76">
        <f>'gear reducer'!U76</f>
        <v>4.2</v>
      </c>
      <c r="T76">
        <f>'gear reducer'!V76</f>
        <v>7.8750000000000062</v>
      </c>
      <c r="U76">
        <f t="shared" si="11"/>
        <v>4.2</v>
      </c>
      <c r="V76">
        <f t="shared" si="10"/>
        <v>7.8750000000000062</v>
      </c>
    </row>
    <row r="77" spans="9:22" x14ac:dyDescent="0.25">
      <c r="I77">
        <f>'gear reducer'!I77</f>
        <v>3.0000000000000022</v>
      </c>
      <c r="J77">
        <f>'gear reducer'!J77</f>
        <v>0.23333333333333334</v>
      </c>
      <c r="K77">
        <f>'gear reducer'!N77</f>
        <v>0</v>
      </c>
      <c r="L77">
        <f>'gear reducer'!O77</f>
        <v>1.8750000000000013</v>
      </c>
      <c r="M77">
        <f>'gear reducer'!P77</f>
        <v>0.28750000000000009</v>
      </c>
      <c r="N77">
        <f t="shared" si="7"/>
        <v>0</v>
      </c>
      <c r="O77">
        <f t="shared" si="8"/>
        <v>1.8750000000000013</v>
      </c>
      <c r="P77">
        <f t="shared" si="9"/>
        <v>0.28750000000000009</v>
      </c>
      <c r="S77">
        <f>'gear reducer'!U77</f>
        <v>4.2</v>
      </c>
      <c r="T77">
        <f>'gear reducer'!V77</f>
        <v>7.8750000000000062</v>
      </c>
      <c r="U77">
        <f t="shared" si="11"/>
        <v>4.2</v>
      </c>
      <c r="V77">
        <f t="shared" si="10"/>
        <v>7.8750000000000062</v>
      </c>
    </row>
    <row r="78" spans="9:22" x14ac:dyDescent="0.25">
      <c r="I78">
        <f>'gear reducer'!I78</f>
        <v>3.0000000000000022</v>
      </c>
      <c r="J78">
        <f>'gear reducer'!J78</f>
        <v>0.23666666666666669</v>
      </c>
      <c r="K78">
        <f>'gear reducer'!N78</f>
        <v>0</v>
      </c>
      <c r="L78">
        <f>'gear reducer'!O78</f>
        <v>1.8750000000000013</v>
      </c>
      <c r="M78">
        <f>'gear reducer'!P78</f>
        <v>0.29375000000000012</v>
      </c>
      <c r="N78">
        <f t="shared" si="7"/>
        <v>0</v>
      </c>
      <c r="O78">
        <f t="shared" si="8"/>
        <v>1.8750000000000013</v>
      </c>
      <c r="P78">
        <f t="shared" si="9"/>
        <v>0.29375000000000012</v>
      </c>
      <c r="S78">
        <f>'gear reducer'!U78</f>
        <v>4.2</v>
      </c>
      <c r="T78">
        <f>'gear reducer'!V78</f>
        <v>7.8750000000000062</v>
      </c>
      <c r="U78">
        <f t="shared" si="11"/>
        <v>4.2</v>
      </c>
      <c r="V78">
        <f t="shared" si="10"/>
        <v>7.8750000000000062</v>
      </c>
    </row>
    <row r="79" spans="9:22" x14ac:dyDescent="0.25">
      <c r="I79">
        <f>'gear reducer'!I79</f>
        <v>3.0000000000000022</v>
      </c>
      <c r="J79">
        <f>'gear reducer'!J79</f>
        <v>0.24000000000000002</v>
      </c>
      <c r="K79">
        <f>'gear reducer'!N79</f>
        <v>0</v>
      </c>
      <c r="L79">
        <f>'gear reducer'!O79</f>
        <v>1.8750000000000013</v>
      </c>
      <c r="M79">
        <f>'gear reducer'!P79</f>
        <v>0.3000000000000001</v>
      </c>
      <c r="N79">
        <f t="shared" si="7"/>
        <v>0</v>
      </c>
      <c r="O79">
        <f t="shared" si="8"/>
        <v>1.8750000000000013</v>
      </c>
      <c r="P79">
        <f t="shared" si="9"/>
        <v>0.3000000000000001</v>
      </c>
      <c r="S79">
        <f>'gear reducer'!U79</f>
        <v>4.2</v>
      </c>
      <c r="T79">
        <f>'gear reducer'!V79</f>
        <v>7.8750000000000062</v>
      </c>
      <c r="U79">
        <f t="shared" si="11"/>
        <v>4.2</v>
      </c>
      <c r="V79">
        <f t="shared" si="10"/>
        <v>7.8750000000000062</v>
      </c>
    </row>
    <row r="80" spans="9:22" x14ac:dyDescent="0.25">
      <c r="I80">
        <f>'gear reducer'!I80</f>
        <v>3.0000000000000022</v>
      </c>
      <c r="J80">
        <f>'gear reducer'!J80</f>
        <v>0.24333333333333335</v>
      </c>
      <c r="K80">
        <f>'gear reducer'!N80</f>
        <v>0</v>
      </c>
      <c r="L80">
        <f>'gear reducer'!O80</f>
        <v>1.8750000000000013</v>
      </c>
      <c r="M80">
        <f>'gear reducer'!P80</f>
        <v>0.30625000000000013</v>
      </c>
      <c r="N80">
        <f t="shared" si="7"/>
        <v>0</v>
      </c>
      <c r="O80">
        <f t="shared" si="8"/>
        <v>1.8750000000000013</v>
      </c>
      <c r="P80">
        <f t="shared" si="9"/>
        <v>0.30625000000000013</v>
      </c>
      <c r="S80">
        <f>'gear reducer'!U80</f>
        <v>4.2</v>
      </c>
      <c r="T80">
        <f>'gear reducer'!V80</f>
        <v>7.8750000000000062</v>
      </c>
      <c r="U80">
        <f t="shared" si="11"/>
        <v>4.2</v>
      </c>
      <c r="V80">
        <f t="shared" si="10"/>
        <v>7.8750000000000062</v>
      </c>
    </row>
    <row r="81" spans="9:22" x14ac:dyDescent="0.25">
      <c r="I81">
        <f>'gear reducer'!I81</f>
        <v>3.0000000000000022</v>
      </c>
      <c r="J81">
        <f>'gear reducer'!J81</f>
        <v>0.24666666666666667</v>
      </c>
      <c r="K81">
        <f>'gear reducer'!N81</f>
        <v>0</v>
      </c>
      <c r="L81">
        <f>'gear reducer'!O81</f>
        <v>1.8750000000000013</v>
      </c>
      <c r="M81">
        <f>'gear reducer'!P81</f>
        <v>0.31250000000000011</v>
      </c>
      <c r="N81">
        <f t="shared" si="7"/>
        <v>0</v>
      </c>
      <c r="O81">
        <f t="shared" si="8"/>
        <v>1.8750000000000013</v>
      </c>
      <c r="P81">
        <f t="shared" si="9"/>
        <v>0.31250000000000011</v>
      </c>
      <c r="S81">
        <f>'gear reducer'!U81</f>
        <v>4.2</v>
      </c>
      <c r="T81">
        <f>'gear reducer'!V81</f>
        <v>7.8750000000000062</v>
      </c>
      <c r="U81">
        <f t="shared" si="11"/>
        <v>4.2</v>
      </c>
      <c r="V81">
        <f t="shared" si="10"/>
        <v>7.8750000000000062</v>
      </c>
    </row>
    <row r="82" spans="9:22" x14ac:dyDescent="0.25">
      <c r="I82">
        <f>'gear reducer'!I82</f>
        <v>3.0000000000000022</v>
      </c>
      <c r="J82">
        <f>'gear reducer'!J82</f>
        <v>0.25</v>
      </c>
      <c r="K82">
        <f>'gear reducer'!N82</f>
        <v>0</v>
      </c>
      <c r="L82">
        <f>'gear reducer'!O82</f>
        <v>1.8750000000000013</v>
      </c>
      <c r="M82">
        <f>'gear reducer'!P82</f>
        <v>0.31875000000000014</v>
      </c>
      <c r="N82">
        <f t="shared" si="7"/>
        <v>0</v>
      </c>
      <c r="O82">
        <f t="shared" si="8"/>
        <v>1.8750000000000013</v>
      </c>
      <c r="P82">
        <f t="shared" si="9"/>
        <v>0.31875000000000014</v>
      </c>
      <c r="S82">
        <f>'gear reducer'!U82</f>
        <v>4.2</v>
      </c>
      <c r="T82">
        <f>'gear reducer'!V82</f>
        <v>7.8750000000000062</v>
      </c>
      <c r="U82">
        <f t="shared" si="11"/>
        <v>4.2</v>
      </c>
      <c r="V82">
        <f t="shared" si="10"/>
        <v>7.8750000000000062</v>
      </c>
    </row>
    <row r="83" spans="9:22" x14ac:dyDescent="0.25">
      <c r="I83">
        <f>'gear reducer'!I83</f>
        <v>3.0000000000000022</v>
      </c>
      <c r="J83">
        <f>'gear reducer'!J83</f>
        <v>0.25333333333333335</v>
      </c>
      <c r="K83">
        <f>'gear reducer'!N83</f>
        <v>0</v>
      </c>
      <c r="L83">
        <f>'gear reducer'!O83</f>
        <v>1.8750000000000013</v>
      </c>
      <c r="M83">
        <f>'gear reducer'!P83</f>
        <v>0.32500000000000012</v>
      </c>
      <c r="N83">
        <f t="shared" si="7"/>
        <v>0</v>
      </c>
      <c r="O83">
        <f t="shared" si="8"/>
        <v>1.8750000000000013</v>
      </c>
      <c r="P83">
        <f t="shared" si="9"/>
        <v>0.32500000000000012</v>
      </c>
      <c r="S83">
        <f>'gear reducer'!U83</f>
        <v>4.2</v>
      </c>
      <c r="T83">
        <f>'gear reducer'!V83</f>
        <v>7.8750000000000062</v>
      </c>
      <c r="U83">
        <f t="shared" si="11"/>
        <v>4.2</v>
      </c>
      <c r="V83">
        <f t="shared" si="10"/>
        <v>7.8750000000000062</v>
      </c>
    </row>
    <row r="84" spans="9:22" x14ac:dyDescent="0.25">
      <c r="I84">
        <f>'gear reducer'!I84</f>
        <v>3.0000000000000022</v>
      </c>
      <c r="J84">
        <f>'gear reducer'!J84</f>
        <v>0.25666666666666671</v>
      </c>
      <c r="K84">
        <f>'gear reducer'!N84</f>
        <v>0</v>
      </c>
      <c r="L84">
        <f>'gear reducer'!O84</f>
        <v>1.8750000000000013</v>
      </c>
      <c r="M84">
        <f>'gear reducer'!P84</f>
        <v>0.33125000000000016</v>
      </c>
      <c r="N84">
        <f t="shared" si="7"/>
        <v>0</v>
      </c>
      <c r="O84">
        <f t="shared" si="8"/>
        <v>1.8750000000000013</v>
      </c>
      <c r="P84">
        <f t="shared" si="9"/>
        <v>0.33125000000000016</v>
      </c>
      <c r="S84">
        <f>'gear reducer'!U84</f>
        <v>4.2</v>
      </c>
      <c r="T84">
        <f>'gear reducer'!V84</f>
        <v>7.8750000000000062</v>
      </c>
      <c r="U84">
        <f t="shared" si="11"/>
        <v>4.2</v>
      </c>
      <c r="V84">
        <f t="shared" si="10"/>
        <v>7.8750000000000062</v>
      </c>
    </row>
    <row r="85" spans="9:22" x14ac:dyDescent="0.25">
      <c r="I85">
        <f>'gear reducer'!I85</f>
        <v>3.0000000000000022</v>
      </c>
      <c r="J85">
        <f>'gear reducer'!J85</f>
        <v>0.26</v>
      </c>
      <c r="K85">
        <f>'gear reducer'!N85</f>
        <v>0</v>
      </c>
      <c r="L85">
        <f>'gear reducer'!O85</f>
        <v>1.8750000000000013</v>
      </c>
      <c r="M85">
        <f>'gear reducer'!P85</f>
        <v>0.33750000000000013</v>
      </c>
      <c r="N85">
        <f t="shared" si="7"/>
        <v>0</v>
      </c>
      <c r="O85">
        <f t="shared" si="8"/>
        <v>1.8750000000000013</v>
      </c>
      <c r="P85">
        <f t="shared" si="9"/>
        <v>0.33750000000000013</v>
      </c>
      <c r="S85">
        <f>'gear reducer'!U85</f>
        <v>4.2</v>
      </c>
      <c r="T85">
        <f>'gear reducer'!V85</f>
        <v>7.8750000000000062</v>
      </c>
      <c r="U85">
        <f t="shared" si="11"/>
        <v>4.2</v>
      </c>
      <c r="V85">
        <f t="shared" si="10"/>
        <v>7.8750000000000062</v>
      </c>
    </row>
    <row r="86" spans="9:22" x14ac:dyDescent="0.25">
      <c r="I86">
        <f>'gear reducer'!I86</f>
        <v>3.0000000000000022</v>
      </c>
      <c r="J86">
        <f>'gear reducer'!J86</f>
        <v>0.26333333333333336</v>
      </c>
      <c r="K86">
        <f>'gear reducer'!N86</f>
        <v>0</v>
      </c>
      <c r="L86">
        <f>'gear reducer'!O86</f>
        <v>1.8750000000000013</v>
      </c>
      <c r="M86">
        <f>'gear reducer'!P86</f>
        <v>0.34375000000000017</v>
      </c>
      <c r="N86">
        <f t="shared" si="7"/>
        <v>0</v>
      </c>
      <c r="O86">
        <f t="shared" si="8"/>
        <v>1.8750000000000013</v>
      </c>
      <c r="P86">
        <f t="shared" si="9"/>
        <v>0.34375000000000017</v>
      </c>
      <c r="S86">
        <f>'gear reducer'!U86</f>
        <v>4.2</v>
      </c>
      <c r="T86">
        <f>'gear reducer'!V86</f>
        <v>7.8750000000000062</v>
      </c>
      <c r="U86">
        <f t="shared" si="11"/>
        <v>4.2</v>
      </c>
      <c r="V86">
        <f t="shared" si="10"/>
        <v>7.8750000000000062</v>
      </c>
    </row>
    <row r="87" spans="9:22" x14ac:dyDescent="0.25">
      <c r="I87">
        <f>'gear reducer'!I87</f>
        <v>3.0000000000000022</v>
      </c>
      <c r="J87">
        <f>'gear reducer'!J87</f>
        <v>0.26666666666666666</v>
      </c>
      <c r="K87">
        <f>'gear reducer'!N87</f>
        <v>0</v>
      </c>
      <c r="L87">
        <f>'gear reducer'!O87</f>
        <v>1.8750000000000013</v>
      </c>
      <c r="M87">
        <f>'gear reducer'!P87</f>
        <v>0.35000000000000014</v>
      </c>
      <c r="N87">
        <f t="shared" si="7"/>
        <v>0</v>
      </c>
      <c r="O87">
        <f t="shared" si="8"/>
        <v>1.8750000000000013</v>
      </c>
      <c r="P87">
        <f t="shared" si="9"/>
        <v>0.35000000000000014</v>
      </c>
      <c r="S87">
        <f>'gear reducer'!U87</f>
        <v>4.2</v>
      </c>
      <c r="T87">
        <f>'gear reducer'!V87</f>
        <v>7.8750000000000062</v>
      </c>
      <c r="U87">
        <f t="shared" si="11"/>
        <v>4.2</v>
      </c>
      <c r="V87">
        <f t="shared" si="10"/>
        <v>7.8750000000000062</v>
      </c>
    </row>
    <row r="88" spans="9:22" x14ac:dyDescent="0.25">
      <c r="I88">
        <f>'gear reducer'!I88</f>
        <v>3.0000000000000022</v>
      </c>
      <c r="J88">
        <f>'gear reducer'!J88</f>
        <v>0.27</v>
      </c>
      <c r="K88">
        <f>'gear reducer'!N88</f>
        <v>0</v>
      </c>
      <c r="L88">
        <f>'gear reducer'!O88</f>
        <v>1.8750000000000013</v>
      </c>
      <c r="M88">
        <f>'gear reducer'!P88</f>
        <v>0.35625000000000018</v>
      </c>
      <c r="N88">
        <f t="shared" si="7"/>
        <v>0</v>
      </c>
      <c r="O88">
        <f t="shared" si="8"/>
        <v>1.8750000000000013</v>
      </c>
      <c r="P88">
        <f t="shared" si="9"/>
        <v>0.35625000000000018</v>
      </c>
      <c r="S88">
        <f>'gear reducer'!U88</f>
        <v>4.2</v>
      </c>
      <c r="T88">
        <f>'gear reducer'!V88</f>
        <v>7.8750000000000062</v>
      </c>
      <c r="U88">
        <f t="shared" si="11"/>
        <v>4.2</v>
      </c>
      <c r="V88">
        <f t="shared" si="10"/>
        <v>7.8750000000000062</v>
      </c>
    </row>
    <row r="89" spans="9:22" x14ac:dyDescent="0.25">
      <c r="I89">
        <f>'gear reducer'!I89</f>
        <v>3.0000000000000022</v>
      </c>
      <c r="J89">
        <f>'gear reducer'!J89</f>
        <v>0.27333333333333337</v>
      </c>
      <c r="K89">
        <f>'gear reducer'!N89</f>
        <v>0</v>
      </c>
      <c r="L89">
        <f>'gear reducer'!O89</f>
        <v>1.8750000000000013</v>
      </c>
      <c r="M89">
        <f>'gear reducer'!P89</f>
        <v>0.36250000000000016</v>
      </c>
      <c r="N89">
        <f t="shared" si="7"/>
        <v>0</v>
      </c>
      <c r="O89">
        <f t="shared" si="8"/>
        <v>1.8750000000000013</v>
      </c>
      <c r="P89">
        <f t="shared" si="9"/>
        <v>0.36250000000000016</v>
      </c>
      <c r="S89">
        <f>'gear reducer'!U89</f>
        <v>4.2</v>
      </c>
      <c r="T89">
        <f>'gear reducer'!V89</f>
        <v>7.8750000000000062</v>
      </c>
      <c r="U89">
        <f t="shared" si="11"/>
        <v>4.2</v>
      </c>
      <c r="V89">
        <f t="shared" si="10"/>
        <v>7.8750000000000062</v>
      </c>
    </row>
    <row r="90" spans="9:22" x14ac:dyDescent="0.25">
      <c r="I90">
        <f>'gear reducer'!I90</f>
        <v>3.0000000000000022</v>
      </c>
      <c r="J90">
        <f>'gear reducer'!J90</f>
        <v>0.27666666666666667</v>
      </c>
      <c r="K90">
        <f>'gear reducer'!N90</f>
        <v>0</v>
      </c>
      <c r="L90">
        <f>'gear reducer'!O90</f>
        <v>1.8750000000000013</v>
      </c>
      <c r="M90">
        <f>'gear reducer'!P90</f>
        <v>0.36875000000000019</v>
      </c>
      <c r="N90">
        <f t="shared" si="7"/>
        <v>0</v>
      </c>
      <c r="O90">
        <f t="shared" si="8"/>
        <v>1.8750000000000013</v>
      </c>
      <c r="P90">
        <f t="shared" si="9"/>
        <v>0.36875000000000019</v>
      </c>
      <c r="S90">
        <f>'gear reducer'!U90</f>
        <v>4.2</v>
      </c>
      <c r="T90">
        <f>'gear reducer'!V90</f>
        <v>7.8750000000000062</v>
      </c>
      <c r="U90">
        <f t="shared" si="11"/>
        <v>4.2</v>
      </c>
      <c r="V90">
        <f t="shared" si="10"/>
        <v>7.8750000000000062</v>
      </c>
    </row>
    <row r="91" spans="9:22" x14ac:dyDescent="0.25">
      <c r="I91">
        <f>'gear reducer'!I91</f>
        <v>3.0000000000000022</v>
      </c>
      <c r="J91">
        <f>'gear reducer'!J91</f>
        <v>0.28000000000000003</v>
      </c>
      <c r="K91">
        <f>'gear reducer'!N91</f>
        <v>0</v>
      </c>
      <c r="L91">
        <f>'gear reducer'!O91</f>
        <v>1.8750000000000013</v>
      </c>
      <c r="M91">
        <f>'gear reducer'!P91</f>
        <v>0.37500000000000017</v>
      </c>
      <c r="N91">
        <f t="shared" si="7"/>
        <v>0</v>
      </c>
      <c r="O91">
        <f t="shared" si="8"/>
        <v>1.8750000000000013</v>
      </c>
      <c r="P91">
        <f t="shared" si="9"/>
        <v>0.37500000000000017</v>
      </c>
      <c r="S91">
        <f>'gear reducer'!U91</f>
        <v>4.2</v>
      </c>
      <c r="T91">
        <f>'gear reducer'!V91</f>
        <v>7.8750000000000062</v>
      </c>
      <c r="U91">
        <f t="shared" si="11"/>
        <v>4.2</v>
      </c>
      <c r="V91">
        <f t="shared" si="10"/>
        <v>7.8750000000000062</v>
      </c>
    </row>
    <row r="92" spans="9:22" x14ac:dyDescent="0.25">
      <c r="I92">
        <f>'gear reducer'!I92</f>
        <v>3.0000000000000022</v>
      </c>
      <c r="J92">
        <f>'gear reducer'!J92</f>
        <v>0.28333333333333333</v>
      </c>
      <c r="K92">
        <f>'gear reducer'!N92</f>
        <v>0</v>
      </c>
      <c r="L92">
        <f>'gear reducer'!O92</f>
        <v>1.8750000000000013</v>
      </c>
      <c r="M92">
        <f>'gear reducer'!P92</f>
        <v>0.3812500000000002</v>
      </c>
      <c r="N92">
        <f t="shared" si="7"/>
        <v>0</v>
      </c>
      <c r="O92">
        <f t="shared" si="8"/>
        <v>1.8750000000000013</v>
      </c>
      <c r="P92">
        <f t="shared" si="9"/>
        <v>0.3812500000000002</v>
      </c>
      <c r="S92">
        <f>'gear reducer'!U92</f>
        <v>4.2</v>
      </c>
      <c r="T92">
        <f>'gear reducer'!V92</f>
        <v>7.8750000000000062</v>
      </c>
      <c r="U92">
        <f t="shared" si="11"/>
        <v>4.2</v>
      </c>
      <c r="V92">
        <f t="shared" si="10"/>
        <v>7.8750000000000062</v>
      </c>
    </row>
    <row r="93" spans="9:22" x14ac:dyDescent="0.25">
      <c r="I93">
        <f>'gear reducer'!I93</f>
        <v>3.0000000000000022</v>
      </c>
      <c r="J93">
        <f>'gear reducer'!J93</f>
        <v>0.28666666666666668</v>
      </c>
      <c r="K93">
        <f>'gear reducer'!N93</f>
        <v>0</v>
      </c>
      <c r="L93">
        <f>'gear reducer'!O93</f>
        <v>1.8750000000000013</v>
      </c>
      <c r="M93">
        <f>'gear reducer'!P93</f>
        <v>0.38750000000000018</v>
      </c>
      <c r="N93">
        <f t="shared" si="7"/>
        <v>0</v>
      </c>
      <c r="O93">
        <f t="shared" si="8"/>
        <v>1.8750000000000013</v>
      </c>
      <c r="P93">
        <f t="shared" si="9"/>
        <v>0.38750000000000018</v>
      </c>
      <c r="S93">
        <f>'gear reducer'!U93</f>
        <v>4.2</v>
      </c>
      <c r="T93">
        <f>'gear reducer'!V93</f>
        <v>7.8750000000000062</v>
      </c>
      <c r="U93">
        <f t="shared" si="11"/>
        <v>4.2</v>
      </c>
      <c r="V93">
        <f t="shared" si="10"/>
        <v>7.8750000000000062</v>
      </c>
    </row>
    <row r="94" spans="9:22" x14ac:dyDescent="0.25">
      <c r="I94">
        <f>'gear reducer'!I94</f>
        <v>3.0000000000000022</v>
      </c>
      <c r="J94">
        <f>'gear reducer'!J94</f>
        <v>0.29000000000000004</v>
      </c>
      <c r="K94">
        <f>'gear reducer'!N94</f>
        <v>0</v>
      </c>
      <c r="L94">
        <f>'gear reducer'!O94</f>
        <v>1.8750000000000013</v>
      </c>
      <c r="M94">
        <f>'gear reducer'!P94</f>
        <v>0.39375000000000021</v>
      </c>
      <c r="N94">
        <f t="shared" si="7"/>
        <v>0</v>
      </c>
      <c r="O94">
        <f t="shared" si="8"/>
        <v>1.8750000000000013</v>
      </c>
      <c r="P94">
        <f t="shared" si="9"/>
        <v>0.39375000000000021</v>
      </c>
      <c r="S94">
        <f>'gear reducer'!U94</f>
        <v>4.2</v>
      </c>
      <c r="T94">
        <f>'gear reducer'!V94</f>
        <v>7.8750000000000062</v>
      </c>
      <c r="U94">
        <f t="shared" si="11"/>
        <v>4.2</v>
      </c>
      <c r="V94">
        <f t="shared" si="10"/>
        <v>7.8750000000000062</v>
      </c>
    </row>
    <row r="95" spans="9:22" x14ac:dyDescent="0.25">
      <c r="I95">
        <f>'gear reducer'!I95</f>
        <v>3.0000000000000022</v>
      </c>
      <c r="J95">
        <f>'gear reducer'!J95</f>
        <v>0.29333333333333333</v>
      </c>
      <c r="K95">
        <f>'gear reducer'!N95</f>
        <v>0</v>
      </c>
      <c r="L95">
        <f>'gear reducer'!O95</f>
        <v>1.8750000000000013</v>
      </c>
      <c r="M95">
        <f>'gear reducer'!P95</f>
        <v>0.40000000000000019</v>
      </c>
      <c r="N95">
        <f t="shared" si="7"/>
        <v>0</v>
      </c>
      <c r="O95">
        <f t="shared" si="8"/>
        <v>1.8750000000000013</v>
      </c>
      <c r="P95">
        <f t="shared" si="9"/>
        <v>0.40000000000000019</v>
      </c>
      <c r="S95">
        <f>'gear reducer'!U95</f>
        <v>4.2</v>
      </c>
      <c r="T95">
        <f>'gear reducer'!V95</f>
        <v>7.8750000000000062</v>
      </c>
      <c r="U95">
        <f t="shared" si="11"/>
        <v>4.2</v>
      </c>
      <c r="V95">
        <f t="shared" si="10"/>
        <v>7.8750000000000062</v>
      </c>
    </row>
    <row r="96" spans="9:22" x14ac:dyDescent="0.25">
      <c r="I96">
        <f>'gear reducer'!I96</f>
        <v>3.0000000000000022</v>
      </c>
      <c r="J96">
        <f>'gear reducer'!J96</f>
        <v>0.29666666666666669</v>
      </c>
      <c r="K96">
        <f>'gear reducer'!N96</f>
        <v>0</v>
      </c>
      <c r="L96">
        <f>'gear reducer'!O96</f>
        <v>1.8750000000000013</v>
      </c>
      <c r="M96">
        <f>'gear reducer'!P96</f>
        <v>0.40625000000000022</v>
      </c>
      <c r="N96">
        <f t="shared" si="7"/>
        <v>0</v>
      </c>
      <c r="O96">
        <f t="shared" si="8"/>
        <v>1.8750000000000013</v>
      </c>
      <c r="P96">
        <f t="shared" si="9"/>
        <v>0.40625000000000022</v>
      </c>
      <c r="S96">
        <f>'gear reducer'!U96</f>
        <v>4.2</v>
      </c>
      <c r="T96">
        <f>'gear reducer'!V96</f>
        <v>7.8750000000000062</v>
      </c>
      <c r="U96">
        <f t="shared" si="11"/>
        <v>4.2</v>
      </c>
      <c r="V96">
        <f t="shared" si="10"/>
        <v>7.8750000000000062</v>
      </c>
    </row>
    <row r="97" spans="9:22" x14ac:dyDescent="0.25">
      <c r="I97">
        <f>'gear reducer'!I97</f>
        <v>3.0000000000000022</v>
      </c>
      <c r="J97">
        <f>'gear reducer'!J97</f>
        <v>0.30000000000000004</v>
      </c>
      <c r="K97">
        <f>'gear reducer'!N97</f>
        <v>0</v>
      </c>
      <c r="L97">
        <f>'gear reducer'!O97</f>
        <v>1.8750000000000013</v>
      </c>
      <c r="M97">
        <f>'gear reducer'!P97</f>
        <v>0.4125000000000002</v>
      </c>
      <c r="N97">
        <f t="shared" si="7"/>
        <v>0</v>
      </c>
      <c r="O97">
        <f t="shared" si="8"/>
        <v>1.8750000000000013</v>
      </c>
      <c r="P97">
        <f t="shared" si="9"/>
        <v>0.4125000000000002</v>
      </c>
      <c r="S97">
        <f>'gear reducer'!U97</f>
        <v>4.2</v>
      </c>
      <c r="T97">
        <f>'gear reducer'!V97</f>
        <v>7.8750000000000062</v>
      </c>
      <c r="U97">
        <f t="shared" si="11"/>
        <v>4.2</v>
      </c>
      <c r="V97">
        <f t="shared" si="10"/>
        <v>7.8750000000000062</v>
      </c>
    </row>
    <row r="98" spans="9:22" x14ac:dyDescent="0.25">
      <c r="I98">
        <f>'gear reducer'!I98</f>
        <v>3.0000000000000022</v>
      </c>
      <c r="J98">
        <f>'gear reducer'!J98</f>
        <v>0.30333333333333334</v>
      </c>
      <c r="K98">
        <f>'gear reducer'!N98</f>
        <v>0</v>
      </c>
      <c r="L98">
        <f>'gear reducer'!O98</f>
        <v>1.8750000000000013</v>
      </c>
      <c r="M98">
        <f>'gear reducer'!P98</f>
        <v>0.41875000000000023</v>
      </c>
      <c r="N98">
        <f t="shared" si="7"/>
        <v>0</v>
      </c>
      <c r="O98">
        <f t="shared" si="8"/>
        <v>1.8750000000000013</v>
      </c>
      <c r="P98">
        <f t="shared" si="9"/>
        <v>0.41875000000000023</v>
      </c>
      <c r="S98">
        <f>'gear reducer'!U98</f>
        <v>4.2</v>
      </c>
      <c r="T98">
        <f>'gear reducer'!V98</f>
        <v>7.8750000000000062</v>
      </c>
      <c r="U98">
        <f t="shared" si="11"/>
        <v>4.2</v>
      </c>
      <c r="V98">
        <f t="shared" si="10"/>
        <v>7.8750000000000062</v>
      </c>
    </row>
    <row r="99" spans="9:22" x14ac:dyDescent="0.25">
      <c r="I99">
        <f>'gear reducer'!I99</f>
        <v>3.0000000000000022</v>
      </c>
      <c r="J99">
        <f>'gear reducer'!J99</f>
        <v>0.3066666666666667</v>
      </c>
      <c r="K99">
        <f>'gear reducer'!N99</f>
        <v>0</v>
      </c>
      <c r="L99">
        <f>'gear reducer'!O99</f>
        <v>1.8750000000000013</v>
      </c>
      <c r="M99">
        <f>'gear reducer'!P99</f>
        <v>0.42500000000000021</v>
      </c>
      <c r="N99">
        <f t="shared" si="7"/>
        <v>0</v>
      </c>
      <c r="O99">
        <f t="shared" si="8"/>
        <v>1.8750000000000013</v>
      </c>
      <c r="P99">
        <f t="shared" si="9"/>
        <v>0.42500000000000021</v>
      </c>
      <c r="S99">
        <f>'gear reducer'!U99</f>
        <v>4.2</v>
      </c>
      <c r="T99">
        <f>'gear reducer'!V99</f>
        <v>7.8750000000000062</v>
      </c>
      <c r="U99">
        <f t="shared" si="11"/>
        <v>4.2</v>
      </c>
      <c r="V99">
        <f t="shared" si="10"/>
        <v>7.8750000000000062</v>
      </c>
    </row>
    <row r="100" spans="9:22" x14ac:dyDescent="0.25">
      <c r="I100">
        <f>'gear reducer'!I100</f>
        <v>3.0000000000000022</v>
      </c>
      <c r="J100">
        <f>'gear reducer'!J100</f>
        <v>0.31</v>
      </c>
      <c r="K100">
        <f>'gear reducer'!N100</f>
        <v>0</v>
      </c>
      <c r="L100">
        <f>'gear reducer'!O100</f>
        <v>1.8750000000000013</v>
      </c>
      <c r="M100">
        <f>'gear reducer'!P100</f>
        <v>0.43125000000000024</v>
      </c>
      <c r="N100">
        <f t="shared" si="7"/>
        <v>0</v>
      </c>
      <c r="O100">
        <f t="shared" si="8"/>
        <v>1.8750000000000013</v>
      </c>
      <c r="P100">
        <f t="shared" si="9"/>
        <v>0.43125000000000024</v>
      </c>
      <c r="S100">
        <f>'gear reducer'!U100</f>
        <v>4.2</v>
      </c>
      <c r="T100">
        <f>'gear reducer'!V100</f>
        <v>7.8750000000000062</v>
      </c>
      <c r="U100">
        <f t="shared" si="11"/>
        <v>4.2</v>
      </c>
      <c r="V100">
        <f t="shared" si="10"/>
        <v>7.8750000000000062</v>
      </c>
    </row>
    <row r="101" spans="9:22" x14ac:dyDescent="0.25">
      <c r="I101">
        <f>'gear reducer'!I101</f>
        <v>3.0000000000000022</v>
      </c>
      <c r="J101">
        <f>'gear reducer'!J101</f>
        <v>0.31333333333333335</v>
      </c>
      <c r="K101">
        <f>'gear reducer'!N101</f>
        <v>0</v>
      </c>
      <c r="L101">
        <f>'gear reducer'!O101</f>
        <v>1.8750000000000013</v>
      </c>
      <c r="M101">
        <f>'gear reducer'!P101</f>
        <v>0.43750000000000022</v>
      </c>
      <c r="N101">
        <f t="shared" si="7"/>
        <v>0</v>
      </c>
      <c r="O101">
        <f t="shared" si="8"/>
        <v>1.8750000000000013</v>
      </c>
      <c r="P101">
        <f t="shared" si="9"/>
        <v>0.43750000000000022</v>
      </c>
      <c r="S101">
        <f>'gear reducer'!U101</f>
        <v>4.2</v>
      </c>
      <c r="T101">
        <f>'gear reducer'!V101</f>
        <v>7.8750000000000062</v>
      </c>
      <c r="U101">
        <f t="shared" si="11"/>
        <v>4.2</v>
      </c>
      <c r="V101">
        <f t="shared" si="10"/>
        <v>7.8750000000000062</v>
      </c>
    </row>
    <row r="102" spans="9:22" x14ac:dyDescent="0.25">
      <c r="I102">
        <f>'gear reducer'!I102</f>
        <v>3.0000000000000022</v>
      </c>
      <c r="J102">
        <f>'gear reducer'!J102</f>
        <v>0.31666666666666671</v>
      </c>
      <c r="K102">
        <f>'gear reducer'!N102</f>
        <v>0</v>
      </c>
      <c r="L102">
        <f>'gear reducer'!O102</f>
        <v>1.8750000000000013</v>
      </c>
      <c r="M102">
        <f>'gear reducer'!P102</f>
        <v>0.44375000000000026</v>
      </c>
      <c r="N102">
        <f t="shared" si="7"/>
        <v>0</v>
      </c>
      <c r="O102">
        <f t="shared" si="8"/>
        <v>1.8750000000000013</v>
      </c>
      <c r="P102">
        <f t="shared" si="9"/>
        <v>0.44375000000000026</v>
      </c>
      <c r="S102">
        <f>'gear reducer'!U102</f>
        <v>4.2</v>
      </c>
      <c r="T102">
        <f>'gear reducer'!V102</f>
        <v>7.8750000000000062</v>
      </c>
      <c r="U102">
        <f t="shared" si="11"/>
        <v>4.2</v>
      </c>
      <c r="V102">
        <f t="shared" si="10"/>
        <v>7.8750000000000062</v>
      </c>
    </row>
    <row r="103" spans="9:22" x14ac:dyDescent="0.25">
      <c r="I103">
        <f>'gear reducer'!I103</f>
        <v>3.0000000000000022</v>
      </c>
      <c r="J103">
        <f>'gear reducer'!J103</f>
        <v>0.32</v>
      </c>
      <c r="K103">
        <f>'gear reducer'!N103</f>
        <v>0</v>
      </c>
      <c r="L103">
        <f>'gear reducer'!O103</f>
        <v>1.8750000000000013</v>
      </c>
      <c r="M103">
        <f>'gear reducer'!P103</f>
        <v>0.45000000000000023</v>
      </c>
      <c r="N103">
        <f t="shared" si="7"/>
        <v>0</v>
      </c>
      <c r="O103">
        <f t="shared" si="8"/>
        <v>1.8750000000000013</v>
      </c>
      <c r="P103">
        <f t="shared" si="9"/>
        <v>0.45000000000000023</v>
      </c>
      <c r="S103">
        <f>'gear reducer'!U103</f>
        <v>4.2</v>
      </c>
      <c r="T103">
        <f>'gear reducer'!V103</f>
        <v>7.8750000000000062</v>
      </c>
      <c r="U103">
        <f t="shared" si="11"/>
        <v>4.2</v>
      </c>
      <c r="V103">
        <f t="shared" si="10"/>
        <v>7.8750000000000062</v>
      </c>
    </row>
    <row r="104" spans="9:22" x14ac:dyDescent="0.25">
      <c r="I104">
        <f>'gear reducer'!I104</f>
        <v>3.0000000000000022</v>
      </c>
      <c r="J104">
        <f>'gear reducer'!J104</f>
        <v>0.32333333333333336</v>
      </c>
      <c r="K104">
        <f>'gear reducer'!N104</f>
        <v>0</v>
      </c>
      <c r="L104">
        <f>'gear reducer'!O104</f>
        <v>1.8750000000000013</v>
      </c>
      <c r="M104">
        <f>'gear reducer'!P104</f>
        <v>0.45625000000000027</v>
      </c>
      <c r="N104">
        <f t="shared" si="7"/>
        <v>0</v>
      </c>
      <c r="O104">
        <f t="shared" si="8"/>
        <v>1.8750000000000013</v>
      </c>
      <c r="P104">
        <f t="shared" si="9"/>
        <v>0.45625000000000027</v>
      </c>
      <c r="S104">
        <f>'gear reducer'!U104</f>
        <v>4.2</v>
      </c>
      <c r="T104">
        <f>'gear reducer'!V104</f>
        <v>7.8750000000000062</v>
      </c>
      <c r="U104">
        <f t="shared" si="11"/>
        <v>4.2</v>
      </c>
      <c r="V104">
        <f t="shared" si="10"/>
        <v>7.8750000000000062</v>
      </c>
    </row>
    <row r="105" spans="9:22" x14ac:dyDescent="0.25">
      <c r="I105">
        <f>'gear reducer'!I105</f>
        <v>3.0000000000000022</v>
      </c>
      <c r="J105">
        <f>'gear reducer'!J105</f>
        <v>0.32666666666666666</v>
      </c>
      <c r="K105">
        <f>'gear reducer'!N105</f>
        <v>0</v>
      </c>
      <c r="L105">
        <f>'gear reducer'!O105</f>
        <v>1.8750000000000013</v>
      </c>
      <c r="M105">
        <f>'gear reducer'!P105</f>
        <v>0.46250000000000024</v>
      </c>
      <c r="N105">
        <f t="shared" si="7"/>
        <v>0</v>
      </c>
      <c r="O105">
        <f t="shared" si="8"/>
        <v>1.8750000000000013</v>
      </c>
      <c r="P105">
        <f t="shared" si="9"/>
        <v>0.46250000000000024</v>
      </c>
      <c r="S105">
        <f>'gear reducer'!U105</f>
        <v>4.2</v>
      </c>
      <c r="T105">
        <f>'gear reducer'!V105</f>
        <v>7.8750000000000062</v>
      </c>
      <c r="U105">
        <f t="shared" si="11"/>
        <v>4.2</v>
      </c>
      <c r="V105">
        <f t="shared" si="10"/>
        <v>7.8750000000000062</v>
      </c>
    </row>
    <row r="106" spans="9:22" x14ac:dyDescent="0.25">
      <c r="I106">
        <f>'gear reducer'!I106</f>
        <v>3.0000000000000022</v>
      </c>
      <c r="J106">
        <f>'gear reducer'!J106</f>
        <v>0.33</v>
      </c>
      <c r="K106">
        <f>'gear reducer'!N106</f>
        <v>0</v>
      </c>
      <c r="L106">
        <f>'gear reducer'!O106</f>
        <v>1.8750000000000013</v>
      </c>
      <c r="M106">
        <f>'gear reducer'!P106</f>
        <v>0.46875000000000028</v>
      </c>
      <c r="N106">
        <f t="shared" si="7"/>
        <v>0</v>
      </c>
      <c r="O106">
        <f t="shared" si="8"/>
        <v>1.8750000000000013</v>
      </c>
      <c r="P106">
        <f t="shared" si="9"/>
        <v>0.46875000000000028</v>
      </c>
      <c r="S106">
        <f>'gear reducer'!U106</f>
        <v>4.2</v>
      </c>
      <c r="T106">
        <f>'gear reducer'!V106</f>
        <v>7.8750000000000062</v>
      </c>
      <c r="U106">
        <f t="shared" si="11"/>
        <v>4.2</v>
      </c>
      <c r="V106">
        <f t="shared" si="10"/>
        <v>7.8750000000000062</v>
      </c>
    </row>
    <row r="107" spans="9:22" x14ac:dyDescent="0.25">
      <c r="I107">
        <f>'gear reducer'!I107</f>
        <v>3.0000000000000022</v>
      </c>
      <c r="J107">
        <f>'gear reducer'!J107</f>
        <v>0.33333333333333337</v>
      </c>
      <c r="K107">
        <f>'gear reducer'!N107</f>
        <v>0</v>
      </c>
      <c r="L107">
        <f>'gear reducer'!O107</f>
        <v>1.8750000000000013</v>
      </c>
      <c r="M107">
        <f>'gear reducer'!P107</f>
        <v>0.47500000000000026</v>
      </c>
      <c r="N107">
        <f t="shared" si="7"/>
        <v>0</v>
      </c>
      <c r="O107">
        <f t="shared" si="8"/>
        <v>1.8750000000000013</v>
      </c>
      <c r="P107">
        <f t="shared" si="9"/>
        <v>0.47500000000000026</v>
      </c>
      <c r="S107">
        <f>'gear reducer'!U107</f>
        <v>4.2</v>
      </c>
      <c r="T107">
        <f>'gear reducer'!V107</f>
        <v>7.8750000000000062</v>
      </c>
      <c r="U107">
        <f t="shared" si="11"/>
        <v>4.2</v>
      </c>
      <c r="V107">
        <f t="shared" si="10"/>
        <v>7.8750000000000062</v>
      </c>
    </row>
    <row r="108" spans="9:22" x14ac:dyDescent="0.25">
      <c r="I108">
        <f>'gear reducer'!I108</f>
        <v>3.0000000000000022</v>
      </c>
      <c r="J108">
        <f>'gear reducer'!J108</f>
        <v>0.33666666666666667</v>
      </c>
      <c r="K108">
        <f>'gear reducer'!N108</f>
        <v>0</v>
      </c>
      <c r="L108">
        <f>'gear reducer'!O108</f>
        <v>1.8750000000000013</v>
      </c>
      <c r="M108">
        <f>'gear reducer'!P108</f>
        <v>0.48125000000000029</v>
      </c>
      <c r="N108">
        <f t="shared" si="7"/>
        <v>0</v>
      </c>
      <c r="O108">
        <f t="shared" si="8"/>
        <v>1.8750000000000013</v>
      </c>
      <c r="P108">
        <f t="shared" si="9"/>
        <v>0.48125000000000029</v>
      </c>
      <c r="S108">
        <f>'gear reducer'!U108</f>
        <v>4.0312500000000009</v>
      </c>
      <c r="T108">
        <f>'gear reducer'!V108</f>
        <v>7.5585937500000071</v>
      </c>
      <c r="U108">
        <f t="shared" si="11"/>
        <v>4.0312500000000009</v>
      </c>
      <c r="V108">
        <f t="shared" si="10"/>
        <v>7.5585937500000071</v>
      </c>
    </row>
    <row r="109" spans="9:22" x14ac:dyDescent="0.25">
      <c r="I109">
        <f>'gear reducer'!I109</f>
        <v>2.9400000000000022</v>
      </c>
      <c r="J109">
        <f>'gear reducer'!J109</f>
        <v>0.34</v>
      </c>
      <c r="K109">
        <f>'gear reducer'!N109</f>
        <v>-11.25</v>
      </c>
      <c r="L109">
        <f>'gear reducer'!O109</f>
        <v>1.8375000000000012</v>
      </c>
      <c r="M109">
        <f>'gear reducer'!P109</f>
        <v>0.48731250000000031</v>
      </c>
      <c r="N109">
        <f t="shared" si="7"/>
        <v>-11.25</v>
      </c>
      <c r="O109">
        <f t="shared" si="8"/>
        <v>1.8375000000000012</v>
      </c>
      <c r="P109">
        <f t="shared" si="9"/>
        <v>0.48731250000000031</v>
      </c>
      <c r="S109">
        <f>'gear reducer'!U109</f>
        <v>3.7432500000000024</v>
      </c>
      <c r="T109">
        <f>'gear reducer'!V109</f>
        <v>6.8782218750000093</v>
      </c>
      <c r="U109">
        <f t="shared" si="11"/>
        <v>3.6879000000000026</v>
      </c>
      <c r="V109">
        <f t="shared" si="10"/>
        <v>6.7765162500000091</v>
      </c>
    </row>
    <row r="110" spans="9:22" x14ac:dyDescent="0.25">
      <c r="I110">
        <f>'gear reducer'!I110</f>
        <v>2.8800000000000021</v>
      </c>
      <c r="J110">
        <f>'gear reducer'!J110</f>
        <v>0.34333333333333338</v>
      </c>
      <c r="K110">
        <f>'gear reducer'!N110</f>
        <v>-11.25</v>
      </c>
      <c r="L110">
        <f>'gear reducer'!O110</f>
        <v>1.8000000000000012</v>
      </c>
      <c r="M110">
        <f>'gear reducer'!P110</f>
        <v>0.49325000000000035</v>
      </c>
      <c r="N110">
        <f t="shared" si="7"/>
        <v>-11.25</v>
      </c>
      <c r="O110">
        <f t="shared" si="8"/>
        <v>1.8000000000000012</v>
      </c>
      <c r="P110">
        <f t="shared" si="9"/>
        <v>0.49325000000000035</v>
      </c>
      <c r="S110">
        <f>'gear reducer'!U110</f>
        <v>3.7432500000000006</v>
      </c>
      <c r="T110">
        <f>'gear reducer'!V110</f>
        <v>6.7378500000000052</v>
      </c>
      <c r="U110">
        <f t="shared" si="11"/>
        <v>3.6879000000000008</v>
      </c>
      <c r="V110">
        <f t="shared" si="10"/>
        <v>6.6382200000000058</v>
      </c>
    </row>
    <row r="111" spans="9:22" x14ac:dyDescent="0.25">
      <c r="I111">
        <f>'gear reducer'!I111</f>
        <v>2.8200000000000021</v>
      </c>
      <c r="J111">
        <f>'gear reducer'!J111</f>
        <v>0.34666666666666668</v>
      </c>
      <c r="K111">
        <f>'gear reducer'!N111</f>
        <v>-11.25</v>
      </c>
      <c r="L111">
        <f>'gear reducer'!O111</f>
        <v>1.7625000000000013</v>
      </c>
      <c r="M111">
        <f>'gear reducer'!P111</f>
        <v>0.4990625000000003</v>
      </c>
      <c r="N111">
        <f t="shared" si="7"/>
        <v>-11.25</v>
      </c>
      <c r="O111">
        <f t="shared" si="8"/>
        <v>1.7625000000000013</v>
      </c>
      <c r="P111">
        <f t="shared" si="9"/>
        <v>0.4990625000000003</v>
      </c>
      <c r="S111">
        <f>'gear reducer'!U111</f>
        <v>3.743249999999998</v>
      </c>
      <c r="T111">
        <f>'gear reducer'!V111</f>
        <v>6.5974781250000012</v>
      </c>
      <c r="U111">
        <f t="shared" si="11"/>
        <v>3.6878999999999977</v>
      </c>
      <c r="V111">
        <f t="shared" si="10"/>
        <v>6.4999237500000007</v>
      </c>
    </row>
    <row r="112" spans="9:22" x14ac:dyDescent="0.25">
      <c r="I112">
        <f>'gear reducer'!I112</f>
        <v>2.760000000000002</v>
      </c>
      <c r="J112">
        <f>'gear reducer'!J112</f>
        <v>0.35000000000000003</v>
      </c>
      <c r="K112">
        <f>'gear reducer'!N112</f>
        <v>-11.25</v>
      </c>
      <c r="L112">
        <f>'gear reducer'!O112</f>
        <v>1.7250000000000012</v>
      </c>
      <c r="M112">
        <f>'gear reducer'!P112</f>
        <v>0.50475000000000025</v>
      </c>
      <c r="N112">
        <f t="shared" si="7"/>
        <v>-11.25</v>
      </c>
      <c r="O112">
        <f t="shared" si="8"/>
        <v>1.7250000000000012</v>
      </c>
      <c r="P112">
        <f t="shared" si="9"/>
        <v>0.50475000000000025</v>
      </c>
      <c r="S112">
        <f>'gear reducer'!U112</f>
        <v>3.7432499999999997</v>
      </c>
      <c r="T112">
        <f>'gear reducer'!V112</f>
        <v>6.4571062500000043</v>
      </c>
      <c r="U112">
        <f t="shared" si="11"/>
        <v>3.6879</v>
      </c>
      <c r="V112">
        <f t="shared" si="10"/>
        <v>6.3616275000000044</v>
      </c>
    </row>
    <row r="113" spans="9:22" x14ac:dyDescent="0.25">
      <c r="I113">
        <f>'gear reducer'!I113</f>
        <v>2.700000000000002</v>
      </c>
      <c r="J113">
        <f>'gear reducer'!J113</f>
        <v>0.35333333333333333</v>
      </c>
      <c r="K113">
        <f>'gear reducer'!N113</f>
        <v>-11.25</v>
      </c>
      <c r="L113">
        <f>'gear reducer'!O113</f>
        <v>1.6875000000000011</v>
      </c>
      <c r="M113">
        <f>'gear reducer'!P113</f>
        <v>0.51031250000000028</v>
      </c>
      <c r="N113">
        <f t="shared" si="7"/>
        <v>-11.25</v>
      </c>
      <c r="O113">
        <f t="shared" si="8"/>
        <v>1.6875000000000011</v>
      </c>
      <c r="P113">
        <f t="shared" si="9"/>
        <v>0.51031250000000028</v>
      </c>
      <c r="S113">
        <f>'gear reducer'!U113</f>
        <v>3.743249999999998</v>
      </c>
      <c r="T113">
        <f>'gear reducer'!V113</f>
        <v>6.3167343750000011</v>
      </c>
      <c r="U113">
        <f t="shared" si="11"/>
        <v>3.6878999999999973</v>
      </c>
      <c r="V113">
        <f t="shared" si="10"/>
        <v>6.2233312499999993</v>
      </c>
    </row>
    <row r="114" spans="9:22" x14ac:dyDescent="0.25">
      <c r="I114">
        <f>'gear reducer'!I114</f>
        <v>2.6400000000000019</v>
      </c>
      <c r="J114">
        <f>'gear reducer'!J114</f>
        <v>0.35666666666666669</v>
      </c>
      <c r="K114">
        <f>'gear reducer'!N114</f>
        <v>-11.25</v>
      </c>
      <c r="L114">
        <f>'gear reducer'!O114</f>
        <v>1.650000000000001</v>
      </c>
      <c r="M114">
        <f>'gear reducer'!P114</f>
        <v>0.51575000000000037</v>
      </c>
      <c r="N114">
        <f t="shared" si="7"/>
        <v>-11.25</v>
      </c>
      <c r="O114">
        <f t="shared" si="8"/>
        <v>1.650000000000001</v>
      </c>
      <c r="P114">
        <f t="shared" si="9"/>
        <v>0.51575000000000037</v>
      </c>
      <c r="S114">
        <f>'gear reducer'!U114</f>
        <v>3.7432500000000033</v>
      </c>
      <c r="T114">
        <f>'gear reducer'!V114</f>
        <v>6.1763625000000095</v>
      </c>
      <c r="U114">
        <f t="shared" si="11"/>
        <v>3.6879000000000035</v>
      </c>
      <c r="V114">
        <f t="shared" si="10"/>
        <v>6.0850350000000093</v>
      </c>
    </row>
    <row r="115" spans="9:22" x14ac:dyDescent="0.25">
      <c r="I115">
        <f>'gear reducer'!I115</f>
        <v>2.5800000000000018</v>
      </c>
      <c r="J115">
        <f>'gear reducer'!J115</f>
        <v>0.36000000000000004</v>
      </c>
      <c r="K115">
        <f>'gear reducer'!N115</f>
        <v>-11.25</v>
      </c>
      <c r="L115">
        <f>'gear reducer'!O115</f>
        <v>1.6125000000000012</v>
      </c>
      <c r="M115">
        <f>'gear reducer'!P115</f>
        <v>0.52106250000000043</v>
      </c>
      <c r="N115">
        <f t="shared" si="7"/>
        <v>-11.25</v>
      </c>
      <c r="O115">
        <f t="shared" si="8"/>
        <v>1.6125000000000012</v>
      </c>
      <c r="P115">
        <f t="shared" si="9"/>
        <v>0.52106250000000043</v>
      </c>
      <c r="S115">
        <f>'gear reducer'!U115</f>
        <v>3.7432499999999997</v>
      </c>
      <c r="T115">
        <f>'gear reducer'!V115</f>
        <v>6.0359906250000037</v>
      </c>
      <c r="U115">
        <f t="shared" si="11"/>
        <v>3.6879000000000004</v>
      </c>
      <c r="V115">
        <f t="shared" si="10"/>
        <v>5.9467387500000051</v>
      </c>
    </row>
    <row r="116" spans="9:22" x14ac:dyDescent="0.25">
      <c r="I116">
        <f>'gear reducer'!I116</f>
        <v>2.5200000000000018</v>
      </c>
      <c r="J116">
        <f>'gear reducer'!J116</f>
        <v>0.36333333333333334</v>
      </c>
      <c r="K116">
        <f>'gear reducer'!N116</f>
        <v>-11.25</v>
      </c>
      <c r="L116">
        <f>'gear reducer'!O116</f>
        <v>1.5750000000000011</v>
      </c>
      <c r="M116">
        <f>'gear reducer'!P116</f>
        <v>0.52625000000000033</v>
      </c>
      <c r="N116">
        <f t="shared" si="7"/>
        <v>-11.25</v>
      </c>
      <c r="O116">
        <f t="shared" si="8"/>
        <v>1.5750000000000011</v>
      </c>
      <c r="P116">
        <f t="shared" si="9"/>
        <v>0.52625000000000033</v>
      </c>
      <c r="S116">
        <f>'gear reducer'!U116</f>
        <v>3.743249999999998</v>
      </c>
      <c r="T116">
        <f>'gear reducer'!V116</f>
        <v>5.8956187500000006</v>
      </c>
      <c r="U116">
        <f t="shared" si="11"/>
        <v>3.6878999999999973</v>
      </c>
      <c r="V116">
        <f t="shared" si="10"/>
        <v>5.8084425</v>
      </c>
    </row>
    <row r="117" spans="9:22" x14ac:dyDescent="0.25">
      <c r="I117">
        <f>'gear reducer'!I117</f>
        <v>2.4600000000000017</v>
      </c>
      <c r="J117">
        <f>'gear reducer'!J117</f>
        <v>0.3666666666666667</v>
      </c>
      <c r="K117">
        <f>'gear reducer'!N117</f>
        <v>-11.25</v>
      </c>
      <c r="L117">
        <f>'gear reducer'!O117</f>
        <v>1.537500000000001</v>
      </c>
      <c r="M117">
        <f>'gear reducer'!P117</f>
        <v>0.53131250000000041</v>
      </c>
      <c r="N117">
        <f t="shared" si="7"/>
        <v>-11.25</v>
      </c>
      <c r="O117">
        <f t="shared" si="8"/>
        <v>1.537500000000001</v>
      </c>
      <c r="P117">
        <f t="shared" si="9"/>
        <v>0.53131250000000041</v>
      </c>
      <c r="S117">
        <f>'gear reducer'!U117</f>
        <v>3.7432500000000024</v>
      </c>
      <c r="T117">
        <f>'gear reducer'!V117</f>
        <v>5.7552468750000072</v>
      </c>
      <c r="U117">
        <f t="shared" si="11"/>
        <v>3.6879000000000026</v>
      </c>
      <c r="V117">
        <f t="shared" si="10"/>
        <v>5.6701462500000073</v>
      </c>
    </row>
    <row r="118" spans="9:22" x14ac:dyDescent="0.25">
      <c r="I118">
        <f>'gear reducer'!I118</f>
        <v>2.4000000000000017</v>
      </c>
      <c r="J118">
        <f>'gear reducer'!J118</f>
        <v>0.37000000000000005</v>
      </c>
      <c r="K118">
        <f>'gear reducer'!N118</f>
        <v>-11.25</v>
      </c>
      <c r="L118">
        <f>'gear reducer'!O118</f>
        <v>1.5000000000000009</v>
      </c>
      <c r="M118">
        <f>'gear reducer'!P118</f>
        <v>0.53625000000000034</v>
      </c>
      <c r="N118">
        <f t="shared" si="7"/>
        <v>-11.25</v>
      </c>
      <c r="O118">
        <f t="shared" si="8"/>
        <v>1.5000000000000009</v>
      </c>
      <c r="P118">
        <f t="shared" si="9"/>
        <v>0.53625000000000034</v>
      </c>
      <c r="S118">
        <f>'gear reducer'!U118</f>
        <v>3.7432500000000006</v>
      </c>
      <c r="T118">
        <f>'gear reducer'!V118</f>
        <v>5.6148750000000041</v>
      </c>
      <c r="U118">
        <f t="shared" si="11"/>
        <v>3.6879000000000008</v>
      </c>
      <c r="V118">
        <f t="shared" si="10"/>
        <v>5.5318500000000048</v>
      </c>
    </row>
    <row r="119" spans="9:22" x14ac:dyDescent="0.25">
      <c r="I119">
        <f>'gear reducer'!I119</f>
        <v>2.3400000000000016</v>
      </c>
      <c r="J119">
        <f>'gear reducer'!J119</f>
        <v>0.37333333333333335</v>
      </c>
      <c r="K119">
        <f>'gear reducer'!N119</f>
        <v>-11.25</v>
      </c>
      <c r="L119">
        <f>'gear reducer'!O119</f>
        <v>1.462500000000001</v>
      </c>
      <c r="M119">
        <f>'gear reducer'!P119</f>
        <v>0.54106250000000045</v>
      </c>
      <c r="N119">
        <f t="shared" si="7"/>
        <v>-11.25</v>
      </c>
      <c r="O119">
        <f t="shared" si="8"/>
        <v>1.462500000000001</v>
      </c>
      <c r="P119">
        <f t="shared" si="9"/>
        <v>0.54106250000000045</v>
      </c>
      <c r="S119">
        <f>'gear reducer'!U119</f>
        <v>3.743249999999998</v>
      </c>
      <c r="T119">
        <f>'gear reducer'!V119</f>
        <v>5.4745031250000009</v>
      </c>
      <c r="U119">
        <f t="shared" si="11"/>
        <v>3.6878999999999977</v>
      </c>
      <c r="V119">
        <f t="shared" si="10"/>
        <v>5.3935537500000006</v>
      </c>
    </row>
    <row r="120" spans="9:22" x14ac:dyDescent="0.25">
      <c r="I120">
        <f>'gear reducer'!I120</f>
        <v>2.2800000000000016</v>
      </c>
      <c r="J120">
        <f>'gear reducer'!J120</f>
        <v>0.37666666666666671</v>
      </c>
      <c r="K120">
        <f>'gear reducer'!N120</f>
        <v>-11.25</v>
      </c>
      <c r="L120">
        <f>'gear reducer'!O120</f>
        <v>1.4250000000000009</v>
      </c>
      <c r="M120">
        <f>'gear reducer'!P120</f>
        <v>0.5457500000000004</v>
      </c>
      <c r="N120">
        <f t="shared" si="7"/>
        <v>-11.25</v>
      </c>
      <c r="O120">
        <f t="shared" si="8"/>
        <v>1.4250000000000009</v>
      </c>
      <c r="P120">
        <f t="shared" si="9"/>
        <v>0.5457500000000004</v>
      </c>
      <c r="S120">
        <f>'gear reducer'!U120</f>
        <v>3.7432499999999997</v>
      </c>
      <c r="T120">
        <f>'gear reducer'!V120</f>
        <v>5.3341312500000031</v>
      </c>
      <c r="U120">
        <f t="shared" si="11"/>
        <v>3.6879</v>
      </c>
      <c r="V120">
        <f t="shared" si="10"/>
        <v>5.2552575000000035</v>
      </c>
    </row>
    <row r="121" spans="9:22" x14ac:dyDescent="0.25">
      <c r="I121">
        <f>'gear reducer'!I121</f>
        <v>2.2200000000000015</v>
      </c>
      <c r="J121">
        <f>'gear reducer'!J121</f>
        <v>0.38</v>
      </c>
      <c r="K121">
        <f>'gear reducer'!N121</f>
        <v>-11.25</v>
      </c>
      <c r="L121">
        <f>'gear reducer'!O121</f>
        <v>1.3875000000000008</v>
      </c>
      <c r="M121">
        <f>'gear reducer'!P121</f>
        <v>0.55031250000000043</v>
      </c>
      <c r="N121">
        <f t="shared" si="7"/>
        <v>-11.25</v>
      </c>
      <c r="O121">
        <f t="shared" si="8"/>
        <v>1.3875000000000008</v>
      </c>
      <c r="P121">
        <f t="shared" si="9"/>
        <v>0.55031250000000043</v>
      </c>
      <c r="S121">
        <f>'gear reducer'!U121</f>
        <v>3.743249999999998</v>
      </c>
      <c r="T121">
        <f>'gear reducer'!V121</f>
        <v>5.193759375</v>
      </c>
      <c r="U121">
        <f t="shared" si="11"/>
        <v>3.6878999999999973</v>
      </c>
      <c r="V121">
        <f t="shared" si="10"/>
        <v>5.1169612499999992</v>
      </c>
    </row>
    <row r="122" spans="9:22" x14ac:dyDescent="0.25">
      <c r="I122">
        <f>'gear reducer'!I122</f>
        <v>2.1600000000000015</v>
      </c>
      <c r="J122">
        <f>'gear reducer'!J122</f>
        <v>0.38333333333333336</v>
      </c>
      <c r="K122">
        <f>'gear reducer'!N122</f>
        <v>-11.25</v>
      </c>
      <c r="L122">
        <f>'gear reducer'!O122</f>
        <v>1.3500000000000008</v>
      </c>
      <c r="M122">
        <f>'gear reducer'!P122</f>
        <v>0.55475000000000041</v>
      </c>
      <c r="N122">
        <f t="shared" si="7"/>
        <v>-11.25</v>
      </c>
      <c r="O122">
        <f t="shared" si="8"/>
        <v>1.3500000000000008</v>
      </c>
      <c r="P122">
        <f t="shared" si="9"/>
        <v>0.55475000000000041</v>
      </c>
      <c r="S122">
        <f>'gear reducer'!U122</f>
        <v>3.7432500000000033</v>
      </c>
      <c r="T122">
        <f>'gear reducer'!V122</f>
        <v>5.0533875000000075</v>
      </c>
      <c r="U122">
        <f t="shared" si="11"/>
        <v>3.6879000000000035</v>
      </c>
      <c r="V122">
        <f t="shared" si="10"/>
        <v>4.9786650000000074</v>
      </c>
    </row>
    <row r="123" spans="9:22" x14ac:dyDescent="0.25">
      <c r="I123">
        <f>'gear reducer'!I123</f>
        <v>2.1000000000000014</v>
      </c>
      <c r="J123">
        <f>'gear reducer'!J123</f>
        <v>0.38666666666666671</v>
      </c>
      <c r="K123">
        <f>'gear reducer'!N123</f>
        <v>-11.25</v>
      </c>
      <c r="L123">
        <f>'gear reducer'!O123</f>
        <v>1.3125000000000009</v>
      </c>
      <c r="M123">
        <f>'gear reducer'!P123</f>
        <v>0.55906250000000046</v>
      </c>
      <c r="N123">
        <f t="shared" si="7"/>
        <v>-11.25</v>
      </c>
      <c r="O123">
        <f t="shared" si="8"/>
        <v>1.3125000000000009</v>
      </c>
      <c r="P123">
        <f t="shared" si="9"/>
        <v>0.55906250000000046</v>
      </c>
      <c r="S123">
        <f>'gear reducer'!U123</f>
        <v>3.7432499999999997</v>
      </c>
      <c r="T123">
        <f>'gear reducer'!V123</f>
        <v>4.9130156250000026</v>
      </c>
      <c r="U123">
        <f t="shared" si="11"/>
        <v>3.6879000000000004</v>
      </c>
      <c r="V123">
        <f t="shared" si="10"/>
        <v>4.8403687500000041</v>
      </c>
    </row>
    <row r="124" spans="9:22" x14ac:dyDescent="0.25">
      <c r="I124">
        <f>'gear reducer'!I124</f>
        <v>2.0400000000000014</v>
      </c>
      <c r="J124">
        <f>'gear reducer'!J124</f>
        <v>0.39</v>
      </c>
      <c r="K124">
        <f>'gear reducer'!N124</f>
        <v>-11.25</v>
      </c>
      <c r="L124">
        <f>'gear reducer'!O124</f>
        <v>1.2750000000000008</v>
      </c>
      <c r="M124">
        <f>'gear reducer'!P124</f>
        <v>0.56325000000000047</v>
      </c>
      <c r="N124">
        <f t="shared" si="7"/>
        <v>-11.25</v>
      </c>
      <c r="O124">
        <f t="shared" si="8"/>
        <v>1.2750000000000008</v>
      </c>
      <c r="P124">
        <f t="shared" si="9"/>
        <v>0.56325000000000047</v>
      </c>
      <c r="S124">
        <f>'gear reducer'!U124</f>
        <v>3.743249999999998</v>
      </c>
      <c r="T124">
        <f>'gear reducer'!V124</f>
        <v>4.7726437500000003</v>
      </c>
      <c r="U124">
        <f t="shared" si="11"/>
        <v>3.6878999999999973</v>
      </c>
      <c r="V124">
        <f t="shared" si="10"/>
        <v>4.7020724999999999</v>
      </c>
    </row>
    <row r="125" spans="9:22" x14ac:dyDescent="0.25">
      <c r="I125">
        <f>'gear reducer'!I125</f>
        <v>1.9800000000000013</v>
      </c>
      <c r="J125">
        <f>'gear reducer'!J125</f>
        <v>0.39333333333333337</v>
      </c>
      <c r="K125">
        <f>'gear reducer'!N125</f>
        <v>-11.25</v>
      </c>
      <c r="L125">
        <f>'gear reducer'!O125</f>
        <v>1.2375000000000007</v>
      </c>
      <c r="M125">
        <f>'gear reducer'!P125</f>
        <v>0.56731250000000044</v>
      </c>
      <c r="N125">
        <f t="shared" si="7"/>
        <v>-11.25</v>
      </c>
      <c r="O125">
        <f t="shared" si="8"/>
        <v>1.2375000000000007</v>
      </c>
      <c r="P125">
        <f t="shared" si="9"/>
        <v>0.56731250000000044</v>
      </c>
      <c r="S125">
        <f>'gear reducer'!U125</f>
        <v>3.7432499999999997</v>
      </c>
      <c r="T125">
        <f>'gear reducer'!V125</f>
        <v>4.6322718750000025</v>
      </c>
      <c r="U125">
        <f t="shared" si="11"/>
        <v>3.6879</v>
      </c>
      <c r="V125">
        <f t="shared" si="10"/>
        <v>4.5637762500000028</v>
      </c>
    </row>
    <row r="126" spans="9:22" x14ac:dyDescent="0.25">
      <c r="I126">
        <f>'gear reducer'!I126</f>
        <v>1.9200000000000013</v>
      </c>
      <c r="J126">
        <f>'gear reducer'!J126</f>
        <v>0.39666666666666667</v>
      </c>
      <c r="K126">
        <f>'gear reducer'!N126</f>
        <v>-11.25</v>
      </c>
      <c r="L126">
        <f>'gear reducer'!O126</f>
        <v>1.2000000000000006</v>
      </c>
      <c r="M126">
        <f>'gear reducer'!P126</f>
        <v>0.57125000000000048</v>
      </c>
      <c r="N126">
        <f t="shared" si="7"/>
        <v>-11.25</v>
      </c>
      <c r="O126">
        <f t="shared" si="8"/>
        <v>1.2000000000000006</v>
      </c>
      <c r="P126">
        <f t="shared" si="9"/>
        <v>0.57125000000000048</v>
      </c>
      <c r="S126">
        <f>'gear reducer'!U126</f>
        <v>3.7432499999999989</v>
      </c>
      <c r="T126">
        <f>'gear reducer'!V126</f>
        <v>4.4919000000000011</v>
      </c>
      <c r="U126">
        <f t="shared" si="11"/>
        <v>3.6878999999999982</v>
      </c>
      <c r="V126">
        <f t="shared" si="10"/>
        <v>4.4254800000000003</v>
      </c>
    </row>
    <row r="127" spans="9:22" x14ac:dyDescent="0.25">
      <c r="I127">
        <f>'gear reducer'!I127</f>
        <v>1.8600000000000012</v>
      </c>
      <c r="J127">
        <f>'gear reducer'!J127</f>
        <v>0.4</v>
      </c>
      <c r="K127">
        <f>'gear reducer'!N127</f>
        <v>-11.25</v>
      </c>
      <c r="L127">
        <f>'gear reducer'!O127</f>
        <v>1.1625000000000008</v>
      </c>
      <c r="M127">
        <f>'gear reducer'!P127</f>
        <v>0.57506250000000048</v>
      </c>
      <c r="N127">
        <f t="shared" si="7"/>
        <v>-11.25</v>
      </c>
      <c r="O127">
        <f t="shared" si="8"/>
        <v>1.1625000000000008</v>
      </c>
      <c r="P127">
        <f t="shared" si="9"/>
        <v>0.57506250000000048</v>
      </c>
      <c r="S127">
        <f>'gear reducer'!U127</f>
        <v>3.7432500000000024</v>
      </c>
      <c r="T127">
        <f>'gear reducer'!V127</f>
        <v>4.351528125000006</v>
      </c>
      <c r="U127">
        <f t="shared" si="11"/>
        <v>3.6879000000000031</v>
      </c>
      <c r="V127">
        <f t="shared" si="10"/>
        <v>4.2871837500000067</v>
      </c>
    </row>
    <row r="128" spans="9:22" x14ac:dyDescent="0.25">
      <c r="I128">
        <f>'gear reducer'!I128</f>
        <v>1.8000000000000012</v>
      </c>
      <c r="J128">
        <f>'gear reducer'!J128</f>
        <v>0.40333333333333338</v>
      </c>
      <c r="K128">
        <f>'gear reducer'!N128</f>
        <v>-11.25</v>
      </c>
      <c r="L128">
        <f>'gear reducer'!O128</f>
        <v>1.1250000000000007</v>
      </c>
      <c r="M128">
        <f>'gear reducer'!P128</f>
        <v>0.57875000000000043</v>
      </c>
      <c r="N128">
        <f t="shared" si="7"/>
        <v>-11.25</v>
      </c>
      <c r="O128">
        <f t="shared" si="8"/>
        <v>1.1250000000000007</v>
      </c>
      <c r="P128">
        <f t="shared" si="9"/>
        <v>0.57875000000000043</v>
      </c>
      <c r="S128">
        <f>'gear reducer'!U128</f>
        <v>3.7432499999999997</v>
      </c>
      <c r="T128">
        <f>'gear reducer'!V128</f>
        <v>4.2111562500000019</v>
      </c>
      <c r="U128">
        <f t="shared" si="11"/>
        <v>3.6879</v>
      </c>
      <c r="V128">
        <f t="shared" si="10"/>
        <v>4.1488875000000025</v>
      </c>
    </row>
    <row r="129" spans="9:22" x14ac:dyDescent="0.25">
      <c r="I129">
        <f>'gear reducer'!I129</f>
        <v>1.7400000000000011</v>
      </c>
      <c r="J129">
        <f>'gear reducer'!J129</f>
        <v>0.40666666666666668</v>
      </c>
      <c r="K129">
        <f>'gear reducer'!N129</f>
        <v>-11.25</v>
      </c>
      <c r="L129">
        <f>'gear reducer'!O129</f>
        <v>1.0875000000000006</v>
      </c>
      <c r="M129">
        <f>'gear reducer'!P129</f>
        <v>0.58231250000000045</v>
      </c>
      <c r="N129">
        <f t="shared" si="7"/>
        <v>-11.25</v>
      </c>
      <c r="O129">
        <f t="shared" si="8"/>
        <v>1.0875000000000006</v>
      </c>
      <c r="P129">
        <f t="shared" si="9"/>
        <v>0.58231250000000045</v>
      </c>
      <c r="S129">
        <f>'gear reducer'!U129</f>
        <v>3.743249999999998</v>
      </c>
      <c r="T129">
        <f>'gear reducer'!V129</f>
        <v>4.0707843749999997</v>
      </c>
      <c r="U129">
        <f t="shared" si="11"/>
        <v>3.6878999999999973</v>
      </c>
      <c r="V129">
        <f t="shared" si="10"/>
        <v>4.0105912499999992</v>
      </c>
    </row>
    <row r="130" spans="9:22" x14ac:dyDescent="0.25">
      <c r="I130">
        <f>'gear reducer'!I130</f>
        <v>1.680000000000001</v>
      </c>
      <c r="J130">
        <f>'gear reducer'!J130</f>
        <v>0.41000000000000003</v>
      </c>
      <c r="K130">
        <f>'gear reducer'!N130</f>
        <v>-11.25</v>
      </c>
      <c r="L130">
        <f>'gear reducer'!O130</f>
        <v>1.0500000000000005</v>
      </c>
      <c r="M130">
        <f>'gear reducer'!P130</f>
        <v>0.58575000000000055</v>
      </c>
      <c r="N130">
        <f t="shared" si="7"/>
        <v>-11.25</v>
      </c>
      <c r="O130">
        <f t="shared" si="8"/>
        <v>1.0500000000000005</v>
      </c>
      <c r="P130">
        <f t="shared" si="9"/>
        <v>0.58575000000000055</v>
      </c>
      <c r="S130">
        <f>'gear reducer'!U130</f>
        <v>3.7432500000000033</v>
      </c>
      <c r="T130">
        <f>'gear reducer'!V130</f>
        <v>3.9304125000000054</v>
      </c>
      <c r="U130">
        <f t="shared" si="11"/>
        <v>3.6879000000000035</v>
      </c>
      <c r="V130">
        <f t="shared" si="10"/>
        <v>3.8722950000000056</v>
      </c>
    </row>
    <row r="131" spans="9:22" x14ac:dyDescent="0.25">
      <c r="I131">
        <f>'gear reducer'!I131</f>
        <v>1.620000000000001</v>
      </c>
      <c r="J131">
        <f>'gear reducer'!J131</f>
        <v>0.41333333333333339</v>
      </c>
      <c r="K131">
        <f>'gear reducer'!N131</f>
        <v>-11.25</v>
      </c>
      <c r="L131">
        <f>'gear reducer'!O131</f>
        <v>1.0125000000000006</v>
      </c>
      <c r="M131">
        <f>'gear reducer'!P131</f>
        <v>0.58906250000000049</v>
      </c>
      <c r="N131">
        <f t="shared" si="7"/>
        <v>-11.25</v>
      </c>
      <c r="O131">
        <f t="shared" si="8"/>
        <v>1.0125000000000006</v>
      </c>
      <c r="P131">
        <f t="shared" si="9"/>
        <v>0.58906250000000049</v>
      </c>
      <c r="S131">
        <f>'gear reducer'!U131</f>
        <v>3.7432499999999997</v>
      </c>
      <c r="T131">
        <f>'gear reducer'!V131</f>
        <v>3.7900406250000023</v>
      </c>
      <c r="U131">
        <f t="shared" si="11"/>
        <v>3.6879000000000004</v>
      </c>
      <c r="V131">
        <f t="shared" si="10"/>
        <v>3.7339987500000027</v>
      </c>
    </row>
    <row r="132" spans="9:22" x14ac:dyDescent="0.25">
      <c r="I132">
        <f>'gear reducer'!I132</f>
        <v>1.5600000000000009</v>
      </c>
      <c r="J132">
        <f>'gear reducer'!J132</f>
        <v>0.41666666666666669</v>
      </c>
      <c r="K132">
        <f>'gear reducer'!N132</f>
        <v>-11.25</v>
      </c>
      <c r="L132">
        <f>'gear reducer'!O132</f>
        <v>0.97500000000000053</v>
      </c>
      <c r="M132">
        <f>'gear reducer'!P132</f>
        <v>0.5922500000000005</v>
      </c>
      <c r="N132">
        <f t="shared" si="7"/>
        <v>-11.25</v>
      </c>
      <c r="O132">
        <f t="shared" si="8"/>
        <v>0.97500000000000053</v>
      </c>
      <c r="P132">
        <f t="shared" si="9"/>
        <v>0.5922500000000005</v>
      </c>
      <c r="S132">
        <f>'gear reducer'!U132</f>
        <v>3.7432499999999984</v>
      </c>
      <c r="T132">
        <f>'gear reducer'!V132</f>
        <v>3.6496687500000005</v>
      </c>
      <c r="U132">
        <f t="shared" si="11"/>
        <v>3.6878999999999977</v>
      </c>
      <c r="V132">
        <f t="shared" si="10"/>
        <v>3.5957024999999998</v>
      </c>
    </row>
    <row r="133" spans="9:22" x14ac:dyDescent="0.25">
      <c r="I133">
        <f>'gear reducer'!I133</f>
        <v>1.5000000000000009</v>
      </c>
      <c r="J133">
        <f>'gear reducer'!J133</f>
        <v>0.42000000000000004</v>
      </c>
      <c r="K133">
        <f>'gear reducer'!N133</f>
        <v>-11.25</v>
      </c>
      <c r="L133">
        <f>'gear reducer'!O133</f>
        <v>0.93750000000000056</v>
      </c>
      <c r="M133">
        <f>'gear reducer'!P133</f>
        <v>0.59531250000000058</v>
      </c>
      <c r="N133">
        <f t="shared" si="7"/>
        <v>-11.25</v>
      </c>
      <c r="O133">
        <f t="shared" si="8"/>
        <v>0.93750000000000056</v>
      </c>
      <c r="P133">
        <f t="shared" si="9"/>
        <v>0.59531250000000058</v>
      </c>
      <c r="S133">
        <f>'gear reducer'!U133</f>
        <v>3.7432499999999997</v>
      </c>
      <c r="T133">
        <f>'gear reducer'!V133</f>
        <v>3.5092968750000018</v>
      </c>
      <c r="U133">
        <f t="shared" si="11"/>
        <v>3.6879</v>
      </c>
      <c r="V133">
        <f t="shared" si="10"/>
        <v>3.4574062500000018</v>
      </c>
    </row>
    <row r="134" spans="9:22" x14ac:dyDescent="0.25">
      <c r="I134">
        <f>'gear reducer'!I134</f>
        <v>1.4400000000000008</v>
      </c>
      <c r="J134">
        <f>'gear reducer'!J134</f>
        <v>0.42333333333333334</v>
      </c>
      <c r="K134">
        <f>'gear reducer'!N134</f>
        <v>-11.25</v>
      </c>
      <c r="L134">
        <f>'gear reducer'!O134</f>
        <v>0.90000000000000047</v>
      </c>
      <c r="M134">
        <f>'gear reducer'!P134</f>
        <v>0.5982500000000005</v>
      </c>
      <c r="N134">
        <f t="shared" si="7"/>
        <v>-11.25</v>
      </c>
      <c r="O134">
        <f t="shared" si="8"/>
        <v>0.90000000000000047</v>
      </c>
      <c r="P134">
        <f t="shared" si="9"/>
        <v>0.5982500000000005</v>
      </c>
      <c r="S134">
        <f>'gear reducer'!U134</f>
        <v>3.7432499999999984</v>
      </c>
      <c r="T134">
        <f>'gear reducer'!V134</f>
        <v>3.3689250000000004</v>
      </c>
      <c r="U134">
        <f t="shared" si="11"/>
        <v>3.6878999999999977</v>
      </c>
      <c r="V134">
        <f t="shared" si="10"/>
        <v>3.3191099999999998</v>
      </c>
    </row>
    <row r="135" spans="9:22" x14ac:dyDescent="0.25">
      <c r="I135">
        <f>'gear reducer'!I135</f>
        <v>1.3800000000000008</v>
      </c>
      <c r="J135">
        <f>'gear reducer'!J135</f>
        <v>0.42666666666666669</v>
      </c>
      <c r="K135">
        <f>'gear reducer'!N135</f>
        <v>-11.25</v>
      </c>
      <c r="L135">
        <f>'gear reducer'!O135</f>
        <v>0.86250000000000049</v>
      </c>
      <c r="M135">
        <f>'gear reducer'!P135</f>
        <v>0.60106250000000061</v>
      </c>
      <c r="N135">
        <f t="shared" si="7"/>
        <v>-11.25</v>
      </c>
      <c r="O135">
        <f t="shared" si="8"/>
        <v>0.86250000000000049</v>
      </c>
      <c r="P135">
        <f t="shared" si="9"/>
        <v>0.60106250000000061</v>
      </c>
      <c r="S135">
        <f>'gear reducer'!U135</f>
        <v>3.7432500000000024</v>
      </c>
      <c r="T135">
        <f>'gear reducer'!V135</f>
        <v>3.2285531250000039</v>
      </c>
      <c r="U135">
        <f t="shared" si="11"/>
        <v>3.6879000000000026</v>
      </c>
      <c r="V135">
        <f t="shared" si="10"/>
        <v>3.180813750000004</v>
      </c>
    </row>
    <row r="136" spans="9:22" x14ac:dyDescent="0.25">
      <c r="I136">
        <f>'gear reducer'!I136</f>
        <v>1.3200000000000007</v>
      </c>
      <c r="J136">
        <f>'gear reducer'!J136</f>
        <v>0.43000000000000005</v>
      </c>
      <c r="K136">
        <f>'gear reducer'!N136</f>
        <v>-11.25</v>
      </c>
      <c r="L136">
        <f>'gear reducer'!O136</f>
        <v>0.8250000000000004</v>
      </c>
      <c r="M136">
        <f>'gear reducer'!P136</f>
        <v>0.60375000000000056</v>
      </c>
      <c r="N136">
        <f t="shared" ref="N136:N157" si="12">K136</f>
        <v>-11.25</v>
      </c>
      <c r="O136">
        <f t="shared" ref="O136:O157" si="13">L136</f>
        <v>0.8250000000000004</v>
      </c>
      <c r="P136">
        <f t="shared" ref="P136:P157" si="14">M136</f>
        <v>0.60375000000000056</v>
      </c>
      <c r="S136">
        <f>'gear reducer'!U136</f>
        <v>3.7432500000000002</v>
      </c>
      <c r="T136">
        <f>'gear reducer'!V136</f>
        <v>3.0881812500000017</v>
      </c>
      <c r="U136">
        <f t="shared" si="11"/>
        <v>3.6879000000000004</v>
      </c>
      <c r="V136">
        <f t="shared" ref="V136:V157" si="15">U136*O136</f>
        <v>3.042517500000002</v>
      </c>
    </row>
    <row r="137" spans="9:22" x14ac:dyDescent="0.25">
      <c r="I137">
        <f>'gear reducer'!I137</f>
        <v>1.2600000000000007</v>
      </c>
      <c r="J137">
        <f>'gear reducer'!J137</f>
        <v>0.43333333333333335</v>
      </c>
      <c r="K137">
        <f>'gear reducer'!N137</f>
        <v>-11.25</v>
      </c>
      <c r="L137">
        <f>'gear reducer'!O137</f>
        <v>0.78750000000000042</v>
      </c>
      <c r="M137">
        <f>'gear reducer'!P137</f>
        <v>0.60631250000000059</v>
      </c>
      <c r="N137">
        <f t="shared" si="12"/>
        <v>-11.25</v>
      </c>
      <c r="O137">
        <f t="shared" si="13"/>
        <v>0.78750000000000042</v>
      </c>
      <c r="P137">
        <f t="shared" si="14"/>
        <v>0.60631250000000059</v>
      </c>
      <c r="S137">
        <f>'gear reducer'!U137</f>
        <v>3.743249999999998</v>
      </c>
      <c r="T137">
        <f>'gear reducer'!V137</f>
        <v>2.9478093749999998</v>
      </c>
      <c r="U137">
        <f t="shared" ref="U137:U153" si="16">$D$46*((O137-O136)/(J137-J136)) +$C$40*S137</f>
        <v>3.6878999999999973</v>
      </c>
      <c r="V137">
        <f t="shared" si="15"/>
        <v>2.9042212499999995</v>
      </c>
    </row>
    <row r="138" spans="9:22" x14ac:dyDescent="0.25">
      <c r="I138">
        <f>'gear reducer'!I138</f>
        <v>1.2000000000000006</v>
      </c>
      <c r="J138">
        <f>'gear reducer'!J138</f>
        <v>0.4366666666666667</v>
      </c>
      <c r="K138">
        <f>'gear reducer'!N138</f>
        <v>-11.25</v>
      </c>
      <c r="L138">
        <f>'gear reducer'!O138</f>
        <v>0.75000000000000033</v>
      </c>
      <c r="M138">
        <f>'gear reducer'!P138</f>
        <v>0.60875000000000057</v>
      </c>
      <c r="N138">
        <f t="shared" si="12"/>
        <v>-11.25</v>
      </c>
      <c r="O138">
        <f t="shared" si="13"/>
        <v>0.75000000000000033</v>
      </c>
      <c r="P138">
        <f t="shared" si="14"/>
        <v>0.60875000000000057</v>
      </c>
      <c r="S138">
        <f>'gear reducer'!U138</f>
        <v>3.7432500000000002</v>
      </c>
      <c r="T138">
        <f>'gear reducer'!V138</f>
        <v>2.8074375000000016</v>
      </c>
      <c r="U138">
        <f t="shared" si="16"/>
        <v>3.6879000000000004</v>
      </c>
      <c r="V138">
        <f t="shared" si="15"/>
        <v>2.7659250000000015</v>
      </c>
    </row>
    <row r="139" spans="9:22" x14ac:dyDescent="0.25">
      <c r="I139">
        <f>'gear reducer'!I139</f>
        <v>1.1400000000000006</v>
      </c>
      <c r="J139">
        <f>'gear reducer'!J139</f>
        <v>0.44</v>
      </c>
      <c r="K139">
        <f>'gear reducer'!N139</f>
        <v>-11.25</v>
      </c>
      <c r="L139">
        <f>'gear reducer'!O139</f>
        <v>0.71250000000000036</v>
      </c>
      <c r="M139">
        <f>'gear reducer'!P139</f>
        <v>0.61106250000000062</v>
      </c>
      <c r="N139">
        <f t="shared" si="12"/>
        <v>-11.25</v>
      </c>
      <c r="O139">
        <f t="shared" si="13"/>
        <v>0.71250000000000036</v>
      </c>
      <c r="P139">
        <f t="shared" si="14"/>
        <v>0.61106250000000062</v>
      </c>
      <c r="S139">
        <f>'gear reducer'!U139</f>
        <v>3.743249999999998</v>
      </c>
      <c r="T139">
        <f>'gear reducer'!V139</f>
        <v>2.6670656249999998</v>
      </c>
      <c r="U139">
        <f t="shared" si="16"/>
        <v>3.6878999999999973</v>
      </c>
      <c r="V139">
        <f t="shared" si="15"/>
        <v>2.6276287499999995</v>
      </c>
    </row>
    <row r="140" spans="9:22" x14ac:dyDescent="0.25">
      <c r="I140">
        <f>'gear reducer'!I140</f>
        <v>1.0800000000000005</v>
      </c>
      <c r="J140">
        <f>'gear reducer'!J140</f>
        <v>0.44333333333333336</v>
      </c>
      <c r="K140">
        <f>'gear reducer'!N140</f>
        <v>-11.25</v>
      </c>
      <c r="L140">
        <f>'gear reducer'!O140</f>
        <v>0.67500000000000027</v>
      </c>
      <c r="M140">
        <f>'gear reducer'!P140</f>
        <v>0.61325000000000063</v>
      </c>
      <c r="N140">
        <f t="shared" si="12"/>
        <v>-11.25</v>
      </c>
      <c r="O140">
        <f t="shared" si="13"/>
        <v>0.67500000000000027</v>
      </c>
      <c r="P140">
        <f t="shared" si="14"/>
        <v>0.61325000000000063</v>
      </c>
      <c r="S140">
        <f>'gear reducer'!U140</f>
        <v>3.7432500000000029</v>
      </c>
      <c r="T140">
        <f>'gear reducer'!V140</f>
        <v>2.5266937500000028</v>
      </c>
      <c r="U140">
        <f t="shared" si="16"/>
        <v>3.6879000000000031</v>
      </c>
      <c r="V140">
        <f t="shared" si="15"/>
        <v>2.4893325000000028</v>
      </c>
    </row>
    <row r="141" spans="9:22" x14ac:dyDescent="0.25">
      <c r="I141">
        <f>'gear reducer'!I141</f>
        <v>1.0200000000000005</v>
      </c>
      <c r="J141">
        <f>'gear reducer'!J141</f>
        <v>0.44666666666666671</v>
      </c>
      <c r="K141">
        <f>'gear reducer'!N141</f>
        <v>-11.25</v>
      </c>
      <c r="L141">
        <f>'gear reducer'!O141</f>
        <v>0.63750000000000029</v>
      </c>
      <c r="M141">
        <f>'gear reducer'!P141</f>
        <v>0.6153125000000006</v>
      </c>
      <c r="N141">
        <f t="shared" si="12"/>
        <v>-11.25</v>
      </c>
      <c r="O141">
        <f t="shared" si="13"/>
        <v>0.63750000000000029</v>
      </c>
      <c r="P141">
        <f t="shared" si="14"/>
        <v>0.6153125000000006</v>
      </c>
      <c r="S141">
        <f>'gear reducer'!U141</f>
        <v>3.7432499999999997</v>
      </c>
      <c r="T141">
        <f>'gear reducer'!V141</f>
        <v>2.386321875000001</v>
      </c>
      <c r="U141">
        <f t="shared" si="16"/>
        <v>3.6879</v>
      </c>
      <c r="V141">
        <f t="shared" si="15"/>
        <v>2.3510362500000008</v>
      </c>
    </row>
    <row r="142" spans="9:22" x14ac:dyDescent="0.25">
      <c r="I142">
        <f>'gear reducer'!I142</f>
        <v>0.96000000000000041</v>
      </c>
      <c r="J142">
        <f>'gear reducer'!J142</f>
        <v>0.45</v>
      </c>
      <c r="K142">
        <f>'gear reducer'!N142</f>
        <v>-11.25</v>
      </c>
      <c r="L142">
        <f>'gear reducer'!O142</f>
        <v>0.6000000000000002</v>
      </c>
      <c r="M142">
        <f>'gear reducer'!P142</f>
        <v>0.61725000000000063</v>
      </c>
      <c r="N142">
        <f t="shared" si="12"/>
        <v>-11.25</v>
      </c>
      <c r="O142">
        <f t="shared" si="13"/>
        <v>0.6000000000000002</v>
      </c>
      <c r="P142">
        <f t="shared" si="14"/>
        <v>0.61725000000000063</v>
      </c>
      <c r="S142">
        <f>'gear reducer'!U142</f>
        <v>3.7432499999999984</v>
      </c>
      <c r="T142">
        <f>'gear reducer'!V142</f>
        <v>2.2459499999999997</v>
      </c>
      <c r="U142">
        <f t="shared" si="16"/>
        <v>3.6878999999999977</v>
      </c>
      <c r="V142">
        <f t="shared" si="15"/>
        <v>2.2127399999999993</v>
      </c>
    </row>
    <row r="143" spans="9:22" x14ac:dyDescent="0.25">
      <c r="I143">
        <f>'gear reducer'!I143</f>
        <v>0.90000000000000036</v>
      </c>
      <c r="J143">
        <f>'gear reducer'!J143</f>
        <v>0.45333333333333337</v>
      </c>
      <c r="K143">
        <f>'gear reducer'!N143</f>
        <v>-11.25</v>
      </c>
      <c r="L143">
        <f>'gear reducer'!O143</f>
        <v>0.56250000000000022</v>
      </c>
      <c r="M143">
        <f>'gear reducer'!P143</f>
        <v>0.61906250000000063</v>
      </c>
      <c r="N143">
        <f t="shared" si="12"/>
        <v>-11.25</v>
      </c>
      <c r="O143">
        <f t="shared" si="13"/>
        <v>0.56250000000000022</v>
      </c>
      <c r="P143">
        <f t="shared" si="14"/>
        <v>0.61906250000000063</v>
      </c>
      <c r="S143">
        <f>'gear reducer'!U143</f>
        <v>3.7432500000000024</v>
      </c>
      <c r="T143">
        <f>'gear reducer'!V143</f>
        <v>2.1055781250000023</v>
      </c>
      <c r="U143">
        <f t="shared" si="16"/>
        <v>3.6879000000000026</v>
      </c>
      <c r="V143">
        <f t="shared" si="15"/>
        <v>2.0744437500000021</v>
      </c>
    </row>
    <row r="144" spans="9:22" x14ac:dyDescent="0.25">
      <c r="I144">
        <f>'gear reducer'!I144</f>
        <v>0.8400000000000003</v>
      </c>
      <c r="J144">
        <f>'gear reducer'!J144</f>
        <v>0.45666666666666672</v>
      </c>
      <c r="K144">
        <f>'gear reducer'!N144</f>
        <v>-11.25</v>
      </c>
      <c r="L144">
        <f>'gear reducer'!O144</f>
        <v>0.52500000000000013</v>
      </c>
      <c r="M144">
        <f>'gear reducer'!P144</f>
        <v>0.62075000000000069</v>
      </c>
      <c r="N144">
        <f t="shared" si="12"/>
        <v>-11.25</v>
      </c>
      <c r="O144">
        <f t="shared" si="13"/>
        <v>0.52500000000000013</v>
      </c>
      <c r="P144">
        <f t="shared" si="14"/>
        <v>0.62075000000000069</v>
      </c>
      <c r="S144">
        <f>'gear reducer'!U144</f>
        <v>3.7432500000000002</v>
      </c>
      <c r="T144">
        <f>'gear reducer'!V144</f>
        <v>1.9652062500000005</v>
      </c>
      <c r="U144">
        <f t="shared" si="16"/>
        <v>3.6879000000000004</v>
      </c>
      <c r="V144">
        <f t="shared" si="15"/>
        <v>1.9361475000000008</v>
      </c>
    </row>
    <row r="145" spans="9:22" x14ac:dyDescent="0.25">
      <c r="I145">
        <f>'gear reducer'!I145</f>
        <v>0.78000000000000025</v>
      </c>
      <c r="J145">
        <f>'gear reducer'!J145</f>
        <v>0.46</v>
      </c>
      <c r="K145">
        <f>'gear reducer'!N145</f>
        <v>-11.25</v>
      </c>
      <c r="L145">
        <f>'gear reducer'!O145</f>
        <v>0.48750000000000016</v>
      </c>
      <c r="M145">
        <f>'gear reducer'!P145</f>
        <v>0.62231250000000071</v>
      </c>
      <c r="N145">
        <f t="shared" si="12"/>
        <v>-11.25</v>
      </c>
      <c r="O145">
        <f t="shared" si="13"/>
        <v>0.48750000000000016</v>
      </c>
      <c r="P145">
        <f t="shared" si="14"/>
        <v>0.62231250000000071</v>
      </c>
      <c r="S145">
        <f>'gear reducer'!U145</f>
        <v>3.743249999999998</v>
      </c>
      <c r="T145">
        <f>'gear reducer'!V145</f>
        <v>1.8248343749999996</v>
      </c>
      <c r="U145">
        <f t="shared" si="16"/>
        <v>3.6878999999999973</v>
      </c>
      <c r="V145">
        <f t="shared" si="15"/>
        <v>1.7978512499999992</v>
      </c>
    </row>
    <row r="146" spans="9:22" x14ac:dyDescent="0.25">
      <c r="I146">
        <f>'gear reducer'!I146</f>
        <v>0.7200000000000002</v>
      </c>
      <c r="J146">
        <f>'gear reducer'!J146</f>
        <v>0.46333333333333337</v>
      </c>
      <c r="K146">
        <f>'gear reducer'!N146</f>
        <v>-11.25</v>
      </c>
      <c r="L146">
        <f>'gear reducer'!O146</f>
        <v>0.45000000000000012</v>
      </c>
      <c r="M146">
        <f>'gear reducer'!P146</f>
        <v>0.62375000000000069</v>
      </c>
      <c r="N146">
        <f t="shared" si="12"/>
        <v>-11.25</v>
      </c>
      <c r="O146">
        <f t="shared" si="13"/>
        <v>0.45000000000000012</v>
      </c>
      <c r="P146">
        <f t="shared" si="14"/>
        <v>0.62375000000000069</v>
      </c>
      <c r="S146">
        <f>'gear reducer'!U146</f>
        <v>3.7432499999999997</v>
      </c>
      <c r="T146">
        <f>'gear reducer'!V146</f>
        <v>1.6844625000000004</v>
      </c>
      <c r="U146">
        <f t="shared" si="16"/>
        <v>3.6879</v>
      </c>
      <c r="V146">
        <f t="shared" si="15"/>
        <v>1.6595550000000003</v>
      </c>
    </row>
    <row r="147" spans="9:22" x14ac:dyDescent="0.25">
      <c r="I147">
        <f>'gear reducer'!I147</f>
        <v>0.66000000000000014</v>
      </c>
      <c r="J147">
        <f>'gear reducer'!J147</f>
        <v>0.46666666666666667</v>
      </c>
      <c r="K147">
        <f>'gear reducer'!N147</f>
        <v>-11.25</v>
      </c>
      <c r="L147">
        <f>'gear reducer'!O147</f>
        <v>0.41250000000000009</v>
      </c>
      <c r="M147">
        <f>'gear reducer'!P147</f>
        <v>0.62506250000000063</v>
      </c>
      <c r="N147">
        <f t="shared" si="12"/>
        <v>-11.25</v>
      </c>
      <c r="O147">
        <f t="shared" si="13"/>
        <v>0.41250000000000009</v>
      </c>
      <c r="P147">
        <f t="shared" si="14"/>
        <v>0.62506250000000063</v>
      </c>
      <c r="S147">
        <f>'gear reducer'!U147</f>
        <v>3.743249999999998</v>
      </c>
      <c r="T147">
        <f>'gear reducer'!V147</f>
        <v>1.5440906249999995</v>
      </c>
      <c r="U147">
        <f t="shared" si="16"/>
        <v>3.6878999999999973</v>
      </c>
      <c r="V147">
        <f t="shared" si="15"/>
        <v>1.5212587499999992</v>
      </c>
    </row>
    <row r="148" spans="9:22" x14ac:dyDescent="0.25">
      <c r="I148">
        <f>'gear reducer'!I148</f>
        <v>0.60000000000000009</v>
      </c>
      <c r="J148">
        <f>'gear reducer'!J148</f>
        <v>0.47000000000000003</v>
      </c>
      <c r="K148">
        <f>'gear reducer'!N148</f>
        <v>-11.25</v>
      </c>
      <c r="L148">
        <f>'gear reducer'!O148</f>
        <v>0.37500000000000006</v>
      </c>
      <c r="M148">
        <f>'gear reducer'!P148</f>
        <v>0.62625000000000064</v>
      </c>
      <c r="N148">
        <f t="shared" si="12"/>
        <v>-11.25</v>
      </c>
      <c r="O148">
        <f t="shared" si="13"/>
        <v>0.37500000000000006</v>
      </c>
      <c r="P148">
        <f t="shared" si="14"/>
        <v>0.62625000000000064</v>
      </c>
      <c r="S148">
        <f>'gear reducer'!U148</f>
        <v>3.7432500000000024</v>
      </c>
      <c r="T148">
        <f>'gear reducer'!V148</f>
        <v>1.403718750000001</v>
      </c>
      <c r="U148">
        <f t="shared" si="16"/>
        <v>3.6879000000000026</v>
      </c>
      <c r="V148">
        <f t="shared" si="15"/>
        <v>1.3829625000000012</v>
      </c>
    </row>
    <row r="149" spans="9:22" x14ac:dyDescent="0.25">
      <c r="I149">
        <f>'gear reducer'!I149</f>
        <v>0.54</v>
      </c>
      <c r="J149">
        <f>'gear reducer'!J149</f>
        <v>0.47333333333333338</v>
      </c>
      <c r="K149">
        <f>'gear reducer'!N149</f>
        <v>-11.25</v>
      </c>
      <c r="L149">
        <f>'gear reducer'!O149</f>
        <v>0.33750000000000002</v>
      </c>
      <c r="M149">
        <f>'gear reducer'!P149</f>
        <v>0.62731250000000072</v>
      </c>
      <c r="N149">
        <f t="shared" si="12"/>
        <v>-11.25</v>
      </c>
      <c r="O149">
        <f t="shared" si="13"/>
        <v>0.33750000000000002</v>
      </c>
      <c r="P149">
        <f t="shared" si="14"/>
        <v>0.62731250000000072</v>
      </c>
      <c r="S149">
        <f>'gear reducer'!U149</f>
        <v>3.7432499999999997</v>
      </c>
      <c r="T149">
        <f>'gear reducer'!V149</f>
        <v>1.2633468750000001</v>
      </c>
      <c r="U149">
        <f t="shared" si="16"/>
        <v>3.6879</v>
      </c>
      <c r="V149">
        <f t="shared" si="15"/>
        <v>1.2446662500000001</v>
      </c>
    </row>
    <row r="150" spans="9:22" x14ac:dyDescent="0.25">
      <c r="I150">
        <f>'gear reducer'!I150</f>
        <v>0.48000000000000004</v>
      </c>
      <c r="J150">
        <f>'gear reducer'!J150</f>
        <v>0.47666666666666668</v>
      </c>
      <c r="K150">
        <f>'gear reducer'!N150</f>
        <v>-11.25</v>
      </c>
      <c r="L150">
        <f>'gear reducer'!O150</f>
        <v>0.3</v>
      </c>
      <c r="M150">
        <f>'gear reducer'!P150</f>
        <v>0.62825000000000075</v>
      </c>
      <c r="N150">
        <f t="shared" si="12"/>
        <v>-11.25</v>
      </c>
      <c r="O150">
        <f t="shared" si="13"/>
        <v>0.3</v>
      </c>
      <c r="P150">
        <f t="shared" si="14"/>
        <v>0.62825000000000075</v>
      </c>
      <c r="S150">
        <f>'gear reducer'!U150</f>
        <v>3.7432499999999984</v>
      </c>
      <c r="T150">
        <f>'gear reducer'!V150</f>
        <v>1.1229749999999994</v>
      </c>
      <c r="U150">
        <f t="shared" si="16"/>
        <v>3.6878999999999977</v>
      </c>
      <c r="V150">
        <f t="shared" si="15"/>
        <v>1.1063699999999992</v>
      </c>
    </row>
    <row r="151" spans="9:22" x14ac:dyDescent="0.25">
      <c r="I151">
        <f>'gear reducer'!I151</f>
        <v>0.42000000000000004</v>
      </c>
      <c r="J151">
        <f>'gear reducer'!J151</f>
        <v>0.48000000000000004</v>
      </c>
      <c r="K151">
        <f>'gear reducer'!N151</f>
        <v>-11.25</v>
      </c>
      <c r="L151">
        <f>'gear reducer'!O151</f>
        <v>0.26250000000000001</v>
      </c>
      <c r="M151">
        <f>'gear reducer'!P151</f>
        <v>0.62906250000000075</v>
      </c>
      <c r="N151">
        <f t="shared" si="12"/>
        <v>-11.25</v>
      </c>
      <c r="O151">
        <f t="shared" si="13"/>
        <v>0.26250000000000001</v>
      </c>
      <c r="P151">
        <f t="shared" si="14"/>
        <v>0.62906250000000075</v>
      </c>
      <c r="S151">
        <f>'gear reducer'!U151</f>
        <v>3.7432500000000002</v>
      </c>
      <c r="T151">
        <f>'gear reducer'!V151</f>
        <v>0.98260312500000013</v>
      </c>
      <c r="U151">
        <f t="shared" si="16"/>
        <v>3.6879000000000004</v>
      </c>
      <c r="V151">
        <f t="shared" si="15"/>
        <v>0.96807375000000018</v>
      </c>
    </row>
    <row r="152" spans="9:22" x14ac:dyDescent="0.25">
      <c r="I152">
        <f>'gear reducer'!I152</f>
        <v>0.36000000000000004</v>
      </c>
      <c r="J152">
        <f>'gear reducer'!J152</f>
        <v>0.48333333333333334</v>
      </c>
      <c r="K152">
        <f>'gear reducer'!N152</f>
        <v>-11.25</v>
      </c>
      <c r="L152">
        <f>'gear reducer'!O152</f>
        <v>0.22500000000000001</v>
      </c>
      <c r="M152">
        <f>'gear reducer'!P152</f>
        <v>0.62975000000000081</v>
      </c>
      <c r="N152">
        <f t="shared" si="12"/>
        <v>-11.25</v>
      </c>
      <c r="O152">
        <f t="shared" si="13"/>
        <v>0.22500000000000001</v>
      </c>
      <c r="P152">
        <f t="shared" si="14"/>
        <v>0.62975000000000081</v>
      </c>
      <c r="S152">
        <f>'gear reducer'!U152</f>
        <v>3.7432499999999984</v>
      </c>
      <c r="T152">
        <f>'gear reducer'!V152</f>
        <v>0.84223124999999965</v>
      </c>
      <c r="U152">
        <f t="shared" si="16"/>
        <v>3.6878999999999977</v>
      </c>
      <c r="V152">
        <f t="shared" si="15"/>
        <v>0.8297774999999995</v>
      </c>
    </row>
    <row r="153" spans="9:22" x14ac:dyDescent="0.25">
      <c r="I153">
        <f>'gear reducer'!I153</f>
        <v>0.30000000000000004</v>
      </c>
      <c r="J153">
        <f>'gear reducer'!J153</f>
        <v>0.48666666666666669</v>
      </c>
      <c r="K153">
        <f>'gear reducer'!N153</f>
        <v>-11.25</v>
      </c>
      <c r="L153">
        <f>'gear reducer'!O153</f>
        <v>0.18750000000000003</v>
      </c>
      <c r="M153">
        <f>'gear reducer'!P153</f>
        <v>0.63031250000000072</v>
      </c>
      <c r="N153">
        <f t="shared" si="12"/>
        <v>-11.25</v>
      </c>
      <c r="O153">
        <f t="shared" si="13"/>
        <v>0.18750000000000003</v>
      </c>
      <c r="P153">
        <f t="shared" si="14"/>
        <v>0.63031250000000072</v>
      </c>
      <c r="S153">
        <f>'gear reducer'!U153</f>
        <v>3.7432500000000033</v>
      </c>
      <c r="T153">
        <f>'gear reducer'!V153</f>
        <v>0.70185937500000073</v>
      </c>
      <c r="U153">
        <f t="shared" si="16"/>
        <v>3.6879000000000035</v>
      </c>
      <c r="V153">
        <f t="shared" si="15"/>
        <v>0.69148125000000071</v>
      </c>
    </row>
    <row r="154" spans="9:22" x14ac:dyDescent="0.25">
      <c r="I154">
        <f>'gear reducer'!I154</f>
        <v>0.24000000000000005</v>
      </c>
      <c r="J154">
        <f>'gear reducer'!J154</f>
        <v>0.49000000000000005</v>
      </c>
      <c r="K154">
        <f>'gear reducer'!N154</f>
        <v>-11.25</v>
      </c>
      <c r="L154">
        <f>'gear reducer'!O154</f>
        <v>0.15000000000000002</v>
      </c>
      <c r="M154">
        <f>'gear reducer'!P154</f>
        <v>0.6307500000000007</v>
      </c>
      <c r="N154">
        <f t="shared" si="12"/>
        <v>-11.25</v>
      </c>
      <c r="O154">
        <f t="shared" si="13"/>
        <v>0.15000000000000002</v>
      </c>
      <c r="P154">
        <f t="shared" si="14"/>
        <v>0.6307500000000007</v>
      </c>
      <c r="S154">
        <f>'gear reducer'!U154</f>
        <v>3.7432500000000006</v>
      </c>
      <c r="T154">
        <f>'gear reducer'!V154</f>
        <v>0.56148750000000014</v>
      </c>
      <c r="U154">
        <f>$D$46*((O154-O153)/(J154-J153)) +$C$40*S154</f>
        <v>3.6879000000000008</v>
      </c>
      <c r="V154">
        <f t="shared" si="15"/>
        <v>0.55318500000000026</v>
      </c>
    </row>
    <row r="155" spans="9:22" x14ac:dyDescent="0.25">
      <c r="I155">
        <f>'gear reducer'!I155</f>
        <v>0.18000000000000005</v>
      </c>
      <c r="J155">
        <f>'gear reducer'!J155</f>
        <v>0.49333333333333335</v>
      </c>
      <c r="K155">
        <f>'gear reducer'!N155</f>
        <v>-11.25</v>
      </c>
      <c r="L155">
        <f>'gear reducer'!O155</f>
        <v>0.11250000000000003</v>
      </c>
      <c r="M155">
        <f>'gear reducer'!P155</f>
        <v>0.63106250000000064</v>
      </c>
      <c r="N155">
        <f t="shared" si="12"/>
        <v>-11.25</v>
      </c>
      <c r="O155">
        <f t="shared" si="13"/>
        <v>0.11250000000000003</v>
      </c>
      <c r="P155">
        <f t="shared" si="14"/>
        <v>0.63106250000000064</v>
      </c>
      <c r="S155">
        <f>'gear reducer'!U155</f>
        <v>3.7432499999999984</v>
      </c>
      <c r="T155">
        <f>'gear reducer'!V155</f>
        <v>0.42111562499999994</v>
      </c>
      <c r="U155">
        <f t="shared" ref="U155:U157" si="17">$D$46*((O155-O154)/(J155-J154)) +$C$40*S155</f>
        <v>3.6878999999999977</v>
      </c>
      <c r="V155">
        <f t="shared" si="15"/>
        <v>0.41488874999999986</v>
      </c>
    </row>
    <row r="156" spans="9:22" x14ac:dyDescent="0.25">
      <c r="I156">
        <f>'gear reducer'!I156</f>
        <v>0.12000000000000005</v>
      </c>
      <c r="J156">
        <f>'gear reducer'!J156</f>
        <v>0.4966666666666667</v>
      </c>
      <c r="K156">
        <f>'gear reducer'!N156</f>
        <v>-11.25</v>
      </c>
      <c r="L156">
        <f>'gear reducer'!O156</f>
        <v>7.5000000000000025E-2</v>
      </c>
      <c r="M156">
        <f>'gear reducer'!P156</f>
        <v>0.63125000000000064</v>
      </c>
      <c r="N156">
        <f t="shared" si="12"/>
        <v>-11.25</v>
      </c>
      <c r="O156">
        <f t="shared" si="13"/>
        <v>7.5000000000000025E-2</v>
      </c>
      <c r="P156">
        <f t="shared" si="14"/>
        <v>0.63125000000000064</v>
      </c>
      <c r="S156">
        <f>'gear reducer'!U156</f>
        <v>3.7432500000000006</v>
      </c>
      <c r="T156">
        <f>'gear reducer'!V156</f>
        <v>0.28074375000000013</v>
      </c>
      <c r="U156">
        <f t="shared" si="17"/>
        <v>3.6879000000000008</v>
      </c>
      <c r="V156">
        <f t="shared" si="15"/>
        <v>0.27659250000000013</v>
      </c>
    </row>
    <row r="157" spans="9:22" x14ac:dyDescent="0.25">
      <c r="I157">
        <f>'gear reducer'!I157</f>
        <v>6.0000000000000046E-2</v>
      </c>
      <c r="J157">
        <f>'gear reducer'!J157</f>
        <v>0.5</v>
      </c>
      <c r="K157">
        <f>'gear reducer'!N157</f>
        <v>-11.25</v>
      </c>
      <c r="L157">
        <f>'gear reducer'!O157</f>
        <v>3.7500000000000026E-2</v>
      </c>
      <c r="M157">
        <f>'gear reducer'!P157</f>
        <v>0.63131250000000061</v>
      </c>
      <c r="N157">
        <f t="shared" si="12"/>
        <v>-11.25</v>
      </c>
      <c r="O157">
        <f t="shared" si="13"/>
        <v>3.7500000000000026E-2</v>
      </c>
      <c r="P157">
        <f t="shared" si="14"/>
        <v>0.63131250000000061</v>
      </c>
      <c r="S157">
        <f>'gear reducer'!U157</f>
        <v>3.9131249999999973</v>
      </c>
      <c r="T157">
        <f>'gear reducer'!V157</f>
        <v>0.14674218750000001</v>
      </c>
      <c r="U157">
        <f t="shared" si="17"/>
        <v>3.8577749999999966</v>
      </c>
      <c r="V157">
        <f t="shared" si="15"/>
        <v>0.14466656249999998</v>
      </c>
    </row>
  </sheetData>
  <mergeCells count="4">
    <mergeCell ref="AN23:AQ23"/>
    <mergeCell ref="AN22:AQ22"/>
    <mergeCell ref="AN50:AO50"/>
    <mergeCell ref="AP50:AQ50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E093-0C0C-4D3D-8AA6-80A4C341C08B}">
  <dimension ref="I4:AH1232"/>
  <sheetViews>
    <sheetView topLeftCell="A7" zoomScale="70" zoomScaleNormal="70" workbookViewId="0">
      <selection activeCell="AH44" sqref="AH44"/>
    </sheetView>
  </sheetViews>
  <sheetFormatPr defaultRowHeight="15" x14ac:dyDescent="0.25"/>
  <cols>
    <col min="10" max="10" width="10.42578125" style="18" bestFit="1" customWidth="1"/>
    <col min="11" max="11" width="18.85546875" bestFit="1" customWidth="1"/>
    <col min="12" max="12" width="22.5703125" bestFit="1" customWidth="1"/>
    <col min="16" max="16" width="18.42578125" customWidth="1"/>
    <col min="19" max="19" width="16.140625" bestFit="1" customWidth="1"/>
    <col min="23" max="23" width="14.42578125" bestFit="1" customWidth="1"/>
    <col min="24" max="24" width="59.28515625" customWidth="1"/>
    <col min="25" max="25" width="33.42578125" bestFit="1" customWidth="1"/>
    <col min="26" max="26" width="25.28515625" bestFit="1" customWidth="1"/>
    <col min="28" max="28" width="16.140625" bestFit="1" customWidth="1"/>
    <col min="29" max="29" width="26.7109375" bestFit="1" customWidth="1"/>
  </cols>
  <sheetData>
    <row r="4" spans="9:34" x14ac:dyDescent="0.25">
      <c r="L4" t="s">
        <v>58</v>
      </c>
    </row>
    <row r="5" spans="9:34" ht="15.75" thickBot="1" x14ac:dyDescent="0.3">
      <c r="I5" s="5" t="s">
        <v>54</v>
      </c>
      <c r="L5">
        <v>0.2</v>
      </c>
    </row>
    <row r="6" spans="9:34" x14ac:dyDescent="0.25">
      <c r="I6" t="str">
        <f>profile!I6</f>
        <v>index</v>
      </c>
      <c r="J6" s="18" t="str">
        <f>profile!J6</f>
        <v>time</v>
      </c>
      <c r="K6" t="str">
        <f>'motor analysis I requirements'!U6</f>
        <v>torque [N/m]</v>
      </c>
      <c r="L6" t="s">
        <v>57</v>
      </c>
      <c r="Y6" t="s">
        <v>56</v>
      </c>
      <c r="Z6" t="s">
        <v>59</v>
      </c>
      <c r="AB6" s="20"/>
      <c r="AC6" s="21"/>
      <c r="AD6" s="21"/>
      <c r="AE6" s="21"/>
      <c r="AF6" s="21"/>
      <c r="AG6" s="21"/>
      <c r="AH6" s="22"/>
    </row>
    <row r="7" spans="9:34" ht="15.75" thickBot="1" x14ac:dyDescent="0.3">
      <c r="I7">
        <v>0</v>
      </c>
      <c r="J7" s="18">
        <v>0</v>
      </c>
      <c r="K7">
        <f>'motor analysis I requirements'!$U$12</f>
        <v>4.7121000000000004</v>
      </c>
      <c r="L7">
        <f>K7*(1+$L$5)</f>
        <v>5.6545200000000007</v>
      </c>
      <c r="Y7">
        <v>0</v>
      </c>
      <c r="Z7">
        <v>0</v>
      </c>
      <c r="AB7" s="23"/>
      <c r="AC7" s="19"/>
      <c r="AD7" s="19"/>
      <c r="AE7" s="19"/>
      <c r="AF7" s="19"/>
      <c r="AG7" s="19"/>
      <c r="AH7" s="24"/>
    </row>
    <row r="8" spans="9:34" x14ac:dyDescent="0.25">
      <c r="I8">
        <v>1</v>
      </c>
      <c r="J8" s="18">
        <f>J7+0.5/150*49</f>
        <v>0.16333333333333333</v>
      </c>
      <c r="K8">
        <f>'motor analysis I requirements'!$U$13</f>
        <v>4.7120999999999995</v>
      </c>
      <c r="L8">
        <f t="shared" ref="L8:L71" si="0">K8*(1+$L$5)</f>
        <v>5.6545199999999989</v>
      </c>
      <c r="N8" s="20"/>
      <c r="O8" s="21"/>
      <c r="P8" s="21"/>
      <c r="Q8" s="21"/>
      <c r="R8" s="21"/>
      <c r="S8" s="21"/>
      <c r="T8" s="21"/>
      <c r="U8" s="22"/>
      <c r="Y8">
        <f>((K8/$T$13)^2)*(1-EXP(-(J8-J7)/$T$20)) + Y7*EXP(-(J8-J7)/$T$20)</f>
        <v>1.5678911940192742E-4</v>
      </c>
      <c r="Z8">
        <f>((L8/$T$13)^2)*(1-EXP(-(J8-J7)/$T$20)) + Y7*EXP(-(J8-J7)/$T$20)</f>
        <v>2.2577633193877542E-4</v>
      </c>
      <c r="AB8" s="23"/>
      <c r="AC8" s="19"/>
      <c r="AD8" s="19"/>
      <c r="AE8" s="19"/>
      <c r="AF8" s="19"/>
      <c r="AG8" s="19"/>
      <c r="AH8" s="24"/>
    </row>
    <row r="9" spans="9:34" x14ac:dyDescent="0.25">
      <c r="I9">
        <v>2</v>
      </c>
      <c r="J9" s="18">
        <f t="shared" ref="J9:J72" si="1">J8+0.5/150*49</f>
        <v>0.32666666666666666</v>
      </c>
      <c r="K9">
        <f>'motor analysis I requirements'!$U$66</f>
        <v>4.2</v>
      </c>
      <c r="L9">
        <f t="shared" si="0"/>
        <v>5.04</v>
      </c>
      <c r="N9" s="23"/>
      <c r="O9" s="19"/>
      <c r="P9" s="19"/>
      <c r="Q9" s="19"/>
      <c r="R9" s="19"/>
      <c r="S9" s="19"/>
      <c r="T9" s="19"/>
      <c r="U9" s="24"/>
      <c r="Y9">
        <f t="shared" ref="Y9:Y72" si="2">((K9/$T$13)^2)*(1-EXP(-(J9-J8)/$T$20)) + Y8*EXP(-(J9-J8)/$T$20)</f>
        <v>2.8043915912870224E-4</v>
      </c>
      <c r="Z9">
        <f t="shared" ref="Z9:Z72" si="3">((L9/$T$13)^2)*(1-EXP(-(J9-J8)/$T$20)) + Y8*EXP(-(J9-J8)/$T$20)</f>
        <v>3.352464305531285E-4</v>
      </c>
      <c r="AB9" s="23"/>
      <c r="AC9" s="19"/>
      <c r="AD9" s="19"/>
      <c r="AE9" s="19"/>
      <c r="AF9" s="19"/>
      <c r="AG9" s="19"/>
      <c r="AH9" s="24"/>
    </row>
    <row r="10" spans="9:34" x14ac:dyDescent="0.25">
      <c r="I10">
        <v>3</v>
      </c>
      <c r="J10" s="18">
        <f t="shared" si="1"/>
        <v>0.49</v>
      </c>
      <c r="K10">
        <f>'motor analysis I requirements'!$U$67</f>
        <v>4.2</v>
      </c>
      <c r="L10">
        <f t="shared" si="0"/>
        <v>5.04</v>
      </c>
      <c r="N10" s="23"/>
      <c r="O10" s="19"/>
      <c r="P10" s="19"/>
      <c r="Q10" s="19"/>
      <c r="R10" s="19"/>
      <c r="S10" s="19"/>
      <c r="T10" s="19"/>
      <c r="U10" s="24"/>
      <c r="Y10">
        <f t="shared" si="2"/>
        <v>4.0337000664040644E-4</v>
      </c>
      <c r="Z10">
        <f t="shared" si="3"/>
        <v>4.581772780648327E-4</v>
      </c>
      <c r="AB10" s="23"/>
      <c r="AC10" s="19"/>
      <c r="AD10" s="19"/>
      <c r="AE10" s="19"/>
      <c r="AF10" s="19"/>
      <c r="AG10" s="19"/>
      <c r="AH10" s="24"/>
    </row>
    <row r="11" spans="9:34" x14ac:dyDescent="0.25">
      <c r="I11">
        <v>4</v>
      </c>
      <c r="J11" s="18">
        <f t="shared" si="1"/>
        <v>0.65333333333333332</v>
      </c>
      <c r="K11">
        <f>'motor analysis I requirements'!$U$122</f>
        <v>3.6879000000000035</v>
      </c>
      <c r="L11">
        <f t="shared" si="0"/>
        <v>4.4254800000000039</v>
      </c>
      <c r="N11" s="23"/>
      <c r="O11" s="19"/>
      <c r="P11" s="19"/>
      <c r="Q11" s="19"/>
      <c r="R11" s="19"/>
      <c r="S11" s="19" t="s">
        <v>30</v>
      </c>
      <c r="T11" s="19">
        <v>1000</v>
      </c>
      <c r="U11" s="24"/>
      <c r="Y11">
        <f t="shared" si="2"/>
        <v>4.9706232655271016E-4</v>
      </c>
      <c r="Z11">
        <f t="shared" si="3"/>
        <v>5.3931924985484527E-4</v>
      </c>
      <c r="AB11" s="23"/>
      <c r="AC11" s="19"/>
      <c r="AD11" s="19"/>
      <c r="AE11" s="19"/>
      <c r="AF11" s="19"/>
      <c r="AG11" s="19"/>
      <c r="AH11" s="24"/>
    </row>
    <row r="12" spans="9:34" x14ac:dyDescent="0.25">
      <c r="I12">
        <v>5</v>
      </c>
      <c r="J12" s="18">
        <f t="shared" si="1"/>
        <v>0.81666666666666665</v>
      </c>
      <c r="K12">
        <f>'motor analysis I requirements'!$U$123</f>
        <v>3.6879000000000004</v>
      </c>
      <c r="L12">
        <f t="shared" si="0"/>
        <v>4.4254800000000003</v>
      </c>
      <c r="N12" s="23"/>
      <c r="O12" s="19"/>
      <c r="P12" s="19"/>
      <c r="Q12" s="19"/>
      <c r="R12" s="19"/>
      <c r="S12" s="19" t="s">
        <v>31</v>
      </c>
      <c r="T12" s="19">
        <v>2000</v>
      </c>
      <c r="U12" s="24"/>
      <c r="Y12">
        <f t="shared" si="2"/>
        <v>5.9020969890784562E-4</v>
      </c>
      <c r="Z12">
        <f t="shared" si="3"/>
        <v>6.3246662220998063E-4</v>
      </c>
      <c r="AB12" s="23"/>
      <c r="AC12" s="19"/>
      <c r="AD12" s="19"/>
      <c r="AE12" s="19"/>
      <c r="AF12" s="19"/>
      <c r="AG12" s="19"/>
      <c r="AH12" s="24"/>
    </row>
    <row r="13" spans="9:34" x14ac:dyDescent="0.25">
      <c r="I13">
        <v>6</v>
      </c>
      <c r="J13" s="18">
        <f t="shared" si="1"/>
        <v>0.98</v>
      </c>
      <c r="K13">
        <f>'motor analysis I requirements'!$U$12</f>
        <v>4.7121000000000004</v>
      </c>
      <c r="L13">
        <f t="shared" si="0"/>
        <v>5.6545200000000007</v>
      </c>
      <c r="N13" s="23"/>
      <c r="O13" s="19"/>
      <c r="P13" s="19"/>
      <c r="Q13" s="19"/>
      <c r="R13" s="19"/>
      <c r="S13" s="19" t="s">
        <v>32</v>
      </c>
      <c r="T13" s="19">
        <v>28.7</v>
      </c>
      <c r="U13" s="24"/>
      <c r="Y13">
        <f t="shared" si="2"/>
        <v>7.4356595066450855E-4</v>
      </c>
      <c r="Z13">
        <f t="shared" si="3"/>
        <v>8.1255316320135666E-4</v>
      </c>
      <c r="AB13" s="23"/>
      <c r="AC13" s="19"/>
      <c r="AD13" s="19"/>
      <c r="AE13" s="19"/>
      <c r="AF13" s="19"/>
      <c r="AG13" s="19"/>
      <c r="AH13" s="24"/>
    </row>
    <row r="14" spans="9:34" x14ac:dyDescent="0.25">
      <c r="I14">
        <v>7</v>
      </c>
      <c r="J14" s="18">
        <f t="shared" si="1"/>
        <v>1.1433333333333333</v>
      </c>
      <c r="K14">
        <f>'motor analysis I requirements'!$U$13</f>
        <v>4.7120999999999995</v>
      </c>
      <c r="L14">
        <f t="shared" si="0"/>
        <v>5.6545199999999989</v>
      </c>
      <c r="N14" s="23"/>
      <c r="O14" s="19"/>
      <c r="P14" s="19"/>
      <c r="Q14" s="19"/>
      <c r="R14" s="19"/>
      <c r="S14" s="19" t="s">
        <v>33</v>
      </c>
      <c r="T14" s="19">
        <v>71.7</v>
      </c>
      <c r="U14" s="24"/>
      <c r="Y14">
        <f t="shared" si="2"/>
        <v>8.9603022840612455E-4</v>
      </c>
      <c r="Z14">
        <f t="shared" si="3"/>
        <v>9.6501744094297254E-4</v>
      </c>
      <c r="AB14" s="23"/>
      <c r="AC14" s="19"/>
      <c r="AD14" s="19"/>
      <c r="AE14" s="19"/>
      <c r="AF14" s="19"/>
      <c r="AG14" s="19"/>
      <c r="AH14" s="24"/>
    </row>
    <row r="15" spans="9:34" x14ac:dyDescent="0.25">
      <c r="I15">
        <v>8</v>
      </c>
      <c r="J15" s="18">
        <f t="shared" si="1"/>
        <v>1.3066666666666666</v>
      </c>
      <c r="K15">
        <f>'motor analysis I requirements'!$U$66</f>
        <v>4.2</v>
      </c>
      <c r="L15">
        <f t="shared" si="0"/>
        <v>5.04</v>
      </c>
      <c r="N15" s="23"/>
      <c r="O15" s="19"/>
      <c r="P15" s="19"/>
      <c r="Q15" s="19"/>
      <c r="R15" s="19"/>
      <c r="S15" s="19" t="s">
        <v>55</v>
      </c>
      <c r="T15" s="19">
        <v>10</v>
      </c>
      <c r="U15" s="24"/>
      <c r="Y15">
        <f t="shared" si="2"/>
        <v>1.0153805812760995E-3</v>
      </c>
      <c r="Z15">
        <f t="shared" si="3"/>
        <v>1.0701878527005256E-3</v>
      </c>
      <c r="AB15" s="23"/>
      <c r="AC15" s="19"/>
      <c r="AD15" s="19"/>
      <c r="AE15" s="19"/>
      <c r="AF15" s="19"/>
      <c r="AG15" s="19"/>
      <c r="AH15" s="24"/>
    </row>
    <row r="16" spans="9:34" x14ac:dyDescent="0.25">
      <c r="I16">
        <v>9</v>
      </c>
      <c r="J16" s="18">
        <f t="shared" si="1"/>
        <v>1.47</v>
      </c>
      <c r="K16">
        <f>'motor analysis I requirements'!$U$67</f>
        <v>4.2</v>
      </c>
      <c r="L16">
        <f t="shared" si="0"/>
        <v>5.04</v>
      </c>
      <c r="N16" s="23"/>
      <c r="O16" s="19"/>
      <c r="P16" s="19"/>
      <c r="Q16" s="19"/>
      <c r="R16" s="19"/>
      <c r="S16" s="19" t="s">
        <v>29</v>
      </c>
      <c r="T16" s="19">
        <v>4.9199999999999999E-3</v>
      </c>
      <c r="U16" s="24"/>
      <c r="Y16">
        <f t="shared" si="2"/>
        <v>1.1340367504253112E-3</v>
      </c>
      <c r="Z16">
        <f t="shared" si="3"/>
        <v>1.1888440218497376E-3</v>
      </c>
      <c r="AB16" s="23"/>
      <c r="AC16" s="19"/>
      <c r="AD16" s="19"/>
      <c r="AE16" s="19"/>
      <c r="AF16" s="19"/>
      <c r="AG16" s="19"/>
      <c r="AH16" s="24"/>
    </row>
    <row r="17" spans="9:34" x14ac:dyDescent="0.25">
      <c r="I17">
        <v>10</v>
      </c>
      <c r="J17" s="18">
        <f t="shared" si="1"/>
        <v>1.6333333333333333</v>
      </c>
      <c r="K17">
        <f>'motor analysis I requirements'!$U$122</f>
        <v>3.6879000000000035</v>
      </c>
      <c r="L17">
        <f t="shared" si="0"/>
        <v>4.4254800000000039</v>
      </c>
      <c r="N17" s="23"/>
      <c r="O17" s="19"/>
      <c r="P17" s="19"/>
      <c r="Q17" s="19"/>
      <c r="R17" s="19"/>
      <c r="S17" s="19" t="s">
        <v>35</v>
      </c>
      <c r="T17" s="19">
        <v>4.6999999999999999E-4</v>
      </c>
      <c r="U17" s="24"/>
      <c r="Y17">
        <f t="shared" si="2"/>
        <v>1.2234792550112124E-3</v>
      </c>
      <c r="Z17">
        <f t="shared" si="3"/>
        <v>1.2657361783133475E-3</v>
      </c>
      <c r="AB17" s="23"/>
      <c r="AC17" s="19"/>
      <c r="AD17" s="19"/>
      <c r="AE17" s="19"/>
      <c r="AF17" s="19"/>
      <c r="AG17" s="19"/>
      <c r="AH17" s="24"/>
    </row>
    <row r="18" spans="9:34" x14ac:dyDescent="0.25">
      <c r="I18">
        <v>11</v>
      </c>
      <c r="J18" s="18">
        <f t="shared" si="1"/>
        <v>1.7966666666666666</v>
      </c>
      <c r="K18">
        <f>'motor analysis I requirements'!$U$123</f>
        <v>3.6879000000000004</v>
      </c>
      <c r="L18">
        <f t="shared" si="0"/>
        <v>4.4254800000000003</v>
      </c>
      <c r="N18" s="23"/>
      <c r="O18" s="19"/>
      <c r="P18" s="19"/>
      <c r="Q18" s="19"/>
      <c r="R18" s="19"/>
      <c r="S18" s="19" t="s">
        <v>36</v>
      </c>
      <c r="T18" s="19">
        <v>3000</v>
      </c>
      <c r="U18" s="24"/>
      <c r="Y18">
        <f t="shared" si="2"/>
        <v>1.3124015304638538E-3</v>
      </c>
      <c r="Z18">
        <f t="shared" si="3"/>
        <v>1.3546584537659887E-3</v>
      </c>
      <c r="AB18" s="23"/>
      <c r="AC18" s="19"/>
      <c r="AD18" s="19"/>
      <c r="AE18" s="19"/>
      <c r="AF18" s="19"/>
      <c r="AG18" s="19"/>
      <c r="AH18" s="24"/>
    </row>
    <row r="19" spans="9:34" x14ac:dyDescent="0.25">
      <c r="I19">
        <v>12</v>
      </c>
      <c r="J19" s="18">
        <f t="shared" si="1"/>
        <v>1.96</v>
      </c>
      <c r="K19">
        <f>'motor analysis I requirements'!$U$12</f>
        <v>4.7121000000000004</v>
      </c>
      <c r="L19">
        <f t="shared" si="0"/>
        <v>5.6545200000000007</v>
      </c>
      <c r="N19" s="23"/>
      <c r="O19" s="19"/>
      <c r="P19" s="19"/>
      <c r="Q19" s="19"/>
      <c r="R19" s="19"/>
      <c r="S19" s="19" t="s">
        <v>37</v>
      </c>
      <c r="T19" s="19">
        <v>23.5</v>
      </c>
      <c r="U19" s="24"/>
      <c r="Y19">
        <f t="shared" si="2"/>
        <v>1.4615572599708645E-3</v>
      </c>
      <c r="Z19">
        <f t="shared" si="3"/>
        <v>1.5305444725077126E-3</v>
      </c>
      <c r="AB19" s="23"/>
      <c r="AC19" s="19"/>
      <c r="AD19" s="19"/>
      <c r="AE19" s="19"/>
      <c r="AF19" s="19"/>
      <c r="AG19" s="19"/>
      <c r="AH19" s="24"/>
    </row>
    <row r="20" spans="9:34" x14ac:dyDescent="0.25">
      <c r="I20">
        <v>13</v>
      </c>
      <c r="J20" s="18">
        <f t="shared" si="1"/>
        <v>2.1233333333333331</v>
      </c>
      <c r="K20">
        <f>'motor analysis I requirements'!$U$13</f>
        <v>4.7120999999999995</v>
      </c>
      <c r="L20">
        <f t="shared" si="0"/>
        <v>5.6545199999999989</v>
      </c>
      <c r="N20" s="23"/>
      <c r="O20" s="19"/>
      <c r="P20" s="19"/>
      <c r="Q20" s="19"/>
      <c r="R20" s="19"/>
      <c r="S20" s="19" t="s">
        <v>38</v>
      </c>
      <c r="T20" s="19">
        <v>28</v>
      </c>
      <c r="U20" s="24"/>
      <c r="Y20">
        <f t="shared" si="2"/>
        <v>1.6098454471808275E-3</v>
      </c>
      <c r="Z20">
        <f t="shared" si="3"/>
        <v>1.6788326597176753E-3</v>
      </c>
      <c r="AB20" s="23"/>
      <c r="AC20" s="19" t="s">
        <v>64</v>
      </c>
      <c r="AD20" s="19">
        <f>MAX('motor analysis I requirements'!O7:O157)</f>
        <v>1.8750000000000013</v>
      </c>
      <c r="AE20" s="19"/>
      <c r="AF20" s="19"/>
      <c r="AG20" s="19"/>
      <c r="AH20" s="24"/>
    </row>
    <row r="21" spans="9:34" x14ac:dyDescent="0.25">
      <c r="I21">
        <v>14</v>
      </c>
      <c r="J21" s="18">
        <f t="shared" si="1"/>
        <v>2.2866666666666662</v>
      </c>
      <c r="K21">
        <f>'motor analysis I requirements'!$U$66</f>
        <v>4.2</v>
      </c>
      <c r="L21">
        <f t="shared" si="0"/>
        <v>5.04</v>
      </c>
      <c r="N21" s="23"/>
      <c r="O21" s="19"/>
      <c r="P21" s="19"/>
      <c r="Q21" s="19"/>
      <c r="R21" s="19"/>
      <c r="S21" s="19"/>
      <c r="T21" s="19"/>
      <c r="U21" s="24"/>
      <c r="Y21">
        <f t="shared" si="2"/>
        <v>1.7250439991336648E-3</v>
      </c>
      <c r="Z21">
        <f t="shared" si="3"/>
        <v>1.7798512705580912E-3</v>
      </c>
      <c r="AB21" s="23"/>
      <c r="AC21" s="19" t="s">
        <v>65</v>
      </c>
      <c r="AD21" s="19">
        <f>SQRT(SUMSQ('motor analysis I requirements'!O7:O157)/COUNT('motor analysis I requirements'!O7:O157) )</f>
        <v>1.4012950786151339</v>
      </c>
      <c r="AE21" s="19"/>
      <c r="AF21" s="19"/>
      <c r="AG21" s="19"/>
      <c r="AH21" s="24"/>
    </row>
    <row r="22" spans="9:34" ht="15.75" thickBot="1" x14ac:dyDescent="0.3">
      <c r="I22">
        <v>15</v>
      </c>
      <c r="J22" s="18">
        <f t="shared" si="1"/>
        <v>2.4499999999999993</v>
      </c>
      <c r="K22">
        <f>'motor analysis I requirements'!$U$67</f>
        <v>4.2</v>
      </c>
      <c r="L22">
        <f t="shared" si="0"/>
        <v>5.04</v>
      </c>
      <c r="N22" s="25"/>
      <c r="O22" s="26"/>
      <c r="P22" s="26"/>
      <c r="Q22" s="26"/>
      <c r="R22" s="26"/>
      <c r="S22" s="26"/>
      <c r="T22" s="26"/>
      <c r="U22" s="27"/>
      <c r="Y22">
        <f t="shared" si="2"/>
        <v>1.839572515703295E-3</v>
      </c>
      <c r="Z22">
        <f t="shared" si="3"/>
        <v>1.8943797871277214E-3</v>
      </c>
      <c r="AB22" s="23"/>
      <c r="AC22" s="19" t="s">
        <v>66</v>
      </c>
      <c r="AD22" s="19">
        <f>MAX('motor analysis I requirements'!U7:U157)</f>
        <v>4.7121000000000031</v>
      </c>
      <c r="AE22" s="19"/>
      <c r="AF22" s="19"/>
      <c r="AG22" s="19"/>
      <c r="AH22" s="24"/>
    </row>
    <row r="23" spans="9:34" x14ac:dyDescent="0.25">
      <c r="I23">
        <v>16</v>
      </c>
      <c r="J23" s="18">
        <f t="shared" si="1"/>
        <v>2.6133333333333324</v>
      </c>
      <c r="K23">
        <f>'motor analysis I requirements'!$U$122</f>
        <v>3.6879000000000035</v>
      </c>
      <c r="L23">
        <f t="shared" si="0"/>
        <v>4.4254800000000039</v>
      </c>
      <c r="Y23">
        <f t="shared" si="2"/>
        <v>1.9249113755919276E-3</v>
      </c>
      <c r="Z23">
        <f t="shared" si="3"/>
        <v>1.9671682988940628E-3</v>
      </c>
      <c r="AB23" s="23"/>
      <c r="AC23" s="19" t="s">
        <v>67</v>
      </c>
      <c r="AD23" s="19">
        <f>SQRT(SUMSQ('motor analysis I requirements'!U7:U157)/COUNT('motor analysis I requirements'!U7:U157) )</f>
        <v>4.2256550854410131</v>
      </c>
      <c r="AE23" s="19"/>
      <c r="AF23" s="19"/>
      <c r="AG23" s="19"/>
      <c r="AH23" s="24"/>
    </row>
    <row r="24" spans="9:34" x14ac:dyDescent="0.25">
      <c r="I24">
        <v>17</v>
      </c>
      <c r="J24" s="18">
        <f t="shared" si="1"/>
        <v>2.7766666666666655</v>
      </c>
      <c r="K24">
        <f>'motor analysis I requirements'!$U$123</f>
        <v>3.6879000000000004</v>
      </c>
      <c r="L24">
        <f t="shared" si="0"/>
        <v>4.4254800000000003</v>
      </c>
      <c r="Y24">
        <f t="shared" si="2"/>
        <v>2.0097538745913073E-3</v>
      </c>
      <c r="Z24">
        <f t="shared" si="3"/>
        <v>2.0520107978934427E-3</v>
      </c>
      <c r="AB24" s="23"/>
      <c r="AC24" s="19" t="s">
        <v>68</v>
      </c>
      <c r="AD24" s="19"/>
      <c r="AE24" s="19"/>
      <c r="AF24" s="19"/>
      <c r="AG24" s="19"/>
      <c r="AH24" s="24"/>
    </row>
    <row r="25" spans="9:34" x14ac:dyDescent="0.25">
      <c r="I25">
        <v>18</v>
      </c>
      <c r="J25" s="18">
        <f t="shared" si="1"/>
        <v>2.9399999999999986</v>
      </c>
      <c r="K25">
        <f>'motor analysis I requirements'!$U$12</f>
        <v>4.7121000000000004</v>
      </c>
      <c r="L25">
        <f t="shared" si="0"/>
        <v>5.6545200000000007</v>
      </c>
      <c r="Y25">
        <f t="shared" si="2"/>
        <v>2.1548535570629439E-3</v>
      </c>
      <c r="Z25">
        <f t="shared" si="3"/>
        <v>2.2238407695997918E-3</v>
      </c>
      <c r="AB25" s="23"/>
      <c r="AC25" s="19"/>
      <c r="AD25" s="19"/>
      <c r="AE25" s="19"/>
      <c r="AF25" s="19"/>
      <c r="AG25" s="19"/>
      <c r="AH25" s="24"/>
    </row>
    <row r="26" spans="9:34" x14ac:dyDescent="0.25">
      <c r="I26">
        <v>19</v>
      </c>
      <c r="J26" s="18">
        <f t="shared" si="1"/>
        <v>3.1033333333333317</v>
      </c>
      <c r="K26">
        <f>'motor analysis I requirements'!$U$13</f>
        <v>4.7120999999999995</v>
      </c>
      <c r="L26">
        <f t="shared" si="0"/>
        <v>5.6545199999999989</v>
      </c>
      <c r="Y26">
        <f t="shared" si="2"/>
        <v>2.2991092886367609E-3</v>
      </c>
      <c r="Z26">
        <f t="shared" si="3"/>
        <v>2.3680965011736088E-3</v>
      </c>
      <c r="AB26" s="23"/>
      <c r="AC26" s="19"/>
      <c r="AD26" s="19"/>
      <c r="AE26" s="19"/>
      <c r="AF26" s="19"/>
      <c r="AG26" s="19"/>
      <c r="AH26" s="24"/>
    </row>
    <row r="27" spans="9:34" x14ac:dyDescent="0.25">
      <c r="I27">
        <v>20</v>
      </c>
      <c r="J27" s="18">
        <f t="shared" si="1"/>
        <v>3.2666666666666648</v>
      </c>
      <c r="K27">
        <f>'motor analysis I requirements'!$U$66</f>
        <v>4.2</v>
      </c>
      <c r="L27">
        <f t="shared" si="0"/>
        <v>5.04</v>
      </c>
      <c r="Y27">
        <f t="shared" si="2"/>
        <v>2.4102988391367874E-3</v>
      </c>
      <c r="Z27">
        <f t="shared" si="3"/>
        <v>2.4651061105612133E-3</v>
      </c>
      <c r="AB27" s="23"/>
      <c r="AC27" s="19"/>
      <c r="AD27" s="19"/>
      <c r="AE27" s="19"/>
      <c r="AF27" s="19"/>
      <c r="AG27" s="19"/>
      <c r="AH27" s="24"/>
    </row>
    <row r="28" spans="9:34" ht="15.75" thickBot="1" x14ac:dyDescent="0.3">
      <c r="I28">
        <v>21</v>
      </c>
      <c r="J28" s="18">
        <f t="shared" si="1"/>
        <v>3.4299999999999979</v>
      </c>
      <c r="K28">
        <f>'motor analysis I requirements'!$U$67</f>
        <v>4.2</v>
      </c>
      <c r="L28">
        <f t="shared" si="0"/>
        <v>5.04</v>
      </c>
      <c r="Y28">
        <f t="shared" si="2"/>
        <v>2.5208416720191446E-3</v>
      </c>
      <c r="Z28">
        <f t="shared" si="3"/>
        <v>2.5756489434435705E-3</v>
      </c>
      <c r="AB28" s="25"/>
      <c r="AC28" s="26"/>
      <c r="AD28" s="26"/>
      <c r="AE28" s="26"/>
      <c r="AF28" s="26"/>
      <c r="AG28" s="26"/>
      <c r="AH28" s="27"/>
    </row>
    <row r="29" spans="9:34" x14ac:dyDescent="0.25">
      <c r="I29">
        <v>22</v>
      </c>
      <c r="J29" s="18">
        <f t="shared" si="1"/>
        <v>3.593333333333331</v>
      </c>
      <c r="K29">
        <f>'motor analysis I requirements'!$U$122</f>
        <v>3.6879000000000035</v>
      </c>
      <c r="L29">
        <f t="shared" si="0"/>
        <v>4.4254800000000039</v>
      </c>
      <c r="Y29">
        <f t="shared" si="2"/>
        <v>2.6022180303616979E-3</v>
      </c>
      <c r="Z29">
        <f t="shared" si="3"/>
        <v>2.6444749536638332E-3</v>
      </c>
    </row>
    <row r="30" spans="9:34" x14ac:dyDescent="0.25">
      <c r="I30">
        <v>23</v>
      </c>
      <c r="J30" s="18">
        <f t="shared" si="1"/>
        <v>3.7566666666666642</v>
      </c>
      <c r="K30">
        <f>'motor analysis I requirements'!$U$123</f>
        <v>3.6879000000000004</v>
      </c>
      <c r="L30">
        <f t="shared" si="0"/>
        <v>4.4254800000000003</v>
      </c>
      <c r="Y30">
        <f t="shared" si="2"/>
        <v>2.6831210751206884E-3</v>
      </c>
      <c r="Z30">
        <f t="shared" si="3"/>
        <v>2.7253779984228233E-3</v>
      </c>
    </row>
    <row r="31" spans="9:34" x14ac:dyDescent="0.25">
      <c r="I31">
        <v>24</v>
      </c>
      <c r="J31" s="18">
        <f t="shared" si="1"/>
        <v>3.9199999999999973</v>
      </c>
      <c r="K31">
        <f>'motor analysis I requirements'!$U$12</f>
        <v>4.7121000000000004</v>
      </c>
      <c r="L31">
        <f t="shared" si="0"/>
        <v>5.6545200000000007</v>
      </c>
      <c r="Y31">
        <f t="shared" si="2"/>
        <v>2.8243042166063719E-3</v>
      </c>
      <c r="Z31">
        <f t="shared" si="3"/>
        <v>2.8932914291432197E-3</v>
      </c>
    </row>
    <row r="32" spans="9:34" x14ac:dyDescent="0.25">
      <c r="I32">
        <v>25</v>
      </c>
      <c r="J32" s="18">
        <f t="shared" si="1"/>
        <v>4.0833333333333304</v>
      </c>
      <c r="K32">
        <f>'motor analysis I requirements'!$U$13</f>
        <v>4.7120999999999995</v>
      </c>
      <c r="L32">
        <f t="shared" si="0"/>
        <v>5.6545199999999989</v>
      </c>
      <c r="Y32">
        <f t="shared" si="2"/>
        <v>2.9646661871771075E-3</v>
      </c>
      <c r="Z32">
        <f t="shared" si="3"/>
        <v>3.0336533997139558E-3</v>
      </c>
    </row>
    <row r="33" spans="9:26" x14ac:dyDescent="0.25">
      <c r="I33">
        <v>26</v>
      </c>
      <c r="J33" s="18">
        <f t="shared" si="1"/>
        <v>4.2466666666666635</v>
      </c>
      <c r="K33">
        <f>'motor analysis I requirements'!$U$66</f>
        <v>4.2</v>
      </c>
      <c r="L33">
        <f t="shared" si="0"/>
        <v>5.04</v>
      </c>
      <c r="Y33">
        <f t="shared" si="2"/>
        <v>3.0719846241605152E-3</v>
      </c>
      <c r="Z33">
        <f t="shared" si="3"/>
        <v>3.1267918955849411E-3</v>
      </c>
    </row>
    <row r="34" spans="9:26" x14ac:dyDescent="0.25">
      <c r="I34">
        <v>27</v>
      </c>
      <c r="J34" s="18">
        <f t="shared" si="1"/>
        <v>4.4099999999999966</v>
      </c>
      <c r="K34">
        <f>'motor analysis I requirements'!$U$67</f>
        <v>4.2</v>
      </c>
      <c r="L34">
        <f t="shared" si="0"/>
        <v>5.04</v>
      </c>
      <c r="Y34">
        <f t="shared" si="2"/>
        <v>3.1786788592869514E-3</v>
      </c>
      <c r="Z34">
        <f t="shared" si="3"/>
        <v>3.2334861307113773E-3</v>
      </c>
    </row>
    <row r="35" spans="9:26" x14ac:dyDescent="0.25">
      <c r="I35">
        <v>28</v>
      </c>
      <c r="J35" s="18">
        <f t="shared" si="1"/>
        <v>4.5733333333333297</v>
      </c>
      <c r="K35">
        <f>'motor analysis I requirements'!$U$122</f>
        <v>3.6879000000000035</v>
      </c>
      <c r="L35">
        <f t="shared" si="0"/>
        <v>4.4254800000000039</v>
      </c>
      <c r="Y35">
        <f t="shared" si="2"/>
        <v>3.2562290046746815E-3</v>
      </c>
      <c r="Z35">
        <f t="shared" si="3"/>
        <v>3.2984859279768168E-3</v>
      </c>
    </row>
    <row r="36" spans="9:26" x14ac:dyDescent="0.25">
      <c r="I36">
        <v>29</v>
      </c>
      <c r="J36" s="18">
        <f t="shared" si="1"/>
        <v>4.7366666666666628</v>
      </c>
      <c r="K36">
        <f>'motor analysis I requirements'!$U$123</f>
        <v>3.6879000000000004</v>
      </c>
      <c r="L36">
        <f t="shared" si="0"/>
        <v>4.4254800000000003</v>
      </c>
      <c r="Y36">
        <f t="shared" si="2"/>
        <v>3.3333280910820533E-3</v>
      </c>
      <c r="Z36">
        <f t="shared" si="3"/>
        <v>3.3755850143841882E-3</v>
      </c>
    </row>
    <row r="37" spans="9:26" x14ac:dyDescent="0.25">
      <c r="I37">
        <v>30</v>
      </c>
      <c r="J37" s="18">
        <f t="shared" si="1"/>
        <v>4.8999999999999959</v>
      </c>
      <c r="K37">
        <f>'motor analysis I requirements'!$U$12</f>
        <v>4.7121000000000004</v>
      </c>
      <c r="L37">
        <f t="shared" si="0"/>
        <v>5.6545200000000007</v>
      </c>
      <c r="Y37">
        <f t="shared" si="2"/>
        <v>3.4707293993787055E-3</v>
      </c>
      <c r="Z37">
        <f t="shared" si="3"/>
        <v>3.5397166119155534E-3</v>
      </c>
    </row>
    <row r="38" spans="9:26" x14ac:dyDescent="0.25">
      <c r="I38">
        <v>31</v>
      </c>
      <c r="J38" s="18">
        <f t="shared" si="1"/>
        <v>5.063333333333329</v>
      </c>
      <c r="K38">
        <f>'motor analysis I requirements'!$U$13</f>
        <v>4.7120999999999995</v>
      </c>
      <c r="L38">
        <f t="shared" si="0"/>
        <v>5.6545199999999989</v>
      </c>
      <c r="Y38">
        <f t="shared" si="2"/>
        <v>3.6073315332352538E-3</v>
      </c>
      <c r="Z38">
        <f t="shared" si="3"/>
        <v>3.6763187457721017E-3</v>
      </c>
    </row>
    <row r="39" spans="9:26" x14ac:dyDescent="0.25">
      <c r="I39">
        <v>32</v>
      </c>
      <c r="J39" s="18">
        <f t="shared" si="1"/>
        <v>5.2266666666666621</v>
      </c>
      <c r="K39">
        <f>'motor analysis I requirements'!$U$66</f>
        <v>4.2</v>
      </c>
      <c r="L39">
        <f t="shared" si="0"/>
        <v>5.04</v>
      </c>
      <c r="Y39">
        <f t="shared" si="2"/>
        <v>3.7109120020400663E-3</v>
      </c>
      <c r="Z39">
        <f t="shared" si="3"/>
        <v>3.7657192734644922E-3</v>
      </c>
    </row>
    <row r="40" spans="9:26" x14ac:dyDescent="0.25">
      <c r="I40">
        <v>33</v>
      </c>
      <c r="J40" s="18">
        <f t="shared" si="1"/>
        <v>5.3899999999999952</v>
      </c>
      <c r="K40">
        <f>'motor analysis I requirements'!$U$67</f>
        <v>4.2</v>
      </c>
      <c r="L40">
        <f t="shared" si="0"/>
        <v>5.04</v>
      </c>
      <c r="Y40">
        <f t="shared" si="2"/>
        <v>3.8138900103283887E-3</v>
      </c>
      <c r="Z40">
        <f t="shared" si="3"/>
        <v>3.8686972817528146E-3</v>
      </c>
    </row>
    <row r="41" spans="9:26" x14ac:dyDescent="0.25">
      <c r="I41">
        <v>34</v>
      </c>
      <c r="J41" s="18">
        <f t="shared" si="1"/>
        <v>5.5533333333333283</v>
      </c>
      <c r="K41">
        <f>'motor analysis I requirements'!$U$122</f>
        <v>3.6879000000000035</v>
      </c>
      <c r="L41">
        <f t="shared" si="0"/>
        <v>4.4254800000000039</v>
      </c>
      <c r="Y41">
        <f t="shared" si="2"/>
        <v>3.887745543763187E-3</v>
      </c>
      <c r="Z41">
        <f t="shared" si="3"/>
        <v>3.9300024670653223E-3</v>
      </c>
    </row>
    <row r="42" spans="9:26" x14ac:dyDescent="0.25">
      <c r="I42">
        <v>35</v>
      </c>
      <c r="J42" s="18">
        <f t="shared" si="1"/>
        <v>5.7166666666666615</v>
      </c>
      <c r="K42">
        <f>'motor analysis I requirements'!$U$123</f>
        <v>3.6879000000000004</v>
      </c>
      <c r="L42">
        <f t="shared" si="0"/>
        <v>4.4254800000000003</v>
      </c>
      <c r="Y42">
        <f t="shared" si="2"/>
        <v>3.961171507383017E-3</v>
      </c>
      <c r="Z42">
        <f t="shared" si="3"/>
        <v>4.0034284306851523E-3</v>
      </c>
    </row>
    <row r="43" spans="9:26" x14ac:dyDescent="0.25">
      <c r="I43">
        <v>36</v>
      </c>
      <c r="J43" s="18">
        <f t="shared" si="1"/>
        <v>5.8799999999999946</v>
      </c>
      <c r="K43">
        <f>'motor analysis I requirements'!$U$12</f>
        <v>4.7121000000000004</v>
      </c>
      <c r="L43">
        <f t="shared" si="0"/>
        <v>5.6545200000000007</v>
      </c>
      <c r="Y43">
        <f t="shared" si="2"/>
        <v>4.0949210570689586E-3</v>
      </c>
      <c r="Z43">
        <f t="shared" si="3"/>
        <v>4.1639082696058064E-3</v>
      </c>
    </row>
    <row r="44" spans="9:26" x14ac:dyDescent="0.25">
      <c r="I44">
        <v>37</v>
      </c>
      <c r="J44" s="18">
        <f t="shared" si="1"/>
        <v>6.0433333333333277</v>
      </c>
      <c r="K44">
        <f>'motor analysis I requirements'!$U$13</f>
        <v>4.7120999999999995</v>
      </c>
      <c r="L44">
        <f t="shared" si="0"/>
        <v>5.6545199999999989</v>
      </c>
      <c r="Y44">
        <f t="shared" si="2"/>
        <v>4.2278926722300438E-3</v>
      </c>
      <c r="Z44">
        <f t="shared" si="3"/>
        <v>4.2968798847668917E-3</v>
      </c>
    </row>
    <row r="45" spans="9:26" x14ac:dyDescent="0.25">
      <c r="I45">
        <v>38</v>
      </c>
      <c r="J45" s="18">
        <f t="shared" si="1"/>
        <v>6.2066666666666608</v>
      </c>
      <c r="K45">
        <f>'motor analysis I requirements'!$U$66</f>
        <v>4.2</v>
      </c>
      <c r="L45">
        <f t="shared" si="0"/>
        <v>5.04</v>
      </c>
      <c r="Y45">
        <f t="shared" si="2"/>
        <v>4.3278637387158068E-3</v>
      </c>
      <c r="Z45">
        <f t="shared" si="3"/>
        <v>4.3826710101402327E-3</v>
      </c>
    </row>
    <row r="46" spans="9:26" x14ac:dyDescent="0.25">
      <c r="I46">
        <v>39</v>
      </c>
      <c r="J46" s="18">
        <f t="shared" si="1"/>
        <v>6.3699999999999939</v>
      </c>
      <c r="K46">
        <f>'motor analysis I requirements'!$U$67</f>
        <v>4.2</v>
      </c>
      <c r="L46">
        <f t="shared" si="0"/>
        <v>5.04</v>
      </c>
      <c r="Y46">
        <f t="shared" si="2"/>
        <v>4.4272533382412049E-3</v>
      </c>
      <c r="Z46">
        <f t="shared" si="3"/>
        <v>4.4820606096656309E-3</v>
      </c>
    </row>
    <row r="47" spans="9:26" x14ac:dyDescent="0.25">
      <c r="I47">
        <v>40</v>
      </c>
      <c r="J47" s="18">
        <f t="shared" si="1"/>
        <v>6.533333333333327</v>
      </c>
      <c r="K47">
        <f>'motor analysis I requirements'!$U$122</f>
        <v>3.6879000000000035</v>
      </c>
      <c r="L47">
        <f t="shared" si="0"/>
        <v>4.4254800000000039</v>
      </c>
      <c r="Y47">
        <f t="shared" si="2"/>
        <v>4.4975413343632826E-3</v>
      </c>
      <c r="Z47">
        <f t="shared" si="3"/>
        <v>4.5397982576654171E-3</v>
      </c>
    </row>
    <row r="48" spans="9:26" x14ac:dyDescent="0.25">
      <c r="I48">
        <v>41</v>
      </c>
      <c r="J48" s="18">
        <f t="shared" si="1"/>
        <v>6.6966666666666601</v>
      </c>
      <c r="K48">
        <f>'motor analysis I requirements'!$U$123</f>
        <v>3.6879000000000004</v>
      </c>
      <c r="L48">
        <f t="shared" si="0"/>
        <v>4.4254800000000003</v>
      </c>
      <c r="Y48">
        <f t="shared" si="2"/>
        <v>4.5674205107248834E-3</v>
      </c>
      <c r="Z48">
        <f t="shared" si="3"/>
        <v>4.6096774340270187E-3</v>
      </c>
    </row>
    <row r="49" spans="9:26" x14ac:dyDescent="0.25">
      <c r="I49">
        <v>42</v>
      </c>
      <c r="J49" s="18">
        <f t="shared" si="1"/>
        <v>6.8599999999999932</v>
      </c>
      <c r="K49">
        <f>'motor analysis I requirements'!$U$12</f>
        <v>4.7121000000000004</v>
      </c>
      <c r="L49">
        <f t="shared" si="0"/>
        <v>5.6545200000000007</v>
      </c>
      <c r="Y49">
        <f t="shared" si="2"/>
        <v>4.6976439025174571E-3</v>
      </c>
      <c r="Z49">
        <f t="shared" si="3"/>
        <v>4.766631115054305E-3</v>
      </c>
    </row>
    <row r="50" spans="9:26" x14ac:dyDescent="0.25">
      <c r="I50">
        <v>43</v>
      </c>
      <c r="J50" s="18">
        <f t="shared" si="1"/>
        <v>7.0233333333333263</v>
      </c>
      <c r="K50">
        <f>'motor analysis I requirements'!$U$13</f>
        <v>4.7120999999999995</v>
      </c>
      <c r="L50">
        <f t="shared" si="0"/>
        <v>5.6545199999999989</v>
      </c>
      <c r="Y50">
        <f t="shared" si="2"/>
        <v>4.8271098691623779E-3</v>
      </c>
      <c r="Z50">
        <f t="shared" si="3"/>
        <v>4.8960970816992258E-3</v>
      </c>
    </row>
    <row r="51" spans="9:26" x14ac:dyDescent="0.25">
      <c r="I51">
        <v>44</v>
      </c>
      <c r="J51" s="18">
        <f t="shared" si="1"/>
        <v>7.1866666666666594</v>
      </c>
      <c r="K51">
        <f>'motor analysis I requirements'!$U$66</f>
        <v>4.2</v>
      </c>
      <c r="L51">
        <f t="shared" si="0"/>
        <v>5.04</v>
      </c>
      <c r="Y51">
        <f t="shared" si="2"/>
        <v>4.9235956772194136E-3</v>
      </c>
      <c r="Z51">
        <f t="shared" si="3"/>
        <v>4.9784029486438395E-3</v>
      </c>
    </row>
    <row r="52" spans="9:26" x14ac:dyDescent="0.25">
      <c r="I52">
        <v>45</v>
      </c>
      <c r="J52" s="18">
        <f t="shared" si="1"/>
        <v>7.3499999999999925</v>
      </c>
      <c r="K52">
        <f>'motor analysis I requirements'!$U$67</f>
        <v>4.2</v>
      </c>
      <c r="L52">
        <f t="shared" si="0"/>
        <v>5.04</v>
      </c>
      <c r="Y52">
        <f t="shared" si="2"/>
        <v>5.0195202898075863E-3</v>
      </c>
      <c r="Z52">
        <f t="shared" si="3"/>
        <v>5.0743275612320123E-3</v>
      </c>
    </row>
    <row r="53" spans="9:26" x14ac:dyDescent="0.25">
      <c r="I53">
        <v>46</v>
      </c>
      <c r="J53" s="18">
        <f t="shared" si="1"/>
        <v>7.5133333333333256</v>
      </c>
      <c r="K53">
        <f>'motor analysis I requirements'!$U$122</f>
        <v>3.6879000000000035</v>
      </c>
      <c r="L53">
        <f t="shared" si="0"/>
        <v>4.4254800000000039</v>
      </c>
      <c r="Y53">
        <f t="shared" si="2"/>
        <v>5.086363452577799E-3</v>
      </c>
      <c r="Z53">
        <f t="shared" si="3"/>
        <v>5.1286203758799335E-3</v>
      </c>
    </row>
    <row r="54" spans="9:26" x14ac:dyDescent="0.25">
      <c r="I54">
        <v>47</v>
      </c>
      <c r="J54" s="18">
        <f t="shared" si="1"/>
        <v>7.6766666666666588</v>
      </c>
      <c r="K54">
        <f>'motor analysis I requirements'!$U$123</f>
        <v>3.6879000000000004</v>
      </c>
      <c r="L54">
        <f t="shared" si="0"/>
        <v>4.4254800000000003</v>
      </c>
      <c r="Y54">
        <f t="shared" si="2"/>
        <v>5.1528178319525404E-3</v>
      </c>
      <c r="Z54">
        <f t="shared" si="3"/>
        <v>5.1950747552546757E-3</v>
      </c>
    </row>
    <row r="55" spans="9:26" x14ac:dyDescent="0.25">
      <c r="I55">
        <v>48</v>
      </c>
      <c r="J55" s="18">
        <f t="shared" si="1"/>
        <v>7.8399999999999919</v>
      </c>
      <c r="K55">
        <f>'motor analysis I requirements'!$U$12</f>
        <v>4.7121000000000004</v>
      </c>
      <c r="L55">
        <f t="shared" si="0"/>
        <v>5.6545200000000007</v>
      </c>
      <c r="Y55">
        <f t="shared" si="2"/>
        <v>5.2796363465846983E-3</v>
      </c>
      <c r="Z55">
        <f t="shared" si="3"/>
        <v>5.3486235591215462E-3</v>
      </c>
    </row>
    <row r="56" spans="9:26" x14ac:dyDescent="0.25">
      <c r="I56">
        <v>49</v>
      </c>
      <c r="J56" s="18">
        <f t="shared" si="1"/>
        <v>8.003333333333325</v>
      </c>
      <c r="K56">
        <f>'motor analysis I requirements'!$U$13</f>
        <v>4.7120999999999995</v>
      </c>
      <c r="L56">
        <f t="shared" si="0"/>
        <v>5.6545199999999989</v>
      </c>
      <c r="Y56">
        <f t="shared" si="2"/>
        <v>5.4057172400349155E-3</v>
      </c>
      <c r="Z56">
        <f t="shared" si="3"/>
        <v>5.4747044525717634E-3</v>
      </c>
    </row>
    <row r="57" spans="9:26" x14ac:dyDescent="0.25">
      <c r="I57">
        <v>50</v>
      </c>
      <c r="J57" s="18">
        <f t="shared" si="1"/>
        <v>8.166666666666659</v>
      </c>
      <c r="K57">
        <f>'motor analysis I requirements'!$U$66</f>
        <v>4.2</v>
      </c>
      <c r="L57">
        <f t="shared" si="0"/>
        <v>5.04</v>
      </c>
      <c r="Y57">
        <f t="shared" si="2"/>
        <v>5.498837663676117E-3</v>
      </c>
      <c r="Z57">
        <f t="shared" si="3"/>
        <v>5.5536449351005438E-3</v>
      </c>
    </row>
    <row r="58" spans="9:26" x14ac:dyDescent="0.25">
      <c r="I58">
        <v>51</v>
      </c>
      <c r="J58" s="18">
        <f t="shared" si="1"/>
        <v>8.329999999999993</v>
      </c>
      <c r="K58">
        <f>'motor analysis I requirements'!$U$67</f>
        <v>4.2</v>
      </c>
      <c r="L58">
        <f t="shared" si="0"/>
        <v>5.04</v>
      </c>
      <c r="Y58">
        <f t="shared" si="2"/>
        <v>5.5914164661104446E-3</v>
      </c>
      <c r="Z58">
        <f t="shared" si="3"/>
        <v>5.6462237375348714E-3</v>
      </c>
    </row>
    <row r="59" spans="9:26" x14ac:dyDescent="0.25">
      <c r="I59">
        <v>52</v>
      </c>
      <c r="J59" s="18">
        <f t="shared" si="1"/>
        <v>8.493333333333327</v>
      </c>
      <c r="K59">
        <f>'motor analysis I requirements'!$U$122</f>
        <v>3.6879000000000035</v>
      </c>
      <c r="L59">
        <f t="shared" si="0"/>
        <v>4.4254800000000039</v>
      </c>
      <c r="Y59">
        <f t="shared" si="2"/>
        <v>5.654933279137994E-3</v>
      </c>
      <c r="Z59">
        <f t="shared" si="3"/>
        <v>5.6971902024401293E-3</v>
      </c>
    </row>
    <row r="60" spans="9:26" x14ac:dyDescent="0.25">
      <c r="I60">
        <v>53</v>
      </c>
      <c r="J60" s="18">
        <f t="shared" si="1"/>
        <v>8.656666666666661</v>
      </c>
      <c r="K60">
        <f>'motor analysis I requirements'!$U$123</f>
        <v>3.6879000000000004</v>
      </c>
      <c r="L60">
        <f t="shared" si="0"/>
        <v>4.4254800000000003</v>
      </c>
      <c r="Y60">
        <f t="shared" si="2"/>
        <v>5.7180806559926434E-3</v>
      </c>
      <c r="Z60">
        <f t="shared" si="3"/>
        <v>5.7603375792947787E-3</v>
      </c>
    </row>
    <row r="61" spans="9:26" x14ac:dyDescent="0.25">
      <c r="I61">
        <v>54</v>
      </c>
      <c r="J61" s="18">
        <f t="shared" si="1"/>
        <v>8.819999999999995</v>
      </c>
      <c r="K61">
        <f>'motor analysis I requirements'!$U$12</f>
        <v>4.7121000000000004</v>
      </c>
      <c r="L61">
        <f t="shared" si="0"/>
        <v>5.6545200000000007</v>
      </c>
      <c r="Y61">
        <f t="shared" si="2"/>
        <v>5.8416114027970145E-3</v>
      </c>
      <c r="Z61">
        <f t="shared" si="3"/>
        <v>5.9105986153338641E-3</v>
      </c>
    </row>
    <row r="62" spans="9:26" x14ac:dyDescent="0.25">
      <c r="I62">
        <v>55</v>
      </c>
      <c r="J62" s="18">
        <f t="shared" si="1"/>
        <v>8.983333333333329</v>
      </c>
      <c r="K62">
        <f>'motor analysis I requirements'!$U$13</f>
        <v>4.7120999999999995</v>
      </c>
      <c r="L62">
        <f t="shared" si="0"/>
        <v>5.6545199999999989</v>
      </c>
      <c r="Y62">
        <f t="shared" si="2"/>
        <v>5.964423651236E-3</v>
      </c>
      <c r="Z62">
        <f t="shared" si="3"/>
        <v>6.0334108637728496E-3</v>
      </c>
    </row>
    <row r="63" spans="9:26" x14ac:dyDescent="0.25">
      <c r="I63">
        <v>56</v>
      </c>
      <c r="J63" s="18">
        <f t="shared" si="1"/>
        <v>9.1466666666666629</v>
      </c>
      <c r="K63">
        <f>'motor analysis I requirements'!$U$66</f>
        <v>4.2</v>
      </c>
      <c r="L63">
        <f t="shared" si="0"/>
        <v>5.04</v>
      </c>
      <c r="Y63">
        <f t="shared" si="2"/>
        <v>6.0542944414574808E-3</v>
      </c>
      <c r="Z63">
        <f t="shared" si="3"/>
        <v>6.1091017128819076E-3</v>
      </c>
    </row>
    <row r="64" spans="9:26" x14ac:dyDescent="0.25">
      <c r="I64">
        <v>57</v>
      </c>
      <c r="J64" s="18">
        <f t="shared" si="1"/>
        <v>9.3099999999999969</v>
      </c>
      <c r="K64">
        <f>'motor analysis I requirements'!$U$67</f>
        <v>4.2</v>
      </c>
      <c r="L64">
        <f t="shared" si="0"/>
        <v>5.04</v>
      </c>
      <c r="Y64">
        <f t="shared" si="2"/>
        <v>6.1436425114854837E-3</v>
      </c>
      <c r="Z64">
        <f t="shared" si="3"/>
        <v>6.1984497829099105E-3</v>
      </c>
    </row>
    <row r="65" spans="9:26" x14ac:dyDescent="0.25">
      <c r="I65">
        <v>58</v>
      </c>
      <c r="J65" s="18">
        <f t="shared" si="1"/>
        <v>9.4733333333333309</v>
      </c>
      <c r="K65">
        <f>'motor analysis I requirements'!$U$122</f>
        <v>3.6879000000000035</v>
      </c>
      <c r="L65">
        <f t="shared" si="0"/>
        <v>4.4254800000000039</v>
      </c>
      <c r="Y65">
        <f t="shared" si="2"/>
        <v>6.2039473831851481E-3</v>
      </c>
      <c r="Z65">
        <f t="shared" si="3"/>
        <v>6.2462043064872835E-3</v>
      </c>
    </row>
    <row r="66" spans="9:26" x14ac:dyDescent="0.25">
      <c r="I66">
        <v>59</v>
      </c>
      <c r="J66" s="18">
        <f t="shared" si="1"/>
        <v>9.6366666666666649</v>
      </c>
      <c r="K66">
        <f>'motor analysis I requirements'!$U$123</f>
        <v>3.6879000000000004</v>
      </c>
      <c r="L66">
        <f t="shared" si="0"/>
        <v>4.4254800000000003</v>
      </c>
      <c r="Y66">
        <f t="shared" si="2"/>
        <v>6.263901500494818E-3</v>
      </c>
      <c r="Z66">
        <f t="shared" si="3"/>
        <v>6.3061584237969533E-3</v>
      </c>
    </row>
    <row r="67" spans="9:26" x14ac:dyDescent="0.25">
      <c r="I67">
        <v>60</v>
      </c>
      <c r="J67" s="18">
        <f t="shared" si="1"/>
        <v>9.7999999999999989</v>
      </c>
      <c r="K67">
        <f>'motor analysis I requirements'!$U$12</f>
        <v>4.7121000000000004</v>
      </c>
      <c r="L67">
        <f t="shared" si="0"/>
        <v>5.6545200000000007</v>
      </c>
      <c r="Y67">
        <f t="shared" si="2"/>
        <v>6.3842575608772795E-3</v>
      </c>
      <c r="Z67">
        <f t="shared" si="3"/>
        <v>6.4532447734141291E-3</v>
      </c>
    </row>
    <row r="68" spans="9:26" x14ac:dyDescent="0.25">
      <c r="I68">
        <v>61</v>
      </c>
      <c r="J68" s="18">
        <f t="shared" si="1"/>
        <v>9.9633333333333329</v>
      </c>
      <c r="K68">
        <f>'motor analysis I requirements'!$U$13</f>
        <v>4.7120999999999995</v>
      </c>
      <c r="L68">
        <f t="shared" si="0"/>
        <v>5.6545199999999989</v>
      </c>
      <c r="Y68">
        <f t="shared" si="2"/>
        <v>6.5039135879895946E-3</v>
      </c>
      <c r="Z68">
        <f t="shared" si="3"/>
        <v>6.5729008005264442E-3</v>
      </c>
    </row>
    <row r="69" spans="9:26" x14ac:dyDescent="0.25">
      <c r="I69">
        <v>62</v>
      </c>
      <c r="J69" s="18">
        <f t="shared" si="1"/>
        <v>10.126666666666667</v>
      </c>
      <c r="K69">
        <f>'motor analysis I requirements'!$U$66</f>
        <v>4.2</v>
      </c>
      <c r="L69">
        <f t="shared" si="0"/>
        <v>5.04</v>
      </c>
      <c r="Y69">
        <f t="shared" si="2"/>
        <v>6.5906465145801419E-3</v>
      </c>
      <c r="Z69">
        <f t="shared" si="3"/>
        <v>6.6454537860045687E-3</v>
      </c>
    </row>
    <row r="70" spans="9:26" x14ac:dyDescent="0.25">
      <c r="I70">
        <v>63</v>
      </c>
      <c r="J70" s="18">
        <f t="shared" si="1"/>
        <v>10.290000000000001</v>
      </c>
      <c r="K70">
        <f>'motor analysis I requirements'!$U$67</f>
        <v>4.2</v>
      </c>
      <c r="L70">
        <f t="shared" si="0"/>
        <v>5.04</v>
      </c>
      <c r="Y70">
        <f t="shared" si="2"/>
        <v>6.6768749718981195E-3</v>
      </c>
      <c r="Z70">
        <f t="shared" si="3"/>
        <v>6.7316822433225463E-3</v>
      </c>
    </row>
    <row r="71" spans="9:26" x14ac:dyDescent="0.25">
      <c r="I71">
        <v>64</v>
      </c>
      <c r="J71" s="18">
        <f t="shared" si="1"/>
        <v>10.453333333333335</v>
      </c>
      <c r="K71">
        <f>'motor analysis I requirements'!$U$122</f>
        <v>3.6879000000000035</v>
      </c>
      <c r="L71">
        <f t="shared" si="0"/>
        <v>4.4254800000000039</v>
      </c>
      <c r="Y71">
        <f t="shared" si="2"/>
        <v>6.7340783756548771E-3</v>
      </c>
      <c r="Z71">
        <f t="shared" si="3"/>
        <v>6.7763352989570124E-3</v>
      </c>
    </row>
    <row r="72" spans="9:26" x14ac:dyDescent="0.25">
      <c r="I72">
        <v>65</v>
      </c>
      <c r="J72" s="18">
        <f t="shared" si="1"/>
        <v>10.616666666666669</v>
      </c>
      <c r="K72">
        <f>'motor analysis I requirements'!$U$123</f>
        <v>3.6879000000000004</v>
      </c>
      <c r="L72">
        <f t="shared" ref="L72:L135" si="4">K72*(1+$L$5)</f>
        <v>4.4254800000000003</v>
      </c>
      <c r="Y72">
        <f t="shared" si="2"/>
        <v>6.7909490642523978E-3</v>
      </c>
      <c r="Z72">
        <f t="shared" si="3"/>
        <v>6.8332059875545331E-3</v>
      </c>
    </row>
    <row r="73" spans="9:26" x14ac:dyDescent="0.25">
      <c r="I73">
        <v>66</v>
      </c>
      <c r="J73" s="18">
        <f t="shared" ref="J73:J136" si="5">J72+0.5/150*49</f>
        <v>10.780000000000003</v>
      </c>
      <c r="K73">
        <f>'motor analysis I requirements'!$U$12</f>
        <v>4.7121000000000004</v>
      </c>
      <c r="L73">
        <f t="shared" si="4"/>
        <v>5.6545200000000007</v>
      </c>
      <c r="Y73">
        <f t="shared" ref="Y73:Y136" si="6">((K73/$T$13)^2)*(1-EXP(-(J73-J72)/$T$20)) + Y72*EXP(-(J73-J72)/$T$20)</f>
        <v>6.908239630230943E-3</v>
      </c>
      <c r="Z73">
        <f t="shared" ref="Z73:Z136" si="7">((L73/$T$13)^2)*(1-EXP(-(J73-J72)/$T$20)) + Y72*EXP(-(J73-J72)/$T$20)</f>
        <v>6.9772268427677926E-3</v>
      </c>
    </row>
    <row r="74" spans="9:26" x14ac:dyDescent="0.25">
      <c r="I74">
        <v>67</v>
      </c>
      <c r="J74" s="18">
        <f t="shared" si="5"/>
        <v>10.943333333333337</v>
      </c>
      <c r="K74">
        <f>'motor analysis I requirements'!$U$13</f>
        <v>4.7120999999999995</v>
      </c>
      <c r="L74">
        <f t="shared" si="4"/>
        <v>5.6545199999999989</v>
      </c>
      <c r="Y74">
        <f t="shared" si="6"/>
        <v>7.0248479929353172E-3</v>
      </c>
      <c r="Z74">
        <f t="shared" si="7"/>
        <v>7.0938352054721668E-3</v>
      </c>
    </row>
    <row r="75" spans="9:26" x14ac:dyDescent="0.25">
      <c r="I75">
        <v>68</v>
      </c>
      <c r="J75" s="18">
        <f t="shared" si="5"/>
        <v>11.106666666666671</v>
      </c>
      <c r="K75">
        <f>'motor analysis I requirements'!$U$66</f>
        <v>4.2</v>
      </c>
      <c r="L75">
        <f t="shared" si="4"/>
        <v>5.04</v>
      </c>
      <c r="Y75">
        <f t="shared" si="6"/>
        <v>7.1085509814083573E-3</v>
      </c>
      <c r="Z75">
        <f t="shared" si="7"/>
        <v>7.1633582528327841E-3</v>
      </c>
    </row>
    <row r="76" spans="9:26" x14ac:dyDescent="0.25">
      <c r="I76">
        <v>69</v>
      </c>
      <c r="J76" s="18">
        <f t="shared" si="5"/>
        <v>11.270000000000005</v>
      </c>
      <c r="K76">
        <f>'motor analysis I requirements'!$U$67</f>
        <v>4.2</v>
      </c>
      <c r="L76">
        <f t="shared" si="4"/>
        <v>5.04</v>
      </c>
      <c r="Y76">
        <f t="shared" si="6"/>
        <v>7.1917671237969076E-3</v>
      </c>
      <c r="Z76">
        <f t="shared" si="7"/>
        <v>7.2465743952213344E-3</v>
      </c>
    </row>
    <row r="77" spans="9:26" x14ac:dyDescent="0.25">
      <c r="I77">
        <v>70</v>
      </c>
      <c r="J77" s="18">
        <f t="shared" si="5"/>
        <v>11.433333333333339</v>
      </c>
      <c r="K77">
        <f>'motor analysis I requirements'!$U$122</f>
        <v>3.6879000000000035</v>
      </c>
      <c r="L77">
        <f t="shared" si="4"/>
        <v>4.4254800000000039</v>
      </c>
      <c r="Y77">
        <f t="shared" si="6"/>
        <v>7.2459757333096456E-3</v>
      </c>
      <c r="Z77">
        <f t="shared" si="7"/>
        <v>7.288232656611781E-3</v>
      </c>
    </row>
    <row r="78" spans="9:26" x14ac:dyDescent="0.25">
      <c r="I78">
        <v>71</v>
      </c>
      <c r="J78" s="18">
        <f t="shared" si="5"/>
        <v>11.596666666666673</v>
      </c>
      <c r="K78">
        <f>'motor analysis I requirements'!$U$123</f>
        <v>3.6879000000000004</v>
      </c>
      <c r="L78">
        <f t="shared" si="4"/>
        <v>4.4254800000000003</v>
      </c>
      <c r="Y78">
        <f t="shared" si="6"/>
        <v>7.2998690464420712E-3</v>
      </c>
      <c r="Z78">
        <f t="shared" si="7"/>
        <v>7.3421259697442065E-3</v>
      </c>
    </row>
    <row r="79" spans="9:26" x14ac:dyDescent="0.25">
      <c r="I79">
        <v>72</v>
      </c>
      <c r="J79" s="18">
        <f t="shared" si="5"/>
        <v>11.760000000000007</v>
      </c>
      <c r="K79">
        <f>'motor analysis I requirements'!$U$12</f>
        <v>4.7121000000000004</v>
      </c>
      <c r="L79">
        <f t="shared" si="4"/>
        <v>5.6545200000000007</v>
      </c>
      <c r="Y79">
        <f t="shared" si="6"/>
        <v>7.414199554420688E-3</v>
      </c>
      <c r="Z79">
        <f t="shared" si="7"/>
        <v>7.4831867669575376E-3</v>
      </c>
    </row>
    <row r="80" spans="9:26" x14ac:dyDescent="0.25">
      <c r="I80">
        <v>73</v>
      </c>
      <c r="J80" s="18">
        <f t="shared" si="5"/>
        <v>11.923333333333341</v>
      </c>
      <c r="K80">
        <f>'motor analysis I requirements'!$U$13</f>
        <v>4.7120999999999995</v>
      </c>
      <c r="L80">
        <f t="shared" si="4"/>
        <v>5.6545199999999989</v>
      </c>
      <c r="Y80">
        <f t="shared" si="6"/>
        <v>7.5278650758658187E-3</v>
      </c>
      <c r="Z80">
        <f t="shared" si="7"/>
        <v>7.5968522884026684E-3</v>
      </c>
    </row>
    <row r="81" spans="9:26" x14ac:dyDescent="0.25">
      <c r="I81">
        <v>74</v>
      </c>
      <c r="J81" s="18">
        <f t="shared" si="5"/>
        <v>12.086666666666675</v>
      </c>
      <c r="K81">
        <f>'motor analysis I requirements'!$U$66</f>
        <v>4.2</v>
      </c>
      <c r="L81">
        <f t="shared" si="4"/>
        <v>5.04</v>
      </c>
      <c r="Y81">
        <f t="shared" si="6"/>
        <v>7.6086423396816687E-3</v>
      </c>
      <c r="Z81">
        <f t="shared" si="7"/>
        <v>7.6634496111060955E-3</v>
      </c>
    </row>
    <row r="82" spans="9:26" x14ac:dyDescent="0.25">
      <c r="I82">
        <v>75</v>
      </c>
      <c r="J82" s="18">
        <f t="shared" si="5"/>
        <v>12.250000000000009</v>
      </c>
      <c r="K82">
        <f>'motor analysis I requirements'!$U$67</f>
        <v>4.2</v>
      </c>
      <c r="L82">
        <f t="shared" si="4"/>
        <v>5.04</v>
      </c>
      <c r="Y82">
        <f t="shared" si="6"/>
        <v>7.6889497744588916E-3</v>
      </c>
      <c r="Z82">
        <f t="shared" si="7"/>
        <v>7.7437570458833184E-3</v>
      </c>
    </row>
    <row r="83" spans="9:26" x14ac:dyDescent="0.25">
      <c r="I83">
        <v>76</v>
      </c>
      <c r="J83" s="18">
        <f t="shared" si="5"/>
        <v>12.413333333333343</v>
      </c>
      <c r="K83">
        <f>'motor analysis I requirements'!$U$122</f>
        <v>3.6879000000000035</v>
      </c>
      <c r="L83">
        <f t="shared" si="4"/>
        <v>4.4254800000000039</v>
      </c>
      <c r="Y83">
        <f t="shared" si="6"/>
        <v>7.7402665944290268E-3</v>
      </c>
      <c r="Z83">
        <f t="shared" si="7"/>
        <v>7.7825235177311622E-3</v>
      </c>
    </row>
    <row r="84" spans="9:26" x14ac:dyDescent="0.25">
      <c r="I84">
        <v>77</v>
      </c>
      <c r="J84" s="18">
        <f t="shared" si="5"/>
        <v>12.576666666666677</v>
      </c>
      <c r="K84">
        <f>'motor analysis I requirements'!$U$123</f>
        <v>3.6879000000000004</v>
      </c>
      <c r="L84">
        <f t="shared" si="4"/>
        <v>4.4254800000000003</v>
      </c>
      <c r="Y84">
        <f t="shared" si="6"/>
        <v>7.7912849376861239E-3</v>
      </c>
      <c r="Z84">
        <f t="shared" si="7"/>
        <v>7.8335418609882593E-3</v>
      </c>
    </row>
    <row r="85" spans="9:26" x14ac:dyDescent="0.25">
      <c r="I85">
        <v>78</v>
      </c>
      <c r="J85" s="18">
        <f t="shared" si="5"/>
        <v>12.740000000000011</v>
      </c>
      <c r="K85">
        <f>'motor analysis I requirements'!$U$12</f>
        <v>4.7121000000000004</v>
      </c>
      <c r="L85">
        <f t="shared" si="4"/>
        <v>5.6545200000000007</v>
      </c>
      <c r="Y85">
        <f t="shared" si="6"/>
        <v>7.9027571976275739E-3</v>
      </c>
      <c r="Z85">
        <f t="shared" si="7"/>
        <v>7.9717444101644226E-3</v>
      </c>
    </row>
    <row r="86" spans="9:26" x14ac:dyDescent="0.25">
      <c r="I86">
        <v>79</v>
      </c>
      <c r="J86" s="18">
        <f t="shared" si="5"/>
        <v>12.903333333333345</v>
      </c>
      <c r="K86">
        <f>'motor analysis I requirements'!$U$13</f>
        <v>4.7120999999999995</v>
      </c>
      <c r="L86">
        <f t="shared" si="4"/>
        <v>5.6545199999999989</v>
      </c>
      <c r="Y86">
        <f t="shared" si="6"/>
        <v>8.013581095613594E-3</v>
      </c>
      <c r="Z86">
        <f t="shared" si="7"/>
        <v>8.0825683081504427E-3</v>
      </c>
    </row>
    <row r="87" spans="9:26" x14ac:dyDescent="0.25">
      <c r="I87">
        <v>80</v>
      </c>
      <c r="J87" s="18">
        <f t="shared" si="5"/>
        <v>13.066666666666679</v>
      </c>
      <c r="K87">
        <f>'motor analysis I requirements'!$U$66</f>
        <v>4.2</v>
      </c>
      <c r="L87">
        <f t="shared" si="4"/>
        <v>5.04</v>
      </c>
      <c r="Y87">
        <f t="shared" si="6"/>
        <v>8.0915332638539835E-3</v>
      </c>
      <c r="Z87">
        <f t="shared" si="7"/>
        <v>8.1463405352784103E-3</v>
      </c>
    </row>
    <row r="88" spans="9:26" x14ac:dyDescent="0.25">
      <c r="I88">
        <v>81</v>
      </c>
      <c r="J88" s="18">
        <f t="shared" si="5"/>
        <v>13.230000000000013</v>
      </c>
      <c r="K88">
        <f>'motor analysis I requirements'!$U$67</f>
        <v>4.2</v>
      </c>
      <c r="L88">
        <f t="shared" si="4"/>
        <v>5.04</v>
      </c>
      <c r="Y88">
        <f t="shared" si="6"/>
        <v>8.169032034807398E-3</v>
      </c>
      <c r="Z88">
        <f t="shared" si="7"/>
        <v>8.2238393062318248E-3</v>
      </c>
    </row>
    <row r="89" spans="9:26" x14ac:dyDescent="0.25">
      <c r="I89">
        <v>82</v>
      </c>
      <c r="J89" s="18">
        <f t="shared" si="5"/>
        <v>13.393333333333347</v>
      </c>
      <c r="K89">
        <f>'motor analysis I requirements'!$U$122</f>
        <v>3.6879000000000035</v>
      </c>
      <c r="L89">
        <f t="shared" si="4"/>
        <v>4.4254800000000039</v>
      </c>
      <c r="Y89">
        <f t="shared" si="6"/>
        <v>8.2175565271325191E-3</v>
      </c>
      <c r="Z89">
        <f t="shared" si="7"/>
        <v>8.2598134504346544E-3</v>
      </c>
    </row>
    <row r="90" spans="9:26" x14ac:dyDescent="0.25">
      <c r="I90">
        <v>83</v>
      </c>
      <c r="J90" s="18">
        <f t="shared" si="5"/>
        <v>13.556666666666681</v>
      </c>
      <c r="K90">
        <f>'motor analysis I requirements'!$U$123</f>
        <v>3.6879000000000004</v>
      </c>
      <c r="L90">
        <f t="shared" si="4"/>
        <v>4.4254800000000003</v>
      </c>
      <c r="Y90">
        <f t="shared" si="6"/>
        <v>8.265798783906422E-3</v>
      </c>
      <c r="Z90">
        <f t="shared" si="7"/>
        <v>8.3080557072085573E-3</v>
      </c>
    </row>
    <row r="91" spans="9:26" x14ac:dyDescent="0.25">
      <c r="I91">
        <v>84</v>
      </c>
      <c r="J91" s="18">
        <f t="shared" si="5"/>
        <v>13.720000000000015</v>
      </c>
      <c r="K91">
        <f>'motor analysis I requirements'!$U$12</f>
        <v>4.7121000000000004</v>
      </c>
      <c r="L91">
        <f t="shared" si="4"/>
        <v>5.6545200000000007</v>
      </c>
      <c r="Y91">
        <f t="shared" si="6"/>
        <v>8.374511104062175E-3</v>
      </c>
      <c r="Z91">
        <f t="shared" si="7"/>
        <v>8.4434983165990254E-3</v>
      </c>
    </row>
    <row r="92" spans="9:26" x14ac:dyDescent="0.25">
      <c r="I92">
        <v>85</v>
      </c>
      <c r="J92" s="18">
        <f t="shared" si="5"/>
        <v>13.883333333333349</v>
      </c>
      <c r="K92">
        <f>'motor analysis I requirements'!$U$13</f>
        <v>4.7120999999999995</v>
      </c>
      <c r="L92">
        <f t="shared" si="4"/>
        <v>5.6545199999999989</v>
      </c>
      <c r="Y92">
        <f t="shared" si="6"/>
        <v>8.4825911150451117E-3</v>
      </c>
      <c r="Z92">
        <f t="shared" si="7"/>
        <v>8.5515783275819605E-3</v>
      </c>
    </row>
    <row r="93" spans="9:26" x14ac:dyDescent="0.25">
      <c r="I93">
        <v>86</v>
      </c>
      <c r="J93" s="18">
        <f t="shared" si="5"/>
        <v>14.046666666666683</v>
      </c>
      <c r="K93">
        <f>'motor analysis I requirements'!$U$66</f>
        <v>4.2</v>
      </c>
      <c r="L93">
        <f t="shared" si="4"/>
        <v>5.04</v>
      </c>
      <c r="Y93">
        <f t="shared" si="6"/>
        <v>8.5578153556963906E-3</v>
      </c>
      <c r="Z93">
        <f t="shared" si="7"/>
        <v>8.6126226271208174E-3</v>
      </c>
    </row>
    <row r="94" spans="9:26" x14ac:dyDescent="0.25">
      <c r="I94">
        <v>87</v>
      </c>
      <c r="J94" s="18">
        <f t="shared" si="5"/>
        <v>14.210000000000017</v>
      </c>
      <c r="K94">
        <f>'motor analysis I requirements'!$U$67</f>
        <v>4.2</v>
      </c>
      <c r="L94">
        <f t="shared" si="4"/>
        <v>5.04</v>
      </c>
      <c r="Y94">
        <f t="shared" si="6"/>
        <v>8.63260206564909E-3</v>
      </c>
      <c r="Z94">
        <f t="shared" si="7"/>
        <v>8.6874093370735168E-3</v>
      </c>
    </row>
    <row r="95" spans="9:26" x14ac:dyDescent="0.25">
      <c r="I95">
        <v>88</v>
      </c>
      <c r="J95" s="18">
        <f t="shared" si="5"/>
        <v>14.373333333333351</v>
      </c>
      <c r="K95">
        <f>'motor analysis I requirements'!$U$122</f>
        <v>3.6879000000000035</v>
      </c>
      <c r="L95">
        <f t="shared" si="4"/>
        <v>4.4254800000000039</v>
      </c>
      <c r="Y95">
        <f t="shared" si="6"/>
        <v>8.6784302712762194E-3</v>
      </c>
      <c r="Z95">
        <f t="shared" si="7"/>
        <v>8.7206871945783547E-3</v>
      </c>
    </row>
    <row r="96" spans="9:26" x14ac:dyDescent="0.25">
      <c r="I96">
        <v>89</v>
      </c>
      <c r="J96" s="18">
        <f t="shared" si="5"/>
        <v>14.536666666666685</v>
      </c>
      <c r="K96">
        <f>'motor analysis I requirements'!$U$123</f>
        <v>3.6879000000000004</v>
      </c>
      <c r="L96">
        <f t="shared" si="4"/>
        <v>4.4254800000000003</v>
      </c>
      <c r="Y96">
        <f t="shared" si="6"/>
        <v>8.7239919239059504E-3</v>
      </c>
      <c r="Z96">
        <f t="shared" si="7"/>
        <v>8.7662488472080857E-3</v>
      </c>
    </row>
    <row r="97" spans="9:26" x14ac:dyDescent="0.25">
      <c r="I97">
        <v>90</v>
      </c>
      <c r="J97" s="18">
        <f t="shared" si="5"/>
        <v>14.700000000000019</v>
      </c>
      <c r="K97">
        <f>'motor analysis I requirements'!$U$12</f>
        <v>4.7121000000000004</v>
      </c>
      <c r="L97">
        <f t="shared" si="4"/>
        <v>5.6545200000000007</v>
      </c>
      <c r="Y97">
        <f t="shared" si="6"/>
        <v>8.8300392312560903E-3</v>
      </c>
      <c r="Z97">
        <f t="shared" si="7"/>
        <v>8.8990264437929407E-3</v>
      </c>
    </row>
    <row r="98" spans="9:26" x14ac:dyDescent="0.25">
      <c r="I98">
        <v>91</v>
      </c>
      <c r="J98" s="18">
        <f t="shared" si="5"/>
        <v>14.863333333333353</v>
      </c>
      <c r="K98">
        <f>'motor analysis I requirements'!$U$13</f>
        <v>4.7120999999999995</v>
      </c>
      <c r="L98">
        <f t="shared" si="4"/>
        <v>5.6545199999999989</v>
      </c>
      <c r="Y98">
        <f t="shared" si="6"/>
        <v>8.9354697300872525E-3</v>
      </c>
      <c r="Z98">
        <f t="shared" si="7"/>
        <v>9.0044569426241013E-3</v>
      </c>
    </row>
    <row r="99" spans="9:26" x14ac:dyDescent="0.25">
      <c r="I99">
        <v>92</v>
      </c>
      <c r="J99" s="18">
        <f t="shared" si="5"/>
        <v>15.026666666666687</v>
      </c>
      <c r="K99">
        <f>'motor analysis I requirements'!$U$66</f>
        <v>4.2</v>
      </c>
      <c r="L99">
        <f t="shared" si="4"/>
        <v>5.04</v>
      </c>
      <c r="Y99">
        <f t="shared" si="6"/>
        <v>9.0080598690833267E-3</v>
      </c>
      <c r="Z99">
        <f t="shared" si="7"/>
        <v>9.0628671405077535E-3</v>
      </c>
    </row>
    <row r="100" spans="9:26" x14ac:dyDescent="0.25">
      <c r="I100">
        <v>93</v>
      </c>
      <c r="J100" s="18">
        <f t="shared" si="5"/>
        <v>15.190000000000021</v>
      </c>
      <c r="K100">
        <f>'motor analysis I requirements'!$U$67</f>
        <v>4.2</v>
      </c>
      <c r="L100">
        <f t="shared" si="4"/>
        <v>5.04</v>
      </c>
      <c r="Y100">
        <f t="shared" si="6"/>
        <v>9.0802277982445136E-3</v>
      </c>
      <c r="Z100">
        <f t="shared" si="7"/>
        <v>9.1350350696689404E-3</v>
      </c>
    </row>
    <row r="101" spans="9:26" x14ac:dyDescent="0.25">
      <c r="I101">
        <v>94</v>
      </c>
      <c r="J101" s="18">
        <f t="shared" si="5"/>
        <v>15.353333333333355</v>
      </c>
      <c r="K101">
        <f>'motor analysis I requirements'!$U$122</f>
        <v>3.6879000000000035</v>
      </c>
      <c r="L101">
        <f t="shared" si="4"/>
        <v>4.4254800000000039</v>
      </c>
      <c r="Y101">
        <f t="shared" si="6"/>
        <v>9.1234524548322801E-3</v>
      </c>
      <c r="Z101">
        <f t="shared" si="7"/>
        <v>9.1657093781344155E-3</v>
      </c>
    </row>
    <row r="102" spans="9:26" x14ac:dyDescent="0.25">
      <c r="I102">
        <v>95</v>
      </c>
      <c r="J102" s="18">
        <f t="shared" si="5"/>
        <v>15.516666666666689</v>
      </c>
      <c r="K102">
        <f>'motor analysis I requirements'!$U$123</f>
        <v>3.6879000000000004</v>
      </c>
      <c r="L102">
        <f t="shared" si="4"/>
        <v>4.4254800000000003</v>
      </c>
      <c r="Y102">
        <f t="shared" si="6"/>
        <v>9.1664257015815556E-3</v>
      </c>
      <c r="Z102">
        <f t="shared" si="7"/>
        <v>9.208682624883691E-3</v>
      </c>
    </row>
    <row r="103" spans="9:26" x14ac:dyDescent="0.25">
      <c r="I103">
        <v>96</v>
      </c>
      <c r="J103" s="18">
        <f t="shared" si="5"/>
        <v>15.680000000000023</v>
      </c>
      <c r="K103">
        <f>'motor analysis I requirements'!$U$12</f>
        <v>4.7121000000000004</v>
      </c>
      <c r="L103">
        <f t="shared" si="4"/>
        <v>5.6545200000000007</v>
      </c>
      <c r="Y103">
        <f t="shared" si="6"/>
        <v>9.2698996581321996E-3</v>
      </c>
      <c r="Z103">
        <f t="shared" si="7"/>
        <v>9.3388868706690501E-3</v>
      </c>
    </row>
    <row r="104" spans="9:26" x14ac:dyDescent="0.25">
      <c r="I104">
        <v>97</v>
      </c>
      <c r="J104" s="18">
        <f t="shared" si="5"/>
        <v>15.843333333333357</v>
      </c>
      <c r="K104">
        <f>'motor analysis I requirements'!$U$13</f>
        <v>4.7120999999999995</v>
      </c>
      <c r="L104">
        <f t="shared" si="4"/>
        <v>5.6545199999999989</v>
      </c>
      <c r="Y104">
        <f t="shared" si="6"/>
        <v>9.3727717736791678E-3</v>
      </c>
      <c r="Z104">
        <f t="shared" si="7"/>
        <v>9.4417589862160166E-3</v>
      </c>
    </row>
    <row r="105" spans="9:26" x14ac:dyDescent="0.25">
      <c r="I105">
        <v>98</v>
      </c>
      <c r="J105" s="18">
        <f t="shared" si="5"/>
        <v>16.006666666666689</v>
      </c>
      <c r="K105">
        <f>'motor analysis I requirements'!$U$66</f>
        <v>4.2</v>
      </c>
      <c r="L105">
        <f t="shared" si="4"/>
        <v>5.04</v>
      </c>
      <c r="Y105">
        <f t="shared" si="6"/>
        <v>9.4428184098500033E-3</v>
      </c>
      <c r="Z105">
        <f t="shared" si="7"/>
        <v>9.4976256812744301E-3</v>
      </c>
    </row>
    <row r="106" spans="9:26" x14ac:dyDescent="0.25">
      <c r="I106">
        <v>99</v>
      </c>
      <c r="J106" s="18">
        <f t="shared" si="5"/>
        <v>16.170000000000023</v>
      </c>
      <c r="K106">
        <f>'motor analysis I requirements'!$U$67</f>
        <v>4.2</v>
      </c>
      <c r="L106">
        <f t="shared" si="4"/>
        <v>5.04</v>
      </c>
      <c r="Y106">
        <f t="shared" si="6"/>
        <v>9.5124576300949157E-3</v>
      </c>
      <c r="Z106">
        <f t="shared" si="7"/>
        <v>9.5672649015193425E-3</v>
      </c>
    </row>
    <row r="107" spans="9:26" x14ac:dyDescent="0.25">
      <c r="I107">
        <v>100</v>
      </c>
      <c r="J107" s="18">
        <f t="shared" si="5"/>
        <v>16.333333333333357</v>
      </c>
      <c r="K107">
        <f>'motor analysis I requirements'!$U$122</f>
        <v>3.6879000000000035</v>
      </c>
      <c r="L107">
        <f t="shared" si="4"/>
        <v>4.4254800000000039</v>
      </c>
      <c r="Y107">
        <f t="shared" si="6"/>
        <v>9.5531682856287801E-3</v>
      </c>
      <c r="Z107">
        <f t="shared" si="7"/>
        <v>9.5954252089309154E-3</v>
      </c>
    </row>
    <row r="108" spans="9:26" x14ac:dyDescent="0.25">
      <c r="I108">
        <v>101</v>
      </c>
      <c r="J108" s="18">
        <f t="shared" si="5"/>
        <v>16.496666666666691</v>
      </c>
      <c r="K108">
        <f>'motor analysis I requirements'!$U$123</f>
        <v>3.6879000000000004</v>
      </c>
      <c r="L108">
        <f t="shared" si="4"/>
        <v>4.4254800000000003</v>
      </c>
      <c r="Y108">
        <f t="shared" si="6"/>
        <v>9.5936421536404158E-3</v>
      </c>
      <c r="Z108">
        <f t="shared" si="7"/>
        <v>9.6358990769425511E-3</v>
      </c>
    </row>
    <row r="109" spans="9:26" x14ac:dyDescent="0.25">
      <c r="I109">
        <v>102</v>
      </c>
      <c r="J109" s="18">
        <f t="shared" si="5"/>
        <v>16.660000000000025</v>
      </c>
      <c r="K109">
        <f>'motor analysis I requirements'!$U$12</f>
        <v>4.7121000000000004</v>
      </c>
      <c r="L109">
        <f t="shared" si="4"/>
        <v>5.6545200000000007</v>
      </c>
      <c r="Y109">
        <f t="shared" si="6"/>
        <v>9.694631268721136E-3</v>
      </c>
      <c r="Z109">
        <f t="shared" si="7"/>
        <v>9.7636184812579865E-3</v>
      </c>
    </row>
    <row r="110" spans="9:26" x14ac:dyDescent="0.25">
      <c r="I110">
        <v>103</v>
      </c>
      <c r="J110" s="18">
        <f t="shared" si="5"/>
        <v>16.823333333333359</v>
      </c>
      <c r="K110">
        <f>'motor analysis I requirements'!$U$13</f>
        <v>4.7120999999999995</v>
      </c>
      <c r="L110">
        <f t="shared" si="4"/>
        <v>5.6545199999999989</v>
      </c>
      <c r="Y110">
        <f t="shared" si="6"/>
        <v>9.7950329955120222E-3</v>
      </c>
      <c r="Z110">
        <f t="shared" si="7"/>
        <v>9.8640202080488709E-3</v>
      </c>
    </row>
    <row r="111" spans="9:26" x14ac:dyDescent="0.25">
      <c r="I111">
        <v>104</v>
      </c>
      <c r="J111" s="18">
        <f t="shared" si="5"/>
        <v>16.986666666666693</v>
      </c>
      <c r="K111">
        <f>'motor analysis I requirements'!$U$66</f>
        <v>4.2</v>
      </c>
      <c r="L111">
        <f t="shared" si="4"/>
        <v>5.04</v>
      </c>
      <c r="Y111">
        <f t="shared" si="6"/>
        <v>9.8626236115785439E-3</v>
      </c>
      <c r="Z111">
        <f t="shared" si="7"/>
        <v>9.9174308830029707E-3</v>
      </c>
    </row>
    <row r="112" spans="9:26" x14ac:dyDescent="0.25">
      <c r="I112">
        <v>105</v>
      </c>
      <c r="J112" s="18">
        <f t="shared" si="5"/>
        <v>17.150000000000027</v>
      </c>
      <c r="K112">
        <f>'motor analysis I requirements'!$U$67</f>
        <v>4.2</v>
      </c>
      <c r="L112">
        <f t="shared" si="4"/>
        <v>5.04</v>
      </c>
      <c r="Y112">
        <f t="shared" si="6"/>
        <v>9.9298210967977626E-3</v>
      </c>
      <c r="Z112">
        <f t="shared" si="7"/>
        <v>9.9846283682221895E-3</v>
      </c>
    </row>
    <row r="113" spans="9:26" x14ac:dyDescent="0.25">
      <c r="I113">
        <v>106</v>
      </c>
      <c r="J113" s="18">
        <f t="shared" si="5"/>
        <v>17.313333333333361</v>
      </c>
      <c r="K113">
        <f>'motor analysis I requirements'!$U$122</f>
        <v>3.6879000000000035</v>
      </c>
      <c r="L113">
        <f t="shared" si="4"/>
        <v>4.4254800000000039</v>
      </c>
      <c r="Y113">
        <f t="shared" si="6"/>
        <v>9.9681042192975022E-3</v>
      </c>
      <c r="Z113">
        <f t="shared" si="7"/>
        <v>1.0010361142599638E-2</v>
      </c>
    </row>
    <row r="114" spans="9:26" x14ac:dyDescent="0.25">
      <c r="I114">
        <v>107</v>
      </c>
      <c r="J114" s="18">
        <f t="shared" si="5"/>
        <v>17.476666666666695</v>
      </c>
      <c r="K114">
        <f>'motor analysis I requirements'!$U$123</f>
        <v>3.6879000000000004</v>
      </c>
      <c r="L114">
        <f t="shared" si="4"/>
        <v>4.4254800000000003</v>
      </c>
      <c r="Y114">
        <f t="shared" si="6"/>
        <v>1.0006164673662794E-2</v>
      </c>
      <c r="Z114">
        <f t="shared" si="7"/>
        <v>1.0048421596964929E-2</v>
      </c>
    </row>
    <row r="115" spans="9:26" x14ac:dyDescent="0.25">
      <c r="I115">
        <v>108</v>
      </c>
      <c r="J115" s="18">
        <f t="shared" si="5"/>
        <v>17.640000000000029</v>
      </c>
      <c r="K115">
        <f>'motor analysis I requirements'!$U$12</f>
        <v>4.7121000000000004</v>
      </c>
      <c r="L115">
        <f t="shared" si="4"/>
        <v>5.6545200000000007</v>
      </c>
      <c r="Y115">
        <f t="shared" si="6"/>
        <v>1.0104754412361614E-2</v>
      </c>
      <c r="Z115">
        <f t="shared" si="7"/>
        <v>1.0173741624898465E-2</v>
      </c>
    </row>
    <row r="116" spans="9:26" x14ac:dyDescent="0.25">
      <c r="I116">
        <v>109</v>
      </c>
      <c r="J116" s="18">
        <f t="shared" si="5"/>
        <v>17.803333333333363</v>
      </c>
      <c r="K116">
        <f>'motor analysis I requirements'!$U$13</f>
        <v>4.7120999999999995</v>
      </c>
      <c r="L116">
        <f t="shared" si="4"/>
        <v>5.6545199999999989</v>
      </c>
      <c r="Y116">
        <f t="shared" si="6"/>
        <v>1.0202770718389367E-2</v>
      </c>
      <c r="Z116">
        <f t="shared" si="7"/>
        <v>1.0271757930926216E-2</v>
      </c>
    </row>
    <row r="117" spans="9:26" x14ac:dyDescent="0.25">
      <c r="I117">
        <v>110</v>
      </c>
      <c r="J117" s="18">
        <f t="shared" si="5"/>
        <v>17.966666666666697</v>
      </c>
      <c r="K117">
        <f>'motor analysis I requirements'!$U$66</f>
        <v>4.2</v>
      </c>
      <c r="L117">
        <f t="shared" si="4"/>
        <v>5.04</v>
      </c>
      <c r="Y117">
        <f t="shared" si="6"/>
        <v>1.0267989788140723E-2</v>
      </c>
      <c r="Z117">
        <f t="shared" si="7"/>
        <v>1.032279705956515E-2</v>
      </c>
    </row>
    <row r="118" spans="9:26" x14ac:dyDescent="0.25">
      <c r="I118">
        <v>111</v>
      </c>
      <c r="J118" s="18">
        <f t="shared" si="5"/>
        <v>18.130000000000031</v>
      </c>
      <c r="K118">
        <f>'motor analysis I requirements'!$U$67</f>
        <v>4.2</v>
      </c>
      <c r="L118">
        <f t="shared" si="4"/>
        <v>5.04</v>
      </c>
      <c r="Y118">
        <f t="shared" si="6"/>
        <v>1.0332829520794064E-2</v>
      </c>
      <c r="Z118">
        <f t="shared" si="7"/>
        <v>1.0387636792218491E-2</v>
      </c>
    </row>
    <row r="119" spans="9:26" x14ac:dyDescent="0.25">
      <c r="I119">
        <v>112</v>
      </c>
      <c r="J119" s="18">
        <f t="shared" si="5"/>
        <v>18.293333333333365</v>
      </c>
      <c r="K119">
        <f>'motor analysis I requirements'!$U$122</f>
        <v>3.6879000000000035</v>
      </c>
      <c r="L119">
        <f t="shared" si="4"/>
        <v>4.4254800000000039</v>
      </c>
      <c r="Y119">
        <f t="shared" si="6"/>
        <v>1.0368768604247909E-2</v>
      </c>
      <c r="Z119">
        <f t="shared" si="7"/>
        <v>1.0411025527550044E-2</v>
      </c>
    </row>
    <row r="120" spans="9:26" x14ac:dyDescent="0.25">
      <c r="I120">
        <v>113</v>
      </c>
      <c r="J120" s="18">
        <f t="shared" si="5"/>
        <v>18.456666666666699</v>
      </c>
      <c r="K120">
        <f>'motor analysis I requirements'!$U$123</f>
        <v>3.6879000000000004</v>
      </c>
      <c r="L120">
        <f t="shared" si="4"/>
        <v>4.4254800000000003</v>
      </c>
      <c r="Y120">
        <f t="shared" si="6"/>
        <v>1.040449865332462E-2</v>
      </c>
      <c r="Z120">
        <f t="shared" si="7"/>
        <v>1.0446755576626755E-2</v>
      </c>
    </row>
    <row r="121" spans="9:26" x14ac:dyDescent="0.25">
      <c r="I121">
        <v>114</v>
      </c>
      <c r="J121" s="18">
        <f t="shared" si="5"/>
        <v>18.620000000000033</v>
      </c>
      <c r="K121">
        <f>'motor analysis I requirements'!$U$12</f>
        <v>4.7121000000000004</v>
      </c>
      <c r="L121">
        <f t="shared" si="4"/>
        <v>5.6545200000000007</v>
      </c>
      <c r="Y121">
        <f t="shared" si="6"/>
        <v>1.0500771541193436E-2</v>
      </c>
      <c r="Z121">
        <f t="shared" si="7"/>
        <v>1.0569758753730287E-2</v>
      </c>
    </row>
    <row r="122" spans="9:26" x14ac:dyDescent="0.25">
      <c r="I122">
        <v>115</v>
      </c>
      <c r="J122" s="18">
        <f t="shared" si="5"/>
        <v>18.783333333333367</v>
      </c>
      <c r="K122">
        <f>'motor analysis I requirements'!$U$13</f>
        <v>4.7120999999999995</v>
      </c>
      <c r="L122">
        <f t="shared" si="4"/>
        <v>5.6545199999999989</v>
      </c>
      <c r="Y122">
        <f t="shared" si="6"/>
        <v>1.0596484472012254E-2</v>
      </c>
      <c r="Z122">
        <f t="shared" si="7"/>
        <v>1.0665471684549102E-2</v>
      </c>
    </row>
    <row r="123" spans="9:26" x14ac:dyDescent="0.25">
      <c r="I123">
        <v>116</v>
      </c>
      <c r="J123" s="18">
        <f t="shared" si="5"/>
        <v>18.946666666666701</v>
      </c>
      <c r="K123">
        <f>'motor analysis I requirements'!$U$66</f>
        <v>4.2</v>
      </c>
      <c r="L123">
        <f t="shared" si="4"/>
        <v>5.04</v>
      </c>
      <c r="Y123">
        <f t="shared" si="6"/>
        <v>1.0659413563796781E-2</v>
      </c>
      <c r="Z123">
        <f t="shared" si="7"/>
        <v>1.0714220835221208E-2</v>
      </c>
    </row>
    <row r="124" spans="9:26" x14ac:dyDescent="0.25">
      <c r="I124">
        <v>117</v>
      </c>
      <c r="J124" s="18">
        <f t="shared" si="5"/>
        <v>19.110000000000035</v>
      </c>
      <c r="K124">
        <f>'motor analysis I requirements'!$U$67</f>
        <v>4.2</v>
      </c>
      <c r="L124">
        <f t="shared" si="4"/>
        <v>5.04</v>
      </c>
      <c r="Y124">
        <f t="shared" si="6"/>
        <v>1.0721976637802319E-2</v>
      </c>
      <c r="Z124">
        <f t="shared" si="7"/>
        <v>1.0776783909226746E-2</v>
      </c>
    </row>
    <row r="125" spans="9:26" x14ac:dyDescent="0.25">
      <c r="I125">
        <v>118</v>
      </c>
      <c r="J125" s="18">
        <f t="shared" si="5"/>
        <v>19.273333333333369</v>
      </c>
      <c r="K125">
        <f>'motor analysis I requirements'!$U$122</f>
        <v>3.6879000000000035</v>
      </c>
      <c r="L125">
        <f t="shared" si="4"/>
        <v>4.4254800000000039</v>
      </c>
      <c r="Y125">
        <f t="shared" si="6"/>
        <v>1.0755652304457528E-2</v>
      </c>
      <c r="Z125">
        <f t="shared" si="7"/>
        <v>1.0797909227759663E-2</v>
      </c>
    </row>
    <row r="126" spans="9:26" x14ac:dyDescent="0.25">
      <c r="I126">
        <v>119</v>
      </c>
      <c r="J126" s="18">
        <f t="shared" si="5"/>
        <v>19.436666666666703</v>
      </c>
      <c r="K126">
        <f>'motor analysis I requirements'!$U$123</f>
        <v>3.6879000000000004</v>
      </c>
      <c r="L126">
        <f t="shared" si="4"/>
        <v>4.4254800000000003</v>
      </c>
      <c r="Y126">
        <f t="shared" si="6"/>
        <v>1.0789132101565511E-2</v>
      </c>
      <c r="Z126">
        <f t="shared" si="7"/>
        <v>1.0831389024867646E-2</v>
      </c>
    </row>
    <row r="127" spans="9:26" x14ac:dyDescent="0.25">
      <c r="I127">
        <v>120</v>
      </c>
      <c r="J127" s="18">
        <f t="shared" si="5"/>
        <v>19.600000000000037</v>
      </c>
      <c r="K127">
        <f>'motor analysis I requirements'!$U$12</f>
        <v>4.7121000000000004</v>
      </c>
      <c r="L127">
        <f t="shared" si="4"/>
        <v>5.6545200000000007</v>
      </c>
      <c r="Y127">
        <f t="shared" si="6"/>
        <v>1.0883167825724216E-2</v>
      </c>
      <c r="Z127">
        <f t="shared" si="7"/>
        <v>1.0952155038261066E-2</v>
      </c>
    </row>
    <row r="128" spans="9:26" x14ac:dyDescent="0.25">
      <c r="I128">
        <v>121</v>
      </c>
      <c r="J128" s="18">
        <f t="shared" si="5"/>
        <v>19.763333333333371</v>
      </c>
      <c r="K128">
        <f>'motor analysis I requirements'!$U$13</f>
        <v>4.7120999999999995</v>
      </c>
      <c r="L128">
        <f t="shared" si="4"/>
        <v>5.6545199999999989</v>
      </c>
      <c r="Y128">
        <f t="shared" si="6"/>
        <v>1.0976656604965612E-2</v>
      </c>
      <c r="Z128">
        <f t="shared" si="7"/>
        <v>1.1045643817502461E-2</v>
      </c>
    </row>
    <row r="129" spans="9:26" x14ac:dyDescent="0.25">
      <c r="I129">
        <v>122</v>
      </c>
      <c r="J129" s="18">
        <f t="shared" si="5"/>
        <v>19.926666666666705</v>
      </c>
      <c r="K129">
        <f>'motor analysis I requirements'!$U$66</f>
        <v>4.2</v>
      </c>
      <c r="L129">
        <f t="shared" si="4"/>
        <v>5.04</v>
      </c>
      <c r="Y129">
        <f t="shared" si="6"/>
        <v>1.1037374481622259E-2</v>
      </c>
      <c r="Z129">
        <f t="shared" si="7"/>
        <v>1.1092181753046685E-2</v>
      </c>
    </row>
    <row r="130" spans="9:26" x14ac:dyDescent="0.25">
      <c r="I130">
        <v>123</v>
      </c>
      <c r="J130" s="18">
        <f t="shared" si="5"/>
        <v>20.090000000000039</v>
      </c>
      <c r="K130">
        <f>'motor analysis I requirements'!$U$67</f>
        <v>4.2</v>
      </c>
      <c r="L130">
        <f t="shared" si="4"/>
        <v>5.04</v>
      </c>
      <c r="Y130">
        <f t="shared" si="6"/>
        <v>1.1097739201706504E-2</v>
      </c>
      <c r="Z130">
        <f t="shared" si="7"/>
        <v>1.1152546473130931E-2</v>
      </c>
    </row>
    <row r="131" spans="9:26" x14ac:dyDescent="0.25">
      <c r="I131">
        <v>124</v>
      </c>
      <c r="J131" s="18">
        <f t="shared" si="5"/>
        <v>20.253333333333373</v>
      </c>
      <c r="K131">
        <f>'motor analysis I requirements'!$U$122</f>
        <v>3.6879000000000035</v>
      </c>
      <c r="L131">
        <f t="shared" si="4"/>
        <v>4.4254800000000039</v>
      </c>
      <c r="Y131">
        <f t="shared" si="6"/>
        <v>1.1129229300841703E-2</v>
      </c>
      <c r="Z131">
        <f t="shared" si="7"/>
        <v>1.1171486224143838E-2</v>
      </c>
    </row>
    <row r="132" spans="9:26" x14ac:dyDescent="0.25">
      <c r="I132">
        <v>125</v>
      </c>
      <c r="J132" s="18">
        <f t="shared" si="5"/>
        <v>20.416666666666707</v>
      </c>
      <c r="K132">
        <f>'motor analysis I requirements'!$U$123</f>
        <v>3.6879000000000004</v>
      </c>
      <c r="L132">
        <f t="shared" si="4"/>
        <v>4.4254800000000003</v>
      </c>
      <c r="Y132">
        <f t="shared" si="6"/>
        <v>1.1160536242460738E-2</v>
      </c>
      <c r="Z132">
        <f t="shared" si="7"/>
        <v>1.1202793165762873E-2</v>
      </c>
    </row>
    <row r="133" spans="9:26" x14ac:dyDescent="0.25">
      <c r="I133">
        <v>126</v>
      </c>
      <c r="J133" s="18">
        <f t="shared" si="5"/>
        <v>20.580000000000041</v>
      </c>
      <c r="K133">
        <f>'motor analysis I requirements'!$U$12</f>
        <v>4.7121000000000004</v>
      </c>
      <c r="L133">
        <f t="shared" si="4"/>
        <v>5.6545200000000007</v>
      </c>
      <c r="Y133">
        <f t="shared" si="6"/>
        <v>1.1252411749223904E-2</v>
      </c>
      <c r="Z133">
        <f t="shared" si="7"/>
        <v>1.1321398961760754E-2</v>
      </c>
    </row>
    <row r="134" spans="9:26" x14ac:dyDescent="0.25">
      <c r="I134">
        <v>127</v>
      </c>
      <c r="J134" s="18">
        <f t="shared" si="5"/>
        <v>20.743333333333375</v>
      </c>
      <c r="K134">
        <f>'motor analysis I requirements'!$U$13</f>
        <v>4.7120999999999995</v>
      </c>
      <c r="L134">
        <f t="shared" si="4"/>
        <v>5.6545199999999989</v>
      </c>
      <c r="Y134">
        <f t="shared" si="6"/>
        <v>1.1343752875655566E-2</v>
      </c>
      <c r="Z134">
        <f t="shared" si="7"/>
        <v>1.1412740088192415E-2</v>
      </c>
    </row>
    <row r="135" spans="9:26" x14ac:dyDescent="0.25">
      <c r="I135">
        <v>128</v>
      </c>
      <c r="J135" s="18">
        <f t="shared" si="5"/>
        <v>20.906666666666709</v>
      </c>
      <c r="K135">
        <f>'motor analysis I requirements'!$U$66</f>
        <v>4.2</v>
      </c>
      <c r="L135">
        <f t="shared" si="4"/>
        <v>5.04</v>
      </c>
      <c r="Y135">
        <f t="shared" si="6"/>
        <v>1.1402335591008221E-2</v>
      </c>
      <c r="Z135">
        <f t="shared" si="7"/>
        <v>1.1457142862432648E-2</v>
      </c>
    </row>
    <row r="136" spans="9:26" x14ac:dyDescent="0.25">
      <c r="I136">
        <v>129</v>
      </c>
      <c r="J136" s="18">
        <f t="shared" si="5"/>
        <v>21.070000000000043</v>
      </c>
      <c r="K136">
        <f>'motor analysis I requirements'!$U$67</f>
        <v>4.2</v>
      </c>
      <c r="L136">
        <f t="shared" ref="L136:L199" si="8">K136*(1+$L$5)</f>
        <v>5.04</v>
      </c>
      <c r="Y136">
        <f t="shared" si="6"/>
        <v>1.1460577568639219E-2</v>
      </c>
      <c r="Z136">
        <f t="shared" si="7"/>
        <v>1.1515384840063645E-2</v>
      </c>
    </row>
    <row r="137" spans="9:26" x14ac:dyDescent="0.25">
      <c r="I137">
        <v>130</v>
      </c>
      <c r="J137" s="18">
        <f t="shared" ref="J137:J200" si="9">J136+0.5/150*49</f>
        <v>21.233333333333377</v>
      </c>
      <c r="K137">
        <f>'motor analysis I requirements'!$U$122</f>
        <v>3.6879000000000035</v>
      </c>
      <c r="L137">
        <f t="shared" si="8"/>
        <v>4.4254800000000039</v>
      </c>
      <c r="Y137">
        <f t="shared" ref="Y137:Y200" si="10">((K137/$T$13)^2)*(1-EXP(-(J137-J136)/$T$20)) + Y136*EXP(-(J137-J136)/$T$20)</f>
        <v>1.1489957271939497E-2</v>
      </c>
      <c r="Z137">
        <f t="shared" ref="Z137:Z200" si="11">((L137/$T$13)^2)*(1-EXP(-(J137-J136)/$T$20)) + Y136*EXP(-(J137-J136)/$T$20)</f>
        <v>1.1532214195241633E-2</v>
      </c>
    </row>
    <row r="138" spans="9:26" x14ac:dyDescent="0.25">
      <c r="I138">
        <v>131</v>
      </c>
      <c r="J138" s="18">
        <f t="shared" si="9"/>
        <v>21.396666666666711</v>
      </c>
      <c r="K138">
        <f>'motor analysis I requirements'!$U$123</f>
        <v>3.6879000000000004</v>
      </c>
      <c r="L138">
        <f t="shared" si="8"/>
        <v>4.4254800000000003</v>
      </c>
      <c r="Y138">
        <f t="shared" si="10"/>
        <v>1.1519166092529658E-2</v>
      </c>
      <c r="Z138">
        <f t="shared" si="11"/>
        <v>1.1561423015831794E-2</v>
      </c>
    </row>
    <row r="139" spans="9:26" x14ac:dyDescent="0.25">
      <c r="I139">
        <v>132</v>
      </c>
      <c r="J139" s="18">
        <f t="shared" si="9"/>
        <v>21.560000000000045</v>
      </c>
      <c r="K139">
        <f>'motor analysis I requirements'!$U$12</f>
        <v>4.7121000000000004</v>
      </c>
      <c r="L139">
        <f t="shared" si="8"/>
        <v>5.6545200000000007</v>
      </c>
      <c r="Y139">
        <f t="shared" si="10"/>
        <v>1.1608955681675399E-2</v>
      </c>
      <c r="Z139">
        <f t="shared" si="11"/>
        <v>1.167794289421225E-2</v>
      </c>
    </row>
    <row r="140" spans="9:26" x14ac:dyDescent="0.25">
      <c r="I140">
        <v>133</v>
      </c>
      <c r="J140" s="18">
        <f t="shared" si="9"/>
        <v>21.723333333333379</v>
      </c>
      <c r="K140">
        <f>'motor analysis I requirements'!$U$13</f>
        <v>4.7120999999999995</v>
      </c>
      <c r="L140">
        <f t="shared" si="8"/>
        <v>5.6545199999999989</v>
      </c>
      <c r="Y140">
        <f t="shared" si="10"/>
        <v>1.169822302292174E-2</v>
      </c>
      <c r="Z140">
        <f t="shared" si="11"/>
        <v>1.1767210235458589E-2</v>
      </c>
    </row>
    <row r="141" spans="9:26" x14ac:dyDescent="0.25">
      <c r="I141">
        <v>134</v>
      </c>
      <c r="J141" s="18">
        <f t="shared" si="9"/>
        <v>21.886666666666713</v>
      </c>
      <c r="K141">
        <f>'motor analysis I requirements'!$U$66</f>
        <v>4.2</v>
      </c>
      <c r="L141">
        <f t="shared" si="8"/>
        <v>5.04</v>
      </c>
      <c r="Y141">
        <f t="shared" si="10"/>
        <v>1.1754744014954677E-2</v>
      </c>
      <c r="Z141">
        <f t="shared" si="11"/>
        <v>1.1809551286379104E-2</v>
      </c>
    </row>
    <row r="142" spans="9:26" x14ac:dyDescent="0.25">
      <c r="I142">
        <v>135</v>
      </c>
      <c r="J142" s="18">
        <f t="shared" si="9"/>
        <v>22.050000000000047</v>
      </c>
      <c r="K142">
        <f>'motor analysis I requirements'!$U$67</f>
        <v>4.2</v>
      </c>
      <c r="L142">
        <f t="shared" si="8"/>
        <v>5.04</v>
      </c>
      <c r="Y142">
        <f t="shared" si="10"/>
        <v>1.1810936260975497E-2</v>
      </c>
      <c r="Z142">
        <f t="shared" si="11"/>
        <v>1.1865743532399924E-2</v>
      </c>
    </row>
    <row r="143" spans="9:26" x14ac:dyDescent="0.25">
      <c r="I143">
        <v>136</v>
      </c>
      <c r="J143" s="18">
        <f t="shared" si="9"/>
        <v>22.213333333333381</v>
      </c>
      <c r="K143">
        <f>'motor analysis I requirements'!$U$122</f>
        <v>3.6879000000000035</v>
      </c>
      <c r="L143">
        <f t="shared" si="8"/>
        <v>4.4254800000000039</v>
      </c>
      <c r="Y143">
        <f t="shared" si="10"/>
        <v>1.1838278154627131E-2</v>
      </c>
      <c r="Z143">
        <f t="shared" si="11"/>
        <v>1.1880535077929267E-2</v>
      </c>
    </row>
    <row r="144" spans="9:26" x14ac:dyDescent="0.25">
      <c r="I144">
        <v>137</v>
      </c>
      <c r="J144" s="18">
        <f t="shared" si="9"/>
        <v>22.376666666666715</v>
      </c>
      <c r="K144">
        <f>'motor analysis I requirements'!$U$123</f>
        <v>3.6879000000000004</v>
      </c>
      <c r="L144">
        <f t="shared" si="8"/>
        <v>4.4254800000000003</v>
      </c>
      <c r="Y144">
        <f t="shared" si="10"/>
        <v>1.186546101818785E-2</v>
      </c>
      <c r="Z144">
        <f t="shared" si="11"/>
        <v>1.1907717941489985E-2</v>
      </c>
    </row>
    <row r="145" spans="9:26" x14ac:dyDescent="0.25">
      <c r="I145">
        <v>138</v>
      </c>
      <c r="J145" s="18">
        <f t="shared" si="9"/>
        <v>22.540000000000049</v>
      </c>
      <c r="K145">
        <f>'motor analysis I requirements'!$U$12</f>
        <v>4.7121000000000004</v>
      </c>
      <c r="L145">
        <f t="shared" si="8"/>
        <v>5.6545200000000007</v>
      </c>
      <c r="Y145">
        <f t="shared" si="10"/>
        <v>1.1953236433984335E-2</v>
      </c>
      <c r="Z145">
        <f t="shared" si="11"/>
        <v>1.2022223646521186E-2</v>
      </c>
    </row>
    <row r="146" spans="9:26" x14ac:dyDescent="0.25">
      <c r="I146">
        <v>139</v>
      </c>
      <c r="J146" s="18">
        <f t="shared" si="9"/>
        <v>22.703333333333383</v>
      </c>
      <c r="K146">
        <f>'motor analysis I requirements'!$U$13</f>
        <v>4.7120999999999995</v>
      </c>
      <c r="L146">
        <f t="shared" si="8"/>
        <v>5.6545199999999989</v>
      </c>
      <c r="Y146">
        <f t="shared" si="10"/>
        <v>1.2040501317023574E-2</v>
      </c>
      <c r="Z146">
        <f t="shared" si="11"/>
        <v>1.2109488529560423E-2</v>
      </c>
    </row>
    <row r="147" spans="9:26" x14ac:dyDescent="0.25">
      <c r="I147">
        <v>140</v>
      </c>
      <c r="J147" s="18">
        <f t="shared" si="9"/>
        <v>22.866666666666717</v>
      </c>
      <c r="K147">
        <f>'motor analysis I requirements'!$U$66</f>
        <v>4.2</v>
      </c>
      <c r="L147">
        <f t="shared" si="8"/>
        <v>5.04</v>
      </c>
      <c r="Y147">
        <f t="shared" si="10"/>
        <v>1.2095031497852167E-2</v>
      </c>
      <c r="Z147">
        <f t="shared" si="11"/>
        <v>1.2149838769276593E-2</v>
      </c>
    </row>
    <row r="148" spans="9:26" x14ac:dyDescent="0.25">
      <c r="I148">
        <v>141</v>
      </c>
      <c r="J148" s="18">
        <f t="shared" si="9"/>
        <v>23.030000000000051</v>
      </c>
      <c r="K148">
        <f>'motor analysis I requirements'!$U$67</f>
        <v>4.2</v>
      </c>
      <c r="L148">
        <f t="shared" si="8"/>
        <v>5.04</v>
      </c>
      <c r="Y148">
        <f t="shared" si="10"/>
        <v>1.2149244511928326E-2</v>
      </c>
      <c r="Z148">
        <f t="shared" si="11"/>
        <v>1.2204051783352753E-2</v>
      </c>
    </row>
    <row r="149" spans="9:26" x14ac:dyDescent="0.25">
      <c r="I149">
        <v>142</v>
      </c>
      <c r="J149" s="18">
        <f t="shared" si="9"/>
        <v>23.193333333333385</v>
      </c>
      <c r="K149">
        <f>'motor analysis I requirements'!$U$122</f>
        <v>3.6879000000000035</v>
      </c>
      <c r="L149">
        <f t="shared" si="8"/>
        <v>4.4254800000000039</v>
      </c>
      <c r="Y149">
        <f t="shared" si="10"/>
        <v>1.2174618685545925E-2</v>
      </c>
      <c r="Z149">
        <f t="shared" si="11"/>
        <v>1.2216875608848061E-2</v>
      </c>
    </row>
    <row r="150" spans="9:26" x14ac:dyDescent="0.25">
      <c r="I150">
        <v>143</v>
      </c>
      <c r="J150" s="18">
        <f t="shared" si="9"/>
        <v>23.356666666666719</v>
      </c>
      <c r="K150">
        <f>'motor analysis I requirements'!$U$123</f>
        <v>3.6879000000000004</v>
      </c>
      <c r="L150">
        <f t="shared" si="8"/>
        <v>4.4254800000000003</v>
      </c>
      <c r="Y150">
        <f t="shared" si="10"/>
        <v>1.2199845274025907E-2</v>
      </c>
      <c r="Z150">
        <f t="shared" si="11"/>
        <v>1.2242102197328042E-2</v>
      </c>
    </row>
    <row r="151" spans="9:26" x14ac:dyDescent="0.25">
      <c r="I151">
        <v>144</v>
      </c>
      <c r="J151" s="18">
        <f t="shared" si="9"/>
        <v>23.520000000000053</v>
      </c>
      <c r="K151">
        <f>'motor analysis I requirements'!$U$12</f>
        <v>4.7121000000000004</v>
      </c>
      <c r="L151">
        <f t="shared" si="8"/>
        <v>5.6545200000000007</v>
      </c>
      <c r="Y151">
        <f t="shared" si="10"/>
        <v>1.2285675793127072E-2</v>
      </c>
      <c r="Z151">
        <f t="shared" si="11"/>
        <v>1.2354663005663923E-2</v>
      </c>
    </row>
    <row r="152" spans="9:26" x14ac:dyDescent="0.25">
      <c r="I152">
        <v>145</v>
      </c>
      <c r="J152" s="18">
        <f t="shared" si="9"/>
        <v>23.683333333333387</v>
      </c>
      <c r="K152">
        <f>'motor analysis I requirements'!$U$13</f>
        <v>4.7120999999999995</v>
      </c>
      <c r="L152">
        <f t="shared" si="8"/>
        <v>5.6545199999999989</v>
      </c>
      <c r="Y152">
        <f t="shared" si="10"/>
        <v>1.2371007091675705E-2</v>
      </c>
      <c r="Z152">
        <f t="shared" si="11"/>
        <v>1.2439994304212554E-2</v>
      </c>
    </row>
    <row r="153" spans="9:26" x14ac:dyDescent="0.25">
      <c r="I153">
        <v>146</v>
      </c>
      <c r="J153" s="18">
        <f t="shared" si="9"/>
        <v>23.846666666666721</v>
      </c>
      <c r="K153">
        <f>'motor analysis I requirements'!$U$66</f>
        <v>4.2</v>
      </c>
      <c r="L153">
        <f t="shared" si="8"/>
        <v>5.04</v>
      </c>
      <c r="Y153">
        <f t="shared" si="10"/>
        <v>1.2423614934422636E-2</v>
      </c>
      <c r="Z153">
        <f t="shared" si="11"/>
        <v>1.2478422205847063E-2</v>
      </c>
    </row>
    <row r="154" spans="9:26" x14ac:dyDescent="0.25">
      <c r="I154">
        <v>147</v>
      </c>
      <c r="J154" s="18">
        <f t="shared" si="9"/>
        <v>24.010000000000055</v>
      </c>
      <c r="K154">
        <f>'motor analysis I requirements'!$U$67</f>
        <v>4.2</v>
      </c>
      <c r="L154">
        <f t="shared" si="8"/>
        <v>5.04</v>
      </c>
      <c r="Y154">
        <f t="shared" si="10"/>
        <v>1.2475916791413001E-2</v>
      </c>
      <c r="Z154">
        <f t="shared" si="11"/>
        <v>1.2530724062837428E-2</v>
      </c>
    </row>
    <row r="155" spans="9:26" x14ac:dyDescent="0.25">
      <c r="I155">
        <v>148</v>
      </c>
      <c r="J155" s="18">
        <f t="shared" si="9"/>
        <v>24.173333333333389</v>
      </c>
      <c r="K155">
        <f>'motor analysis I requirements'!$U$122</f>
        <v>3.6879000000000035</v>
      </c>
      <c r="L155">
        <f t="shared" si="8"/>
        <v>4.4254800000000039</v>
      </c>
      <c r="Y155">
        <f t="shared" si="10"/>
        <v>1.249939092390806E-2</v>
      </c>
      <c r="Z155">
        <f t="shared" si="11"/>
        <v>1.2541647847210196E-2</v>
      </c>
    </row>
    <row r="156" spans="9:26" x14ac:dyDescent="0.25">
      <c r="I156">
        <v>149</v>
      </c>
      <c r="J156" s="18">
        <f t="shared" si="9"/>
        <v>24.336666666666723</v>
      </c>
      <c r="K156">
        <f>'motor analysis I requirements'!$U$123</f>
        <v>3.6879000000000004</v>
      </c>
      <c r="L156">
        <f t="shared" si="8"/>
        <v>4.4254800000000003</v>
      </c>
      <c r="Y156">
        <f t="shared" si="10"/>
        <v>1.2522728522574394E-2</v>
      </c>
      <c r="Z156">
        <f t="shared" si="11"/>
        <v>1.2564985445876529E-2</v>
      </c>
    </row>
    <row r="157" spans="9:26" x14ac:dyDescent="0.25">
      <c r="I157">
        <v>150</v>
      </c>
      <c r="J157" s="18">
        <f t="shared" si="9"/>
        <v>24.500000000000057</v>
      </c>
      <c r="K157">
        <f>'motor analysis I requirements'!$U$12</f>
        <v>4.7121000000000004</v>
      </c>
      <c r="L157">
        <f t="shared" si="8"/>
        <v>5.6545200000000007</v>
      </c>
      <c r="Y157">
        <f t="shared" si="10"/>
        <v>1.2606681038892495E-2</v>
      </c>
      <c r="Z157">
        <f t="shared" si="11"/>
        <v>1.2675668251429345E-2</v>
      </c>
    </row>
    <row r="158" spans="9:26" x14ac:dyDescent="0.25">
      <c r="I158">
        <v>151</v>
      </c>
      <c r="J158" s="18">
        <f t="shared" si="9"/>
        <v>24.663333333333391</v>
      </c>
      <c r="K158">
        <f>'motor analysis I requirements'!$U$13</f>
        <v>4.7120999999999995</v>
      </c>
      <c r="L158">
        <f t="shared" si="8"/>
        <v>5.6545199999999989</v>
      </c>
      <c r="Y158">
        <f t="shared" si="10"/>
        <v>1.2690145257784207E-2</v>
      </c>
      <c r="Z158">
        <f t="shared" si="11"/>
        <v>1.2759132470321056E-2</v>
      </c>
    </row>
    <row r="159" spans="9:26" x14ac:dyDescent="0.25">
      <c r="I159">
        <v>152</v>
      </c>
      <c r="J159" s="18">
        <f t="shared" si="9"/>
        <v>24.826666666666725</v>
      </c>
      <c r="K159">
        <f>'motor analysis I requirements'!$U$66</f>
        <v>4.2</v>
      </c>
      <c r="L159">
        <f t="shared" si="8"/>
        <v>5.04</v>
      </c>
      <c r="Y159">
        <f t="shared" si="10"/>
        <v>1.2740896880467608E-2</v>
      </c>
      <c r="Z159">
        <f t="shared" si="11"/>
        <v>1.2795704151892035E-2</v>
      </c>
    </row>
    <row r="160" spans="9:26" x14ac:dyDescent="0.25">
      <c r="I160">
        <v>153</v>
      </c>
      <c r="J160" s="18">
        <f t="shared" si="9"/>
        <v>24.990000000000059</v>
      </c>
      <c r="K160">
        <f>'motor analysis I requirements'!$U$67</f>
        <v>4.2</v>
      </c>
      <c r="L160">
        <f t="shared" si="8"/>
        <v>5.04</v>
      </c>
      <c r="Y160">
        <f t="shared" si="10"/>
        <v>1.279135331382461E-2</v>
      </c>
      <c r="Z160">
        <f t="shared" si="11"/>
        <v>1.2846160585249037E-2</v>
      </c>
    </row>
    <row r="161" spans="9:26" x14ac:dyDescent="0.25">
      <c r="I161">
        <v>154</v>
      </c>
      <c r="J161" s="18">
        <f t="shared" si="9"/>
        <v>25.153333333333393</v>
      </c>
      <c r="K161">
        <f>'motor analysis I requirements'!$U$122</f>
        <v>3.6879000000000035</v>
      </c>
      <c r="L161">
        <f t="shared" si="8"/>
        <v>4.4254800000000039</v>
      </c>
      <c r="Y161">
        <f t="shared" si="10"/>
        <v>1.2812992756320632E-2</v>
      </c>
      <c r="Z161">
        <f t="shared" si="11"/>
        <v>1.2855249679622767E-2</v>
      </c>
    </row>
    <row r="162" spans="9:26" x14ac:dyDescent="0.25">
      <c r="I162">
        <v>155</v>
      </c>
      <c r="J162" s="18">
        <f t="shared" si="9"/>
        <v>25.316666666666727</v>
      </c>
      <c r="K162">
        <f>'motor analysis I requirements'!$U$123</f>
        <v>3.6879000000000004</v>
      </c>
      <c r="L162">
        <f t="shared" si="8"/>
        <v>4.4254800000000003</v>
      </c>
      <c r="Y162">
        <f t="shared" si="10"/>
        <v>1.283450633619165E-2</v>
      </c>
      <c r="Z162">
        <f t="shared" si="11"/>
        <v>1.2876763259493785E-2</v>
      </c>
    </row>
    <row r="163" spans="9:26" x14ac:dyDescent="0.25">
      <c r="I163">
        <v>156</v>
      </c>
      <c r="J163" s="18">
        <f t="shared" si="9"/>
        <v>25.480000000000061</v>
      </c>
      <c r="K163">
        <f>'motor analysis I requirements'!$U$12</f>
        <v>4.7121000000000004</v>
      </c>
      <c r="L163">
        <f t="shared" si="8"/>
        <v>5.6545200000000007</v>
      </c>
      <c r="Y163">
        <f t="shared" si="10"/>
        <v>1.2916645442850679E-2</v>
      </c>
      <c r="Z163">
        <f t="shared" si="11"/>
        <v>1.2985632655387529E-2</v>
      </c>
    </row>
    <row r="164" spans="9:26" x14ac:dyDescent="0.25">
      <c r="I164">
        <v>157</v>
      </c>
      <c r="J164" s="18">
        <f t="shared" si="9"/>
        <v>25.643333333333395</v>
      </c>
      <c r="K164">
        <f>'motor analysis I requirements'!$U$13</f>
        <v>4.7120999999999995</v>
      </c>
      <c r="L164">
        <f t="shared" si="8"/>
        <v>5.6545199999999989</v>
      </c>
      <c r="Y164">
        <f t="shared" si="10"/>
        <v>1.2998306799513084E-2</v>
      </c>
      <c r="Z164">
        <f t="shared" si="11"/>
        <v>1.3067294012049932E-2</v>
      </c>
    </row>
    <row r="165" spans="9:26" x14ac:dyDescent="0.25">
      <c r="I165">
        <v>158</v>
      </c>
      <c r="J165" s="18">
        <f t="shared" si="9"/>
        <v>25.806666666666729</v>
      </c>
      <c r="K165">
        <f>'motor analysis I requirements'!$U$66</f>
        <v>4.2</v>
      </c>
      <c r="L165">
        <f t="shared" si="8"/>
        <v>5.04</v>
      </c>
      <c r="Y165">
        <f t="shared" si="10"/>
        <v>1.3047266046049373E-2</v>
      </c>
      <c r="Z165">
        <f t="shared" si="11"/>
        <v>1.31020733174738E-2</v>
      </c>
    </row>
    <row r="166" spans="9:26" x14ac:dyDescent="0.25">
      <c r="I166">
        <v>159</v>
      </c>
      <c r="J166" s="18">
        <f t="shared" si="9"/>
        <v>25.970000000000063</v>
      </c>
      <c r="K166">
        <f>'motor analysis I requirements'!$U$67</f>
        <v>4.2</v>
      </c>
      <c r="L166">
        <f t="shared" si="8"/>
        <v>5.04</v>
      </c>
      <c r="Y166">
        <f t="shared" si="10"/>
        <v>1.3095940528350711E-2</v>
      </c>
      <c r="Z166">
        <f t="shared" si="11"/>
        <v>1.3150747799775138E-2</v>
      </c>
    </row>
    <row r="167" spans="9:26" x14ac:dyDescent="0.25">
      <c r="I167">
        <v>160</v>
      </c>
      <c r="J167" s="18">
        <f t="shared" si="9"/>
        <v>26.133333333333397</v>
      </c>
      <c r="K167">
        <f>'motor analysis I requirements'!$U$122</f>
        <v>3.6879000000000035</v>
      </c>
      <c r="L167">
        <f t="shared" si="8"/>
        <v>4.4254800000000039</v>
      </c>
      <c r="Y167">
        <f t="shared" si="10"/>
        <v>1.3115808384246506E-2</v>
      </c>
      <c r="Z167">
        <f t="shared" si="11"/>
        <v>1.3158065307548641E-2</v>
      </c>
    </row>
    <row r="168" spans="9:26" x14ac:dyDescent="0.25">
      <c r="I168">
        <v>161</v>
      </c>
      <c r="J168" s="18">
        <f t="shared" si="9"/>
        <v>26.296666666666731</v>
      </c>
      <c r="K168">
        <f>'motor analysis I requirements'!$U$123</f>
        <v>3.6879000000000004</v>
      </c>
      <c r="L168">
        <f t="shared" si="8"/>
        <v>4.4254800000000003</v>
      </c>
      <c r="Y168">
        <f t="shared" si="10"/>
        <v>1.3135560681689413E-2</v>
      </c>
      <c r="Z168">
        <f t="shared" si="11"/>
        <v>1.3177817604991548E-2</v>
      </c>
    </row>
    <row r="169" spans="9:26" x14ac:dyDescent="0.25">
      <c r="I169">
        <v>162</v>
      </c>
      <c r="J169" s="18">
        <f t="shared" si="9"/>
        <v>26.460000000000065</v>
      </c>
      <c r="K169">
        <f>'motor analysis I requirements'!$U$12</f>
        <v>4.7121000000000004</v>
      </c>
      <c r="L169">
        <f t="shared" si="8"/>
        <v>5.6545200000000007</v>
      </c>
      <c r="Y169">
        <f t="shared" si="10"/>
        <v>1.3215948750159747E-2</v>
      </c>
      <c r="Z169">
        <f t="shared" si="11"/>
        <v>1.3284935962696597E-2</v>
      </c>
    </row>
    <row r="170" spans="9:26" x14ac:dyDescent="0.25">
      <c r="I170">
        <v>163</v>
      </c>
      <c r="J170" s="18">
        <f t="shared" si="9"/>
        <v>26.623333333333399</v>
      </c>
      <c r="K170">
        <f>'motor analysis I requirements'!$U$13</f>
        <v>4.7120999999999995</v>
      </c>
      <c r="L170">
        <f t="shared" si="8"/>
        <v>5.6545199999999989</v>
      </c>
      <c r="Y170">
        <f t="shared" si="10"/>
        <v>1.3295869253288767E-2</v>
      </c>
      <c r="Z170">
        <f t="shared" si="11"/>
        <v>1.3364856465825616E-2</v>
      </c>
    </row>
    <row r="171" spans="9:26" x14ac:dyDescent="0.25">
      <c r="I171">
        <v>164</v>
      </c>
      <c r="J171" s="18">
        <f t="shared" si="9"/>
        <v>26.786666666666733</v>
      </c>
      <c r="K171">
        <f>'motor analysis I requirements'!$U$66</f>
        <v>4.2</v>
      </c>
      <c r="L171">
        <f t="shared" si="8"/>
        <v>5.04</v>
      </c>
      <c r="Y171">
        <f t="shared" si="10"/>
        <v>1.3343097771709436E-2</v>
      </c>
      <c r="Z171">
        <f t="shared" si="11"/>
        <v>1.3397905043133863E-2</v>
      </c>
    </row>
    <row r="172" spans="9:26" x14ac:dyDescent="0.25">
      <c r="I172">
        <v>165</v>
      </c>
      <c r="J172" s="18">
        <f t="shared" si="9"/>
        <v>26.950000000000067</v>
      </c>
      <c r="K172">
        <f>'motor analysis I requirements'!$U$67</f>
        <v>4.2</v>
      </c>
      <c r="L172">
        <f t="shared" si="8"/>
        <v>5.04</v>
      </c>
      <c r="Y172">
        <f t="shared" si="10"/>
        <v>1.3390051592419917E-2</v>
      </c>
      <c r="Z172">
        <f t="shared" si="11"/>
        <v>1.3444858863844344E-2</v>
      </c>
    </row>
    <row r="173" spans="9:26" x14ac:dyDescent="0.25">
      <c r="I173">
        <v>166</v>
      </c>
      <c r="J173" s="18">
        <f t="shared" si="9"/>
        <v>27.113333333333401</v>
      </c>
      <c r="K173">
        <f>'motor analysis I requirements'!$U$122</f>
        <v>3.6879000000000035</v>
      </c>
      <c r="L173">
        <f t="shared" si="8"/>
        <v>4.4254800000000039</v>
      </c>
      <c r="Y173">
        <f t="shared" si="10"/>
        <v>1.3408208794699165E-2</v>
      </c>
      <c r="Z173">
        <f t="shared" si="11"/>
        <v>1.3450465718001301E-2</v>
      </c>
    </row>
    <row r="174" spans="9:26" x14ac:dyDescent="0.25">
      <c r="I174">
        <v>167</v>
      </c>
      <c r="J174" s="18">
        <f t="shared" si="9"/>
        <v>27.276666666666735</v>
      </c>
      <c r="K174">
        <f>'motor analysis I requirements'!$U$123</f>
        <v>3.6879000000000004</v>
      </c>
      <c r="L174">
        <f t="shared" si="8"/>
        <v>4.4254800000000003</v>
      </c>
      <c r="Y174">
        <f t="shared" si="10"/>
        <v>1.3426260388289929E-2</v>
      </c>
      <c r="Z174">
        <f t="shared" si="11"/>
        <v>1.3468517311592064E-2</v>
      </c>
    </row>
    <row r="175" spans="9:26" x14ac:dyDescent="0.25">
      <c r="I175">
        <v>168</v>
      </c>
      <c r="J175" s="18">
        <f t="shared" si="9"/>
        <v>27.440000000000069</v>
      </c>
      <c r="K175">
        <f>'motor analysis I requirements'!$U$12</f>
        <v>4.7121000000000004</v>
      </c>
      <c r="L175">
        <f t="shared" si="8"/>
        <v>5.6545200000000007</v>
      </c>
      <c r="Y175">
        <f t="shared" si="10"/>
        <v>1.3504957644801186E-2</v>
      </c>
      <c r="Z175">
        <f t="shared" si="11"/>
        <v>1.3573944857338037E-2</v>
      </c>
    </row>
    <row r="176" spans="9:26" x14ac:dyDescent="0.25">
      <c r="I176">
        <v>169</v>
      </c>
      <c r="J176" s="18">
        <f t="shared" si="9"/>
        <v>27.603333333333403</v>
      </c>
      <c r="K176">
        <f>'motor analysis I requirements'!$U$13</f>
        <v>4.7120999999999995</v>
      </c>
      <c r="L176">
        <f t="shared" si="8"/>
        <v>5.6545199999999989</v>
      </c>
      <c r="Y176">
        <f t="shared" si="10"/>
        <v>1.3583197170329457E-2</v>
      </c>
      <c r="Z176">
        <f t="shared" si="11"/>
        <v>1.3652184382866306E-2</v>
      </c>
    </row>
    <row r="177" spans="9:26" x14ac:dyDescent="0.25">
      <c r="I177">
        <v>170</v>
      </c>
      <c r="J177" s="18">
        <f t="shared" si="9"/>
        <v>27.766666666666737</v>
      </c>
      <c r="K177">
        <f>'motor analysis I requirements'!$U$66</f>
        <v>4.2</v>
      </c>
      <c r="L177">
        <f t="shared" si="8"/>
        <v>5.04</v>
      </c>
      <c r="Y177">
        <f t="shared" si="10"/>
        <v>1.3628754488307613E-2</v>
      </c>
      <c r="Z177">
        <f t="shared" si="11"/>
        <v>1.368356175973204E-2</v>
      </c>
    </row>
    <row r="178" spans="9:26" x14ac:dyDescent="0.25">
      <c r="I178">
        <v>171</v>
      </c>
      <c r="J178" s="18">
        <f t="shared" si="9"/>
        <v>27.930000000000071</v>
      </c>
      <c r="K178">
        <f>'motor analysis I requirements'!$U$67</f>
        <v>4.2</v>
      </c>
      <c r="L178">
        <f t="shared" si="8"/>
        <v>5.04</v>
      </c>
      <c r="Y178">
        <f t="shared" si="10"/>
        <v>1.3674046828866419E-2</v>
      </c>
      <c r="Z178">
        <f t="shared" si="11"/>
        <v>1.3728854100290845E-2</v>
      </c>
    </row>
    <row r="179" spans="9:26" x14ac:dyDescent="0.25">
      <c r="I179">
        <v>172</v>
      </c>
      <c r="J179" s="18">
        <f t="shared" si="9"/>
        <v>28.093333333333405</v>
      </c>
      <c r="K179">
        <f>'motor analysis I requirements'!$U$122</f>
        <v>3.6879000000000035</v>
      </c>
      <c r="L179">
        <f t="shared" si="8"/>
        <v>4.4254800000000039</v>
      </c>
      <c r="Y179">
        <f t="shared" si="10"/>
        <v>1.369055221474819E-2</v>
      </c>
      <c r="Z179">
        <f t="shared" si="11"/>
        <v>1.3732809138050325E-2</v>
      </c>
    </row>
    <row r="180" spans="9:26" x14ac:dyDescent="0.25">
      <c r="I180">
        <v>173</v>
      </c>
      <c r="J180" s="18">
        <f t="shared" si="9"/>
        <v>28.256666666666739</v>
      </c>
      <c r="K180">
        <f>'motor analysis I requirements'!$U$123</f>
        <v>3.6879000000000004</v>
      </c>
      <c r="L180">
        <f t="shared" si="8"/>
        <v>4.4254800000000003</v>
      </c>
      <c r="Y180">
        <f t="shared" si="10"/>
        <v>1.3706961599487874E-2</v>
      </c>
      <c r="Z180">
        <f t="shared" si="11"/>
        <v>1.374921852279001E-2</v>
      </c>
    </row>
    <row r="181" spans="9:26" x14ac:dyDescent="0.25">
      <c r="I181">
        <v>174</v>
      </c>
      <c r="J181" s="18">
        <f t="shared" si="9"/>
        <v>28.420000000000073</v>
      </c>
      <c r="K181">
        <f>'motor analysis I requirements'!$U$12</f>
        <v>4.7121000000000004</v>
      </c>
      <c r="L181">
        <f t="shared" si="8"/>
        <v>5.6545200000000007</v>
      </c>
      <c r="Y181">
        <f t="shared" si="10"/>
        <v>1.3784026198813573E-2</v>
      </c>
      <c r="Z181">
        <f t="shared" si="11"/>
        <v>1.3853013411350423E-2</v>
      </c>
    </row>
    <row r="182" spans="9:26" x14ac:dyDescent="0.25">
      <c r="I182">
        <v>175</v>
      </c>
      <c r="J182" s="18">
        <f t="shared" si="9"/>
        <v>28.583333333333407</v>
      </c>
      <c r="K182">
        <f>'motor analysis I requirements'!$U$13</f>
        <v>4.7120999999999995</v>
      </c>
      <c r="L182">
        <f t="shared" si="8"/>
        <v>5.6545199999999989</v>
      </c>
      <c r="Y182">
        <f t="shared" si="10"/>
        <v>1.3860642563265954E-2</v>
      </c>
      <c r="Z182">
        <f t="shared" si="11"/>
        <v>1.3929629775802803E-2</v>
      </c>
    </row>
    <row r="183" spans="9:26" x14ac:dyDescent="0.25">
      <c r="I183">
        <v>176</v>
      </c>
      <c r="J183" s="18">
        <f t="shared" si="9"/>
        <v>28.746666666666741</v>
      </c>
      <c r="K183">
        <f>'motor analysis I requirements'!$U$66</f>
        <v>4.2</v>
      </c>
      <c r="L183">
        <f t="shared" si="8"/>
        <v>5.04</v>
      </c>
      <c r="Y183">
        <f t="shared" si="10"/>
        <v>1.3904586161045167E-2</v>
      </c>
      <c r="Z183">
        <f t="shared" si="11"/>
        <v>1.3959393432469594E-2</v>
      </c>
    </row>
    <row r="184" spans="9:26" x14ac:dyDescent="0.25">
      <c r="I184">
        <v>177</v>
      </c>
      <c r="J184" s="18">
        <f t="shared" si="9"/>
        <v>28.910000000000075</v>
      </c>
      <c r="K184">
        <f>'motor analysis I requirements'!$U$67</f>
        <v>4.2</v>
      </c>
      <c r="L184">
        <f t="shared" si="8"/>
        <v>5.04</v>
      </c>
      <c r="Y184">
        <f t="shared" si="10"/>
        <v>1.3948274167370508E-2</v>
      </c>
      <c r="Z184">
        <f t="shared" si="11"/>
        <v>1.4003081438794935E-2</v>
      </c>
    </row>
    <row r="185" spans="9:26" x14ac:dyDescent="0.25">
      <c r="I185">
        <v>178</v>
      </c>
      <c r="J185" s="18">
        <f t="shared" si="9"/>
        <v>29.073333333333409</v>
      </c>
      <c r="K185">
        <f>'motor analysis I requirements'!$U$122</f>
        <v>3.6879000000000035</v>
      </c>
      <c r="L185">
        <f t="shared" si="8"/>
        <v>4.4254800000000039</v>
      </c>
      <c r="Y185">
        <f t="shared" si="10"/>
        <v>1.3963184550392211E-2</v>
      </c>
      <c r="Z185">
        <f t="shared" si="11"/>
        <v>1.4005441473694346E-2</v>
      </c>
    </row>
    <row r="186" spans="9:26" x14ac:dyDescent="0.25">
      <c r="I186">
        <v>179</v>
      </c>
      <c r="J186" s="18">
        <f t="shared" si="9"/>
        <v>29.236666666666743</v>
      </c>
      <c r="K186">
        <f>'motor analysis I requirements'!$U$123</f>
        <v>3.6879000000000004</v>
      </c>
      <c r="L186">
        <f t="shared" si="8"/>
        <v>4.4254800000000003</v>
      </c>
      <c r="Y186">
        <f t="shared" si="10"/>
        <v>1.3978008209370667E-2</v>
      </c>
      <c r="Z186">
        <f t="shared" si="11"/>
        <v>1.4020265132672802E-2</v>
      </c>
    </row>
    <row r="187" spans="9:26" x14ac:dyDescent="0.25">
      <c r="I187">
        <v>180</v>
      </c>
      <c r="J187" s="18">
        <f t="shared" si="9"/>
        <v>29.400000000000077</v>
      </c>
      <c r="K187">
        <f>'motor analysis I requirements'!$U$12</f>
        <v>4.7121000000000004</v>
      </c>
      <c r="L187">
        <f t="shared" si="8"/>
        <v>5.6545200000000007</v>
      </c>
      <c r="Y187">
        <f t="shared" si="10"/>
        <v>1.4053496306075098E-2</v>
      </c>
      <c r="Z187">
        <f t="shared" si="11"/>
        <v>1.4122483518611948E-2</v>
      </c>
    </row>
    <row r="188" spans="9:26" x14ac:dyDescent="0.25">
      <c r="I188">
        <v>181</v>
      </c>
      <c r="J188" s="18">
        <f t="shared" si="9"/>
        <v>29.563333333333411</v>
      </c>
      <c r="K188">
        <f>'motor analysis I requirements'!$U$13</f>
        <v>4.7120999999999995</v>
      </c>
      <c r="L188">
        <f t="shared" si="8"/>
        <v>5.6545199999999989</v>
      </c>
      <c r="Y188">
        <f t="shared" si="10"/>
        <v>1.4128545337401141E-2</v>
      </c>
      <c r="Z188">
        <f t="shared" si="11"/>
        <v>1.419753254993799E-2</v>
      </c>
    </row>
    <row r="189" spans="9:26" x14ac:dyDescent="0.25">
      <c r="I189">
        <v>182</v>
      </c>
      <c r="J189" s="18">
        <f t="shared" si="9"/>
        <v>29.726666666666745</v>
      </c>
      <c r="K189">
        <f>'motor analysis I requirements'!$U$66</f>
        <v>4.2</v>
      </c>
      <c r="L189">
        <f t="shared" si="8"/>
        <v>5.04</v>
      </c>
      <c r="Y189">
        <f t="shared" si="10"/>
        <v>1.4170930718215931E-2</v>
      </c>
      <c r="Z189">
        <f t="shared" si="11"/>
        <v>1.4225737989640358E-2</v>
      </c>
    </row>
    <row r="190" spans="9:26" x14ac:dyDescent="0.25">
      <c r="I190">
        <v>183</v>
      </c>
      <c r="J190" s="18">
        <f t="shared" si="9"/>
        <v>29.890000000000079</v>
      </c>
      <c r="K190">
        <f>'motor analysis I requirements'!$U$67</f>
        <v>4.2</v>
      </c>
      <c r="L190">
        <f t="shared" si="8"/>
        <v>5.04</v>
      </c>
      <c r="Y190">
        <f t="shared" si="10"/>
        <v>1.4213069570715954E-2</v>
      </c>
      <c r="Z190">
        <f t="shared" si="11"/>
        <v>1.4267876842140381E-2</v>
      </c>
    </row>
    <row r="191" spans="9:26" x14ac:dyDescent="0.25">
      <c r="I191">
        <v>184</v>
      </c>
      <c r="J191" s="18">
        <f t="shared" si="9"/>
        <v>30.053333333333413</v>
      </c>
      <c r="K191">
        <f>'motor analysis I requirements'!$U$122</f>
        <v>3.6879000000000035</v>
      </c>
      <c r="L191">
        <f t="shared" si="8"/>
        <v>4.4254800000000039</v>
      </c>
      <c r="Y191">
        <f t="shared" si="10"/>
        <v>1.4226439810337031E-2</v>
      </c>
      <c r="Z191">
        <f t="shared" si="11"/>
        <v>1.4268696733639166E-2</v>
      </c>
    </row>
    <row r="192" spans="9:26" x14ac:dyDescent="0.25">
      <c r="I192">
        <v>185</v>
      </c>
      <c r="J192" s="18">
        <f t="shared" si="9"/>
        <v>30.216666666666747</v>
      </c>
      <c r="K192">
        <f>'motor analysis I requirements'!$U$123</f>
        <v>3.6879000000000004</v>
      </c>
      <c r="L192">
        <f t="shared" si="8"/>
        <v>4.4254800000000003</v>
      </c>
      <c r="Y192">
        <f t="shared" si="10"/>
        <v>1.4239732283931744E-2</v>
      </c>
      <c r="Z192">
        <f t="shared" si="11"/>
        <v>1.428198920723388E-2</v>
      </c>
    </row>
    <row r="193" spans="9:26" x14ac:dyDescent="0.25">
      <c r="I193">
        <v>186</v>
      </c>
      <c r="J193" s="18">
        <f t="shared" si="9"/>
        <v>30.380000000000081</v>
      </c>
      <c r="K193">
        <f>'motor analysis I requirements'!$U$12</f>
        <v>4.7121000000000004</v>
      </c>
      <c r="L193">
        <f t="shared" si="8"/>
        <v>5.6545200000000007</v>
      </c>
      <c r="Y193">
        <f t="shared" si="10"/>
        <v>1.4313698101166337E-2</v>
      </c>
      <c r="Z193">
        <f t="shared" si="11"/>
        <v>1.4382685313703188E-2</v>
      </c>
    </row>
    <row r="194" spans="9:26" x14ac:dyDescent="0.25">
      <c r="I194">
        <v>187</v>
      </c>
      <c r="J194" s="18">
        <f t="shared" si="9"/>
        <v>30.543333333333415</v>
      </c>
      <c r="K194">
        <f>'motor analysis I requirements'!$U$13</f>
        <v>4.7120999999999995</v>
      </c>
      <c r="L194">
        <f t="shared" si="8"/>
        <v>5.6545199999999989</v>
      </c>
      <c r="Y194">
        <f t="shared" si="10"/>
        <v>1.438723370713651E-2</v>
      </c>
      <c r="Z194">
        <f t="shared" si="11"/>
        <v>1.4456220919673359E-2</v>
      </c>
    </row>
    <row r="195" spans="9:26" x14ac:dyDescent="0.25">
      <c r="I195">
        <v>188</v>
      </c>
      <c r="J195" s="18">
        <f t="shared" si="9"/>
        <v>30.706666666666749</v>
      </c>
      <c r="K195">
        <f>'motor analysis I requirements'!$U$66</f>
        <v>4.2</v>
      </c>
      <c r="L195">
        <f t="shared" si="8"/>
        <v>5.04</v>
      </c>
      <c r="Y195">
        <f t="shared" si="10"/>
        <v>1.4428114465210749E-2</v>
      </c>
      <c r="Z195">
        <f t="shared" si="11"/>
        <v>1.4482921736635176E-2</v>
      </c>
    </row>
    <row r="196" spans="9:26" x14ac:dyDescent="0.25">
      <c r="I196">
        <v>189</v>
      </c>
      <c r="J196" s="18">
        <f t="shared" si="9"/>
        <v>30.870000000000083</v>
      </c>
      <c r="K196">
        <f>'motor analysis I requirements'!$U$67</f>
        <v>4.2</v>
      </c>
      <c r="L196">
        <f t="shared" si="8"/>
        <v>5.04</v>
      </c>
      <c r="Y196">
        <f t="shared" si="10"/>
        <v>1.4468757446386427E-2</v>
      </c>
      <c r="Z196">
        <f t="shared" si="11"/>
        <v>1.4523564717810853E-2</v>
      </c>
    </row>
    <row r="197" spans="9:26" x14ac:dyDescent="0.25">
      <c r="I197">
        <v>190</v>
      </c>
      <c r="J197" s="18">
        <f t="shared" si="9"/>
        <v>31.033333333333417</v>
      </c>
      <c r="K197">
        <f>'motor analysis I requirements'!$U$122</f>
        <v>3.6879000000000035</v>
      </c>
      <c r="L197">
        <f t="shared" si="8"/>
        <v>4.4254800000000039</v>
      </c>
      <c r="Y197">
        <f t="shared" si="10"/>
        <v>1.4480640515198043E-2</v>
      </c>
      <c r="Z197">
        <f t="shared" si="11"/>
        <v>1.4522897438500179E-2</v>
      </c>
    </row>
    <row r="198" spans="9:26" x14ac:dyDescent="0.25">
      <c r="I198">
        <v>191</v>
      </c>
      <c r="J198" s="18">
        <f t="shared" si="9"/>
        <v>31.196666666666751</v>
      </c>
      <c r="K198">
        <f>'motor analysis I requirements'!$U$123</f>
        <v>3.6879000000000004</v>
      </c>
      <c r="L198">
        <f t="shared" si="8"/>
        <v>4.4254800000000003</v>
      </c>
      <c r="Y198">
        <f t="shared" si="10"/>
        <v>1.4492454467892922E-2</v>
      </c>
      <c r="Z198">
        <f t="shared" si="11"/>
        <v>1.4534711391195058E-2</v>
      </c>
    </row>
    <row r="199" spans="9:26" x14ac:dyDescent="0.25">
      <c r="I199">
        <v>192</v>
      </c>
      <c r="J199" s="18">
        <f t="shared" si="9"/>
        <v>31.360000000000085</v>
      </c>
      <c r="K199">
        <f>'motor analysis I requirements'!$U$12</f>
        <v>4.7121000000000004</v>
      </c>
      <c r="L199">
        <f t="shared" si="8"/>
        <v>5.6545200000000007</v>
      </c>
      <c r="Y199">
        <f t="shared" si="10"/>
        <v>1.4564950363826381E-2</v>
      </c>
      <c r="Z199">
        <f t="shared" si="11"/>
        <v>1.4633937576363231E-2</v>
      </c>
    </row>
    <row r="200" spans="9:26" x14ac:dyDescent="0.25">
      <c r="I200">
        <v>193</v>
      </c>
      <c r="J200" s="18">
        <f t="shared" si="9"/>
        <v>31.523333333333419</v>
      </c>
      <c r="K200">
        <f>'motor analysis I requirements'!$U$13</f>
        <v>4.7120999999999995</v>
      </c>
      <c r="L200">
        <f t="shared" ref="L200:L263" si="12">K200*(1+$L$5)</f>
        <v>5.6545199999999989</v>
      </c>
      <c r="Y200">
        <f t="shared" si="10"/>
        <v>1.4637024598075822E-2</v>
      </c>
      <c r="Z200">
        <f t="shared" si="11"/>
        <v>1.470601181061267E-2</v>
      </c>
    </row>
    <row r="201" spans="9:26" x14ac:dyDescent="0.25">
      <c r="I201">
        <v>194</v>
      </c>
      <c r="J201" s="18">
        <f t="shared" ref="J201:J264" si="13">J200+0.5/150*49</f>
        <v>31.686666666666753</v>
      </c>
      <c r="K201">
        <f>'motor analysis I requirements'!$U$66</f>
        <v>4.2</v>
      </c>
      <c r="L201">
        <f t="shared" si="12"/>
        <v>5.04</v>
      </c>
      <c r="Y201">
        <f t="shared" ref="Y201:Y264" si="14">((K201/$T$13)^2)*(1-EXP(-(J201-J200)/$T$20)) + Y200*EXP(-(J201-J200)/$T$20)</f>
        <v>1.467645248428236E-2</v>
      </c>
      <c r="Z201">
        <f t="shared" ref="Z201:Z264" si="15">((L201/$T$13)^2)*(1-EXP(-(J201-J200)/$T$20)) + Y200*EXP(-(J201-J200)/$T$20)</f>
        <v>1.4731259755706787E-2</v>
      </c>
    </row>
    <row r="202" spans="9:26" x14ac:dyDescent="0.25">
      <c r="I202">
        <v>195</v>
      </c>
      <c r="J202" s="18">
        <f t="shared" si="13"/>
        <v>31.850000000000087</v>
      </c>
      <c r="K202">
        <f>'motor analysis I requirements'!$U$67</f>
        <v>4.2</v>
      </c>
      <c r="L202">
        <f t="shared" si="12"/>
        <v>5.04</v>
      </c>
      <c r="Y202">
        <f t="shared" si="14"/>
        <v>1.4715651044005226E-2</v>
      </c>
      <c r="Z202">
        <f t="shared" si="15"/>
        <v>1.4770458315429653E-2</v>
      </c>
    </row>
    <row r="203" spans="9:26" x14ac:dyDescent="0.25">
      <c r="I203">
        <v>196</v>
      </c>
      <c r="J203" s="18">
        <f t="shared" si="13"/>
        <v>32.013333333333421</v>
      </c>
      <c r="K203">
        <f>'motor analysis I requirements'!$U$122</f>
        <v>3.6879000000000035</v>
      </c>
      <c r="L203">
        <f t="shared" si="12"/>
        <v>4.4254800000000039</v>
      </c>
      <c r="Y203">
        <f t="shared" si="14"/>
        <v>1.4726098092628329E-2</v>
      </c>
      <c r="Z203">
        <f t="shared" si="15"/>
        <v>1.4768355015930464E-2</v>
      </c>
    </row>
    <row r="204" spans="9:26" x14ac:dyDescent="0.25">
      <c r="I204">
        <v>197</v>
      </c>
      <c r="J204" s="18">
        <f t="shared" si="13"/>
        <v>32.176666666666755</v>
      </c>
      <c r="K204">
        <f>'motor analysis I requirements'!$U$123</f>
        <v>3.6879000000000004</v>
      </c>
      <c r="L204">
        <f t="shared" si="12"/>
        <v>4.4254800000000003</v>
      </c>
      <c r="Y204">
        <f t="shared" si="14"/>
        <v>1.4736484377534276E-2</v>
      </c>
      <c r="Z204">
        <f t="shared" si="15"/>
        <v>1.4778741300836411E-2</v>
      </c>
    </row>
    <row r="205" spans="9:26" x14ac:dyDescent="0.25">
      <c r="I205">
        <v>198</v>
      </c>
      <c r="J205" s="18">
        <f t="shared" si="13"/>
        <v>32.340000000000089</v>
      </c>
      <c r="K205">
        <f>'motor analysis I requirements'!$U$12</f>
        <v>4.7121000000000004</v>
      </c>
      <c r="L205">
        <f t="shared" si="12"/>
        <v>5.6545200000000007</v>
      </c>
      <c r="Y205">
        <f t="shared" si="14"/>
        <v>1.4807560909497886E-2</v>
      </c>
      <c r="Z205">
        <f t="shared" si="15"/>
        <v>1.4876548122034736E-2</v>
      </c>
    </row>
    <row r="206" spans="9:26" x14ac:dyDescent="0.25">
      <c r="I206">
        <v>199</v>
      </c>
      <c r="J206" s="18">
        <f t="shared" si="13"/>
        <v>32.503333333333423</v>
      </c>
      <c r="K206">
        <f>'motor analysis I requirements'!$U$13</f>
        <v>4.7120999999999995</v>
      </c>
      <c r="L206">
        <f t="shared" si="12"/>
        <v>5.6545199999999989</v>
      </c>
      <c r="Y206">
        <f t="shared" si="14"/>
        <v>1.4878224035298624E-2</v>
      </c>
      <c r="Z206">
        <f t="shared" si="15"/>
        <v>1.4947211247835473E-2</v>
      </c>
    </row>
    <row r="207" spans="9:26" x14ac:dyDescent="0.25">
      <c r="I207">
        <v>200</v>
      </c>
      <c r="J207" s="18">
        <f t="shared" si="13"/>
        <v>32.666666666666757</v>
      </c>
      <c r="K207">
        <f>'motor analysis I requirements'!$U$66</f>
        <v>4.2</v>
      </c>
      <c r="L207">
        <f t="shared" si="12"/>
        <v>5.04</v>
      </c>
      <c r="Y207">
        <f t="shared" si="14"/>
        <v>1.4916249020560582E-2</v>
      </c>
      <c r="Z207">
        <f t="shared" si="15"/>
        <v>1.4971056291985009E-2</v>
      </c>
    </row>
    <row r="208" spans="9:26" x14ac:dyDescent="0.25">
      <c r="I208">
        <v>201</v>
      </c>
      <c r="J208" s="18">
        <f t="shared" si="13"/>
        <v>32.830000000000091</v>
      </c>
      <c r="K208">
        <f>'motor analysis I requirements'!$U$67</f>
        <v>4.2</v>
      </c>
      <c r="L208">
        <f t="shared" si="12"/>
        <v>5.04</v>
      </c>
      <c r="Y208">
        <f t="shared" si="14"/>
        <v>1.4954052839105255E-2</v>
      </c>
      <c r="Z208">
        <f t="shared" si="15"/>
        <v>1.5008860110529681E-2</v>
      </c>
    </row>
    <row r="209" spans="9:26" x14ac:dyDescent="0.25">
      <c r="I209">
        <v>202</v>
      </c>
      <c r="J209" s="18">
        <f t="shared" si="13"/>
        <v>32.993333333333425</v>
      </c>
      <c r="K209">
        <f>'motor analysis I requirements'!$U$122</f>
        <v>3.6879000000000035</v>
      </c>
      <c r="L209">
        <f t="shared" si="12"/>
        <v>4.4254800000000039</v>
      </c>
      <c r="Y209">
        <f t="shared" si="14"/>
        <v>1.4963113258856473E-2</v>
      </c>
      <c r="Z209">
        <f t="shared" si="15"/>
        <v>1.5005370182158608E-2</v>
      </c>
    </row>
    <row r="210" spans="9:26" x14ac:dyDescent="0.25">
      <c r="I210">
        <v>203</v>
      </c>
      <c r="J210" s="18">
        <f t="shared" si="13"/>
        <v>33.156666666666759</v>
      </c>
      <c r="K210">
        <f>'motor analysis I requirements'!$U$123</f>
        <v>3.6879000000000004</v>
      </c>
      <c r="L210">
        <f t="shared" si="12"/>
        <v>4.4254800000000003</v>
      </c>
      <c r="Y210">
        <f t="shared" si="14"/>
        <v>1.4972120980012812E-2</v>
      </c>
      <c r="Z210">
        <f t="shared" si="15"/>
        <v>1.5014377903314948E-2</v>
      </c>
    </row>
    <row r="211" spans="9:26" x14ac:dyDescent="0.25">
      <c r="I211">
        <v>204</v>
      </c>
      <c r="J211" s="18">
        <f t="shared" si="13"/>
        <v>33.320000000000093</v>
      </c>
      <c r="K211">
        <f>'motor analysis I requirements'!$U$12</f>
        <v>4.7121000000000004</v>
      </c>
      <c r="L211">
        <f t="shared" si="12"/>
        <v>5.6545200000000007</v>
      </c>
      <c r="Y211">
        <f t="shared" si="14"/>
        <v>1.5041826966439496E-2</v>
      </c>
      <c r="Z211">
        <f t="shared" si="15"/>
        <v>1.5110814178976346E-2</v>
      </c>
    </row>
    <row r="212" spans="9:26" x14ac:dyDescent="0.25">
      <c r="I212">
        <v>205</v>
      </c>
      <c r="J212" s="18">
        <f t="shared" si="13"/>
        <v>33.483333333333427</v>
      </c>
      <c r="K212">
        <f>'motor analysis I requirements'!$U$13</f>
        <v>4.7120999999999995</v>
      </c>
      <c r="L212">
        <f t="shared" si="12"/>
        <v>5.6545199999999989</v>
      </c>
      <c r="Y212">
        <f t="shared" si="14"/>
        <v>1.5111127518279237E-2</v>
      </c>
      <c r="Z212">
        <f t="shared" si="15"/>
        <v>1.5180114730816086E-2</v>
      </c>
    </row>
    <row r="213" spans="9:26" x14ac:dyDescent="0.25">
      <c r="I213">
        <v>206</v>
      </c>
      <c r="J213" s="18">
        <f t="shared" si="13"/>
        <v>33.646666666666761</v>
      </c>
      <c r="K213">
        <f>'motor analysis I requirements'!$U$66</f>
        <v>4.2</v>
      </c>
      <c r="L213">
        <f t="shared" si="12"/>
        <v>5.04</v>
      </c>
      <c r="Y213">
        <f t="shared" si="14"/>
        <v>1.5147797854790635E-2</v>
      </c>
      <c r="Z213">
        <f t="shared" si="15"/>
        <v>1.5202605126215062E-2</v>
      </c>
    </row>
    <row r="214" spans="9:26" x14ac:dyDescent="0.25">
      <c r="I214">
        <v>207</v>
      </c>
      <c r="J214" s="18">
        <f t="shared" si="13"/>
        <v>33.810000000000095</v>
      </c>
      <c r="K214">
        <f>'motor analysis I requirements'!$U$67</f>
        <v>4.2</v>
      </c>
      <c r="L214">
        <f t="shared" si="12"/>
        <v>5.04</v>
      </c>
      <c r="Y214">
        <f t="shared" si="14"/>
        <v>1.5184254903699367E-2</v>
      </c>
      <c r="Z214">
        <f t="shared" si="15"/>
        <v>1.5239062175123793E-2</v>
      </c>
    </row>
    <row r="215" spans="9:26" x14ac:dyDescent="0.25">
      <c r="I215">
        <v>208</v>
      </c>
      <c r="J215" s="18">
        <f t="shared" si="13"/>
        <v>33.973333333333429</v>
      </c>
      <c r="K215">
        <f>'motor analysis I requirements'!$U$122</f>
        <v>3.6879000000000035</v>
      </c>
      <c r="L215">
        <f t="shared" si="12"/>
        <v>4.4254800000000039</v>
      </c>
      <c r="Y215">
        <f t="shared" si="14"/>
        <v>1.5191976387101553E-2</v>
      </c>
      <c r="Z215">
        <f t="shared" si="15"/>
        <v>1.5234233310403689E-2</v>
      </c>
    </row>
    <row r="216" spans="9:26" x14ac:dyDescent="0.25">
      <c r="I216">
        <v>209</v>
      </c>
      <c r="J216" s="18">
        <f t="shared" si="13"/>
        <v>34.136666666666763</v>
      </c>
      <c r="K216">
        <f>'motor analysis I requirements'!$U$123</f>
        <v>3.6879000000000004</v>
      </c>
      <c r="L216">
        <f t="shared" si="12"/>
        <v>4.4254800000000003</v>
      </c>
      <c r="Y216">
        <f t="shared" si="14"/>
        <v>1.5199652959634614E-2</v>
      </c>
      <c r="Z216">
        <f t="shared" si="15"/>
        <v>1.5241909882936749E-2</v>
      </c>
    </row>
    <row r="217" spans="9:26" x14ac:dyDescent="0.25">
      <c r="I217">
        <v>210</v>
      </c>
      <c r="J217" s="18">
        <f t="shared" si="13"/>
        <v>34.300000000000097</v>
      </c>
      <c r="K217">
        <f>'motor analysis I requirements'!$U$12</f>
        <v>4.7121000000000004</v>
      </c>
      <c r="L217">
        <f t="shared" si="12"/>
        <v>5.6545200000000007</v>
      </c>
      <c r="Y217">
        <f t="shared" si="14"/>
        <v>1.5268035539867615E-2</v>
      </c>
      <c r="Z217">
        <f t="shared" si="15"/>
        <v>1.5337022752404466E-2</v>
      </c>
    </row>
    <row r="218" spans="9:26" x14ac:dyDescent="0.25">
      <c r="I218">
        <v>211</v>
      </c>
      <c r="J218" s="18">
        <f t="shared" si="13"/>
        <v>34.463333333333431</v>
      </c>
      <c r="K218">
        <f>'motor analysis I requirements'!$U$13</f>
        <v>4.7120999999999995</v>
      </c>
      <c r="L218">
        <f t="shared" si="12"/>
        <v>5.6545199999999989</v>
      </c>
      <c r="Y218">
        <f t="shared" si="14"/>
        <v>1.533602038291057E-2</v>
      </c>
      <c r="Z218">
        <f t="shared" si="15"/>
        <v>1.5405007595447419E-2</v>
      </c>
    </row>
    <row r="219" spans="9:26" x14ac:dyDescent="0.25">
      <c r="I219">
        <v>212</v>
      </c>
      <c r="J219" s="18">
        <f t="shared" si="13"/>
        <v>34.626666666666765</v>
      </c>
      <c r="K219">
        <f>'motor analysis I requirements'!$U$66</f>
        <v>4.2</v>
      </c>
      <c r="L219">
        <f t="shared" si="12"/>
        <v>5.04</v>
      </c>
      <c r="Y219">
        <f t="shared" si="14"/>
        <v>1.5371382663251302E-2</v>
      </c>
      <c r="Z219">
        <f t="shared" si="15"/>
        <v>1.5426189934675729E-2</v>
      </c>
    </row>
    <row r="220" spans="9:26" x14ac:dyDescent="0.25">
      <c r="I220">
        <v>213</v>
      </c>
      <c r="J220" s="18">
        <f t="shared" si="13"/>
        <v>34.790000000000099</v>
      </c>
      <c r="K220">
        <f>'motor analysis I requirements'!$U$67</f>
        <v>4.2</v>
      </c>
      <c r="L220">
        <f t="shared" si="12"/>
        <v>5.04</v>
      </c>
      <c r="Y220">
        <f t="shared" si="14"/>
        <v>1.5406539264105117E-2</v>
      </c>
      <c r="Z220">
        <f t="shared" si="15"/>
        <v>1.5461346535529543E-2</v>
      </c>
    </row>
    <row r="221" spans="9:26" x14ac:dyDescent="0.25">
      <c r="I221">
        <v>214</v>
      </c>
      <c r="J221" s="18">
        <f t="shared" si="13"/>
        <v>34.953333333333433</v>
      </c>
      <c r="K221">
        <f>'motor analysis I requirements'!$U$122</f>
        <v>3.6879000000000035</v>
      </c>
      <c r="L221">
        <f t="shared" si="12"/>
        <v>4.4254800000000039</v>
      </c>
      <c r="Y221">
        <f t="shared" si="14"/>
        <v>1.5412967863316656E-2</v>
      </c>
      <c r="Z221">
        <f t="shared" si="15"/>
        <v>1.5455224786618791E-2</v>
      </c>
    </row>
    <row r="222" spans="9:26" x14ac:dyDescent="0.25">
      <c r="I222">
        <v>215</v>
      </c>
      <c r="J222" s="18">
        <f t="shared" si="13"/>
        <v>35.116666666666767</v>
      </c>
      <c r="K222">
        <f>'motor analysis I requirements'!$U$123</f>
        <v>3.6879000000000004</v>
      </c>
      <c r="L222">
        <f t="shared" si="12"/>
        <v>4.4254800000000003</v>
      </c>
      <c r="Y222">
        <f t="shared" si="14"/>
        <v>1.5419359071529234E-2</v>
      </c>
      <c r="Z222">
        <f t="shared" si="15"/>
        <v>1.546161599483137E-2</v>
      </c>
    </row>
    <row r="223" spans="9:26" x14ac:dyDescent="0.25">
      <c r="I223">
        <v>216</v>
      </c>
      <c r="J223" s="18">
        <f t="shared" si="13"/>
        <v>35.280000000000101</v>
      </c>
      <c r="K223">
        <f>'motor analysis I requirements'!$U$12</f>
        <v>4.7121000000000004</v>
      </c>
      <c r="L223">
        <f t="shared" si="12"/>
        <v>5.6545200000000007</v>
      </c>
      <c r="Y223">
        <f t="shared" si="14"/>
        <v>1.5486463763573705E-2</v>
      </c>
      <c r="Z223">
        <f t="shared" si="15"/>
        <v>1.5555450976110555E-2</v>
      </c>
    </row>
    <row r="224" spans="9:26" x14ac:dyDescent="0.25">
      <c r="I224">
        <v>217</v>
      </c>
      <c r="J224" s="18">
        <f t="shared" si="13"/>
        <v>35.443333333333435</v>
      </c>
      <c r="K224">
        <f>'motor analysis I requirements'!$U$13</f>
        <v>4.7120999999999995</v>
      </c>
      <c r="L224">
        <f t="shared" si="12"/>
        <v>5.6545199999999989</v>
      </c>
      <c r="Y224">
        <f t="shared" si="14"/>
        <v>1.5553178151076262E-2</v>
      </c>
      <c r="Z224">
        <f t="shared" si="15"/>
        <v>1.562216536361311E-2</v>
      </c>
    </row>
    <row r="225" spans="9:26" x14ac:dyDescent="0.25">
      <c r="I225">
        <v>218</v>
      </c>
      <c r="J225" s="18">
        <f t="shared" si="13"/>
        <v>35.606666666666769</v>
      </c>
      <c r="K225">
        <f>'motor analysis I requirements'!$U$66</f>
        <v>4.2</v>
      </c>
      <c r="L225">
        <f t="shared" si="12"/>
        <v>5.04</v>
      </c>
      <c r="Y225">
        <f t="shared" si="14"/>
        <v>1.5587277365293828E-2</v>
      </c>
      <c r="Z225">
        <f t="shared" si="15"/>
        <v>1.5642084636718255E-2</v>
      </c>
    </row>
    <row r="226" spans="9:26" x14ac:dyDescent="0.25">
      <c r="I226">
        <v>219</v>
      </c>
      <c r="J226" s="18">
        <f t="shared" si="13"/>
        <v>35.770000000000103</v>
      </c>
      <c r="K226">
        <f>'motor analysis I requirements'!$U$67</f>
        <v>4.2</v>
      </c>
      <c r="L226">
        <f t="shared" si="12"/>
        <v>5.04</v>
      </c>
      <c r="Y226">
        <f t="shared" si="14"/>
        <v>1.5621178246462255E-2</v>
      </c>
      <c r="Z226">
        <f t="shared" si="15"/>
        <v>1.5675985517886681E-2</v>
      </c>
    </row>
    <row r="227" spans="9:26" x14ac:dyDescent="0.25">
      <c r="I227">
        <v>220</v>
      </c>
      <c r="J227" s="18">
        <f t="shared" si="13"/>
        <v>35.933333333333437</v>
      </c>
      <c r="K227">
        <f>'motor analysis I requirements'!$U$122</f>
        <v>3.6879000000000035</v>
      </c>
      <c r="L227">
        <f t="shared" si="12"/>
        <v>4.4254800000000039</v>
      </c>
      <c r="Y227">
        <f t="shared" si="14"/>
        <v>1.5626358429696709E-2</v>
      </c>
      <c r="Z227">
        <f t="shared" si="15"/>
        <v>1.5668615352998846E-2</v>
      </c>
    </row>
    <row r="228" spans="9:26" x14ac:dyDescent="0.25">
      <c r="I228">
        <v>221</v>
      </c>
      <c r="J228" s="18">
        <f t="shared" si="13"/>
        <v>36.096666666666771</v>
      </c>
      <c r="K228">
        <f>'motor analysis I requirements'!$U$123</f>
        <v>3.6879000000000004</v>
      </c>
      <c r="L228">
        <f t="shared" si="12"/>
        <v>4.4254800000000003</v>
      </c>
      <c r="Y228">
        <f t="shared" si="14"/>
        <v>1.5631508483159567E-2</v>
      </c>
      <c r="Z228">
        <f t="shared" si="15"/>
        <v>1.5673765406461704E-2</v>
      </c>
    </row>
    <row r="229" spans="9:26" x14ac:dyDescent="0.25">
      <c r="I229">
        <v>222</v>
      </c>
      <c r="J229" s="18">
        <f t="shared" si="13"/>
        <v>36.260000000000105</v>
      </c>
      <c r="K229">
        <f>'motor analysis I requirements'!$U$12</f>
        <v>4.7121000000000004</v>
      </c>
      <c r="L229">
        <f t="shared" si="12"/>
        <v>5.6545200000000007</v>
      </c>
      <c r="Y229">
        <f t="shared" si="14"/>
        <v>1.5697379239447824E-2</v>
      </c>
      <c r="Z229">
        <f t="shared" si="15"/>
        <v>1.5766366451984672E-2</v>
      </c>
    </row>
    <row r="230" spans="9:26" x14ac:dyDescent="0.25">
      <c r="I230">
        <v>223</v>
      </c>
      <c r="J230" s="18">
        <f t="shared" si="13"/>
        <v>36.423333333333439</v>
      </c>
      <c r="K230">
        <f>'motor analysis I requirements'!$U$13</f>
        <v>4.7120999999999995</v>
      </c>
      <c r="L230">
        <f t="shared" si="12"/>
        <v>5.6545199999999989</v>
      </c>
      <c r="Y230">
        <f t="shared" si="14"/>
        <v>1.5762866868199461E-2</v>
      </c>
      <c r="Z230">
        <f t="shared" si="15"/>
        <v>1.5831854080736309E-2</v>
      </c>
    </row>
    <row r="231" spans="9:26" x14ac:dyDescent="0.25">
      <c r="I231">
        <v>224</v>
      </c>
      <c r="J231" s="18">
        <f t="shared" si="13"/>
        <v>36.586666666666773</v>
      </c>
      <c r="K231">
        <f>'motor analysis I requirements'!$U$66</f>
        <v>4.2</v>
      </c>
      <c r="L231">
        <f t="shared" si="12"/>
        <v>5.04</v>
      </c>
      <c r="Y231">
        <f t="shared" si="14"/>
        <v>1.5795746458927406E-2</v>
      </c>
      <c r="Z231">
        <f t="shared" si="15"/>
        <v>1.5850553730351834E-2</v>
      </c>
    </row>
    <row r="232" spans="9:26" x14ac:dyDescent="0.25">
      <c r="I232">
        <v>225</v>
      </c>
      <c r="J232" s="18">
        <f t="shared" si="13"/>
        <v>36.750000000000107</v>
      </c>
      <c r="K232">
        <f>'motor analysis I requirements'!$U$67</f>
        <v>4.2</v>
      </c>
      <c r="L232">
        <f t="shared" si="12"/>
        <v>5.04</v>
      </c>
      <c r="Y232">
        <f t="shared" si="14"/>
        <v>1.5828434810366318E-2</v>
      </c>
      <c r="Z232">
        <f t="shared" si="15"/>
        <v>1.5883242081790747E-2</v>
      </c>
    </row>
    <row r="233" spans="9:26" x14ac:dyDescent="0.25">
      <c r="I233">
        <v>226</v>
      </c>
      <c r="J233" s="18">
        <f t="shared" si="13"/>
        <v>36.913333333333441</v>
      </c>
      <c r="K233">
        <f>'motor analysis I requirements'!$U$122</f>
        <v>3.6879000000000035</v>
      </c>
      <c r="L233">
        <f t="shared" si="12"/>
        <v>4.4254800000000039</v>
      </c>
      <c r="Y233">
        <f t="shared" si="14"/>
        <v>1.5832409516371555E-2</v>
      </c>
      <c r="Z233">
        <f t="shared" si="15"/>
        <v>1.5874666439673692E-2</v>
      </c>
    </row>
    <row r="234" spans="9:26" x14ac:dyDescent="0.25">
      <c r="I234">
        <v>227</v>
      </c>
      <c r="J234" s="18">
        <f t="shared" si="13"/>
        <v>37.076666666666775</v>
      </c>
      <c r="K234">
        <f>'motor analysis I requirements'!$U$123</f>
        <v>3.6879000000000004</v>
      </c>
      <c r="L234">
        <f t="shared" si="12"/>
        <v>4.4254800000000003</v>
      </c>
      <c r="Y234">
        <f t="shared" si="14"/>
        <v>1.5836361104085667E-2</v>
      </c>
      <c r="Z234">
        <f t="shared" si="15"/>
        <v>1.5878618027387804E-2</v>
      </c>
    </row>
    <row r="235" spans="9:26" x14ac:dyDescent="0.25">
      <c r="I235">
        <v>228</v>
      </c>
      <c r="J235" s="18">
        <f t="shared" si="13"/>
        <v>37.240000000000109</v>
      </c>
      <c r="K235">
        <f>'motor analysis I requirements'!$U$12</f>
        <v>4.7121000000000004</v>
      </c>
      <c r="L235">
        <f t="shared" si="12"/>
        <v>5.6545200000000007</v>
      </c>
      <c r="Y235">
        <f t="shared" si="14"/>
        <v>1.5901040365324408E-2</v>
      </c>
      <c r="Z235">
        <f t="shared" si="15"/>
        <v>1.5970027577861257E-2</v>
      </c>
    </row>
    <row r="236" spans="9:26" x14ac:dyDescent="0.25">
      <c r="I236">
        <v>229</v>
      </c>
      <c r="J236" s="18">
        <f t="shared" si="13"/>
        <v>37.403333333333443</v>
      </c>
      <c r="K236">
        <f>'motor analysis I requirements'!$U$13</f>
        <v>4.7120999999999995</v>
      </c>
      <c r="L236">
        <f t="shared" si="12"/>
        <v>5.6545199999999989</v>
      </c>
      <c r="Y236">
        <f t="shared" si="14"/>
        <v>1.5965343429181714E-2</v>
      </c>
      <c r="Z236">
        <f t="shared" si="15"/>
        <v>1.6034330641718563E-2</v>
      </c>
    </row>
    <row r="237" spans="9:26" x14ac:dyDescent="0.25">
      <c r="I237">
        <v>230</v>
      </c>
      <c r="J237" s="18">
        <f t="shared" si="13"/>
        <v>37.566666666666777</v>
      </c>
      <c r="K237">
        <f>'motor analysis I requirements'!$U$66</f>
        <v>4.2</v>
      </c>
      <c r="L237">
        <f t="shared" si="12"/>
        <v>5.04</v>
      </c>
      <c r="Y237">
        <f t="shared" si="14"/>
        <v>1.5997045344862289E-2</v>
      </c>
      <c r="Z237">
        <f t="shared" si="15"/>
        <v>1.6051852616286718E-2</v>
      </c>
    </row>
    <row r="238" spans="9:26" x14ac:dyDescent="0.25">
      <c r="I238">
        <v>231</v>
      </c>
      <c r="J238" s="18">
        <f t="shared" si="13"/>
        <v>37.730000000000111</v>
      </c>
      <c r="K238">
        <f>'motor analysis I requirements'!$U$67</f>
        <v>4.2</v>
      </c>
      <c r="L238">
        <f t="shared" si="12"/>
        <v>5.04</v>
      </c>
      <c r="Y238">
        <f t="shared" si="14"/>
        <v>1.6028562871027011E-2</v>
      </c>
      <c r="Z238">
        <f t="shared" si="15"/>
        <v>1.6083370142451439E-2</v>
      </c>
    </row>
    <row r="239" spans="9:26" x14ac:dyDescent="0.25">
      <c r="I239">
        <v>232</v>
      </c>
      <c r="J239" s="18">
        <f t="shared" si="13"/>
        <v>37.893333333333445</v>
      </c>
      <c r="K239">
        <f>'motor analysis I requirements'!$U$122</f>
        <v>3.6879000000000035</v>
      </c>
      <c r="L239">
        <f t="shared" si="12"/>
        <v>4.4254800000000039</v>
      </c>
      <c r="Y239">
        <f t="shared" si="14"/>
        <v>1.6031373561690546E-2</v>
      </c>
      <c r="Z239">
        <f t="shared" si="15"/>
        <v>1.6073630484992683E-2</v>
      </c>
    </row>
    <row r="240" spans="9:26" x14ac:dyDescent="0.25">
      <c r="I240">
        <v>233</v>
      </c>
      <c r="J240" s="18">
        <f t="shared" si="13"/>
        <v>38.056666666666779</v>
      </c>
      <c r="K240">
        <f>'motor analysis I requirements'!$U$123</f>
        <v>3.6879000000000004</v>
      </c>
      <c r="L240">
        <f t="shared" si="12"/>
        <v>4.4254800000000003</v>
      </c>
      <c r="Y240">
        <f t="shared" si="14"/>
        <v>1.6034167904386474E-2</v>
      </c>
      <c r="Z240">
        <f t="shared" si="15"/>
        <v>1.6076424827688611E-2</v>
      </c>
    </row>
    <row r="241" spans="9:26" x14ac:dyDescent="0.25">
      <c r="I241">
        <v>234</v>
      </c>
      <c r="J241" s="18">
        <f t="shared" si="13"/>
        <v>38.220000000000113</v>
      </c>
      <c r="K241">
        <f>'motor analysis I requirements'!$U$12</f>
        <v>4.7121000000000004</v>
      </c>
      <c r="L241">
        <f t="shared" si="12"/>
        <v>5.6545200000000007</v>
      </c>
      <c r="Y241">
        <f t="shared" si="14"/>
        <v>1.6097696651551956E-2</v>
      </c>
      <c r="Z241">
        <f t="shared" si="15"/>
        <v>1.6166683864088805E-2</v>
      </c>
    </row>
    <row r="242" spans="9:26" x14ac:dyDescent="0.25">
      <c r="I242">
        <v>235</v>
      </c>
      <c r="J242" s="18">
        <f t="shared" si="13"/>
        <v>38.383333333333447</v>
      </c>
      <c r="K242">
        <f>'motor analysis I requirements'!$U$13</f>
        <v>4.7120999999999995</v>
      </c>
      <c r="L242">
        <f t="shared" si="12"/>
        <v>5.6545199999999989</v>
      </c>
      <c r="Y242">
        <f t="shared" si="14"/>
        <v>1.6160855893131387E-2</v>
      </c>
      <c r="Z242">
        <f t="shared" si="15"/>
        <v>1.6229843105668235E-2</v>
      </c>
    </row>
    <row r="243" spans="9:26" x14ac:dyDescent="0.25">
      <c r="I243">
        <v>236</v>
      </c>
      <c r="J243" s="18">
        <f t="shared" si="13"/>
        <v>38.546666666666781</v>
      </c>
      <c r="K243">
        <f>'motor analysis I requirements'!$U$66</f>
        <v>4.2</v>
      </c>
      <c r="L243">
        <f t="shared" si="12"/>
        <v>5.04</v>
      </c>
      <c r="Y243">
        <f t="shared" si="14"/>
        <v>1.6191420639407626E-2</v>
      </c>
      <c r="Z243">
        <f t="shared" si="15"/>
        <v>1.6246227910832054E-2</v>
      </c>
    </row>
    <row r="244" spans="9:26" x14ac:dyDescent="0.25">
      <c r="I244">
        <v>237</v>
      </c>
      <c r="J244" s="18">
        <f t="shared" si="13"/>
        <v>38.710000000000115</v>
      </c>
      <c r="K244">
        <f>'motor analysis I requirements'!$U$67</f>
        <v>4.2</v>
      </c>
      <c r="L244">
        <f t="shared" si="12"/>
        <v>5.04</v>
      </c>
      <c r="Y244">
        <f t="shared" si="14"/>
        <v>1.6221807610346098E-2</v>
      </c>
      <c r="Z244">
        <f t="shared" si="15"/>
        <v>1.6276614881770526E-2</v>
      </c>
    </row>
    <row r="245" spans="9:26" x14ac:dyDescent="0.25">
      <c r="I245">
        <v>238</v>
      </c>
      <c r="J245" s="18">
        <f t="shared" si="13"/>
        <v>38.873333333333449</v>
      </c>
      <c r="K245">
        <f>'motor analysis I requirements'!$U$122</f>
        <v>3.6879000000000035</v>
      </c>
      <c r="L245">
        <f t="shared" si="12"/>
        <v>4.4254800000000039</v>
      </c>
      <c r="Y245">
        <f t="shared" si="14"/>
        <v>1.6223494321491075E-2</v>
      </c>
      <c r="Z245">
        <f t="shared" si="15"/>
        <v>1.6265751244793212E-2</v>
      </c>
    </row>
    <row r="246" spans="9:26" x14ac:dyDescent="0.25">
      <c r="I246">
        <v>239</v>
      </c>
      <c r="J246" s="18">
        <f t="shared" si="13"/>
        <v>39.036666666666783</v>
      </c>
      <c r="K246">
        <f>'motor analysis I requirements'!$U$123</f>
        <v>3.6879000000000004</v>
      </c>
      <c r="L246">
        <f t="shared" si="12"/>
        <v>4.4254800000000003</v>
      </c>
      <c r="Y246">
        <f t="shared" si="14"/>
        <v>1.6225171222129502E-2</v>
      </c>
      <c r="Z246">
        <f t="shared" si="15"/>
        <v>1.6267428145431639E-2</v>
      </c>
    </row>
    <row r="247" spans="9:26" x14ac:dyDescent="0.25">
      <c r="I247">
        <v>240</v>
      </c>
      <c r="J247" s="18">
        <f t="shared" si="13"/>
        <v>39.200000000000117</v>
      </c>
      <c r="K247">
        <f>'motor analysis I requirements'!$U$12</f>
        <v>4.7121000000000004</v>
      </c>
      <c r="L247">
        <f t="shared" si="12"/>
        <v>5.6545200000000007</v>
      </c>
      <c r="Y247">
        <f t="shared" si="14"/>
        <v>1.6287589026674369E-2</v>
      </c>
      <c r="Z247">
        <f t="shared" si="15"/>
        <v>1.6356576239211218E-2</v>
      </c>
    </row>
    <row r="248" spans="9:26" x14ac:dyDescent="0.25">
      <c r="I248">
        <v>241</v>
      </c>
      <c r="J248" s="18">
        <f t="shared" si="13"/>
        <v>39.363333333333451</v>
      </c>
      <c r="K248">
        <f>'motor analysis I requirements'!$U$13</f>
        <v>4.7120999999999995</v>
      </c>
      <c r="L248">
        <f t="shared" si="12"/>
        <v>5.6545199999999989</v>
      </c>
      <c r="Y248">
        <f t="shared" si="14"/>
        <v>1.6349643787267047E-2</v>
      </c>
      <c r="Z248">
        <f t="shared" si="15"/>
        <v>1.6418630999803896E-2</v>
      </c>
    </row>
    <row r="249" spans="9:26" x14ac:dyDescent="0.25">
      <c r="I249">
        <v>242</v>
      </c>
      <c r="J249" s="18">
        <f t="shared" si="13"/>
        <v>39.526666666666785</v>
      </c>
      <c r="K249">
        <f>'motor analysis I requirements'!$U$66</f>
        <v>4.2</v>
      </c>
      <c r="L249">
        <f t="shared" si="12"/>
        <v>5.04</v>
      </c>
      <c r="Y249">
        <f t="shared" si="14"/>
        <v>1.6379110476607263E-2</v>
      </c>
      <c r="Z249">
        <f t="shared" si="15"/>
        <v>1.6433917748031691E-2</v>
      </c>
    </row>
    <row r="250" spans="9:26" x14ac:dyDescent="0.25">
      <c r="I250">
        <v>243</v>
      </c>
      <c r="J250" s="18">
        <f t="shared" si="13"/>
        <v>39.690000000000119</v>
      </c>
      <c r="K250">
        <f>'motor analysis I requirements'!$U$67</f>
        <v>4.2</v>
      </c>
      <c r="L250">
        <f t="shared" si="12"/>
        <v>5.04</v>
      </c>
      <c r="Y250">
        <f t="shared" si="14"/>
        <v>1.6408405777295892E-2</v>
      </c>
      <c r="Z250">
        <f t="shared" si="15"/>
        <v>1.646321304872032E-2</v>
      </c>
    </row>
    <row r="251" spans="9:26" x14ac:dyDescent="0.25">
      <c r="I251">
        <v>244</v>
      </c>
      <c r="J251" s="18">
        <f t="shared" si="13"/>
        <v>39.853333333333453</v>
      </c>
      <c r="K251">
        <f>'motor analysis I requirements'!$U$122</f>
        <v>3.6879000000000035</v>
      </c>
      <c r="L251">
        <f t="shared" si="12"/>
        <v>4.4254800000000039</v>
      </c>
      <c r="Y251">
        <f t="shared" si="14"/>
        <v>1.6409007167729989E-2</v>
      </c>
      <c r="Z251">
        <f t="shared" si="15"/>
        <v>1.6451264091032126E-2</v>
      </c>
    </row>
    <row r="252" spans="9:26" x14ac:dyDescent="0.25">
      <c r="I252">
        <v>245</v>
      </c>
      <c r="J252" s="18">
        <f t="shared" si="13"/>
        <v>40.016666666666787</v>
      </c>
      <c r="K252">
        <f>'motor analysis I requirements'!$U$123</f>
        <v>3.6879000000000004</v>
      </c>
      <c r="L252">
        <f t="shared" si="12"/>
        <v>4.4254800000000003</v>
      </c>
      <c r="Y252">
        <f t="shared" si="14"/>
        <v>1.6409605060265342E-2</v>
      </c>
      <c r="Z252">
        <f t="shared" si="15"/>
        <v>1.6451861983567479E-2</v>
      </c>
    </row>
    <row r="253" spans="9:26" x14ac:dyDescent="0.25">
      <c r="I253">
        <v>246</v>
      </c>
      <c r="J253" s="18">
        <f t="shared" si="13"/>
        <v>40.180000000000121</v>
      </c>
      <c r="K253">
        <f>'motor analysis I requirements'!$U$12</f>
        <v>4.7121000000000004</v>
      </c>
      <c r="L253">
        <f t="shared" si="12"/>
        <v>5.6545200000000007</v>
      </c>
      <c r="Y253">
        <f t="shared" si="14"/>
        <v>1.647095013259859E-2</v>
      </c>
      <c r="Z253">
        <f t="shared" si="15"/>
        <v>1.6539937345135439E-2</v>
      </c>
    </row>
    <row r="254" spans="9:26" x14ac:dyDescent="0.25">
      <c r="I254">
        <v>247</v>
      </c>
      <c r="J254" s="18">
        <f t="shared" si="13"/>
        <v>40.343333333333455</v>
      </c>
      <c r="K254">
        <f>'motor analysis I requirements'!$U$13</f>
        <v>4.7120999999999995</v>
      </c>
      <c r="L254">
        <f t="shared" si="12"/>
        <v>5.6545199999999989</v>
      </c>
      <c r="Y254">
        <f t="shared" si="14"/>
        <v>1.6531938400368307E-2</v>
      </c>
      <c r="Z254">
        <f t="shared" si="15"/>
        <v>1.6600925612905156E-2</v>
      </c>
    </row>
    <row r="255" spans="9:26" x14ac:dyDescent="0.25">
      <c r="I255">
        <v>248</v>
      </c>
      <c r="J255" s="18">
        <f t="shared" si="13"/>
        <v>40.506666666666789</v>
      </c>
      <c r="K255">
        <f>'motor analysis I requirements'!$U$66</f>
        <v>4.2</v>
      </c>
      <c r="L255">
        <f t="shared" si="12"/>
        <v>5.04</v>
      </c>
      <c r="Y255">
        <f t="shared" si="14"/>
        <v>1.6560344799983737E-2</v>
      </c>
      <c r="Z255">
        <f t="shared" si="15"/>
        <v>1.6615152071408165E-2</v>
      </c>
    </row>
    <row r="256" spans="9:26" x14ac:dyDescent="0.25">
      <c r="I256">
        <v>249</v>
      </c>
      <c r="J256" s="18">
        <f t="shared" si="13"/>
        <v>40.670000000000122</v>
      </c>
      <c r="K256">
        <f>'motor analysis I requirements'!$U$67</f>
        <v>4.2</v>
      </c>
      <c r="L256">
        <f t="shared" si="12"/>
        <v>5.04</v>
      </c>
      <c r="Y256">
        <f t="shared" si="14"/>
        <v>1.6588585977966346E-2</v>
      </c>
      <c r="Z256">
        <f t="shared" si="15"/>
        <v>1.6643393249390775E-2</v>
      </c>
    </row>
    <row r="257" spans="9:26" x14ac:dyDescent="0.25">
      <c r="I257">
        <v>250</v>
      </c>
      <c r="J257" s="18">
        <f t="shared" si="13"/>
        <v>40.833333333333456</v>
      </c>
      <c r="K257">
        <f>'motor analysis I requirements'!$U$122</f>
        <v>3.6879000000000035</v>
      </c>
      <c r="L257">
        <f t="shared" si="12"/>
        <v>4.4254800000000039</v>
      </c>
      <c r="Y257">
        <f t="shared" si="14"/>
        <v>1.6588139376843638E-2</v>
      </c>
      <c r="Z257">
        <f t="shared" si="15"/>
        <v>1.6630396300145775E-2</v>
      </c>
    </row>
    <row r="258" spans="9:26" x14ac:dyDescent="0.25">
      <c r="I258">
        <v>251</v>
      </c>
      <c r="J258" s="18">
        <f t="shared" si="13"/>
        <v>40.99666666666679</v>
      </c>
      <c r="K258">
        <f>'motor analysis I requirements'!$U$123</f>
        <v>3.6879000000000004</v>
      </c>
      <c r="L258">
        <f t="shared" si="12"/>
        <v>4.4254800000000003</v>
      </c>
      <c r="Y258">
        <f t="shared" si="14"/>
        <v>1.6587695373310479E-2</v>
      </c>
      <c r="Z258">
        <f t="shared" si="15"/>
        <v>1.6629952296612616E-2</v>
      </c>
    </row>
    <row r="259" spans="9:26" x14ac:dyDescent="0.25">
      <c r="I259">
        <v>252</v>
      </c>
      <c r="J259" s="18">
        <f t="shared" si="13"/>
        <v>41.160000000000124</v>
      </c>
      <c r="K259">
        <f>'motor analysis I requirements'!$U$12</f>
        <v>4.7121000000000004</v>
      </c>
      <c r="L259">
        <f t="shared" si="12"/>
        <v>5.6545200000000007</v>
      </c>
      <c r="Y259">
        <f t="shared" si="14"/>
        <v>1.6648004609609992E-2</v>
      </c>
      <c r="Z259">
        <f t="shared" si="15"/>
        <v>1.6716991822146841E-2</v>
      </c>
    </row>
    <row r="260" spans="9:26" x14ac:dyDescent="0.25">
      <c r="I260">
        <v>253</v>
      </c>
      <c r="J260" s="18">
        <f t="shared" si="13"/>
        <v>41.323333333333458</v>
      </c>
      <c r="K260">
        <f>'motor analysis I requirements'!$U$13</f>
        <v>4.7120999999999995</v>
      </c>
      <c r="L260">
        <f t="shared" si="12"/>
        <v>5.6545199999999989</v>
      </c>
      <c r="Y260">
        <f t="shared" si="14"/>
        <v>1.6707963066133459E-2</v>
      </c>
      <c r="Z260">
        <f t="shared" si="15"/>
        <v>1.6776950278670308E-2</v>
      </c>
    </row>
    <row r="261" spans="9:26" x14ac:dyDescent="0.25">
      <c r="I261">
        <v>254</v>
      </c>
      <c r="J261" s="18">
        <f t="shared" si="13"/>
        <v>41.486666666666792</v>
      </c>
      <c r="K261">
        <f>'motor analysis I requirements'!$U$66</f>
        <v>4.2</v>
      </c>
      <c r="L261">
        <f t="shared" si="12"/>
        <v>5.04</v>
      </c>
      <c r="Y261">
        <f t="shared" si="14"/>
        <v>1.6735345644247831E-2</v>
      </c>
      <c r="Z261">
        <f t="shared" si="15"/>
        <v>1.6790152915672259E-2</v>
      </c>
    </row>
    <row r="262" spans="9:26" x14ac:dyDescent="0.25">
      <c r="I262">
        <v>255</v>
      </c>
      <c r="J262" s="18">
        <f t="shared" si="13"/>
        <v>41.650000000000126</v>
      </c>
      <c r="K262">
        <f>'motor analysis I requirements'!$U$67</f>
        <v>4.2</v>
      </c>
      <c r="L262">
        <f t="shared" si="12"/>
        <v>5.04</v>
      </c>
      <c r="Y262">
        <f t="shared" si="14"/>
        <v>1.676256895563611E-2</v>
      </c>
      <c r="Z262">
        <f t="shared" si="15"/>
        <v>1.6817376227060539E-2</v>
      </c>
    </row>
    <row r="263" spans="9:26" x14ac:dyDescent="0.25">
      <c r="I263">
        <v>256</v>
      </c>
      <c r="J263" s="18">
        <f t="shared" si="13"/>
        <v>41.81333333333346</v>
      </c>
      <c r="K263">
        <f>'motor analysis I requirements'!$U$122</f>
        <v>3.6879000000000035</v>
      </c>
      <c r="L263">
        <f t="shared" si="12"/>
        <v>4.4254800000000039</v>
      </c>
      <c r="Y263">
        <f t="shared" si="14"/>
        <v>1.676111040818996E-2</v>
      </c>
      <c r="Z263">
        <f t="shared" si="15"/>
        <v>1.6803367331492097E-2</v>
      </c>
    </row>
    <row r="264" spans="9:26" x14ac:dyDescent="0.25">
      <c r="I264">
        <v>257</v>
      </c>
      <c r="J264" s="18">
        <f t="shared" si="13"/>
        <v>41.976666666666794</v>
      </c>
      <c r="K264">
        <f>'motor analysis I requirements'!$U$123</f>
        <v>3.6879000000000004</v>
      </c>
      <c r="L264">
        <f t="shared" ref="L264:L327" si="16">K264*(1+$L$5)</f>
        <v>4.4254800000000003</v>
      </c>
      <c r="Y264">
        <f t="shared" si="14"/>
        <v>1.6759660344169865E-2</v>
      </c>
      <c r="Z264">
        <f t="shared" si="15"/>
        <v>1.6801917267472002E-2</v>
      </c>
    </row>
    <row r="265" spans="9:26" x14ac:dyDescent="0.25">
      <c r="I265">
        <v>258</v>
      </c>
      <c r="J265" s="18">
        <f t="shared" ref="J265:J328" si="17">J264+0.5/150*49</f>
        <v>42.140000000000128</v>
      </c>
      <c r="K265">
        <f>'motor analysis I requirements'!$U$12</f>
        <v>4.7121000000000004</v>
      </c>
      <c r="L265">
        <f t="shared" si="16"/>
        <v>5.6545200000000007</v>
      </c>
      <c r="Y265">
        <f t="shared" ref="Y265:Y328" si="18">((K265/$T$13)^2)*(1-EXP(-(J265-J264)/$T$20)) + Y264*EXP(-(J265-J264)/$T$20)</f>
        <v>1.6818969371584853E-2</v>
      </c>
      <c r="Z265">
        <f t="shared" ref="Z265:Z328" si="19">((L265/$T$13)^2)*(1-EXP(-(J265-J264)/$T$20)) + Y264*EXP(-(J265-J264)/$T$20)</f>
        <v>1.6887956584121702E-2</v>
      </c>
    </row>
    <row r="266" spans="9:26" x14ac:dyDescent="0.25">
      <c r="I266">
        <v>259</v>
      </c>
      <c r="J266" s="18">
        <f t="shared" si="17"/>
        <v>42.303333333333462</v>
      </c>
      <c r="K266">
        <f>'motor analysis I requirements'!$U$13</f>
        <v>4.7120999999999995</v>
      </c>
      <c r="L266">
        <f t="shared" si="16"/>
        <v>5.6545199999999989</v>
      </c>
      <c r="Y266">
        <f t="shared" si="18"/>
        <v>1.6877933436791216E-2</v>
      </c>
      <c r="Z266">
        <f t="shared" si="19"/>
        <v>1.6946920649328064E-2</v>
      </c>
    </row>
    <row r="267" spans="9:26" x14ac:dyDescent="0.25">
      <c r="I267">
        <v>260</v>
      </c>
      <c r="J267" s="18">
        <f t="shared" si="17"/>
        <v>42.466666666666796</v>
      </c>
      <c r="K267">
        <f>'motor analysis I requirements'!$U$66</f>
        <v>4.2</v>
      </c>
      <c r="L267">
        <f t="shared" si="16"/>
        <v>5.04</v>
      </c>
      <c r="Y267">
        <f t="shared" si="18"/>
        <v>1.6904327407318887E-2</v>
      </c>
      <c r="Z267">
        <f t="shared" si="19"/>
        <v>1.6959134678743316E-2</v>
      </c>
    </row>
    <row r="268" spans="9:26" x14ac:dyDescent="0.25">
      <c r="I268">
        <v>261</v>
      </c>
      <c r="J268" s="18">
        <f t="shared" si="17"/>
        <v>42.63000000000013</v>
      </c>
      <c r="K268">
        <f>'motor analysis I requirements'!$U$67</f>
        <v>4.2</v>
      </c>
      <c r="L268">
        <f t="shared" si="16"/>
        <v>5.04</v>
      </c>
      <c r="Y268">
        <f t="shared" si="18"/>
        <v>1.6930567861210652E-2</v>
      </c>
      <c r="Z268">
        <f t="shared" si="19"/>
        <v>1.698537513263508E-2</v>
      </c>
    </row>
    <row r="269" spans="9:26" x14ac:dyDescent="0.25">
      <c r="I269">
        <v>262</v>
      </c>
      <c r="J269" s="18">
        <f t="shared" si="17"/>
        <v>42.793333333333464</v>
      </c>
      <c r="K269">
        <f>'motor analysis I requirements'!$U$122</f>
        <v>3.6879000000000035</v>
      </c>
      <c r="L269">
        <f t="shared" si="16"/>
        <v>4.4254800000000039</v>
      </c>
      <c r="Y269">
        <f t="shared" si="18"/>
        <v>1.6928132172913626E-2</v>
      </c>
      <c r="Z269">
        <f t="shared" si="19"/>
        <v>1.6970389096215763E-2</v>
      </c>
    </row>
    <row r="270" spans="9:26" x14ac:dyDescent="0.25">
      <c r="I270">
        <v>263</v>
      </c>
      <c r="J270" s="18">
        <f t="shared" si="17"/>
        <v>42.956666666666798</v>
      </c>
      <c r="K270">
        <f>'motor analysis I requirements'!$U$123</f>
        <v>3.6879000000000004</v>
      </c>
      <c r="L270">
        <f t="shared" si="16"/>
        <v>4.4254800000000003</v>
      </c>
      <c r="Y270">
        <f t="shared" si="18"/>
        <v>1.6925710651438265E-2</v>
      </c>
      <c r="Z270">
        <f t="shared" si="19"/>
        <v>1.6967967574740402E-2</v>
      </c>
    </row>
    <row r="271" spans="9:26" x14ac:dyDescent="0.25">
      <c r="I271">
        <v>264</v>
      </c>
      <c r="J271" s="18">
        <f t="shared" si="17"/>
        <v>43.120000000000132</v>
      </c>
      <c r="K271">
        <f>'motor analysis I requirements'!$U$12</f>
        <v>4.7121000000000004</v>
      </c>
      <c r="L271">
        <f t="shared" si="16"/>
        <v>5.6545200000000007</v>
      </c>
      <c r="Y271">
        <f t="shared" si="18"/>
        <v>1.6984053871736963E-2</v>
      </c>
      <c r="Z271">
        <f t="shared" si="19"/>
        <v>1.7053041084273812E-2</v>
      </c>
    </row>
    <row r="272" spans="9:26" x14ac:dyDescent="0.25">
      <c r="I272">
        <v>265</v>
      </c>
      <c r="J272" s="18">
        <f t="shared" si="17"/>
        <v>43.283333333333466</v>
      </c>
      <c r="K272">
        <f>'motor analysis I requirements'!$U$13</f>
        <v>4.7120999999999995</v>
      </c>
      <c r="L272">
        <f t="shared" si="16"/>
        <v>5.6545199999999989</v>
      </c>
      <c r="Y272">
        <f t="shared" si="18"/>
        <v>1.7042057747301654E-2</v>
      </c>
      <c r="Z272">
        <f t="shared" si="19"/>
        <v>1.7111044959838503E-2</v>
      </c>
    </row>
    <row r="273" spans="9:26" x14ac:dyDescent="0.25">
      <c r="I273">
        <v>266</v>
      </c>
      <c r="J273" s="18">
        <f t="shared" si="17"/>
        <v>43.4466666666668</v>
      </c>
      <c r="K273">
        <f>'motor analysis I requirements'!$U$66</f>
        <v>4.2</v>
      </c>
      <c r="L273">
        <f t="shared" si="16"/>
        <v>5.04</v>
      </c>
      <c r="Y273">
        <f t="shared" si="18"/>
        <v>1.7067497112989053E-2</v>
      </c>
      <c r="Z273">
        <f t="shared" si="19"/>
        <v>1.7122304384413482E-2</v>
      </c>
    </row>
    <row r="274" spans="9:26" x14ac:dyDescent="0.25">
      <c r="I274">
        <v>267</v>
      </c>
      <c r="J274" s="18">
        <f t="shared" si="17"/>
        <v>43.610000000000134</v>
      </c>
      <c r="K274">
        <f>'motor analysis I requirements'!$U$67</f>
        <v>4.2</v>
      </c>
      <c r="L274">
        <f t="shared" si="16"/>
        <v>5.04</v>
      </c>
      <c r="Y274">
        <f t="shared" si="18"/>
        <v>1.7092788514358775E-2</v>
      </c>
      <c r="Z274">
        <f t="shared" si="19"/>
        <v>1.7147595785783204E-2</v>
      </c>
    </row>
    <row r="275" spans="9:26" x14ac:dyDescent="0.25">
      <c r="I275">
        <v>268</v>
      </c>
      <c r="J275" s="18">
        <f t="shared" si="17"/>
        <v>43.773333333333468</v>
      </c>
      <c r="K275">
        <f>'motor analysis I requirements'!$U$122</f>
        <v>3.6879000000000035</v>
      </c>
      <c r="L275">
        <f t="shared" si="16"/>
        <v>4.4254800000000039</v>
      </c>
      <c r="Y275">
        <f t="shared" si="18"/>
        <v>1.7089409293563698E-2</v>
      </c>
      <c r="Z275">
        <f t="shared" si="19"/>
        <v>1.7131666216865835E-2</v>
      </c>
    </row>
    <row r="276" spans="9:26" x14ac:dyDescent="0.25">
      <c r="I276">
        <v>269</v>
      </c>
      <c r="J276" s="18">
        <f t="shared" si="17"/>
        <v>43.936666666666802</v>
      </c>
      <c r="K276">
        <f>'motor analysis I requirements'!$U$123</f>
        <v>3.6879000000000004</v>
      </c>
      <c r="L276">
        <f t="shared" si="16"/>
        <v>4.4254800000000003</v>
      </c>
      <c r="Y276">
        <f t="shared" si="18"/>
        <v>1.7086049727507865E-2</v>
      </c>
      <c r="Z276">
        <f t="shared" si="19"/>
        <v>1.7128306650810003E-2</v>
      </c>
    </row>
    <row r="277" spans="9:26" x14ac:dyDescent="0.25">
      <c r="I277">
        <v>270</v>
      </c>
      <c r="J277" s="18">
        <f t="shared" si="17"/>
        <v>44.100000000000136</v>
      </c>
      <c r="K277">
        <f>'motor analysis I requirements'!$U$12</f>
        <v>4.7121000000000004</v>
      </c>
      <c r="L277">
        <f t="shared" si="16"/>
        <v>5.6545200000000007</v>
      </c>
      <c r="Y277">
        <f t="shared" si="18"/>
        <v>1.7143460359224014E-2</v>
      </c>
      <c r="Z277">
        <f t="shared" si="19"/>
        <v>1.7212447571760863E-2</v>
      </c>
    </row>
    <row r="278" spans="9:26" x14ac:dyDescent="0.25">
      <c r="I278">
        <v>271</v>
      </c>
      <c r="J278" s="18">
        <f t="shared" si="17"/>
        <v>44.26333333333347</v>
      </c>
      <c r="K278">
        <f>'motor analysis I requirements'!$U$13</f>
        <v>4.7120999999999995</v>
      </c>
      <c r="L278">
        <f t="shared" si="16"/>
        <v>5.6545199999999989</v>
      </c>
      <c r="Y278">
        <f t="shared" si="18"/>
        <v>1.7200537070470069E-2</v>
      </c>
      <c r="Z278">
        <f t="shared" si="19"/>
        <v>1.7269524283006918E-2</v>
      </c>
    </row>
    <row r="279" spans="9:26" x14ac:dyDescent="0.25">
      <c r="I279">
        <v>272</v>
      </c>
      <c r="J279" s="18">
        <f t="shared" si="17"/>
        <v>44.426666666666804</v>
      </c>
      <c r="K279">
        <f>'motor analysis I requirements'!$U$66</f>
        <v>4.2</v>
      </c>
      <c r="L279">
        <f t="shared" si="16"/>
        <v>5.04</v>
      </c>
      <c r="Y279">
        <f t="shared" si="18"/>
        <v>1.7225054664553315E-2</v>
      </c>
      <c r="Z279">
        <f t="shared" si="19"/>
        <v>1.7279861935977744E-2</v>
      </c>
    </row>
    <row r="280" spans="9:26" x14ac:dyDescent="0.25">
      <c r="I280">
        <v>273</v>
      </c>
      <c r="J280" s="18">
        <f t="shared" si="17"/>
        <v>44.590000000000138</v>
      </c>
      <c r="K280">
        <f>'motor analysis I requirements'!$U$67</f>
        <v>4.2</v>
      </c>
      <c r="L280">
        <f t="shared" si="16"/>
        <v>5.04</v>
      </c>
      <c r="Y280">
        <f t="shared" si="18"/>
        <v>1.7249429655667441E-2</v>
      </c>
      <c r="Z280">
        <f t="shared" si="19"/>
        <v>1.7304236927091869E-2</v>
      </c>
    </row>
    <row r="281" spans="9:26" x14ac:dyDescent="0.25">
      <c r="I281">
        <v>274</v>
      </c>
      <c r="J281" s="18">
        <f t="shared" si="17"/>
        <v>44.753333333333472</v>
      </c>
      <c r="K281">
        <f>'motor analysis I requirements'!$U$122</f>
        <v>3.6879000000000035</v>
      </c>
      <c r="L281">
        <f t="shared" si="16"/>
        <v>4.4254800000000039</v>
      </c>
      <c r="Y281">
        <f t="shared" si="18"/>
        <v>1.7245139354781825E-2</v>
      </c>
      <c r="Z281">
        <f t="shared" si="19"/>
        <v>1.7287396278083962E-2</v>
      </c>
    </row>
    <row r="282" spans="9:26" x14ac:dyDescent="0.25">
      <c r="I282">
        <v>275</v>
      </c>
      <c r="J282" s="18">
        <f t="shared" si="17"/>
        <v>44.916666666666806</v>
      </c>
      <c r="K282">
        <f>'motor analysis I requirements'!$U$123</f>
        <v>3.6879000000000004</v>
      </c>
      <c r="L282">
        <f t="shared" si="16"/>
        <v>4.4254800000000003</v>
      </c>
      <c r="Y282">
        <f t="shared" si="18"/>
        <v>1.7240874007798401E-2</v>
      </c>
      <c r="Z282">
        <f t="shared" si="19"/>
        <v>1.7283130931100538E-2</v>
      </c>
    </row>
    <row r="283" spans="9:26" x14ac:dyDescent="0.25">
      <c r="I283">
        <v>276</v>
      </c>
      <c r="J283" s="18">
        <f t="shared" si="17"/>
        <v>45.08000000000014</v>
      </c>
      <c r="K283">
        <f>'motor analysis I requirements'!$U$12</f>
        <v>4.7121000000000004</v>
      </c>
      <c r="L283">
        <f t="shared" si="16"/>
        <v>5.6545200000000007</v>
      </c>
      <c r="Y283">
        <f t="shared" si="18"/>
        <v>1.7297384126928099E-2</v>
      </c>
      <c r="Z283">
        <f t="shared" si="19"/>
        <v>1.7366371339464948E-2</v>
      </c>
    </row>
    <row r="284" spans="9:26" x14ac:dyDescent="0.25">
      <c r="I284">
        <v>277</v>
      </c>
      <c r="J284" s="18">
        <f t="shared" si="17"/>
        <v>45.243333333333474</v>
      </c>
      <c r="K284">
        <f>'motor analysis I requirements'!$U$13</f>
        <v>4.7120999999999995</v>
      </c>
      <c r="L284">
        <f t="shared" si="16"/>
        <v>5.6545199999999989</v>
      </c>
      <c r="Y284">
        <f t="shared" si="18"/>
        <v>1.7353565563286318E-2</v>
      </c>
      <c r="Z284">
        <f t="shared" si="19"/>
        <v>1.7422552775823167E-2</v>
      </c>
    </row>
    <row r="285" spans="9:26" x14ac:dyDescent="0.25">
      <c r="I285">
        <v>278</v>
      </c>
      <c r="J285" s="18">
        <f t="shared" si="17"/>
        <v>45.406666666666808</v>
      </c>
      <c r="K285">
        <f>'motor analysis I requirements'!$U$66</f>
        <v>4.2</v>
      </c>
      <c r="L285">
        <f t="shared" si="16"/>
        <v>5.04</v>
      </c>
      <c r="Y285">
        <f t="shared" si="18"/>
        <v>1.7377193089716043E-2</v>
      </c>
      <c r="Z285">
        <f t="shared" si="19"/>
        <v>1.7432000361140471E-2</v>
      </c>
    </row>
    <row r="286" spans="9:26" x14ac:dyDescent="0.25">
      <c r="I286">
        <v>279</v>
      </c>
      <c r="J286" s="18">
        <f t="shared" si="17"/>
        <v>45.570000000000142</v>
      </c>
      <c r="K286">
        <f>'motor analysis I requirements'!$U$67</f>
        <v>4.2</v>
      </c>
      <c r="L286">
        <f t="shared" si="16"/>
        <v>5.04</v>
      </c>
      <c r="Y286">
        <f t="shared" si="18"/>
        <v>1.7400683190123851E-2</v>
      </c>
      <c r="Z286">
        <f t="shared" si="19"/>
        <v>1.7455490461548279E-2</v>
      </c>
    </row>
    <row r="287" spans="9:26" x14ac:dyDescent="0.25">
      <c r="I287">
        <v>280</v>
      </c>
      <c r="J287" s="18">
        <f t="shared" si="17"/>
        <v>45.733333333333476</v>
      </c>
      <c r="K287">
        <f>'motor analysis I requirements'!$U$122</f>
        <v>3.6879000000000035</v>
      </c>
      <c r="L287">
        <f t="shared" si="16"/>
        <v>4.4254800000000039</v>
      </c>
      <c r="Y287">
        <f t="shared" si="18"/>
        <v>1.739551314536817E-2</v>
      </c>
      <c r="Z287">
        <f t="shared" si="19"/>
        <v>1.7437770068670307E-2</v>
      </c>
    </row>
    <row r="288" spans="9:26" x14ac:dyDescent="0.25">
      <c r="I288">
        <v>281</v>
      </c>
      <c r="J288" s="18">
        <f t="shared" si="17"/>
        <v>45.89666666666681</v>
      </c>
      <c r="K288">
        <f>'motor analysis I requirements'!$U$123</f>
        <v>3.6879000000000004</v>
      </c>
      <c r="L288">
        <f t="shared" si="16"/>
        <v>4.4254800000000003</v>
      </c>
      <c r="Y288">
        <f t="shared" si="18"/>
        <v>1.7390373171415122E-2</v>
      </c>
      <c r="Z288">
        <f t="shared" si="19"/>
        <v>1.7432630094717259E-2</v>
      </c>
    </row>
    <row r="289" spans="9:26" x14ac:dyDescent="0.25">
      <c r="I289">
        <v>282</v>
      </c>
      <c r="J289" s="18">
        <f t="shared" si="17"/>
        <v>46.060000000000144</v>
      </c>
      <c r="K289">
        <f>'motor analysis I requirements'!$U$12</f>
        <v>4.7121000000000004</v>
      </c>
      <c r="L289">
        <f t="shared" si="16"/>
        <v>5.6545200000000007</v>
      </c>
      <c r="Y289">
        <f t="shared" si="18"/>
        <v>1.7446013750713939E-2</v>
      </c>
      <c r="Z289">
        <f t="shared" si="19"/>
        <v>1.7515000963250787E-2</v>
      </c>
    </row>
    <row r="290" spans="9:26" x14ac:dyDescent="0.25">
      <c r="I290">
        <v>283</v>
      </c>
      <c r="J290" s="18">
        <f t="shared" si="17"/>
        <v>46.223333333333478</v>
      </c>
      <c r="K290">
        <f>'motor analysis I requirements'!$U$13</f>
        <v>4.7120999999999995</v>
      </c>
      <c r="L290">
        <f t="shared" si="16"/>
        <v>5.6545199999999989</v>
      </c>
      <c r="Y290">
        <f t="shared" si="18"/>
        <v>1.7501330704791429E-2</v>
      </c>
      <c r="Z290">
        <f t="shared" si="19"/>
        <v>1.7570317917328278E-2</v>
      </c>
    </row>
    <row r="291" spans="9:26" x14ac:dyDescent="0.25">
      <c r="I291">
        <v>284</v>
      </c>
      <c r="J291" s="18">
        <f t="shared" si="17"/>
        <v>46.386666666666812</v>
      </c>
      <c r="K291">
        <f>'motor analysis I requirements'!$U$66</f>
        <v>4.2</v>
      </c>
      <c r="L291">
        <f t="shared" si="16"/>
        <v>5.04</v>
      </c>
      <c r="Y291">
        <f t="shared" si="18"/>
        <v>1.7524098777074081E-2</v>
      </c>
      <c r="Z291">
        <f t="shared" si="19"/>
        <v>1.7578906048498509E-2</v>
      </c>
    </row>
    <row r="292" spans="9:26" x14ac:dyDescent="0.25">
      <c r="I292">
        <v>285</v>
      </c>
      <c r="J292" s="18">
        <f t="shared" si="17"/>
        <v>46.550000000000146</v>
      </c>
      <c r="K292">
        <f>'motor analysis I requirements'!$U$67</f>
        <v>4.2</v>
      </c>
      <c r="L292">
        <f t="shared" si="16"/>
        <v>5.04</v>
      </c>
      <c r="Y292">
        <f t="shared" si="18"/>
        <v>1.754673442222307E-2</v>
      </c>
      <c r="Z292">
        <f t="shared" si="19"/>
        <v>1.7601541693647499E-2</v>
      </c>
    </row>
    <row r="293" spans="9:26" x14ac:dyDescent="0.25">
      <c r="I293">
        <v>286</v>
      </c>
      <c r="J293" s="18">
        <f t="shared" si="17"/>
        <v>46.71333333333348</v>
      </c>
      <c r="K293">
        <f>'motor analysis I requirements'!$U$122</f>
        <v>3.6879000000000035</v>
      </c>
      <c r="L293">
        <f t="shared" si="16"/>
        <v>4.4254800000000039</v>
      </c>
      <c r="Y293">
        <f t="shared" si="18"/>
        <v>1.7540714892021535E-2</v>
      </c>
      <c r="Z293">
        <f t="shared" si="19"/>
        <v>1.7582971815323672E-2</v>
      </c>
    </row>
    <row r="294" spans="9:26" x14ac:dyDescent="0.25">
      <c r="I294">
        <v>287</v>
      </c>
      <c r="J294" s="18">
        <f t="shared" si="17"/>
        <v>46.876666666666814</v>
      </c>
      <c r="K294">
        <f>'motor analysis I requirements'!$U$123</f>
        <v>3.6879000000000004</v>
      </c>
      <c r="L294">
        <f t="shared" si="16"/>
        <v>4.4254800000000003</v>
      </c>
      <c r="Y294">
        <f t="shared" si="18"/>
        <v>1.7534730373529411E-2</v>
      </c>
      <c r="Z294">
        <f t="shared" si="19"/>
        <v>1.7576987296831548E-2</v>
      </c>
    </row>
    <row r="295" spans="9:26" x14ac:dyDescent="0.25">
      <c r="I295">
        <v>288</v>
      </c>
      <c r="J295" s="18">
        <f t="shared" si="17"/>
        <v>47.040000000000148</v>
      </c>
      <c r="K295">
        <f>'motor analysis I requirements'!$U$12</f>
        <v>4.7121000000000004</v>
      </c>
      <c r="L295">
        <f t="shared" si="16"/>
        <v>5.6545200000000007</v>
      </c>
      <c r="Y295">
        <f t="shared" si="18"/>
        <v>1.7589531320457874E-2</v>
      </c>
      <c r="Z295">
        <f t="shared" si="19"/>
        <v>1.7658518532994723E-2</v>
      </c>
    </row>
    <row r="296" spans="9:26" x14ac:dyDescent="0.25">
      <c r="I296">
        <v>289</v>
      </c>
      <c r="J296" s="18">
        <f t="shared" si="17"/>
        <v>47.203333333333482</v>
      </c>
      <c r="K296">
        <f>'motor analysis I requirements'!$U$13</f>
        <v>4.7120999999999995</v>
      </c>
      <c r="L296">
        <f t="shared" si="16"/>
        <v>5.6545199999999989</v>
      </c>
      <c r="Y296">
        <f t="shared" si="18"/>
        <v>1.7644013525762829E-2</v>
      </c>
      <c r="Z296">
        <f t="shared" si="19"/>
        <v>1.7713000738299678E-2</v>
      </c>
    </row>
    <row r="297" spans="9:26" x14ac:dyDescent="0.25">
      <c r="I297">
        <v>290</v>
      </c>
      <c r="J297" s="18">
        <f t="shared" si="17"/>
        <v>47.366666666666816</v>
      </c>
      <c r="K297">
        <f>'motor analysis I requirements'!$U$66</f>
        <v>4.2</v>
      </c>
      <c r="L297">
        <f t="shared" si="16"/>
        <v>5.04</v>
      </c>
      <c r="Y297">
        <f t="shared" si="18"/>
        <v>1.7665951704466037E-2</v>
      </c>
      <c r="Z297">
        <f t="shared" si="19"/>
        <v>1.7720758975890465E-2</v>
      </c>
    </row>
    <row r="298" spans="9:26" x14ac:dyDescent="0.25">
      <c r="I298">
        <v>291</v>
      </c>
      <c r="J298" s="18">
        <f t="shared" si="17"/>
        <v>47.53000000000015</v>
      </c>
      <c r="K298">
        <f>'motor analysis I requirements'!$U$67</f>
        <v>4.2</v>
      </c>
      <c r="L298">
        <f t="shared" si="16"/>
        <v>5.04</v>
      </c>
      <c r="Y298">
        <f t="shared" si="18"/>
        <v>1.7687762282989163E-2</v>
      </c>
      <c r="Z298">
        <f t="shared" si="19"/>
        <v>1.7742569554413591E-2</v>
      </c>
    </row>
    <row r="299" spans="9:26" x14ac:dyDescent="0.25">
      <c r="I299">
        <v>292</v>
      </c>
      <c r="J299" s="18">
        <f t="shared" si="17"/>
        <v>47.693333333333484</v>
      </c>
      <c r="K299">
        <f>'motor analysis I requirements'!$U$122</f>
        <v>3.6879000000000035</v>
      </c>
      <c r="L299">
        <f t="shared" si="16"/>
        <v>4.4254800000000039</v>
      </c>
      <c r="Y299">
        <f t="shared" si="18"/>
        <v>1.7680922485040079E-2</v>
      </c>
      <c r="Z299">
        <f t="shared" si="19"/>
        <v>1.7723179408342216E-2</v>
      </c>
    </row>
    <row r="300" spans="9:26" x14ac:dyDescent="0.25">
      <c r="I300">
        <v>293</v>
      </c>
      <c r="J300" s="18">
        <f t="shared" si="17"/>
        <v>47.856666666666818</v>
      </c>
      <c r="K300">
        <f>'motor analysis I requirements'!$U$123</f>
        <v>3.6879000000000004</v>
      </c>
      <c r="L300">
        <f t="shared" si="16"/>
        <v>4.4254800000000003</v>
      </c>
      <c r="Y300">
        <f t="shared" si="18"/>
        <v>1.767412246976675E-2</v>
      </c>
      <c r="Z300">
        <f t="shared" si="19"/>
        <v>1.7716379393068887E-2</v>
      </c>
    </row>
    <row r="301" spans="9:26" x14ac:dyDescent="0.25">
      <c r="I301">
        <v>294</v>
      </c>
      <c r="J301" s="18">
        <f t="shared" si="17"/>
        <v>48.020000000000152</v>
      </c>
      <c r="K301">
        <f>'motor analysis I requirements'!$U$12</f>
        <v>4.7121000000000004</v>
      </c>
      <c r="L301">
        <f t="shared" si="16"/>
        <v>5.6545200000000007</v>
      </c>
      <c r="Y301">
        <f t="shared" si="18"/>
        <v>1.7728112663130735E-2</v>
      </c>
      <c r="Z301">
        <f t="shared" si="19"/>
        <v>1.7797099875667584E-2</v>
      </c>
    </row>
    <row r="302" spans="9:26" x14ac:dyDescent="0.25">
      <c r="I302">
        <v>295</v>
      </c>
      <c r="J302" s="18">
        <f t="shared" si="17"/>
        <v>48.183333333333486</v>
      </c>
      <c r="K302">
        <f>'motor analysis I requirements'!$U$13</f>
        <v>4.7120999999999995</v>
      </c>
      <c r="L302">
        <f t="shared" si="16"/>
        <v>5.6545199999999989</v>
      </c>
      <c r="Y302">
        <f t="shared" si="18"/>
        <v>1.7781788830499717E-2</v>
      </c>
      <c r="Z302">
        <f t="shared" si="19"/>
        <v>1.7850776043036566E-2</v>
      </c>
    </row>
    <row r="303" spans="9:26" x14ac:dyDescent="0.25">
      <c r="I303">
        <v>296</v>
      </c>
      <c r="J303" s="18">
        <f t="shared" si="17"/>
        <v>48.34666666666682</v>
      </c>
      <c r="K303">
        <f>'motor analysis I requirements'!$U$66</f>
        <v>4.2</v>
      </c>
      <c r="L303">
        <f t="shared" si="16"/>
        <v>5.04</v>
      </c>
      <c r="Y303">
        <f t="shared" si="18"/>
        <v>1.78029256594677E-2</v>
      </c>
      <c r="Z303">
        <f t="shared" si="19"/>
        <v>1.7857732930892128E-2</v>
      </c>
    </row>
    <row r="304" spans="9:26" x14ac:dyDescent="0.25">
      <c r="I304">
        <v>297</v>
      </c>
      <c r="J304" s="18">
        <f t="shared" si="17"/>
        <v>48.510000000000154</v>
      </c>
      <c r="K304">
        <f>'motor analysis I requirements'!$U$67</f>
        <v>4.2</v>
      </c>
      <c r="L304">
        <f t="shared" si="16"/>
        <v>5.04</v>
      </c>
      <c r="Y304">
        <f t="shared" si="18"/>
        <v>1.7823939549188119E-2</v>
      </c>
      <c r="Z304">
        <f t="shared" si="19"/>
        <v>1.7878746820612548E-2</v>
      </c>
    </row>
    <row r="305" spans="9:26" x14ac:dyDescent="0.25">
      <c r="I305">
        <v>298</v>
      </c>
      <c r="J305" s="18">
        <f t="shared" si="17"/>
        <v>48.673333333333488</v>
      </c>
      <c r="K305">
        <f>'motor analysis I requirements'!$U$122</f>
        <v>3.6879000000000035</v>
      </c>
      <c r="L305">
        <f t="shared" si="16"/>
        <v>4.4254800000000039</v>
      </c>
      <c r="Y305">
        <f t="shared" si="18"/>
        <v>1.781630769625922E-2</v>
      </c>
      <c r="Z305">
        <f t="shared" si="19"/>
        <v>1.7858564619561357E-2</v>
      </c>
    </row>
    <row r="306" spans="9:26" x14ac:dyDescent="0.25">
      <c r="I306">
        <v>299</v>
      </c>
      <c r="J306" s="18">
        <f t="shared" si="17"/>
        <v>48.836666666666822</v>
      </c>
      <c r="K306">
        <f>'motor analysis I requirements'!$U$123</f>
        <v>3.6879000000000004</v>
      </c>
      <c r="L306">
        <f t="shared" si="16"/>
        <v>4.4254800000000003</v>
      </c>
      <c r="Y306">
        <f t="shared" si="18"/>
        <v>1.7808720232877023E-2</v>
      </c>
      <c r="Z306">
        <f t="shared" si="19"/>
        <v>1.785097715617916E-2</v>
      </c>
    </row>
    <row r="307" spans="9:26" x14ac:dyDescent="0.25">
      <c r="I307">
        <v>300</v>
      </c>
      <c r="J307" s="18">
        <f t="shared" si="17"/>
        <v>49.000000000000156</v>
      </c>
      <c r="K307">
        <f>'motor analysis I requirements'!$U$12</f>
        <v>4.7121000000000004</v>
      </c>
      <c r="L307">
        <f t="shared" si="16"/>
        <v>5.6545200000000007</v>
      </c>
      <c r="Y307">
        <f t="shared" si="18"/>
        <v>1.78619275582079E-2</v>
      </c>
      <c r="Z307">
        <f t="shared" si="19"/>
        <v>1.7930914770744748E-2</v>
      </c>
    </row>
    <row r="308" spans="9:26" x14ac:dyDescent="0.25">
      <c r="I308">
        <v>301</v>
      </c>
      <c r="J308" s="18">
        <f t="shared" si="17"/>
        <v>49.16333333333349</v>
      </c>
      <c r="K308">
        <f>'motor analysis I requirements'!$U$13</f>
        <v>4.7120999999999995</v>
      </c>
      <c r="L308">
        <f t="shared" si="16"/>
        <v>5.6545199999999989</v>
      </c>
      <c r="Y308">
        <f t="shared" si="18"/>
        <v>1.7914825410980197E-2</v>
      </c>
      <c r="Z308">
        <f t="shared" si="19"/>
        <v>1.7983812623517045E-2</v>
      </c>
    </row>
    <row r="309" spans="9:26" x14ac:dyDescent="0.25">
      <c r="I309">
        <v>302</v>
      </c>
      <c r="J309" s="18">
        <f t="shared" si="17"/>
        <v>49.326666666666824</v>
      </c>
      <c r="K309">
        <f>'motor analysis I requirements'!$U$66</f>
        <v>4.2</v>
      </c>
      <c r="L309">
        <f t="shared" si="16"/>
        <v>5.04</v>
      </c>
      <c r="Y309">
        <f t="shared" si="18"/>
        <v>1.7935188452303529E-2</v>
      </c>
      <c r="Z309">
        <f t="shared" si="19"/>
        <v>1.7989995723727958E-2</v>
      </c>
    </row>
    <row r="310" spans="9:26" x14ac:dyDescent="0.25">
      <c r="I310">
        <v>303</v>
      </c>
      <c r="J310" s="18">
        <f t="shared" si="17"/>
        <v>49.490000000000158</v>
      </c>
      <c r="K310">
        <f>'motor analysis I requirements'!$U$67</f>
        <v>4.2</v>
      </c>
      <c r="L310">
        <f t="shared" si="16"/>
        <v>5.04</v>
      </c>
      <c r="Y310">
        <f t="shared" si="18"/>
        <v>1.7955433055000983E-2</v>
      </c>
      <c r="Z310">
        <f t="shared" si="19"/>
        <v>1.8010240326425411E-2</v>
      </c>
    </row>
    <row r="311" spans="9:26" x14ac:dyDescent="0.25">
      <c r="I311">
        <v>304</v>
      </c>
      <c r="J311" s="18">
        <f t="shared" si="17"/>
        <v>49.653333333333492</v>
      </c>
      <c r="K311">
        <f>'motor analysis I requirements'!$U$122</f>
        <v>3.6879000000000035</v>
      </c>
      <c r="L311">
        <f t="shared" si="16"/>
        <v>4.4254800000000039</v>
      </c>
      <c r="Y311">
        <f t="shared" si="18"/>
        <v>1.79470363894936E-2</v>
      </c>
      <c r="Z311">
        <f t="shared" si="19"/>
        <v>1.7989293312795737E-2</v>
      </c>
    </row>
    <row r="312" spans="9:26" x14ac:dyDescent="0.25">
      <c r="I312">
        <v>305</v>
      </c>
      <c r="J312" s="18">
        <f t="shared" si="17"/>
        <v>49.816666666666826</v>
      </c>
      <c r="K312">
        <f>'motor analysis I requirements'!$U$123</f>
        <v>3.6879000000000004</v>
      </c>
      <c r="L312">
        <f t="shared" si="16"/>
        <v>4.4254800000000003</v>
      </c>
      <c r="Y312">
        <f t="shared" si="18"/>
        <v>1.7938688561952458E-2</v>
      </c>
      <c r="Z312">
        <f t="shared" si="19"/>
        <v>1.7980945485254595E-2</v>
      </c>
    </row>
    <row r="313" spans="9:26" x14ac:dyDescent="0.25">
      <c r="I313">
        <v>306</v>
      </c>
      <c r="J313" s="18">
        <f t="shared" si="17"/>
        <v>49.98000000000016</v>
      </c>
      <c r="K313">
        <f>'motor analysis I requirements'!$U$12</f>
        <v>4.7121000000000004</v>
      </c>
      <c r="L313">
        <f t="shared" si="16"/>
        <v>5.6545200000000007</v>
      </c>
      <c r="Y313">
        <f t="shared" si="18"/>
        <v>1.7991139945670347E-2</v>
      </c>
      <c r="Z313">
        <f t="shared" si="19"/>
        <v>1.8060127158207196E-2</v>
      </c>
    </row>
    <row r="314" spans="9:26" x14ac:dyDescent="0.25">
      <c r="I314">
        <v>307</v>
      </c>
      <c r="J314" s="18">
        <f t="shared" si="17"/>
        <v>50.143333333333494</v>
      </c>
      <c r="K314">
        <f>'motor analysis I requirements'!$U$13</f>
        <v>4.7120999999999995</v>
      </c>
      <c r="L314">
        <f t="shared" si="16"/>
        <v>5.6545199999999989</v>
      </c>
      <c r="Y314">
        <f t="shared" si="18"/>
        <v>1.8043286253652532E-2</v>
      </c>
      <c r="Z314">
        <f t="shared" si="19"/>
        <v>1.811227346618938E-2</v>
      </c>
    </row>
    <row r="315" spans="9:26" x14ac:dyDescent="0.25">
      <c r="I315">
        <v>308</v>
      </c>
      <c r="J315" s="18">
        <f t="shared" si="17"/>
        <v>50.306666666666828</v>
      </c>
      <c r="K315">
        <f>'motor analysis I requirements'!$U$66</f>
        <v>4.2</v>
      </c>
      <c r="L315">
        <f t="shared" si="16"/>
        <v>5.04</v>
      </c>
      <c r="Y315">
        <f t="shared" si="18"/>
        <v>1.8062902121435156E-2</v>
      </c>
      <c r="Z315">
        <f t="shared" si="19"/>
        <v>1.8117709392859584E-2</v>
      </c>
    </row>
    <row r="316" spans="9:26" x14ac:dyDescent="0.25">
      <c r="I316">
        <v>309</v>
      </c>
      <c r="J316" s="18">
        <f t="shared" si="17"/>
        <v>50.470000000000162</v>
      </c>
      <c r="K316">
        <f>'motor analysis I requirements'!$U$67</f>
        <v>4.2</v>
      </c>
      <c r="L316">
        <f t="shared" si="16"/>
        <v>5.04</v>
      </c>
      <c r="Y316">
        <f t="shared" si="18"/>
        <v>1.8082403896416577E-2</v>
      </c>
      <c r="Z316">
        <f t="shared" si="19"/>
        <v>1.8137211167841005E-2</v>
      </c>
    </row>
    <row r="317" spans="9:26" x14ac:dyDescent="0.25">
      <c r="I317">
        <v>310</v>
      </c>
      <c r="J317" s="18">
        <f t="shared" si="17"/>
        <v>50.633333333333496</v>
      </c>
      <c r="K317">
        <f>'motor analysis I requirements'!$U$122</f>
        <v>3.6879000000000035</v>
      </c>
      <c r="L317">
        <f t="shared" si="16"/>
        <v>4.4254800000000039</v>
      </c>
      <c r="Y317">
        <f t="shared" si="18"/>
        <v>1.8073268723740991E-2</v>
      </c>
      <c r="Z317">
        <f t="shared" si="19"/>
        <v>1.8115525647043128E-2</v>
      </c>
    </row>
    <row r="318" spans="9:26" x14ac:dyDescent="0.25">
      <c r="I318">
        <v>311</v>
      </c>
      <c r="J318" s="18">
        <f t="shared" si="17"/>
        <v>50.79666666666683</v>
      </c>
      <c r="K318">
        <f>'motor analysis I requirements'!$U$123</f>
        <v>3.6879000000000004</v>
      </c>
      <c r="L318">
        <f t="shared" si="16"/>
        <v>4.4254800000000003</v>
      </c>
      <c r="Y318">
        <f t="shared" si="18"/>
        <v>1.8064186684449639E-2</v>
      </c>
      <c r="Z318">
        <f t="shared" si="19"/>
        <v>1.8106443607751776E-2</v>
      </c>
    </row>
    <row r="319" spans="9:26" x14ac:dyDescent="0.25">
      <c r="I319">
        <v>312</v>
      </c>
      <c r="J319" s="18">
        <f t="shared" si="17"/>
        <v>50.960000000000164</v>
      </c>
      <c r="K319">
        <f>'motor analysis I requirements'!$U$12</f>
        <v>4.7121000000000004</v>
      </c>
      <c r="L319">
        <f t="shared" si="16"/>
        <v>5.6545200000000007</v>
      </c>
      <c r="Y319">
        <f t="shared" si="18"/>
        <v>1.8115908126851658E-2</v>
      </c>
      <c r="Z319">
        <f t="shared" si="19"/>
        <v>1.8184895339388506E-2</v>
      </c>
    </row>
    <row r="320" spans="9:26" x14ac:dyDescent="0.25">
      <c r="I320">
        <v>313</v>
      </c>
      <c r="J320" s="18">
        <f t="shared" si="17"/>
        <v>51.123333333333498</v>
      </c>
      <c r="K320">
        <f>'motor analysis I requirements'!$U$13</f>
        <v>4.7120999999999995</v>
      </c>
      <c r="L320">
        <f t="shared" si="16"/>
        <v>5.6545199999999989</v>
      </c>
      <c r="Y320">
        <f t="shared" si="18"/>
        <v>1.8167328739113951E-2</v>
      </c>
      <c r="Z320">
        <f t="shared" si="19"/>
        <v>1.8236315951650799E-2</v>
      </c>
    </row>
    <row r="321" spans="9:26" x14ac:dyDescent="0.25">
      <c r="I321">
        <v>314</v>
      </c>
      <c r="J321" s="18">
        <f t="shared" si="17"/>
        <v>51.286666666666832</v>
      </c>
      <c r="K321">
        <f>'motor analysis I requirements'!$U$66</f>
        <v>4.2</v>
      </c>
      <c r="L321">
        <f t="shared" si="16"/>
        <v>5.04</v>
      </c>
      <c r="Y321">
        <f t="shared" si="18"/>
        <v>1.818622313207878E-2</v>
      </c>
      <c r="Z321">
        <f t="shared" si="19"/>
        <v>1.8241030403503208E-2</v>
      </c>
    </row>
    <row r="322" spans="9:26" x14ac:dyDescent="0.25">
      <c r="I322">
        <v>315</v>
      </c>
      <c r="J322" s="18">
        <f t="shared" si="17"/>
        <v>51.450000000000166</v>
      </c>
      <c r="K322">
        <f>'motor analysis I requirements'!$U$67</f>
        <v>4.2</v>
      </c>
      <c r="L322">
        <f t="shared" si="16"/>
        <v>5.04</v>
      </c>
      <c r="Y322">
        <f t="shared" si="18"/>
        <v>1.8205007628594255E-2</v>
      </c>
      <c r="Z322">
        <f t="shared" si="19"/>
        <v>1.8259814900018684E-2</v>
      </c>
    </row>
    <row r="323" spans="9:26" x14ac:dyDescent="0.25">
      <c r="I323">
        <v>316</v>
      </c>
      <c r="J323" s="18">
        <f t="shared" si="17"/>
        <v>51.6133333333335</v>
      </c>
      <c r="K323">
        <f>'motor analysis I requirements'!$U$122</f>
        <v>3.6879000000000035</v>
      </c>
      <c r="L323">
        <f t="shared" si="16"/>
        <v>4.4254800000000039</v>
      </c>
      <c r="Y323">
        <f t="shared" si="18"/>
        <v>1.8195159349397104E-2</v>
      </c>
      <c r="Z323">
        <f t="shared" si="19"/>
        <v>1.8237416272699241E-2</v>
      </c>
    </row>
    <row r="324" spans="9:26" x14ac:dyDescent="0.25">
      <c r="I324">
        <v>317</v>
      </c>
      <c r="J324" s="18">
        <f t="shared" si="17"/>
        <v>51.776666666666834</v>
      </c>
      <c r="K324">
        <f>'motor analysis I requirements'!$U$123</f>
        <v>3.6879000000000004</v>
      </c>
      <c r="L324">
        <f t="shared" si="16"/>
        <v>4.4254800000000003</v>
      </c>
      <c r="Y324">
        <f t="shared" si="18"/>
        <v>1.8185368351263075E-2</v>
      </c>
      <c r="Z324">
        <f t="shared" si="19"/>
        <v>1.8227625274565212E-2</v>
      </c>
    </row>
    <row r="325" spans="9:26" x14ac:dyDescent="0.25">
      <c r="I325">
        <v>318</v>
      </c>
      <c r="J325" s="18">
        <f t="shared" si="17"/>
        <v>51.940000000000168</v>
      </c>
      <c r="K325">
        <f>'motor analysis I requirements'!$U$12</f>
        <v>4.7121000000000004</v>
      </c>
      <c r="L325">
        <f t="shared" si="16"/>
        <v>5.6545200000000007</v>
      </c>
      <c r="Y325">
        <f t="shared" si="18"/>
        <v>1.8236384958376935E-2</v>
      </c>
      <c r="Z325">
        <f t="shared" si="19"/>
        <v>1.8305372170913783E-2</v>
      </c>
    </row>
    <row r="326" spans="9:26" x14ac:dyDescent="0.25">
      <c r="I326">
        <v>319</v>
      </c>
      <c r="J326" s="18">
        <f t="shared" si="17"/>
        <v>52.103333333333502</v>
      </c>
      <c r="K326">
        <f>'motor analysis I requirements'!$U$13</f>
        <v>4.7120999999999995</v>
      </c>
      <c r="L326">
        <f t="shared" si="16"/>
        <v>5.6545199999999989</v>
      </c>
      <c r="Y326">
        <f t="shared" si="18"/>
        <v>1.8287104834921547E-2</v>
      </c>
      <c r="Z326">
        <f t="shared" si="19"/>
        <v>1.8356092047458396E-2</v>
      </c>
    </row>
    <row r="327" spans="9:26" x14ac:dyDescent="0.25">
      <c r="I327">
        <v>320</v>
      </c>
      <c r="J327" s="18">
        <f t="shared" si="17"/>
        <v>52.266666666666836</v>
      </c>
      <c r="K327">
        <f>'motor analysis I requirements'!$U$66</f>
        <v>4.2</v>
      </c>
      <c r="L327">
        <f t="shared" si="16"/>
        <v>5.04</v>
      </c>
      <c r="Y327">
        <f t="shared" si="18"/>
        <v>1.8305302567894623E-2</v>
      </c>
      <c r="Z327">
        <f t="shared" si="19"/>
        <v>1.8360109839319051E-2</v>
      </c>
    </row>
    <row r="328" spans="9:26" x14ac:dyDescent="0.25">
      <c r="I328">
        <v>321</v>
      </c>
      <c r="J328" s="18">
        <f t="shared" si="17"/>
        <v>52.43000000000017</v>
      </c>
      <c r="K328">
        <f>'motor analysis I requirements'!$U$67</f>
        <v>4.2</v>
      </c>
      <c r="L328">
        <f t="shared" ref="L328:L391" si="20">K328*(1+$L$5)</f>
        <v>5.04</v>
      </c>
      <c r="Y328">
        <f t="shared" si="18"/>
        <v>1.8323394456438415E-2</v>
      </c>
      <c r="Z328">
        <f t="shared" si="19"/>
        <v>1.8378201727862843E-2</v>
      </c>
    </row>
    <row r="329" spans="9:26" x14ac:dyDescent="0.25">
      <c r="I329">
        <v>322</v>
      </c>
      <c r="J329" s="18">
        <f t="shared" ref="J329:J392" si="21">J328+0.5/150*49</f>
        <v>52.593333333333504</v>
      </c>
      <c r="K329">
        <f>'motor analysis I requirements'!$U$122</f>
        <v>3.6879000000000035</v>
      </c>
      <c r="L329">
        <f t="shared" si="20"/>
        <v>4.4254800000000039</v>
      </c>
      <c r="Y329">
        <f t="shared" ref="Y329:Y392" si="22">((K329/$T$13)^2)*(1-EXP(-(J329-J328)/$T$20)) + Y328*EXP(-(J329-J328)/$T$20)</f>
        <v>1.8312857597721673E-2</v>
      </c>
      <c r="Z329">
        <f t="shared" ref="Z329:Z392" si="23">((L329/$T$13)^2)*(1-EXP(-(J329-J328)/$T$20)) + Y328*EXP(-(J329-J328)/$T$20)</f>
        <v>1.835511452102381E-2</v>
      </c>
    </row>
    <row r="330" spans="9:26" x14ac:dyDescent="0.25">
      <c r="I330">
        <v>323</v>
      </c>
      <c r="J330" s="18">
        <f t="shared" si="21"/>
        <v>52.756666666666838</v>
      </c>
      <c r="K330">
        <f>'motor analysis I requirements'!$U$123</f>
        <v>3.6879000000000004</v>
      </c>
      <c r="L330">
        <f t="shared" si="20"/>
        <v>4.4254800000000003</v>
      </c>
      <c r="Y330">
        <f t="shared" si="22"/>
        <v>1.8302382025089249E-2</v>
      </c>
      <c r="Z330">
        <f t="shared" si="23"/>
        <v>1.8344638948391386E-2</v>
      </c>
    </row>
    <row r="331" spans="9:26" x14ac:dyDescent="0.25">
      <c r="I331">
        <v>324</v>
      </c>
      <c r="J331" s="18">
        <f t="shared" si="21"/>
        <v>52.920000000000172</v>
      </c>
      <c r="K331">
        <f>'motor analysis I requirements'!$U$12</f>
        <v>4.7121000000000004</v>
      </c>
      <c r="L331">
        <f t="shared" si="20"/>
        <v>5.6545200000000007</v>
      </c>
      <c r="Y331">
        <f t="shared" si="22"/>
        <v>1.8352718039431296E-2</v>
      </c>
      <c r="Z331">
        <f t="shared" si="23"/>
        <v>1.8421705251968144E-2</v>
      </c>
    </row>
    <row r="332" spans="9:26" x14ac:dyDescent="0.25">
      <c r="I332">
        <v>325</v>
      </c>
      <c r="J332" s="18">
        <f t="shared" si="21"/>
        <v>53.083333333333506</v>
      </c>
      <c r="K332">
        <f>'motor analysis I requirements'!$U$13</f>
        <v>4.7120999999999995</v>
      </c>
      <c r="L332">
        <f t="shared" si="20"/>
        <v>5.6545199999999989</v>
      </c>
      <c r="Y332">
        <f t="shared" si="22"/>
        <v>1.8402761281771547E-2</v>
      </c>
      <c r="Z332">
        <f t="shared" si="23"/>
        <v>1.8471748494308396E-2</v>
      </c>
    </row>
    <row r="333" spans="9:26" x14ac:dyDescent="0.25">
      <c r="I333">
        <v>326</v>
      </c>
      <c r="J333" s="18">
        <f t="shared" si="21"/>
        <v>53.24666666666684</v>
      </c>
      <c r="K333">
        <f>'motor analysis I requirements'!$U$66</f>
        <v>4.2</v>
      </c>
      <c r="L333">
        <f t="shared" si="20"/>
        <v>5.04</v>
      </c>
      <c r="Y333">
        <f t="shared" si="22"/>
        <v>1.8420286316083296E-2</v>
      </c>
      <c r="Z333">
        <f t="shared" si="23"/>
        <v>1.8475093587507724E-2</v>
      </c>
    </row>
    <row r="334" spans="9:26" x14ac:dyDescent="0.25">
      <c r="I334">
        <v>327</v>
      </c>
      <c r="J334" s="18">
        <f t="shared" si="21"/>
        <v>53.410000000000174</v>
      </c>
      <c r="K334">
        <f>'motor analysis I requirements'!$U$67</f>
        <v>4.2</v>
      </c>
      <c r="L334">
        <f t="shared" si="20"/>
        <v>5.04</v>
      </c>
      <c r="Y334">
        <f t="shared" si="22"/>
        <v>1.8437709418618286E-2</v>
      </c>
      <c r="Z334">
        <f t="shared" si="23"/>
        <v>1.8492516690042714E-2</v>
      </c>
    </row>
    <row r="335" spans="9:26" x14ac:dyDescent="0.25">
      <c r="I335">
        <v>328</v>
      </c>
      <c r="J335" s="18">
        <f t="shared" si="21"/>
        <v>53.573333333333508</v>
      </c>
      <c r="K335">
        <f>'motor analysis I requirements'!$U$122</f>
        <v>3.6879000000000035</v>
      </c>
      <c r="L335">
        <f t="shared" si="20"/>
        <v>4.4254800000000039</v>
      </c>
      <c r="Y335">
        <f t="shared" si="22"/>
        <v>1.8426507663787905E-2</v>
      </c>
      <c r="Z335">
        <f t="shared" si="23"/>
        <v>1.8468764587090042E-2</v>
      </c>
    </row>
    <row r="336" spans="9:26" x14ac:dyDescent="0.25">
      <c r="I336">
        <v>329</v>
      </c>
      <c r="J336" s="18">
        <f t="shared" si="21"/>
        <v>53.736666666666842</v>
      </c>
      <c r="K336">
        <f>'motor analysis I requirements'!$U$123</f>
        <v>3.6879000000000004</v>
      </c>
      <c r="L336">
        <f t="shared" si="20"/>
        <v>4.4254800000000003</v>
      </c>
      <c r="Y336">
        <f t="shared" si="22"/>
        <v>1.8415371062311999E-2</v>
      </c>
      <c r="Z336">
        <f t="shared" si="23"/>
        <v>1.8457627985614136E-2</v>
      </c>
    </row>
    <row r="337" spans="9:26" x14ac:dyDescent="0.25">
      <c r="I337">
        <v>330</v>
      </c>
      <c r="J337" s="18">
        <f t="shared" si="21"/>
        <v>53.900000000000176</v>
      </c>
      <c r="K337">
        <f>'motor analysis I requirements'!$U$12</f>
        <v>4.7121000000000004</v>
      </c>
      <c r="L337">
        <f t="shared" si="20"/>
        <v>5.6545200000000007</v>
      </c>
      <c r="Y337">
        <f t="shared" si="22"/>
        <v>1.8465049892587314E-2</v>
      </c>
      <c r="Z337">
        <f t="shared" si="23"/>
        <v>1.8534037105124163E-2</v>
      </c>
    </row>
    <row r="338" spans="9:26" x14ac:dyDescent="0.25">
      <c r="I338">
        <v>331</v>
      </c>
      <c r="J338" s="18">
        <f t="shared" si="21"/>
        <v>54.06333333333351</v>
      </c>
      <c r="K338">
        <f>'motor analysis I requirements'!$U$13</f>
        <v>4.7120999999999995</v>
      </c>
      <c r="L338">
        <f t="shared" si="20"/>
        <v>5.6545199999999989</v>
      </c>
      <c r="Y338">
        <f t="shared" si="22"/>
        <v>1.8514439773275014E-2</v>
      </c>
      <c r="Z338">
        <f t="shared" si="23"/>
        <v>1.8583426985811863E-2</v>
      </c>
    </row>
    <row r="339" spans="9:26" x14ac:dyDescent="0.25">
      <c r="I339">
        <v>332</v>
      </c>
      <c r="J339" s="18">
        <f t="shared" si="21"/>
        <v>54.226666666666844</v>
      </c>
      <c r="K339">
        <f>'motor analysis I requirements'!$U$66</f>
        <v>4.2</v>
      </c>
      <c r="L339">
        <f t="shared" si="20"/>
        <v>5.04</v>
      </c>
      <c r="Y339">
        <f t="shared" si="22"/>
        <v>1.8531315246115877E-2</v>
      </c>
      <c r="Z339">
        <f t="shared" si="23"/>
        <v>1.8586122517540306E-2</v>
      </c>
    </row>
    <row r="340" spans="9:26" x14ac:dyDescent="0.25">
      <c r="I340">
        <v>333</v>
      </c>
      <c r="J340" s="18">
        <f t="shared" si="21"/>
        <v>54.390000000000178</v>
      </c>
      <c r="K340">
        <f>'motor analysis I requirements'!$U$67</f>
        <v>4.2</v>
      </c>
      <c r="L340">
        <f t="shared" si="20"/>
        <v>5.04</v>
      </c>
      <c r="Y340">
        <f t="shared" si="22"/>
        <v>1.854809256525845E-2</v>
      </c>
      <c r="Z340">
        <f t="shared" si="23"/>
        <v>1.8602899836682878E-2</v>
      </c>
    </row>
    <row r="341" spans="9:26" x14ac:dyDescent="0.25">
      <c r="I341">
        <v>334</v>
      </c>
      <c r="J341" s="18">
        <f t="shared" si="21"/>
        <v>54.553333333333512</v>
      </c>
      <c r="K341">
        <f>'motor analysis I requirements'!$U$122</f>
        <v>3.6879000000000035</v>
      </c>
      <c r="L341">
        <f t="shared" si="20"/>
        <v>4.4254800000000039</v>
      </c>
      <c r="Y341">
        <f t="shared" si="22"/>
        <v>1.8536248783139489E-2</v>
      </c>
      <c r="Z341">
        <f t="shared" si="23"/>
        <v>1.8578505706441626E-2</v>
      </c>
    </row>
    <row r="342" spans="9:26" x14ac:dyDescent="0.25">
      <c r="I342">
        <v>335</v>
      </c>
      <c r="J342" s="18">
        <f t="shared" si="21"/>
        <v>54.716666666666846</v>
      </c>
      <c r="K342">
        <f>'motor analysis I requirements'!$U$123</f>
        <v>3.6879000000000004</v>
      </c>
      <c r="L342">
        <f t="shared" si="20"/>
        <v>4.4254800000000003</v>
      </c>
      <c r="Y342">
        <f t="shared" si="22"/>
        <v>1.8524473888632015E-2</v>
      </c>
      <c r="Z342">
        <f t="shared" si="23"/>
        <v>1.8566730811934152E-2</v>
      </c>
    </row>
    <row r="343" spans="9:26" x14ac:dyDescent="0.25">
      <c r="I343">
        <v>336</v>
      </c>
      <c r="J343" s="18">
        <f t="shared" si="21"/>
        <v>54.88000000000018</v>
      </c>
      <c r="K343">
        <v>0</v>
      </c>
      <c r="L343">
        <f t="shared" si="20"/>
        <v>0</v>
      </c>
      <c r="Y343">
        <f t="shared" si="22"/>
        <v>1.8416729019011088E-2</v>
      </c>
      <c r="Z343">
        <f t="shared" si="23"/>
        <v>1.8416729019011088E-2</v>
      </c>
    </row>
    <row r="344" spans="9:26" x14ac:dyDescent="0.25">
      <c r="I344">
        <v>337</v>
      </c>
      <c r="J344" s="18">
        <f t="shared" si="21"/>
        <v>55.043333333333514</v>
      </c>
      <c r="K344">
        <v>0</v>
      </c>
      <c r="L344">
        <f t="shared" si="20"/>
        <v>0</v>
      </c>
      <c r="Y344">
        <f t="shared" si="22"/>
        <v>1.8309610831529662E-2</v>
      </c>
      <c r="Z344">
        <f t="shared" si="23"/>
        <v>1.8309610831529662E-2</v>
      </c>
    </row>
    <row r="345" spans="9:26" x14ac:dyDescent="0.25">
      <c r="I345">
        <v>338</v>
      </c>
      <c r="J345" s="18">
        <f t="shared" si="21"/>
        <v>55.206666666666848</v>
      </c>
      <c r="K345">
        <v>0</v>
      </c>
      <c r="L345">
        <f t="shared" si="20"/>
        <v>0</v>
      </c>
      <c r="Y345">
        <f t="shared" si="22"/>
        <v>1.8203115681183518E-2</v>
      </c>
      <c r="Z345">
        <f t="shared" si="23"/>
        <v>1.8203115681183518E-2</v>
      </c>
    </row>
    <row r="346" spans="9:26" x14ac:dyDescent="0.25">
      <c r="I346">
        <v>339</v>
      </c>
      <c r="J346" s="18">
        <f t="shared" si="21"/>
        <v>55.370000000000182</v>
      </c>
      <c r="K346">
        <v>0</v>
      </c>
      <c r="L346">
        <f t="shared" si="20"/>
        <v>0</v>
      </c>
      <c r="Y346">
        <f t="shared" si="22"/>
        <v>1.8097239944169074E-2</v>
      </c>
      <c r="Z346">
        <f t="shared" si="23"/>
        <v>1.8097239944169074E-2</v>
      </c>
    </row>
    <row r="347" spans="9:26" x14ac:dyDescent="0.25">
      <c r="I347">
        <v>340</v>
      </c>
      <c r="J347" s="18">
        <f t="shared" si="21"/>
        <v>55.533333333333516</v>
      </c>
      <c r="K347">
        <v>0</v>
      </c>
      <c r="L347">
        <f t="shared" si="20"/>
        <v>0</v>
      </c>
      <c r="Y347">
        <f t="shared" si="22"/>
        <v>1.7991980017760058E-2</v>
      </c>
      <c r="Z347">
        <f t="shared" si="23"/>
        <v>1.7991980017760058E-2</v>
      </c>
    </row>
    <row r="348" spans="9:26" x14ac:dyDescent="0.25">
      <c r="I348">
        <v>341</v>
      </c>
      <c r="J348" s="18">
        <f t="shared" si="21"/>
        <v>55.69666666666685</v>
      </c>
      <c r="K348">
        <v>0</v>
      </c>
      <c r="L348">
        <f t="shared" si="20"/>
        <v>0</v>
      </c>
      <c r="Y348">
        <f t="shared" si="22"/>
        <v>1.7887332320184933E-2</v>
      </c>
      <c r="Z348">
        <f t="shared" si="23"/>
        <v>1.7887332320184933E-2</v>
      </c>
    </row>
    <row r="349" spans="9:26" x14ac:dyDescent="0.25">
      <c r="I349">
        <v>342</v>
      </c>
      <c r="J349" s="18">
        <f t="shared" si="21"/>
        <v>55.860000000000184</v>
      </c>
      <c r="K349">
        <v>0</v>
      </c>
      <c r="L349">
        <f t="shared" si="20"/>
        <v>0</v>
      </c>
      <c r="Y349">
        <f t="shared" si="22"/>
        <v>1.7783293290505001E-2</v>
      </c>
      <c r="Z349">
        <f t="shared" si="23"/>
        <v>1.7783293290505001E-2</v>
      </c>
    </row>
    <row r="350" spans="9:26" x14ac:dyDescent="0.25">
      <c r="I350">
        <v>343</v>
      </c>
      <c r="J350" s="18">
        <f t="shared" si="21"/>
        <v>56.023333333333518</v>
      </c>
      <c r="K350">
        <v>0</v>
      </c>
      <c r="L350">
        <f t="shared" si="20"/>
        <v>0</v>
      </c>
      <c r="Y350">
        <f t="shared" si="22"/>
        <v>1.767985938849324E-2</v>
      </c>
      <c r="Z350">
        <f t="shared" si="23"/>
        <v>1.767985938849324E-2</v>
      </c>
    </row>
    <row r="351" spans="9:26" x14ac:dyDescent="0.25">
      <c r="I351">
        <v>344</v>
      </c>
      <c r="J351" s="18">
        <f t="shared" si="21"/>
        <v>56.186666666666852</v>
      </c>
      <c r="K351">
        <v>0</v>
      </c>
      <c r="L351">
        <f t="shared" si="20"/>
        <v>0</v>
      </c>
      <c r="Y351">
        <f t="shared" si="22"/>
        <v>1.757702709451384E-2</v>
      </c>
      <c r="Z351">
        <f t="shared" si="23"/>
        <v>1.757702709451384E-2</v>
      </c>
    </row>
    <row r="352" spans="9:26" x14ac:dyDescent="0.25">
      <c r="I352">
        <v>345</v>
      </c>
      <c r="J352" s="18">
        <f t="shared" si="21"/>
        <v>56.350000000000186</v>
      </c>
      <c r="K352">
        <v>0</v>
      </c>
      <c r="L352">
        <f t="shared" si="20"/>
        <v>0</v>
      </c>
      <c r="Y352">
        <f t="shared" si="22"/>
        <v>1.7474792909402428E-2</v>
      </c>
      <c r="Z352">
        <f t="shared" si="23"/>
        <v>1.7474792909402428E-2</v>
      </c>
    </row>
    <row r="353" spans="9:26" x14ac:dyDescent="0.25">
      <c r="I353">
        <v>346</v>
      </c>
      <c r="J353" s="18">
        <f t="shared" si="21"/>
        <v>56.51333333333352</v>
      </c>
      <c r="K353">
        <v>0</v>
      </c>
      <c r="L353">
        <f t="shared" si="20"/>
        <v>0</v>
      </c>
      <c r="Y353">
        <f t="shared" si="22"/>
        <v>1.7373153354347009E-2</v>
      </c>
      <c r="Z353">
        <f t="shared" si="23"/>
        <v>1.7373153354347009E-2</v>
      </c>
    </row>
    <row r="354" spans="9:26" x14ac:dyDescent="0.25">
      <c r="I354">
        <v>347</v>
      </c>
      <c r="J354" s="18">
        <f t="shared" si="21"/>
        <v>56.676666666666854</v>
      </c>
      <c r="K354">
        <v>0</v>
      </c>
      <c r="L354">
        <f t="shared" si="20"/>
        <v>0</v>
      </c>
      <c r="Y354">
        <f t="shared" si="22"/>
        <v>1.7272104970769583E-2</v>
      </c>
      <c r="Z354">
        <f t="shared" si="23"/>
        <v>1.7272104970769583E-2</v>
      </c>
    </row>
    <row r="355" spans="9:26" x14ac:dyDescent="0.25">
      <c r="I355">
        <v>348</v>
      </c>
      <c r="J355" s="18">
        <f t="shared" si="21"/>
        <v>56.840000000000188</v>
      </c>
      <c r="K355">
        <v>0</v>
      </c>
      <c r="L355">
        <f t="shared" si="20"/>
        <v>0</v>
      </c>
      <c r="Y355">
        <f t="shared" si="22"/>
        <v>1.7171644320208457E-2</v>
      </c>
      <c r="Z355">
        <f t="shared" si="23"/>
        <v>1.7171644320208457E-2</v>
      </c>
    </row>
    <row r="356" spans="9:26" x14ac:dyDescent="0.25">
      <c r="I356">
        <v>349</v>
      </c>
      <c r="J356" s="18">
        <f t="shared" si="21"/>
        <v>57.003333333333522</v>
      </c>
      <c r="K356">
        <v>0</v>
      </c>
      <c r="L356">
        <f t="shared" si="20"/>
        <v>0</v>
      </c>
      <c r="Y356">
        <f t="shared" si="22"/>
        <v>1.7071767984201246E-2</v>
      </c>
      <c r="Z356">
        <f t="shared" si="23"/>
        <v>1.7071767984201246E-2</v>
      </c>
    </row>
    <row r="357" spans="9:26" x14ac:dyDescent="0.25">
      <c r="I357">
        <v>350</v>
      </c>
      <c r="J357" s="18">
        <f t="shared" si="21"/>
        <v>57.166666666666856</v>
      </c>
      <c r="K357">
        <v>0</v>
      </c>
      <c r="L357">
        <f t="shared" si="20"/>
        <v>0</v>
      </c>
      <c r="Y357">
        <f t="shared" si="22"/>
        <v>1.6972472564168548E-2</v>
      </c>
      <c r="Z357">
        <f t="shared" si="23"/>
        <v>1.6972472564168548E-2</v>
      </c>
    </row>
    <row r="358" spans="9:26" x14ac:dyDescent="0.25">
      <c r="I358">
        <v>351</v>
      </c>
      <c r="J358" s="18">
        <f t="shared" si="21"/>
        <v>57.33000000000019</v>
      </c>
      <c r="K358">
        <v>0</v>
      </c>
      <c r="L358">
        <f t="shared" si="20"/>
        <v>0</v>
      </c>
      <c r="Y358">
        <f t="shared" si="22"/>
        <v>1.687375468129829E-2</v>
      </c>
      <c r="Z358">
        <f t="shared" si="23"/>
        <v>1.687375468129829E-2</v>
      </c>
    </row>
    <row r="359" spans="9:26" x14ac:dyDescent="0.25">
      <c r="I359">
        <v>352</v>
      </c>
      <c r="J359" s="18">
        <f t="shared" si="21"/>
        <v>57.493333333333524</v>
      </c>
      <c r="K359">
        <v>0</v>
      </c>
      <c r="L359">
        <f t="shared" si="20"/>
        <v>0</v>
      </c>
      <c r="Y359">
        <f t="shared" si="22"/>
        <v>1.6775610976430769E-2</v>
      </c>
      <c r="Z359">
        <f t="shared" si="23"/>
        <v>1.6775610976430769E-2</v>
      </c>
    </row>
    <row r="360" spans="9:26" x14ac:dyDescent="0.25">
      <c r="I360">
        <v>353</v>
      </c>
      <c r="J360" s="18">
        <f t="shared" si="21"/>
        <v>57.656666666666858</v>
      </c>
      <c r="K360">
        <v>0</v>
      </c>
      <c r="L360">
        <f t="shared" si="20"/>
        <v>0</v>
      </c>
      <c r="Y360">
        <f t="shared" si="22"/>
        <v>1.6678038109944334E-2</v>
      </c>
      <c r="Z360">
        <f t="shared" si="23"/>
        <v>1.6678038109944334E-2</v>
      </c>
    </row>
    <row r="361" spans="9:26" x14ac:dyDescent="0.25">
      <c r="I361">
        <v>354</v>
      </c>
      <c r="J361" s="18">
        <f t="shared" si="21"/>
        <v>57.820000000000192</v>
      </c>
      <c r="K361">
        <v>0</v>
      </c>
      <c r="L361">
        <f t="shared" si="20"/>
        <v>0</v>
      </c>
      <c r="Y361">
        <f t="shared" si="22"/>
        <v>1.6581032761641752E-2</v>
      </c>
      <c r="Z361">
        <f t="shared" si="23"/>
        <v>1.6581032761641752E-2</v>
      </c>
    </row>
    <row r="362" spans="9:26" x14ac:dyDescent="0.25">
      <c r="I362">
        <v>355</v>
      </c>
      <c r="J362" s="18">
        <f t="shared" si="21"/>
        <v>57.983333333333526</v>
      </c>
      <c r="K362">
        <v>0</v>
      </c>
      <c r="L362">
        <f t="shared" si="20"/>
        <v>0</v>
      </c>
      <c r="Y362">
        <f t="shared" si="22"/>
        <v>1.648459163063723E-2</v>
      </c>
      <c r="Z362">
        <f t="shared" si="23"/>
        <v>1.648459163063723E-2</v>
      </c>
    </row>
    <row r="363" spans="9:26" x14ac:dyDescent="0.25">
      <c r="I363">
        <v>356</v>
      </c>
      <c r="J363" s="18">
        <f t="shared" si="21"/>
        <v>58.14666666666686</v>
      </c>
      <c r="K363">
        <v>0</v>
      </c>
      <c r="L363">
        <f t="shared" si="20"/>
        <v>0</v>
      </c>
      <c r="Y363">
        <f t="shared" si="22"/>
        <v>1.6388711435244088E-2</v>
      </c>
      <c r="Z363">
        <f t="shared" si="23"/>
        <v>1.6388711435244088E-2</v>
      </c>
    </row>
    <row r="364" spans="9:26" x14ac:dyDescent="0.25">
      <c r="I364">
        <v>357</v>
      </c>
      <c r="J364" s="18">
        <f t="shared" si="21"/>
        <v>58.310000000000194</v>
      </c>
      <c r="K364">
        <v>0</v>
      </c>
      <c r="L364">
        <f t="shared" si="20"/>
        <v>0</v>
      </c>
      <c r="Y364">
        <f t="shared" si="22"/>
        <v>1.629338891286309E-2</v>
      </c>
      <c r="Z364">
        <f t="shared" si="23"/>
        <v>1.629338891286309E-2</v>
      </c>
    </row>
    <row r="365" spans="9:26" x14ac:dyDescent="0.25">
      <c r="I365">
        <v>358</v>
      </c>
      <c r="J365" s="18">
        <f t="shared" si="21"/>
        <v>58.473333333333528</v>
      </c>
      <c r="K365">
        <v>0</v>
      </c>
      <c r="L365">
        <f t="shared" si="20"/>
        <v>0</v>
      </c>
      <c r="Y365">
        <f t="shared" si="22"/>
        <v>1.6198620819871428E-2</v>
      </c>
      <c r="Z365">
        <f t="shared" si="23"/>
        <v>1.6198620819871428E-2</v>
      </c>
    </row>
    <row r="366" spans="9:26" x14ac:dyDescent="0.25">
      <c r="I366">
        <v>359</v>
      </c>
      <c r="J366" s="18">
        <f t="shared" si="21"/>
        <v>58.636666666666862</v>
      </c>
      <c r="K366">
        <v>0</v>
      </c>
      <c r="L366">
        <f t="shared" si="20"/>
        <v>0</v>
      </c>
      <c r="Y366">
        <f t="shared" si="22"/>
        <v>1.610440393151235E-2</v>
      </c>
      <c r="Z366">
        <f t="shared" si="23"/>
        <v>1.610440393151235E-2</v>
      </c>
    </row>
    <row r="367" spans="9:26" x14ac:dyDescent="0.25">
      <c r="I367">
        <v>360</v>
      </c>
      <c r="J367" s="18">
        <f t="shared" si="21"/>
        <v>58.800000000000196</v>
      </c>
      <c r="K367">
        <v>0</v>
      </c>
      <c r="L367">
        <f t="shared" si="20"/>
        <v>0</v>
      </c>
      <c r="Y367">
        <f t="shared" si="22"/>
        <v>1.6010735041785427E-2</v>
      </c>
      <c r="Z367">
        <f t="shared" si="23"/>
        <v>1.6010735041785427E-2</v>
      </c>
    </row>
    <row r="368" spans="9:26" x14ac:dyDescent="0.25">
      <c r="I368">
        <v>361</v>
      </c>
      <c r="J368" s="18">
        <f t="shared" si="21"/>
        <v>58.96333333333353</v>
      </c>
      <c r="K368">
        <v>0</v>
      </c>
      <c r="L368">
        <f t="shared" si="20"/>
        <v>0</v>
      </c>
      <c r="Y368">
        <f t="shared" si="22"/>
        <v>1.5917610963337457E-2</v>
      </c>
      <c r="Z368">
        <f t="shared" si="23"/>
        <v>1.5917610963337457E-2</v>
      </c>
    </row>
    <row r="369" spans="9:26" x14ac:dyDescent="0.25">
      <c r="I369">
        <v>362</v>
      </c>
      <c r="J369" s="18">
        <f t="shared" si="21"/>
        <v>59.126666666666864</v>
      </c>
      <c r="K369">
        <v>0</v>
      </c>
      <c r="L369">
        <f t="shared" si="20"/>
        <v>0</v>
      </c>
      <c r="Y369">
        <f t="shared" si="22"/>
        <v>1.5825028527354002E-2</v>
      </c>
      <c r="Z369">
        <f t="shared" si="23"/>
        <v>1.5825028527354002E-2</v>
      </c>
    </row>
    <row r="370" spans="9:26" x14ac:dyDescent="0.25">
      <c r="I370">
        <v>363</v>
      </c>
      <c r="J370" s="18">
        <f t="shared" si="21"/>
        <v>59.290000000000198</v>
      </c>
      <c r="K370">
        <v>0</v>
      </c>
      <c r="L370">
        <f t="shared" si="20"/>
        <v>0</v>
      </c>
      <c r="Y370">
        <f t="shared" si="22"/>
        <v>1.5732984583451577E-2</v>
      </c>
      <c r="Z370">
        <f t="shared" si="23"/>
        <v>1.5732984583451577E-2</v>
      </c>
    </row>
    <row r="371" spans="9:26" x14ac:dyDescent="0.25">
      <c r="I371">
        <v>364</v>
      </c>
      <c r="J371" s="18">
        <f t="shared" si="21"/>
        <v>59.453333333333532</v>
      </c>
      <c r="K371">
        <v>0</v>
      </c>
      <c r="L371">
        <f t="shared" si="20"/>
        <v>0</v>
      </c>
      <c r="Y371">
        <f t="shared" si="22"/>
        <v>1.5641475999570428E-2</v>
      </c>
      <c r="Z371">
        <f t="shared" si="23"/>
        <v>1.5641475999570428E-2</v>
      </c>
    </row>
    <row r="372" spans="9:26" x14ac:dyDescent="0.25">
      <c r="I372">
        <v>365</v>
      </c>
      <c r="J372" s="18">
        <f t="shared" si="21"/>
        <v>59.616666666666866</v>
      </c>
      <c r="K372">
        <v>0</v>
      </c>
      <c r="L372">
        <f t="shared" si="20"/>
        <v>0</v>
      </c>
      <c r="Y372">
        <f t="shared" si="22"/>
        <v>1.5550499661867969E-2</v>
      </c>
      <c r="Z372">
        <f t="shared" si="23"/>
        <v>1.5550499661867969E-2</v>
      </c>
    </row>
    <row r="373" spans="9:26" x14ac:dyDescent="0.25">
      <c r="I373">
        <v>366</v>
      </c>
      <c r="J373" s="18">
        <f t="shared" si="21"/>
        <v>59.7800000000002</v>
      </c>
      <c r="K373">
        <v>0</v>
      </c>
      <c r="L373">
        <f t="shared" si="20"/>
        <v>0</v>
      </c>
      <c r="Y373">
        <f t="shared" si="22"/>
        <v>1.546005247461282E-2</v>
      </c>
      <c r="Z373">
        <f t="shared" si="23"/>
        <v>1.546005247461282E-2</v>
      </c>
    </row>
    <row r="374" spans="9:26" x14ac:dyDescent="0.25">
      <c r="I374">
        <v>367</v>
      </c>
      <c r="J374" s="18">
        <f t="shared" si="21"/>
        <v>59.943333333333534</v>
      </c>
      <c r="K374">
        <v>0</v>
      </c>
      <c r="L374">
        <f t="shared" si="20"/>
        <v>0</v>
      </c>
      <c r="Y374">
        <f t="shared" si="22"/>
        <v>1.5370131360079463E-2</v>
      </c>
      <c r="Z374">
        <f t="shared" si="23"/>
        <v>1.5370131360079463E-2</v>
      </c>
    </row>
    <row r="375" spans="9:26" x14ac:dyDescent="0.25">
      <c r="I375">
        <v>368</v>
      </c>
      <c r="J375" s="18">
        <f t="shared" si="21"/>
        <v>60.106666666666868</v>
      </c>
      <c r="K375">
        <v>0</v>
      </c>
      <c r="L375">
        <f t="shared" si="20"/>
        <v>0</v>
      </c>
      <c r="Y375">
        <f t="shared" si="22"/>
        <v>1.5280733258443521E-2</v>
      </c>
      <c r="Z375">
        <f t="shared" si="23"/>
        <v>1.5280733258443521E-2</v>
      </c>
    </row>
    <row r="376" spans="9:26" x14ac:dyDescent="0.25">
      <c r="I376">
        <v>369</v>
      </c>
      <c r="J376" s="18">
        <f t="shared" si="21"/>
        <v>60.270000000000202</v>
      </c>
      <c r="K376">
        <v>0</v>
      </c>
      <c r="L376">
        <f t="shared" si="20"/>
        <v>0</v>
      </c>
      <c r="Y376">
        <f t="shared" si="22"/>
        <v>1.5191855127677631E-2</v>
      </c>
      <c r="Z376">
        <f t="shared" si="23"/>
        <v>1.5191855127677631E-2</v>
      </c>
    </row>
    <row r="377" spans="9:26" x14ac:dyDescent="0.25">
      <c r="I377">
        <v>370</v>
      </c>
      <c r="J377" s="18">
        <f t="shared" si="21"/>
        <v>60.433333333333536</v>
      </c>
      <c r="K377">
        <v>0</v>
      </c>
      <c r="L377">
        <f t="shared" si="20"/>
        <v>0</v>
      </c>
      <c r="Y377">
        <f t="shared" si="22"/>
        <v>1.5103493943447933E-2</v>
      </c>
      <c r="Z377">
        <f t="shared" si="23"/>
        <v>1.5103493943447933E-2</v>
      </c>
    </row>
    <row r="378" spans="9:26" x14ac:dyDescent="0.25">
      <c r="I378">
        <v>371</v>
      </c>
      <c r="J378" s="18">
        <f t="shared" si="21"/>
        <v>60.59666666666687</v>
      </c>
      <c r="K378">
        <v>0</v>
      </c>
      <c r="L378">
        <f t="shared" si="20"/>
        <v>0</v>
      </c>
      <c r="Y378">
        <f t="shared" si="22"/>
        <v>1.5015646699011162E-2</v>
      </c>
      <c r="Z378">
        <f t="shared" si="23"/>
        <v>1.5015646699011162E-2</v>
      </c>
    </row>
    <row r="379" spans="9:26" x14ac:dyDescent="0.25">
      <c r="I379">
        <v>372</v>
      </c>
      <c r="J379" s="18">
        <f t="shared" si="21"/>
        <v>60.760000000000204</v>
      </c>
      <c r="K379">
        <v>0</v>
      </c>
      <c r="L379">
        <f t="shared" si="20"/>
        <v>0</v>
      </c>
      <c r="Y379">
        <f t="shared" si="22"/>
        <v>1.4928310405112328E-2</v>
      </c>
      <c r="Z379">
        <f t="shared" si="23"/>
        <v>1.4928310405112328E-2</v>
      </c>
    </row>
    <row r="380" spans="9:26" x14ac:dyDescent="0.25">
      <c r="I380">
        <v>373</v>
      </c>
      <c r="J380" s="18">
        <f t="shared" si="21"/>
        <v>60.923333333333538</v>
      </c>
      <c r="K380">
        <v>0</v>
      </c>
      <c r="L380">
        <f t="shared" si="20"/>
        <v>0</v>
      </c>
      <c r="Y380">
        <f t="shared" si="22"/>
        <v>1.4841482089883002E-2</v>
      </c>
      <c r="Z380">
        <f t="shared" si="23"/>
        <v>1.4841482089883002E-2</v>
      </c>
    </row>
    <row r="381" spans="9:26" x14ac:dyDescent="0.25">
      <c r="I381">
        <v>374</v>
      </c>
      <c r="J381" s="18">
        <f t="shared" si="21"/>
        <v>61.086666666666872</v>
      </c>
      <c r="K381">
        <v>0</v>
      </c>
      <c r="L381">
        <f t="shared" si="20"/>
        <v>0</v>
      </c>
      <c r="Y381">
        <f t="shared" si="22"/>
        <v>1.4755158798740191E-2</v>
      </c>
      <c r="Z381">
        <f t="shared" si="23"/>
        <v>1.4755158798740191E-2</v>
      </c>
    </row>
    <row r="382" spans="9:26" x14ac:dyDescent="0.25">
      <c r="I382">
        <v>375</v>
      </c>
      <c r="J382" s="18">
        <f t="shared" si="21"/>
        <v>61.250000000000206</v>
      </c>
      <c r="K382">
        <v>0</v>
      </c>
      <c r="L382">
        <f t="shared" si="20"/>
        <v>0</v>
      </c>
      <c r="Y382">
        <f t="shared" si="22"/>
        <v>1.4669337594285799E-2</v>
      </c>
      <c r="Z382">
        <f t="shared" si="23"/>
        <v>1.4669337594285799E-2</v>
      </c>
    </row>
    <row r="383" spans="9:26" x14ac:dyDescent="0.25">
      <c r="I383">
        <v>376</v>
      </c>
      <c r="J383" s="18">
        <f t="shared" si="21"/>
        <v>61.41333333333354</v>
      </c>
      <c r="K383">
        <v>0</v>
      </c>
      <c r="L383">
        <f t="shared" si="20"/>
        <v>0</v>
      </c>
      <c r="Y383">
        <f t="shared" si="22"/>
        <v>1.458401555620667E-2</v>
      </c>
      <c r="Z383">
        <f t="shared" si="23"/>
        <v>1.458401555620667E-2</v>
      </c>
    </row>
    <row r="384" spans="9:26" x14ac:dyDescent="0.25">
      <c r="I384">
        <v>377</v>
      </c>
      <c r="J384" s="18">
        <f t="shared" si="21"/>
        <v>61.576666666666874</v>
      </c>
      <c r="K384">
        <v>0</v>
      </c>
      <c r="L384">
        <f t="shared" si="20"/>
        <v>0</v>
      </c>
      <c r="Y384">
        <f t="shared" si="22"/>
        <v>1.4499189781175221E-2</v>
      </c>
      <c r="Z384">
        <f t="shared" si="23"/>
        <v>1.4499189781175221E-2</v>
      </c>
    </row>
    <row r="385" spans="9:26" x14ac:dyDescent="0.25">
      <c r="I385">
        <v>378</v>
      </c>
      <c r="J385" s="18">
        <f t="shared" si="21"/>
        <v>61.740000000000208</v>
      </c>
      <c r="K385">
        <v>0</v>
      </c>
      <c r="L385">
        <f t="shared" si="20"/>
        <v>0</v>
      </c>
      <c r="Y385">
        <f t="shared" si="22"/>
        <v>1.4414857382750643E-2</v>
      </c>
      <c r="Z385">
        <f t="shared" si="23"/>
        <v>1.4414857382750643E-2</v>
      </c>
    </row>
    <row r="386" spans="9:26" x14ac:dyDescent="0.25">
      <c r="I386">
        <v>379</v>
      </c>
      <c r="J386" s="18">
        <f t="shared" si="21"/>
        <v>61.903333333333542</v>
      </c>
      <c r="K386">
        <v>0</v>
      </c>
      <c r="L386">
        <f t="shared" si="20"/>
        <v>0</v>
      </c>
      <c r="Y386">
        <f t="shared" si="22"/>
        <v>1.4331015491280687E-2</v>
      </c>
      <c r="Z386">
        <f t="shared" si="23"/>
        <v>1.4331015491280687E-2</v>
      </c>
    </row>
    <row r="387" spans="9:26" x14ac:dyDescent="0.25">
      <c r="I387">
        <v>380</v>
      </c>
      <c r="J387" s="18">
        <f t="shared" si="21"/>
        <v>62.066666666666876</v>
      </c>
      <c r="K387">
        <v>0</v>
      </c>
      <c r="L387">
        <f t="shared" si="20"/>
        <v>0</v>
      </c>
      <c r="Y387">
        <f t="shared" si="22"/>
        <v>1.4247661253804011E-2</v>
      </c>
      <c r="Z387">
        <f t="shared" si="23"/>
        <v>1.4247661253804011E-2</v>
      </c>
    </row>
    <row r="388" spans="9:26" x14ac:dyDescent="0.25">
      <c r="I388">
        <v>381</v>
      </c>
      <c r="J388" s="18">
        <f t="shared" si="21"/>
        <v>62.23000000000021</v>
      </c>
      <c r="K388">
        <v>0</v>
      </c>
      <c r="L388">
        <f t="shared" si="20"/>
        <v>0</v>
      </c>
      <c r="Y388">
        <f t="shared" si="22"/>
        <v>1.4164791833953102E-2</v>
      </c>
      <c r="Z388">
        <f t="shared" si="23"/>
        <v>1.4164791833953102E-2</v>
      </c>
    </row>
    <row r="389" spans="9:26" x14ac:dyDescent="0.25">
      <c r="I389">
        <v>382</v>
      </c>
      <c r="J389" s="18">
        <f t="shared" si="21"/>
        <v>62.393333333333544</v>
      </c>
      <c r="K389">
        <v>0</v>
      </c>
      <c r="L389">
        <f t="shared" si="20"/>
        <v>0</v>
      </c>
      <c r="Y389">
        <f t="shared" si="22"/>
        <v>1.4082404411857761E-2</v>
      </c>
      <c r="Z389">
        <f t="shared" si="23"/>
        <v>1.4082404411857761E-2</v>
      </c>
    </row>
    <row r="390" spans="9:26" x14ac:dyDescent="0.25">
      <c r="I390">
        <v>383</v>
      </c>
      <c r="J390" s="18">
        <f t="shared" si="21"/>
        <v>62.556666666666878</v>
      </c>
      <c r="K390">
        <v>0</v>
      </c>
      <c r="L390">
        <f t="shared" si="20"/>
        <v>0</v>
      </c>
      <c r="Y390">
        <f t="shared" si="22"/>
        <v>1.4000496184049149E-2</v>
      </c>
      <c r="Z390">
        <f t="shared" si="23"/>
        <v>1.4000496184049149E-2</v>
      </c>
    </row>
    <row r="391" spans="9:26" x14ac:dyDescent="0.25">
      <c r="I391">
        <v>384</v>
      </c>
      <c r="J391" s="18">
        <f t="shared" si="21"/>
        <v>62.720000000000212</v>
      </c>
      <c r="K391">
        <v>0</v>
      </c>
      <c r="L391">
        <f t="shared" si="20"/>
        <v>0</v>
      </c>
      <c r="Y391">
        <f t="shared" si="22"/>
        <v>1.3919064363364386E-2</v>
      </c>
      <c r="Z391">
        <f t="shared" si="23"/>
        <v>1.3919064363364386E-2</v>
      </c>
    </row>
    <row r="392" spans="9:26" x14ac:dyDescent="0.25">
      <c r="I392">
        <v>385</v>
      </c>
      <c r="J392" s="18">
        <f t="shared" si="21"/>
        <v>62.883333333333546</v>
      </c>
      <c r="K392">
        <v>0</v>
      </c>
      <c r="L392">
        <f t="shared" ref="L392:L455" si="24">K392*(1+$L$5)</f>
        <v>0</v>
      </c>
      <c r="Y392">
        <f t="shared" si="22"/>
        <v>1.3838106178851717E-2</v>
      </c>
      <c r="Z392">
        <f t="shared" si="23"/>
        <v>1.3838106178851717E-2</v>
      </c>
    </row>
    <row r="393" spans="9:26" x14ac:dyDescent="0.25">
      <c r="I393">
        <v>386</v>
      </c>
      <c r="J393" s="18">
        <f t="shared" ref="J393:J456" si="25">J392+0.5/150*49</f>
        <v>63.04666666666688</v>
      </c>
      <c r="K393">
        <v>0</v>
      </c>
      <c r="L393">
        <f t="shared" si="24"/>
        <v>0</v>
      </c>
      <c r="Y393">
        <f t="shared" ref="Y393:Y456" si="26">((K393/$T$13)^2)*(1-EXP(-(J393-J392)/$T$20)) + Y392*EXP(-(J393-J392)/$T$20)</f>
        <v>1.375761887567622E-2</v>
      </c>
      <c r="Z393">
        <f t="shared" ref="Z393:Z456" si="27">((L393/$T$13)^2)*(1-EXP(-(J393-J392)/$T$20)) + Y392*EXP(-(J393-J392)/$T$20)</f>
        <v>1.375761887567622E-2</v>
      </c>
    </row>
    <row r="394" spans="9:26" x14ac:dyDescent="0.25">
      <c r="I394">
        <v>387</v>
      </c>
      <c r="J394" s="18">
        <f t="shared" si="25"/>
        <v>63.210000000000214</v>
      </c>
      <c r="K394">
        <v>0</v>
      </c>
      <c r="L394">
        <f t="shared" si="24"/>
        <v>0</v>
      </c>
      <c r="Y394">
        <f t="shared" si="26"/>
        <v>1.367759971502606E-2</v>
      </c>
      <c r="Z394">
        <f t="shared" si="27"/>
        <v>1.367759971502606E-2</v>
      </c>
    </row>
    <row r="395" spans="9:26" x14ac:dyDescent="0.25">
      <c r="I395">
        <v>388</v>
      </c>
      <c r="J395" s="18">
        <f t="shared" si="25"/>
        <v>63.373333333333548</v>
      </c>
      <c r="K395">
        <v>0</v>
      </c>
      <c r="L395">
        <f t="shared" si="24"/>
        <v>0</v>
      </c>
      <c r="Y395">
        <f t="shared" si="26"/>
        <v>1.3598045974019301E-2</v>
      </c>
      <c r="Z395">
        <f t="shared" si="27"/>
        <v>1.3598045974019301E-2</v>
      </c>
    </row>
    <row r="396" spans="9:26" x14ac:dyDescent="0.25">
      <c r="I396">
        <v>389</v>
      </c>
      <c r="J396" s="18">
        <f t="shared" si="25"/>
        <v>63.536666666666882</v>
      </c>
      <c r="K396">
        <v>0</v>
      </c>
      <c r="L396">
        <f t="shared" si="24"/>
        <v>0</v>
      </c>
      <c r="Y396">
        <f t="shared" si="26"/>
        <v>1.3518954945611245E-2</v>
      </c>
      <c r="Z396">
        <f t="shared" si="27"/>
        <v>1.3518954945611245E-2</v>
      </c>
    </row>
    <row r="397" spans="9:26" x14ac:dyDescent="0.25">
      <c r="I397">
        <v>390</v>
      </c>
      <c r="J397" s="18">
        <f t="shared" si="25"/>
        <v>63.700000000000216</v>
      </c>
      <c r="K397">
        <v>0</v>
      </c>
      <c r="L397">
        <f t="shared" si="24"/>
        <v>0</v>
      </c>
      <c r="Y397">
        <f t="shared" si="26"/>
        <v>1.3440323938502323E-2</v>
      </c>
      <c r="Z397">
        <f t="shared" si="27"/>
        <v>1.3440323938502323E-2</v>
      </c>
    </row>
    <row r="398" spans="9:26" x14ac:dyDescent="0.25">
      <c r="I398">
        <v>391</v>
      </c>
      <c r="J398" s="18">
        <f t="shared" si="25"/>
        <v>63.86333333333355</v>
      </c>
      <c r="K398">
        <v>0</v>
      </c>
      <c r="L398">
        <f t="shared" si="24"/>
        <v>0</v>
      </c>
      <c r="Y398">
        <f t="shared" si="26"/>
        <v>1.336215027704651E-2</v>
      </c>
      <c r="Z398">
        <f t="shared" si="27"/>
        <v>1.336215027704651E-2</v>
      </c>
    </row>
    <row r="399" spans="9:26" x14ac:dyDescent="0.25">
      <c r="I399">
        <v>392</v>
      </c>
      <c r="J399" s="18">
        <f t="shared" si="25"/>
        <v>64.026666666666884</v>
      </c>
      <c r="K399">
        <v>0</v>
      </c>
      <c r="L399">
        <f t="shared" si="24"/>
        <v>0</v>
      </c>
      <c r="Y399">
        <f t="shared" si="26"/>
        <v>1.3284431301160285E-2</v>
      </c>
      <c r="Z399">
        <f t="shared" si="27"/>
        <v>1.3284431301160285E-2</v>
      </c>
    </row>
    <row r="400" spans="9:26" x14ac:dyDescent="0.25">
      <c r="I400">
        <v>393</v>
      </c>
      <c r="J400" s="18">
        <f t="shared" si="25"/>
        <v>64.190000000000211</v>
      </c>
      <c r="K400">
        <v>0</v>
      </c>
      <c r="L400">
        <f t="shared" si="24"/>
        <v>0</v>
      </c>
      <c r="Y400">
        <f t="shared" si="26"/>
        <v>1.3207164366232111E-2</v>
      </c>
      <c r="Z400">
        <f t="shared" si="27"/>
        <v>1.3207164366232111E-2</v>
      </c>
    </row>
    <row r="401" spans="9:26" x14ac:dyDescent="0.25">
      <c r="I401">
        <v>394</v>
      </c>
      <c r="J401" s="18">
        <f t="shared" si="25"/>
        <v>64.353333333333538</v>
      </c>
      <c r="K401">
        <v>0</v>
      </c>
      <c r="L401">
        <f t="shared" si="24"/>
        <v>0</v>
      </c>
      <c r="Y401">
        <f t="shared" si="26"/>
        <v>1.3130346843032437E-2</v>
      </c>
      <c r="Z401">
        <f t="shared" si="27"/>
        <v>1.3130346843032437E-2</v>
      </c>
    </row>
    <row r="402" spans="9:26" x14ac:dyDescent="0.25">
      <c r="I402">
        <v>395</v>
      </c>
      <c r="J402" s="18">
        <f t="shared" si="25"/>
        <v>64.516666666666865</v>
      </c>
      <c r="K402">
        <v>0</v>
      </c>
      <c r="L402">
        <f t="shared" si="24"/>
        <v>0</v>
      </c>
      <c r="Y402">
        <f t="shared" si="26"/>
        <v>1.3053976117624242E-2</v>
      </c>
      <c r="Z402">
        <f t="shared" si="27"/>
        <v>1.3053976117624242E-2</v>
      </c>
    </row>
    <row r="403" spans="9:26" x14ac:dyDescent="0.25">
      <c r="I403">
        <v>396</v>
      </c>
      <c r="J403" s="18">
        <f t="shared" si="25"/>
        <v>64.680000000000192</v>
      </c>
      <c r="K403">
        <v>0</v>
      </c>
      <c r="L403">
        <f t="shared" si="24"/>
        <v>0</v>
      </c>
      <c r="Y403">
        <f t="shared" si="26"/>
        <v>1.2978049591274084E-2</v>
      </c>
      <c r="Z403">
        <f t="shared" si="27"/>
        <v>1.2978049591274084E-2</v>
      </c>
    </row>
    <row r="404" spans="9:26" x14ac:dyDescent="0.25">
      <c r="I404">
        <v>397</v>
      </c>
      <c r="J404" s="18">
        <f t="shared" si="25"/>
        <v>64.843333333333518</v>
      </c>
      <c r="K404">
        <v>0</v>
      </c>
      <c r="L404">
        <f t="shared" si="24"/>
        <v>0</v>
      </c>
      <c r="Y404">
        <f t="shared" si="26"/>
        <v>1.290256468036367E-2</v>
      </c>
      <c r="Z404">
        <f t="shared" si="27"/>
        <v>1.290256468036367E-2</v>
      </c>
    </row>
    <row r="405" spans="9:26" x14ac:dyDescent="0.25">
      <c r="I405">
        <v>398</v>
      </c>
      <c r="J405" s="18">
        <f t="shared" si="25"/>
        <v>65.006666666666845</v>
      </c>
      <c r="K405">
        <v>0</v>
      </c>
      <c r="L405">
        <f t="shared" si="24"/>
        <v>0</v>
      </c>
      <c r="Y405">
        <f t="shared" si="26"/>
        <v>1.2827518816301944E-2</v>
      </c>
      <c r="Z405">
        <f t="shared" si="27"/>
        <v>1.2827518816301944E-2</v>
      </c>
    </row>
    <row r="406" spans="9:26" x14ac:dyDescent="0.25">
      <c r="I406">
        <v>399</v>
      </c>
      <c r="J406" s="18">
        <f t="shared" si="25"/>
        <v>65.170000000000172</v>
      </c>
      <c r="K406">
        <v>0</v>
      </c>
      <c r="L406">
        <f t="shared" si="24"/>
        <v>0</v>
      </c>
      <c r="Y406">
        <f t="shared" si="26"/>
        <v>1.2752909445437678E-2</v>
      </c>
      <c r="Z406">
        <f t="shared" si="27"/>
        <v>1.2752909445437678E-2</v>
      </c>
    </row>
    <row r="407" spans="9:26" x14ac:dyDescent="0.25">
      <c r="I407">
        <v>400</v>
      </c>
      <c r="J407" s="18">
        <f t="shared" si="25"/>
        <v>65.333333333333499</v>
      </c>
      <c r="K407">
        <v>0</v>
      </c>
      <c r="L407">
        <f t="shared" si="24"/>
        <v>0</v>
      </c>
      <c r="Y407">
        <f t="shared" si="26"/>
        <v>1.2678734028972582E-2</v>
      </c>
      <c r="Z407">
        <f t="shared" si="27"/>
        <v>1.2678734028972582E-2</v>
      </c>
    </row>
    <row r="408" spans="9:26" x14ac:dyDescent="0.25">
      <c r="I408">
        <v>401</v>
      </c>
      <c r="J408" s="18">
        <f t="shared" si="25"/>
        <v>65.496666666666826</v>
      </c>
      <c r="K408">
        <v>0</v>
      </c>
      <c r="L408">
        <f t="shared" si="24"/>
        <v>0</v>
      </c>
      <c r="Y408">
        <f t="shared" si="26"/>
        <v>1.2604990042874908E-2</v>
      </c>
      <c r="Z408">
        <f t="shared" si="27"/>
        <v>1.2604990042874908E-2</v>
      </c>
    </row>
    <row r="409" spans="9:26" x14ac:dyDescent="0.25">
      <c r="I409">
        <v>402</v>
      </c>
      <c r="J409" s="18">
        <f t="shared" si="25"/>
        <v>65.660000000000153</v>
      </c>
      <c r="K409">
        <v>0</v>
      </c>
      <c r="L409">
        <f t="shared" si="24"/>
        <v>0</v>
      </c>
      <c r="Y409">
        <f t="shared" si="26"/>
        <v>1.2531674977793573E-2</v>
      </c>
      <c r="Z409">
        <f t="shared" si="27"/>
        <v>1.2531674977793573E-2</v>
      </c>
    </row>
    <row r="410" spans="9:26" x14ac:dyDescent="0.25">
      <c r="I410">
        <v>403</v>
      </c>
      <c r="J410" s="18">
        <f t="shared" si="25"/>
        <v>65.82333333333348</v>
      </c>
      <c r="K410">
        <v>0</v>
      </c>
      <c r="L410">
        <f t="shared" si="24"/>
        <v>0</v>
      </c>
      <c r="Y410">
        <f t="shared" si="26"/>
        <v>1.2458786338972757E-2</v>
      </c>
      <c r="Z410">
        <f t="shared" si="27"/>
        <v>1.2458786338972757E-2</v>
      </c>
    </row>
    <row r="411" spans="9:26" x14ac:dyDescent="0.25">
      <c r="I411">
        <v>404</v>
      </c>
      <c r="J411" s="18">
        <f t="shared" si="25"/>
        <v>65.986666666666807</v>
      </c>
      <c r="K411">
        <v>0</v>
      </c>
      <c r="L411">
        <f t="shared" si="24"/>
        <v>0</v>
      </c>
      <c r="Y411">
        <f t="shared" si="26"/>
        <v>1.2386321646167025E-2</v>
      </c>
      <c r="Z411">
        <f t="shared" si="27"/>
        <v>1.2386321646167025E-2</v>
      </c>
    </row>
    <row r="412" spans="9:26" x14ac:dyDescent="0.25">
      <c r="I412">
        <v>405</v>
      </c>
      <c r="J412" s="18">
        <f t="shared" si="25"/>
        <v>66.150000000000134</v>
      </c>
      <c r="K412">
        <v>0</v>
      </c>
      <c r="L412">
        <f t="shared" si="24"/>
        <v>0</v>
      </c>
      <c r="Y412">
        <f t="shared" si="26"/>
        <v>1.2314278433556919E-2</v>
      </c>
      <c r="Z412">
        <f t="shared" si="27"/>
        <v>1.2314278433556919E-2</v>
      </c>
    </row>
    <row r="413" spans="9:26" x14ac:dyDescent="0.25">
      <c r="I413">
        <v>406</v>
      </c>
      <c r="J413" s="18">
        <f t="shared" si="25"/>
        <v>66.31333333333346</v>
      </c>
      <c r="K413">
        <v>0</v>
      </c>
      <c r="L413">
        <f t="shared" si="24"/>
        <v>0</v>
      </c>
      <c r="Y413">
        <f t="shared" si="26"/>
        <v>1.2242654249665062E-2</v>
      </c>
      <c r="Z413">
        <f t="shared" si="27"/>
        <v>1.2242654249665062E-2</v>
      </c>
    </row>
    <row r="414" spans="9:26" x14ac:dyDescent="0.25">
      <c r="I414">
        <v>407</v>
      </c>
      <c r="J414" s="18">
        <f t="shared" si="25"/>
        <v>66.476666666666787</v>
      </c>
      <c r="K414">
        <v>0</v>
      </c>
      <c r="L414">
        <f t="shared" si="24"/>
        <v>0</v>
      </c>
      <c r="Y414">
        <f t="shared" si="26"/>
        <v>1.2171446657272727E-2</v>
      </c>
      <c r="Z414">
        <f t="shared" si="27"/>
        <v>1.2171446657272727E-2</v>
      </c>
    </row>
    <row r="415" spans="9:26" x14ac:dyDescent="0.25">
      <c r="I415">
        <v>408</v>
      </c>
      <c r="J415" s="18">
        <f t="shared" si="25"/>
        <v>66.640000000000114</v>
      </c>
      <c r="K415">
        <v>0</v>
      </c>
      <c r="L415">
        <f t="shared" si="24"/>
        <v>0</v>
      </c>
      <c r="Y415">
        <f t="shared" si="26"/>
        <v>1.2100653233336913E-2</v>
      </c>
      <c r="Z415">
        <f t="shared" si="27"/>
        <v>1.2100653233336913E-2</v>
      </c>
    </row>
    <row r="416" spans="9:26" x14ac:dyDescent="0.25">
      <c r="I416">
        <v>409</v>
      </c>
      <c r="J416" s="18">
        <f t="shared" si="25"/>
        <v>66.803333333333441</v>
      </c>
      <c r="K416">
        <v>0</v>
      </c>
      <c r="L416">
        <f t="shared" si="24"/>
        <v>0</v>
      </c>
      <c r="Y416">
        <f t="shared" si="26"/>
        <v>1.2030271568907893E-2</v>
      </c>
      <c r="Z416">
        <f t="shared" si="27"/>
        <v>1.2030271568907893E-2</v>
      </c>
    </row>
    <row r="417" spans="9:26" x14ac:dyDescent="0.25">
      <c r="I417">
        <v>410</v>
      </c>
      <c r="J417" s="18">
        <f t="shared" si="25"/>
        <v>66.966666666666768</v>
      </c>
      <c r="K417">
        <v>0</v>
      </c>
      <c r="L417">
        <f t="shared" si="24"/>
        <v>0</v>
      </c>
      <c r="Y417">
        <f t="shared" si="26"/>
        <v>1.1960299269047238E-2</v>
      </c>
      <c r="Z417">
        <f t="shared" si="27"/>
        <v>1.1960299269047238E-2</v>
      </c>
    </row>
    <row r="418" spans="9:26" x14ac:dyDescent="0.25">
      <c r="I418">
        <v>411</v>
      </c>
      <c r="J418" s="18">
        <f t="shared" si="25"/>
        <v>67.130000000000095</v>
      </c>
      <c r="K418">
        <v>0</v>
      </c>
      <c r="L418">
        <f t="shared" si="24"/>
        <v>0</v>
      </c>
      <c r="Y418">
        <f t="shared" si="26"/>
        <v>1.1890733952746325E-2</v>
      </c>
      <c r="Z418">
        <f t="shared" si="27"/>
        <v>1.1890733952746325E-2</v>
      </c>
    </row>
    <row r="419" spans="9:26" x14ac:dyDescent="0.25">
      <c r="I419">
        <v>412</v>
      </c>
      <c r="J419" s="18">
        <f t="shared" si="25"/>
        <v>67.293333333333422</v>
      </c>
      <c r="K419">
        <v>0</v>
      </c>
      <c r="L419">
        <f t="shared" si="24"/>
        <v>0</v>
      </c>
      <c r="Y419">
        <f t="shared" si="26"/>
        <v>1.1821573252845319E-2</v>
      </c>
      <c r="Z419">
        <f t="shared" si="27"/>
        <v>1.1821573252845319E-2</v>
      </c>
    </row>
    <row r="420" spans="9:26" x14ac:dyDescent="0.25">
      <c r="I420">
        <v>413</v>
      </c>
      <c r="J420" s="18">
        <f t="shared" si="25"/>
        <v>67.456666666666749</v>
      </c>
      <c r="K420">
        <v>0</v>
      </c>
      <c r="L420">
        <f t="shared" si="24"/>
        <v>0</v>
      </c>
      <c r="Y420">
        <f t="shared" si="26"/>
        <v>1.1752814815952618E-2</v>
      </c>
      <c r="Z420">
        <f t="shared" si="27"/>
        <v>1.1752814815952618E-2</v>
      </c>
    </row>
    <row r="421" spans="9:26" x14ac:dyDescent="0.25">
      <c r="I421">
        <v>414</v>
      </c>
      <c r="J421" s="18">
        <f t="shared" si="25"/>
        <v>67.620000000000076</v>
      </c>
      <c r="K421">
        <v>0</v>
      </c>
      <c r="L421">
        <f t="shared" si="24"/>
        <v>0</v>
      </c>
      <c r="Y421">
        <f t="shared" si="26"/>
        <v>1.1684456302364778E-2</v>
      </c>
      <c r="Z421">
        <f t="shared" si="27"/>
        <v>1.1684456302364778E-2</v>
      </c>
    </row>
    <row r="422" spans="9:26" x14ac:dyDescent="0.25">
      <c r="I422">
        <v>415</v>
      </c>
      <c r="J422" s="18">
        <f t="shared" si="25"/>
        <v>67.783333333333402</v>
      </c>
      <c r="K422">
        <v>0</v>
      </c>
      <c r="L422">
        <f t="shared" si="24"/>
        <v>0</v>
      </c>
      <c r="Y422">
        <f t="shared" si="26"/>
        <v>1.1616495385986893E-2</v>
      </c>
      <c r="Z422">
        <f t="shared" si="27"/>
        <v>1.1616495385986893E-2</v>
      </c>
    </row>
    <row r="423" spans="9:26" x14ac:dyDescent="0.25">
      <c r="I423">
        <v>416</v>
      </c>
      <c r="J423" s="18">
        <f t="shared" si="25"/>
        <v>67.946666666666729</v>
      </c>
      <c r="K423">
        <v>0</v>
      </c>
      <c r="L423">
        <f t="shared" si="24"/>
        <v>0</v>
      </c>
      <c r="Y423">
        <f t="shared" si="26"/>
        <v>1.1548929754253444E-2</v>
      </c>
      <c r="Z423">
        <f t="shared" si="27"/>
        <v>1.1548929754253444E-2</v>
      </c>
    </row>
    <row r="424" spans="9:26" x14ac:dyDescent="0.25">
      <c r="I424">
        <v>417</v>
      </c>
      <c r="J424" s="18">
        <f t="shared" si="25"/>
        <v>68.110000000000056</v>
      </c>
      <c r="K424">
        <v>0</v>
      </c>
      <c r="L424">
        <f t="shared" si="24"/>
        <v>0</v>
      </c>
      <c r="Y424">
        <f t="shared" si="26"/>
        <v>1.1481757108049611E-2</v>
      </c>
      <c r="Z424">
        <f t="shared" si="27"/>
        <v>1.1481757108049611E-2</v>
      </c>
    </row>
    <row r="425" spans="9:26" x14ac:dyDescent="0.25">
      <c r="I425">
        <v>418</v>
      </c>
      <c r="J425" s="18">
        <f t="shared" si="25"/>
        <v>68.273333333333383</v>
      </c>
      <c r="K425">
        <v>0</v>
      </c>
      <c r="L425">
        <f t="shared" si="24"/>
        <v>0</v>
      </c>
      <c r="Y425">
        <f t="shared" si="26"/>
        <v>1.1414975161633036E-2</v>
      </c>
      <c r="Z425">
        <f t="shared" si="27"/>
        <v>1.1414975161633036E-2</v>
      </c>
    </row>
    <row r="426" spans="9:26" x14ac:dyDescent="0.25">
      <c r="I426">
        <v>419</v>
      </c>
      <c r="J426" s="18">
        <f t="shared" si="25"/>
        <v>68.43666666666671</v>
      </c>
      <c r="K426">
        <v>0</v>
      </c>
      <c r="L426">
        <f t="shared" si="24"/>
        <v>0</v>
      </c>
      <c r="Y426">
        <f t="shared" si="26"/>
        <v>1.134858164255604E-2</v>
      </c>
      <c r="Z426">
        <f t="shared" si="27"/>
        <v>1.134858164255604E-2</v>
      </c>
    </row>
    <row r="427" spans="9:26" x14ac:dyDescent="0.25">
      <c r="I427">
        <v>420</v>
      </c>
      <c r="J427" s="18">
        <f t="shared" si="25"/>
        <v>68.600000000000037</v>
      </c>
      <c r="K427">
        <v>0</v>
      </c>
      <c r="L427">
        <f t="shared" si="24"/>
        <v>0</v>
      </c>
      <c r="Y427">
        <f t="shared" si="26"/>
        <v>1.1282574291588304E-2</v>
      </c>
      <c r="Z427">
        <f t="shared" si="27"/>
        <v>1.1282574291588304E-2</v>
      </c>
    </row>
    <row r="428" spans="9:26" x14ac:dyDescent="0.25">
      <c r="I428">
        <v>421</v>
      </c>
      <c r="J428" s="18">
        <f t="shared" si="25"/>
        <v>68.763333333333364</v>
      </c>
      <c r="K428">
        <v>0</v>
      </c>
      <c r="L428">
        <f t="shared" si="24"/>
        <v>0</v>
      </c>
      <c r="Y428">
        <f t="shared" si="26"/>
        <v>1.1216950862639991E-2</v>
      </c>
      <c r="Z428">
        <f t="shared" si="27"/>
        <v>1.1216950862639991E-2</v>
      </c>
    </row>
    <row r="429" spans="9:26" x14ac:dyDescent="0.25">
      <c r="I429">
        <v>422</v>
      </c>
      <c r="J429" s="18">
        <f t="shared" si="25"/>
        <v>68.926666666666691</v>
      </c>
      <c r="K429">
        <v>0</v>
      </c>
      <c r="L429">
        <f t="shared" si="24"/>
        <v>0</v>
      </c>
      <c r="Y429">
        <f t="shared" si="26"/>
        <v>1.1151709122685309E-2</v>
      </c>
      <c r="Z429">
        <f t="shared" si="27"/>
        <v>1.1151709122685309E-2</v>
      </c>
    </row>
    <row r="430" spans="9:26" x14ac:dyDescent="0.25">
      <c r="I430">
        <v>423</v>
      </c>
      <c r="J430" s="18">
        <f t="shared" si="25"/>
        <v>69.090000000000018</v>
      </c>
      <c r="K430">
        <v>0</v>
      </c>
      <c r="L430">
        <f t="shared" si="24"/>
        <v>0</v>
      </c>
      <c r="Y430">
        <f t="shared" si="26"/>
        <v>1.1086846851686535E-2</v>
      </c>
      <c r="Z430">
        <f t="shared" si="27"/>
        <v>1.1086846851686535E-2</v>
      </c>
    </row>
    <row r="431" spans="9:26" x14ac:dyDescent="0.25">
      <c r="I431">
        <v>424</v>
      </c>
      <c r="J431" s="18">
        <f t="shared" si="25"/>
        <v>69.253333333333345</v>
      </c>
      <c r="K431">
        <v>0</v>
      </c>
      <c r="L431">
        <f t="shared" si="24"/>
        <v>0</v>
      </c>
      <c r="Y431">
        <f t="shared" si="26"/>
        <v>1.1022361842518466E-2</v>
      </c>
      <c r="Z431">
        <f t="shared" si="27"/>
        <v>1.1022361842518466E-2</v>
      </c>
    </row>
    <row r="432" spans="9:26" x14ac:dyDescent="0.25">
      <c r="I432">
        <v>425</v>
      </c>
      <c r="J432" s="18">
        <f t="shared" si="25"/>
        <v>69.416666666666671</v>
      </c>
      <c r="K432">
        <v>0</v>
      </c>
      <c r="L432">
        <f t="shared" si="24"/>
        <v>0</v>
      </c>
      <c r="Y432">
        <f t="shared" si="26"/>
        <v>1.0958251900893319E-2</v>
      </c>
      <c r="Z432">
        <f t="shared" si="27"/>
        <v>1.0958251900893319E-2</v>
      </c>
    </row>
    <row r="433" spans="9:26" x14ac:dyDescent="0.25">
      <c r="I433">
        <v>426</v>
      </c>
      <c r="J433" s="18">
        <f t="shared" si="25"/>
        <v>69.58</v>
      </c>
      <c r="K433">
        <v>0</v>
      </c>
      <c r="L433">
        <f t="shared" si="24"/>
        <v>0</v>
      </c>
      <c r="Y433">
        <f t="shared" si="26"/>
        <v>1.0894514845286059E-2</v>
      </c>
      <c r="Z433">
        <f t="shared" si="27"/>
        <v>1.0894514845286059E-2</v>
      </c>
    </row>
    <row r="434" spans="9:26" x14ac:dyDescent="0.25">
      <c r="I434">
        <v>427</v>
      </c>
      <c r="J434" s="18">
        <f t="shared" si="25"/>
        <v>69.743333333333325</v>
      </c>
      <c r="K434">
        <v>0</v>
      </c>
      <c r="L434">
        <f t="shared" si="24"/>
        <v>0</v>
      </c>
      <c r="Y434">
        <f t="shared" si="26"/>
        <v>1.0831148506860174E-2</v>
      </c>
      <c r="Z434">
        <f t="shared" si="27"/>
        <v>1.0831148506860174E-2</v>
      </c>
    </row>
    <row r="435" spans="9:26" x14ac:dyDescent="0.25">
      <c r="I435">
        <v>428</v>
      </c>
      <c r="J435" s="18">
        <f t="shared" si="25"/>
        <v>69.906666666666652</v>
      </c>
      <c r="K435">
        <v>0</v>
      </c>
      <c r="L435">
        <f t="shared" si="24"/>
        <v>0</v>
      </c>
      <c r="Y435">
        <f t="shared" si="26"/>
        <v>1.0768150729393865E-2</v>
      </c>
      <c r="Z435">
        <f t="shared" si="27"/>
        <v>1.0768150729393865E-2</v>
      </c>
    </row>
    <row r="436" spans="9:26" x14ac:dyDescent="0.25">
      <c r="I436">
        <v>429</v>
      </c>
      <c r="J436" s="18">
        <f t="shared" si="25"/>
        <v>70.069999999999979</v>
      </c>
      <c r="K436">
        <v>0</v>
      </c>
      <c r="L436">
        <f t="shared" si="24"/>
        <v>0</v>
      </c>
      <c r="Y436">
        <f t="shared" si="26"/>
        <v>1.0705519369206683E-2</v>
      </c>
      <c r="Z436">
        <f t="shared" si="27"/>
        <v>1.0705519369206683E-2</v>
      </c>
    </row>
    <row r="437" spans="9:26" x14ac:dyDescent="0.25">
      <c r="I437">
        <v>430</v>
      </c>
      <c r="J437" s="18">
        <f t="shared" si="25"/>
        <v>70.233333333333306</v>
      </c>
      <c r="K437">
        <v>0</v>
      </c>
      <c r="L437">
        <f t="shared" si="24"/>
        <v>0</v>
      </c>
      <c r="Y437">
        <f t="shared" si="26"/>
        <v>1.0643252295086577E-2</v>
      </c>
      <c r="Z437">
        <f t="shared" si="27"/>
        <v>1.0643252295086577E-2</v>
      </c>
    </row>
    <row r="438" spans="9:26" x14ac:dyDescent="0.25">
      <c r="I438">
        <v>431</v>
      </c>
      <c r="J438" s="18">
        <f t="shared" si="25"/>
        <v>70.396666666666633</v>
      </c>
      <c r="K438">
        <v>0</v>
      </c>
      <c r="L438">
        <f t="shared" si="24"/>
        <v>0</v>
      </c>
      <c r="Y438">
        <f t="shared" si="26"/>
        <v>1.0581347388217378E-2</v>
      </c>
      <c r="Z438">
        <f t="shared" si="27"/>
        <v>1.0581347388217378E-2</v>
      </c>
    </row>
    <row r="439" spans="9:26" x14ac:dyDescent="0.25">
      <c r="I439">
        <v>432</v>
      </c>
      <c r="J439" s="18">
        <f t="shared" si="25"/>
        <v>70.55999999999996</v>
      </c>
      <c r="K439">
        <v>0</v>
      </c>
      <c r="L439">
        <f t="shared" si="24"/>
        <v>0</v>
      </c>
      <c r="Y439">
        <f t="shared" si="26"/>
        <v>1.0519802542106698E-2</v>
      </c>
      <c r="Z439">
        <f t="shared" si="27"/>
        <v>1.0519802542106698E-2</v>
      </c>
    </row>
    <row r="440" spans="9:26" x14ac:dyDescent="0.25">
      <c r="I440">
        <v>433</v>
      </c>
      <c r="J440" s="18">
        <f t="shared" si="25"/>
        <v>70.723333333333287</v>
      </c>
      <c r="K440">
        <v>0</v>
      </c>
      <c r="L440">
        <f t="shared" si="24"/>
        <v>0</v>
      </c>
      <c r="Y440">
        <f t="shared" si="26"/>
        <v>1.0458615662514253E-2</v>
      </c>
      <c r="Z440">
        <f t="shared" si="27"/>
        <v>1.0458615662514253E-2</v>
      </c>
    </row>
    <row r="441" spans="9:26" x14ac:dyDescent="0.25">
      <c r="I441">
        <v>434</v>
      </c>
      <c r="J441" s="18">
        <f t="shared" si="25"/>
        <v>70.886666666666613</v>
      </c>
      <c r="K441">
        <v>0</v>
      </c>
      <c r="L441">
        <f t="shared" si="24"/>
        <v>0</v>
      </c>
      <c r="Y441">
        <f t="shared" si="26"/>
        <v>1.0397784667380597E-2</v>
      </c>
      <c r="Z441">
        <f t="shared" si="27"/>
        <v>1.0397784667380597E-2</v>
      </c>
    </row>
    <row r="442" spans="9:26" x14ac:dyDescent="0.25">
      <c r="I442">
        <v>435</v>
      </c>
      <c r="J442" s="18">
        <f t="shared" si="25"/>
        <v>71.04999999999994</v>
      </c>
      <c r="K442">
        <v>0</v>
      </c>
      <c r="L442">
        <f t="shared" si="24"/>
        <v>0</v>
      </c>
      <c r="Y442">
        <f t="shared" si="26"/>
        <v>1.0337307486756275E-2</v>
      </c>
      <c r="Z442">
        <f t="shared" si="27"/>
        <v>1.0337307486756275E-2</v>
      </c>
    </row>
    <row r="443" spans="9:26" x14ac:dyDescent="0.25">
      <c r="I443">
        <v>436</v>
      </c>
      <c r="J443" s="18">
        <f t="shared" si="25"/>
        <v>71.213333333333267</v>
      </c>
      <c r="K443">
        <v>0</v>
      </c>
      <c r="L443">
        <f t="shared" si="24"/>
        <v>0</v>
      </c>
      <c r="Y443">
        <f t="shared" si="26"/>
        <v>1.0277182062731389E-2</v>
      </c>
      <c r="Z443">
        <f t="shared" si="27"/>
        <v>1.0277182062731389E-2</v>
      </c>
    </row>
    <row r="444" spans="9:26" x14ac:dyDescent="0.25">
      <c r="I444">
        <v>437</v>
      </c>
      <c r="J444" s="18">
        <f t="shared" si="25"/>
        <v>71.376666666666594</v>
      </c>
      <c r="K444">
        <v>0</v>
      </c>
      <c r="L444">
        <f t="shared" si="24"/>
        <v>0</v>
      </c>
      <c r="Y444">
        <f t="shared" si="26"/>
        <v>1.021740634936557E-2</v>
      </c>
      <c r="Z444">
        <f t="shared" si="27"/>
        <v>1.021740634936557E-2</v>
      </c>
    </row>
    <row r="445" spans="9:26" x14ac:dyDescent="0.25">
      <c r="I445">
        <v>438</v>
      </c>
      <c r="J445" s="18">
        <f t="shared" si="25"/>
        <v>71.539999999999921</v>
      </c>
      <c r="K445">
        <v>0</v>
      </c>
      <c r="L445">
        <f t="shared" si="24"/>
        <v>0</v>
      </c>
      <c r="Y445">
        <f t="shared" si="26"/>
        <v>1.015797831261836E-2</v>
      </c>
      <c r="Z445">
        <f t="shared" si="27"/>
        <v>1.015797831261836E-2</v>
      </c>
    </row>
    <row r="446" spans="9:26" x14ac:dyDescent="0.25">
      <c r="I446">
        <v>439</v>
      </c>
      <c r="J446" s="18">
        <f t="shared" si="25"/>
        <v>71.703333333333248</v>
      </c>
      <c r="K446">
        <v>0</v>
      </c>
      <c r="L446">
        <f t="shared" si="24"/>
        <v>0</v>
      </c>
      <c r="Y446">
        <f t="shared" si="26"/>
        <v>1.0098895930279995E-2</v>
      </c>
      <c r="Z446">
        <f t="shared" si="27"/>
        <v>1.0098895930279995E-2</v>
      </c>
    </row>
    <row r="447" spans="9:26" x14ac:dyDescent="0.25">
      <c r="I447">
        <v>440</v>
      </c>
      <c r="J447" s="18">
        <f t="shared" si="25"/>
        <v>71.866666666666575</v>
      </c>
      <c r="K447">
        <v>0</v>
      </c>
      <c r="L447">
        <f t="shared" si="24"/>
        <v>0</v>
      </c>
      <c r="Y447">
        <f t="shared" si="26"/>
        <v>1.0040157191902599E-2</v>
      </c>
      <c r="Z447">
        <f t="shared" si="27"/>
        <v>1.0040157191902599E-2</v>
      </c>
    </row>
    <row r="448" spans="9:26" x14ac:dyDescent="0.25">
      <c r="I448">
        <v>441</v>
      </c>
      <c r="J448" s="18">
        <f t="shared" si="25"/>
        <v>72.029999999999902</v>
      </c>
      <c r="K448">
        <v>0</v>
      </c>
      <c r="L448">
        <f t="shared" si="24"/>
        <v>0</v>
      </c>
      <c r="Y448">
        <f t="shared" si="26"/>
        <v>9.9817600987317668E-3</v>
      </c>
      <c r="Z448">
        <f t="shared" si="27"/>
        <v>9.9817600987317668E-3</v>
      </c>
    </row>
    <row r="449" spans="9:26" x14ac:dyDescent="0.25">
      <c r="I449">
        <v>442</v>
      </c>
      <c r="J449" s="18">
        <f t="shared" si="25"/>
        <v>72.193333333333229</v>
      </c>
      <c r="K449">
        <v>0</v>
      </c>
      <c r="L449">
        <f t="shared" si="24"/>
        <v>0</v>
      </c>
      <c r="Y449">
        <f t="shared" si="26"/>
        <v>9.9237026636385551E-3</v>
      </c>
      <c r="Z449">
        <f t="shared" si="27"/>
        <v>9.9237026636385551E-3</v>
      </c>
    </row>
    <row r="450" spans="9:26" x14ac:dyDescent="0.25">
      <c r="I450">
        <v>443</v>
      </c>
      <c r="J450" s="18">
        <f t="shared" si="25"/>
        <v>72.356666666666555</v>
      </c>
      <c r="K450">
        <v>0</v>
      </c>
      <c r="L450">
        <f t="shared" si="24"/>
        <v>0</v>
      </c>
      <c r="Y450">
        <f t="shared" si="26"/>
        <v>9.8659829110518613E-3</v>
      </c>
      <c r="Z450">
        <f t="shared" si="27"/>
        <v>9.8659829110518613E-3</v>
      </c>
    </row>
    <row r="451" spans="9:26" x14ac:dyDescent="0.25">
      <c r="I451">
        <v>444</v>
      </c>
      <c r="J451" s="18">
        <f t="shared" si="25"/>
        <v>72.519999999999882</v>
      </c>
      <c r="K451">
        <v>0</v>
      </c>
      <c r="L451">
        <f t="shared" si="24"/>
        <v>0</v>
      </c>
      <c r="Y451">
        <f t="shared" si="26"/>
        <v>9.808598876891202E-3</v>
      </c>
      <c r="Z451">
        <f t="shared" si="27"/>
        <v>9.808598876891202E-3</v>
      </c>
    </row>
    <row r="452" spans="9:26" x14ac:dyDescent="0.25">
      <c r="I452">
        <v>445</v>
      </c>
      <c r="J452" s="18">
        <f t="shared" si="25"/>
        <v>72.683333333333209</v>
      </c>
      <c r="K452">
        <v>0</v>
      </c>
      <c r="L452">
        <f t="shared" si="24"/>
        <v>0</v>
      </c>
      <c r="Y452">
        <f t="shared" si="26"/>
        <v>9.751548608499876E-3</v>
      </c>
      <c r="Z452">
        <f t="shared" si="27"/>
        <v>9.751548608499876E-3</v>
      </c>
    </row>
    <row r="453" spans="9:26" x14ac:dyDescent="0.25">
      <c r="I453">
        <v>446</v>
      </c>
      <c r="J453" s="18">
        <f t="shared" si="25"/>
        <v>72.846666666666536</v>
      </c>
      <c r="K453">
        <v>0</v>
      </c>
      <c r="L453">
        <f t="shared" si="24"/>
        <v>0</v>
      </c>
      <c r="Y453">
        <f t="shared" si="26"/>
        <v>9.6948301645785259E-3</v>
      </c>
      <c r="Z453">
        <f t="shared" si="27"/>
        <v>9.6948301645785259E-3</v>
      </c>
    </row>
    <row r="454" spans="9:26" x14ac:dyDescent="0.25">
      <c r="I454">
        <v>447</v>
      </c>
      <c r="J454" s="18">
        <f t="shared" si="25"/>
        <v>73.009999999999863</v>
      </c>
      <c r="K454">
        <v>0</v>
      </c>
      <c r="L454">
        <f t="shared" si="24"/>
        <v>0</v>
      </c>
      <c r="Y454">
        <f t="shared" si="26"/>
        <v>9.6384416151190731E-3</v>
      </c>
      <c r="Z454">
        <f t="shared" si="27"/>
        <v>9.6384416151190731E-3</v>
      </c>
    </row>
    <row r="455" spans="9:26" x14ac:dyDescent="0.25">
      <c r="I455">
        <v>448</v>
      </c>
      <c r="J455" s="18">
        <f t="shared" si="25"/>
        <v>73.17333333333319</v>
      </c>
      <c r="K455">
        <v>0</v>
      </c>
      <c r="L455">
        <f t="shared" si="24"/>
        <v>0</v>
      </c>
      <c r="Y455">
        <f t="shared" si="26"/>
        <v>9.5823810413390442E-3</v>
      </c>
      <c r="Z455">
        <f t="shared" si="27"/>
        <v>9.5823810413390442E-3</v>
      </c>
    </row>
    <row r="456" spans="9:26" x14ac:dyDescent="0.25">
      <c r="I456">
        <v>449</v>
      </c>
      <c r="J456" s="18">
        <f t="shared" si="25"/>
        <v>73.336666666666517</v>
      </c>
      <c r="K456">
        <v>0</v>
      </c>
      <c r="L456">
        <f t="shared" ref="L456:L519" si="28">K456*(1+$L$5)</f>
        <v>0</v>
      </c>
      <c r="Y456">
        <f t="shared" si="26"/>
        <v>9.5266465356162854E-3</v>
      </c>
      <c r="Z456">
        <f t="shared" si="27"/>
        <v>9.5266465356162854E-3</v>
      </c>
    </row>
    <row r="457" spans="9:26" x14ac:dyDescent="0.25">
      <c r="I457">
        <v>450</v>
      </c>
      <c r="J457" s="18">
        <f t="shared" ref="J457:J520" si="29">J456+0.5/150*49</f>
        <v>73.499999999999844</v>
      </c>
      <c r="K457">
        <v>0</v>
      </c>
      <c r="L457">
        <f t="shared" si="28"/>
        <v>0</v>
      </c>
      <c r="Y457">
        <f t="shared" ref="Y457:Y520" si="30">((K457/$T$13)^2)*(1-EXP(-(J457-J456)/$T$20)) + Y456*EXP(-(J457-J456)/$T$20)</f>
        <v>9.4712362014240433E-3</v>
      </c>
      <c r="Z457">
        <f t="shared" ref="Z457:Z520" si="31">((L457/$T$13)^2)*(1-EXP(-(J457-J456)/$T$20)) + Y456*EXP(-(J457-J456)/$T$20)</f>
        <v>9.4712362014240433E-3</v>
      </c>
    </row>
    <row r="458" spans="9:26" x14ac:dyDescent="0.25">
      <c r="I458">
        <v>451</v>
      </c>
      <c r="J458" s="18">
        <f t="shared" si="29"/>
        <v>73.663333333333171</v>
      </c>
      <c r="K458">
        <v>0</v>
      </c>
      <c r="L458">
        <f t="shared" si="28"/>
        <v>0</v>
      </c>
      <c r="Y458">
        <f t="shared" si="30"/>
        <v>9.4161481532664317E-3</v>
      </c>
      <c r="Z458">
        <f t="shared" si="31"/>
        <v>9.4161481532664317E-3</v>
      </c>
    </row>
    <row r="459" spans="9:26" x14ac:dyDescent="0.25">
      <c r="I459">
        <v>452</v>
      </c>
      <c r="J459" s="18">
        <f t="shared" si="29"/>
        <v>73.826666666666497</v>
      </c>
      <c r="K459">
        <v>0</v>
      </c>
      <c r="L459">
        <f t="shared" si="28"/>
        <v>0</v>
      </c>
      <c r="Y459">
        <f t="shared" si="30"/>
        <v>9.3613805166142747E-3</v>
      </c>
      <c r="Z459">
        <f t="shared" si="31"/>
        <v>9.3613805166142747E-3</v>
      </c>
    </row>
    <row r="460" spans="9:26" x14ac:dyDescent="0.25">
      <c r="I460">
        <v>453</v>
      </c>
      <c r="J460" s="18">
        <f t="shared" si="29"/>
        <v>73.989999999999824</v>
      </c>
      <c r="K460">
        <v>0</v>
      </c>
      <c r="L460">
        <f t="shared" si="28"/>
        <v>0</v>
      </c>
      <c r="Y460">
        <f t="shared" si="30"/>
        <v>9.3069314278413189E-3</v>
      </c>
      <c r="Z460">
        <f t="shared" si="31"/>
        <v>9.3069314278413189E-3</v>
      </c>
    </row>
    <row r="461" spans="9:26" x14ac:dyDescent="0.25">
      <c r="I461">
        <v>454</v>
      </c>
      <c r="J461" s="18">
        <f t="shared" si="29"/>
        <v>74.153333333333151</v>
      </c>
      <c r="K461">
        <v>0</v>
      </c>
      <c r="L461">
        <f t="shared" si="28"/>
        <v>0</v>
      </c>
      <c r="Y461">
        <f t="shared" si="30"/>
        <v>9.2527990341608173E-3</v>
      </c>
      <c r="Z461">
        <f t="shared" si="31"/>
        <v>9.2527990341608173E-3</v>
      </c>
    </row>
    <row r="462" spans="9:26" x14ac:dyDescent="0.25">
      <c r="I462">
        <v>455</v>
      </c>
      <c r="J462" s="18">
        <f t="shared" si="29"/>
        <v>74.316666666666478</v>
      </c>
      <c r="K462">
        <v>0</v>
      </c>
      <c r="L462">
        <f t="shared" si="28"/>
        <v>0</v>
      </c>
      <c r="Y462">
        <f t="shared" si="30"/>
        <v>9.1989814935624827E-3</v>
      </c>
      <c r="Z462">
        <f t="shared" si="31"/>
        <v>9.1989814935624827E-3</v>
      </c>
    </row>
    <row r="463" spans="9:26" x14ac:dyDescent="0.25">
      <c r="I463">
        <v>456</v>
      </c>
      <c r="J463" s="18">
        <f t="shared" si="29"/>
        <v>74.479999999999805</v>
      </c>
      <c r="K463">
        <v>0</v>
      </c>
      <c r="L463">
        <f t="shared" si="28"/>
        <v>0</v>
      </c>
      <c r="Y463">
        <f t="shared" si="30"/>
        <v>9.1454769747498117E-3</v>
      </c>
      <c r="Z463">
        <f t="shared" si="31"/>
        <v>9.1454769747498117E-3</v>
      </c>
    </row>
    <row r="464" spans="9:26" x14ac:dyDescent="0.25">
      <c r="I464">
        <v>457</v>
      </c>
      <c r="J464" s="18">
        <f t="shared" si="29"/>
        <v>74.643333333333132</v>
      </c>
      <c r="K464">
        <v>0</v>
      </c>
      <c r="L464">
        <f t="shared" si="28"/>
        <v>0</v>
      </c>
      <c r="Y464">
        <f t="shared" si="30"/>
        <v>9.0922836570777651E-3</v>
      </c>
      <c r="Z464">
        <f t="shared" si="31"/>
        <v>9.0922836570777651E-3</v>
      </c>
    </row>
    <row r="465" spans="9:26" x14ac:dyDescent="0.25">
      <c r="I465">
        <v>458</v>
      </c>
      <c r="J465" s="18">
        <f t="shared" si="29"/>
        <v>74.806666666666459</v>
      </c>
      <c r="K465">
        <v>0</v>
      </c>
      <c r="L465">
        <f t="shared" si="28"/>
        <v>0</v>
      </c>
      <c r="Y465">
        <f t="shared" si="30"/>
        <v>9.0393997304908155E-3</v>
      </c>
      <c r="Z465">
        <f t="shared" si="31"/>
        <v>9.0393997304908155E-3</v>
      </c>
    </row>
    <row r="466" spans="9:26" x14ac:dyDescent="0.25">
      <c r="I466">
        <v>459</v>
      </c>
      <c r="J466" s="18">
        <f t="shared" si="29"/>
        <v>74.969999999999786</v>
      </c>
      <c r="K466">
        <v>0</v>
      </c>
      <c r="L466">
        <f t="shared" si="28"/>
        <v>0</v>
      </c>
      <c r="Y466">
        <f t="shared" si="30"/>
        <v>8.9868233954613595E-3</v>
      </c>
      <c r="Z466">
        <f t="shared" si="31"/>
        <v>8.9868233954613595E-3</v>
      </c>
    </row>
    <row r="467" spans="9:26" x14ac:dyDescent="0.25">
      <c r="I467">
        <v>460</v>
      </c>
      <c r="J467" s="18">
        <f t="shared" si="29"/>
        <v>75.133333333333113</v>
      </c>
      <c r="K467">
        <v>0</v>
      </c>
      <c r="L467">
        <f t="shared" si="28"/>
        <v>0</v>
      </c>
      <c r="Y467">
        <f t="shared" si="30"/>
        <v>8.9345528629284788E-3</v>
      </c>
      <c r="Z467">
        <f t="shared" si="31"/>
        <v>8.9345528629284788E-3</v>
      </c>
    </row>
    <row r="468" spans="9:26" x14ac:dyDescent="0.25">
      <c r="I468">
        <v>461</v>
      </c>
      <c r="J468" s="18">
        <f t="shared" si="29"/>
        <v>75.296666666666439</v>
      </c>
      <c r="K468">
        <v>0</v>
      </c>
      <c r="L468">
        <f t="shared" si="28"/>
        <v>0</v>
      </c>
      <c r="Y468">
        <f t="shared" si="30"/>
        <v>8.8825863542370664E-3</v>
      </c>
      <c r="Z468">
        <f t="shared" si="31"/>
        <v>8.8825863542370664E-3</v>
      </c>
    </row>
    <row r="469" spans="9:26" x14ac:dyDescent="0.25">
      <c r="I469">
        <v>462</v>
      </c>
      <c r="J469" s="18">
        <f t="shared" si="29"/>
        <v>75.459999999999766</v>
      </c>
      <c r="K469">
        <v>0</v>
      </c>
      <c r="L469">
        <f t="shared" si="28"/>
        <v>0</v>
      </c>
      <c r="Y469">
        <f t="shared" si="30"/>
        <v>8.8309221010772956E-3</v>
      </c>
      <c r="Z469">
        <f t="shared" si="31"/>
        <v>8.8309221010772956E-3</v>
      </c>
    </row>
    <row r="470" spans="9:26" x14ac:dyDescent="0.25">
      <c r="I470">
        <v>463</v>
      </c>
      <c r="J470" s="18">
        <f t="shared" si="29"/>
        <v>75.623333333333093</v>
      </c>
      <c r="K470">
        <v>0</v>
      </c>
      <c r="L470">
        <f t="shared" si="28"/>
        <v>0</v>
      </c>
      <c r="Y470">
        <f t="shared" si="30"/>
        <v>8.7795583454244579E-3</v>
      </c>
      <c r="Z470">
        <f t="shared" si="31"/>
        <v>8.7795583454244579E-3</v>
      </c>
    </row>
    <row r="471" spans="9:26" x14ac:dyDescent="0.25">
      <c r="I471">
        <v>464</v>
      </c>
      <c r="J471" s="18">
        <f t="shared" si="29"/>
        <v>75.78666666666642</v>
      </c>
      <c r="K471">
        <v>0</v>
      </c>
      <c r="L471">
        <f t="shared" si="28"/>
        <v>0</v>
      </c>
      <c r="Y471">
        <f t="shared" si="30"/>
        <v>8.7284933394791327E-3</v>
      </c>
      <c r="Z471">
        <f t="shared" si="31"/>
        <v>8.7284933394791327E-3</v>
      </c>
    </row>
    <row r="472" spans="9:26" x14ac:dyDescent="0.25">
      <c r="I472">
        <v>465</v>
      </c>
      <c r="J472" s="18">
        <f t="shared" si="29"/>
        <v>75.949999999999747</v>
      </c>
      <c r="K472">
        <v>0</v>
      </c>
      <c r="L472">
        <f t="shared" si="28"/>
        <v>0</v>
      </c>
      <c r="Y472">
        <f t="shared" si="30"/>
        <v>8.6777253456077185E-3</v>
      </c>
      <c r="Z472">
        <f t="shared" si="31"/>
        <v>8.6777253456077185E-3</v>
      </c>
    </row>
    <row r="473" spans="9:26" x14ac:dyDescent="0.25">
      <c r="I473">
        <v>466</v>
      </c>
      <c r="J473" s="18">
        <f t="shared" si="29"/>
        <v>76.113333333333074</v>
      </c>
      <c r="K473">
        <v>0</v>
      </c>
      <c r="L473">
        <f t="shared" si="28"/>
        <v>0</v>
      </c>
      <c r="Y473">
        <f t="shared" si="30"/>
        <v>8.6272526362833023E-3</v>
      </c>
      <c r="Z473">
        <f t="shared" si="31"/>
        <v>8.6272526362833023E-3</v>
      </c>
    </row>
    <row r="474" spans="9:26" x14ac:dyDescent="0.25">
      <c r="I474">
        <v>467</v>
      </c>
      <c r="J474" s="18">
        <f t="shared" si="29"/>
        <v>76.276666666666401</v>
      </c>
      <c r="K474">
        <v>0</v>
      </c>
      <c r="L474">
        <f t="shared" si="28"/>
        <v>0</v>
      </c>
      <c r="Y474">
        <f t="shared" si="30"/>
        <v>8.5770734940268777E-3</v>
      </c>
      <c r="Z474">
        <f t="shared" si="31"/>
        <v>8.5770734940268777E-3</v>
      </c>
    </row>
    <row r="475" spans="9:26" x14ac:dyDescent="0.25">
      <c r="I475">
        <v>468</v>
      </c>
      <c r="J475" s="18">
        <f t="shared" si="29"/>
        <v>76.439999999999728</v>
      </c>
      <c r="K475">
        <v>0</v>
      </c>
      <c r="L475">
        <f t="shared" si="28"/>
        <v>0</v>
      </c>
      <c r="Y475">
        <f t="shared" si="30"/>
        <v>8.527186211348901E-3</v>
      </c>
      <c r="Z475">
        <f t="shared" si="31"/>
        <v>8.527186211348901E-3</v>
      </c>
    </row>
    <row r="476" spans="9:26" x14ac:dyDescent="0.25">
      <c r="I476">
        <v>469</v>
      </c>
      <c r="J476" s="18">
        <f t="shared" si="29"/>
        <v>76.603333333333055</v>
      </c>
      <c r="K476">
        <v>0</v>
      </c>
      <c r="L476">
        <f t="shared" si="28"/>
        <v>0</v>
      </c>
      <c r="Y476">
        <f t="shared" si="30"/>
        <v>8.4775890906911896E-3</v>
      </c>
      <c r="Z476">
        <f t="shared" si="31"/>
        <v>8.4775890906911896E-3</v>
      </c>
    </row>
    <row r="477" spans="9:26" x14ac:dyDescent="0.25">
      <c r="I477">
        <v>470</v>
      </c>
      <c r="J477" s="18">
        <f t="shared" si="29"/>
        <v>76.766666666666382</v>
      </c>
      <c r="K477">
        <v>0</v>
      </c>
      <c r="L477">
        <f t="shared" si="28"/>
        <v>0</v>
      </c>
      <c r="Y477">
        <f t="shared" si="30"/>
        <v>8.4282804443691576E-3</v>
      </c>
      <c r="Z477">
        <f t="shared" si="31"/>
        <v>8.4282804443691576E-3</v>
      </c>
    </row>
    <row r="478" spans="9:26" x14ac:dyDescent="0.25">
      <c r="I478">
        <v>471</v>
      </c>
      <c r="J478" s="18">
        <f t="shared" si="29"/>
        <v>76.929999999999708</v>
      </c>
      <c r="K478">
        <v>0</v>
      </c>
      <c r="L478">
        <f t="shared" si="28"/>
        <v>0</v>
      </c>
      <c r="Y478">
        <f t="shared" si="30"/>
        <v>8.3792585945143879E-3</v>
      </c>
      <c r="Z478">
        <f t="shared" si="31"/>
        <v>8.3792585945143879E-3</v>
      </c>
    </row>
    <row r="479" spans="9:26" x14ac:dyDescent="0.25">
      <c r="I479">
        <v>472</v>
      </c>
      <c r="J479" s="18">
        <f t="shared" si="29"/>
        <v>77.093333333333035</v>
      </c>
      <c r="K479">
        <v>0</v>
      </c>
      <c r="L479">
        <f t="shared" si="28"/>
        <v>0</v>
      </c>
      <c r="Y479">
        <f t="shared" si="30"/>
        <v>8.3305218730175372E-3</v>
      </c>
      <c r="Z479">
        <f t="shared" si="31"/>
        <v>8.3305218730175372E-3</v>
      </c>
    </row>
    <row r="480" spans="9:26" x14ac:dyDescent="0.25">
      <c r="I480">
        <v>473</v>
      </c>
      <c r="J480" s="18">
        <f t="shared" si="29"/>
        <v>77.256666666666362</v>
      </c>
      <c r="K480">
        <v>0</v>
      </c>
      <c r="L480">
        <f t="shared" si="28"/>
        <v>0</v>
      </c>
      <c r="Y480">
        <f t="shared" si="30"/>
        <v>8.2820686214715739E-3</v>
      </c>
      <c r="Z480">
        <f t="shared" si="31"/>
        <v>8.2820686214715739E-3</v>
      </c>
    </row>
    <row r="481" spans="9:26" x14ac:dyDescent="0.25">
      <c r="I481">
        <v>474</v>
      </c>
      <c r="J481" s="18">
        <f t="shared" si="29"/>
        <v>77.419999999999689</v>
      </c>
      <c r="K481">
        <v>0</v>
      </c>
      <c r="L481">
        <f t="shared" si="28"/>
        <v>0</v>
      </c>
      <c r="Y481">
        <f t="shared" si="30"/>
        <v>8.2338971911153479E-3</v>
      </c>
      <c r="Z481">
        <f t="shared" si="31"/>
        <v>8.2338971911153479E-3</v>
      </c>
    </row>
    <row r="482" spans="9:26" x14ac:dyDescent="0.25">
      <c r="I482">
        <v>475</v>
      </c>
      <c r="J482" s="18">
        <f t="shared" si="29"/>
        <v>77.583333333333016</v>
      </c>
      <c r="K482">
        <v>0</v>
      </c>
      <c r="L482">
        <f t="shared" si="28"/>
        <v>0</v>
      </c>
      <c r="Y482">
        <f t="shared" si="30"/>
        <v>8.1860059427774825E-3</v>
      </c>
      <c r="Z482">
        <f t="shared" si="31"/>
        <v>8.1860059427774825E-3</v>
      </c>
    </row>
    <row r="483" spans="9:26" x14ac:dyDescent="0.25">
      <c r="I483">
        <v>476</v>
      </c>
      <c r="J483" s="18">
        <f t="shared" si="29"/>
        <v>77.746666666666343</v>
      </c>
      <c r="K483">
        <v>0</v>
      </c>
      <c r="L483">
        <f t="shared" si="28"/>
        <v>0</v>
      </c>
      <c r="Y483">
        <f t="shared" si="30"/>
        <v>8.1383932468205994E-3</v>
      </c>
      <c r="Z483">
        <f t="shared" si="31"/>
        <v>8.1383932468205994E-3</v>
      </c>
    </row>
    <row r="484" spans="9:26" x14ac:dyDescent="0.25">
      <c r="I484">
        <v>477</v>
      </c>
      <c r="J484" s="18">
        <f t="shared" si="29"/>
        <v>77.90999999999967</v>
      </c>
      <c r="K484">
        <v>0</v>
      </c>
      <c r="L484">
        <f t="shared" si="28"/>
        <v>0</v>
      </c>
      <c r="Y484">
        <f t="shared" si="30"/>
        <v>8.0910574830858686E-3</v>
      </c>
      <c r="Z484">
        <f t="shared" si="31"/>
        <v>8.0910574830858686E-3</v>
      </c>
    </row>
    <row r="485" spans="9:26" x14ac:dyDescent="0.25">
      <c r="I485">
        <v>478</v>
      </c>
      <c r="J485" s="18">
        <f t="shared" si="29"/>
        <v>78.073333333332997</v>
      </c>
      <c r="K485">
        <v>0</v>
      </c>
      <c r="L485">
        <f t="shared" si="28"/>
        <v>0</v>
      </c>
      <c r="Y485">
        <f t="shared" si="30"/>
        <v>8.0439970408378737E-3</v>
      </c>
      <c r="Z485">
        <f t="shared" si="31"/>
        <v>8.0439970408378737E-3</v>
      </c>
    </row>
    <row r="486" spans="9:26" x14ac:dyDescent="0.25">
      <c r="I486">
        <v>479</v>
      </c>
      <c r="J486" s="18">
        <f t="shared" si="29"/>
        <v>78.236666666666324</v>
      </c>
      <c r="K486">
        <v>0</v>
      </c>
      <c r="L486">
        <f t="shared" si="28"/>
        <v>0</v>
      </c>
      <c r="Y486">
        <f t="shared" si="30"/>
        <v>7.997210318709801E-3</v>
      </c>
      <c r="Z486">
        <f t="shared" si="31"/>
        <v>7.997210318709801E-3</v>
      </c>
    </row>
    <row r="487" spans="9:26" x14ac:dyDescent="0.25">
      <c r="I487">
        <v>480</v>
      </c>
      <c r="J487" s="18">
        <f t="shared" si="29"/>
        <v>78.39999999999965</v>
      </c>
      <c r="K487">
        <v>0</v>
      </c>
      <c r="L487">
        <f t="shared" si="28"/>
        <v>0</v>
      </c>
      <c r="Y487">
        <f t="shared" si="30"/>
        <v>7.9506957246489544E-3</v>
      </c>
      <c r="Z487">
        <f t="shared" si="31"/>
        <v>7.9506957246489544E-3</v>
      </c>
    </row>
    <row r="488" spans="9:26" x14ac:dyDescent="0.25">
      <c r="I488">
        <v>481</v>
      </c>
      <c r="J488" s="18">
        <f t="shared" si="29"/>
        <v>78.563333333332977</v>
      </c>
      <c r="K488">
        <v>0</v>
      </c>
      <c r="L488">
        <f t="shared" si="28"/>
        <v>0</v>
      </c>
      <c r="Y488">
        <f t="shared" si="30"/>
        <v>7.9044516758625741E-3</v>
      </c>
      <c r="Z488">
        <f t="shared" si="31"/>
        <v>7.9044516758625741E-3</v>
      </c>
    </row>
    <row r="489" spans="9:26" x14ac:dyDescent="0.25">
      <c r="I489">
        <v>482</v>
      </c>
      <c r="J489" s="18">
        <f t="shared" si="29"/>
        <v>78.726666666666304</v>
      </c>
      <c r="K489">
        <v>0</v>
      </c>
      <c r="L489">
        <f t="shared" si="28"/>
        <v>0</v>
      </c>
      <c r="Y489">
        <f t="shared" si="30"/>
        <v>7.8584765987639842E-3</v>
      </c>
      <c r="Z489">
        <f t="shared" si="31"/>
        <v>7.8584765987639842E-3</v>
      </c>
    </row>
    <row r="490" spans="9:26" x14ac:dyDescent="0.25">
      <c r="I490">
        <v>483</v>
      </c>
      <c r="J490" s="18">
        <f t="shared" si="29"/>
        <v>78.889999999999631</v>
      </c>
      <c r="K490">
        <v>0</v>
      </c>
      <c r="L490">
        <f t="shared" si="28"/>
        <v>0</v>
      </c>
      <c r="Y490">
        <f t="shared" si="30"/>
        <v>7.8127689289190401E-3</v>
      </c>
      <c r="Z490">
        <f t="shared" si="31"/>
        <v>7.8127689289190401E-3</v>
      </c>
    </row>
    <row r="491" spans="9:26" x14ac:dyDescent="0.25">
      <c r="I491">
        <v>484</v>
      </c>
      <c r="J491" s="18">
        <f t="shared" si="29"/>
        <v>79.053333333332958</v>
      </c>
      <c r="K491">
        <v>0</v>
      </c>
      <c r="L491">
        <f t="shared" si="28"/>
        <v>0</v>
      </c>
      <c r="Y491">
        <f t="shared" si="30"/>
        <v>7.7673271109928999E-3</v>
      </c>
      <c r="Z491">
        <f t="shared" si="31"/>
        <v>7.7673271109928999E-3</v>
      </c>
    </row>
    <row r="492" spans="9:26" x14ac:dyDescent="0.25">
      <c r="I492">
        <v>485</v>
      </c>
      <c r="J492" s="18">
        <f t="shared" si="29"/>
        <v>79.216666666666285</v>
      </c>
      <c r="K492">
        <v>0</v>
      </c>
      <c r="L492">
        <f t="shared" si="28"/>
        <v>0</v>
      </c>
      <c r="Y492">
        <f t="shared" si="30"/>
        <v>7.7221495986970956E-3</v>
      </c>
      <c r="Z492">
        <f t="shared" si="31"/>
        <v>7.7221495986970956E-3</v>
      </c>
    </row>
    <row r="493" spans="9:26" x14ac:dyDescent="0.25">
      <c r="I493">
        <v>486</v>
      </c>
      <c r="J493" s="18">
        <f t="shared" si="29"/>
        <v>79.379999999999612</v>
      </c>
      <c r="K493">
        <v>0</v>
      </c>
      <c r="L493">
        <f t="shared" si="28"/>
        <v>0</v>
      </c>
      <c r="Y493">
        <f t="shared" si="30"/>
        <v>7.6772348547369199E-3</v>
      </c>
      <c r="Z493">
        <f t="shared" si="31"/>
        <v>7.6772348547369199E-3</v>
      </c>
    </row>
    <row r="494" spans="9:26" x14ac:dyDescent="0.25">
      <c r="I494">
        <v>487</v>
      </c>
      <c r="J494" s="18">
        <f t="shared" si="29"/>
        <v>79.543333333332939</v>
      </c>
      <c r="K494">
        <v>0</v>
      </c>
      <c r="L494">
        <f t="shared" si="28"/>
        <v>0</v>
      </c>
      <c r="Y494">
        <f t="shared" si="30"/>
        <v>7.632581350759113E-3</v>
      </c>
      <c r="Z494">
        <f t="shared" si="31"/>
        <v>7.632581350759113E-3</v>
      </c>
    </row>
    <row r="495" spans="9:26" x14ac:dyDescent="0.25">
      <c r="I495">
        <v>488</v>
      </c>
      <c r="J495" s="18">
        <f t="shared" si="29"/>
        <v>79.706666666666266</v>
      </c>
      <c r="K495">
        <v>0</v>
      </c>
      <c r="L495">
        <f t="shared" si="28"/>
        <v>0</v>
      </c>
      <c r="Y495">
        <f t="shared" si="30"/>
        <v>7.5881875672998552E-3</v>
      </c>
      <c r="Z495">
        <f t="shared" si="31"/>
        <v>7.5881875672998552E-3</v>
      </c>
    </row>
    <row r="496" spans="9:26" x14ac:dyDescent="0.25">
      <c r="I496">
        <v>489</v>
      </c>
      <c r="J496" s="18">
        <f t="shared" si="29"/>
        <v>79.869999999999592</v>
      </c>
      <c r="K496">
        <v>0</v>
      </c>
      <c r="L496">
        <f t="shared" si="28"/>
        <v>0</v>
      </c>
      <c r="Y496">
        <f t="shared" si="30"/>
        <v>7.5440519937330641E-3</v>
      </c>
      <c r="Z496">
        <f t="shared" si="31"/>
        <v>7.5440519937330641E-3</v>
      </c>
    </row>
    <row r="497" spans="9:26" x14ac:dyDescent="0.25">
      <c r="I497">
        <v>490</v>
      </c>
      <c r="J497" s="18">
        <f t="shared" si="29"/>
        <v>80.033333333332919</v>
      </c>
      <c r="K497">
        <v>0</v>
      </c>
      <c r="L497">
        <f t="shared" si="28"/>
        <v>0</v>
      </c>
      <c r="Y497">
        <f t="shared" si="30"/>
        <v>7.5001731282189925E-3</v>
      </c>
      <c r="Z497">
        <f t="shared" si="31"/>
        <v>7.5001731282189925E-3</v>
      </c>
    </row>
    <row r="498" spans="9:26" x14ac:dyDescent="0.25">
      <c r="I498">
        <v>491</v>
      </c>
      <c r="J498" s="18">
        <f t="shared" si="29"/>
        <v>80.196666666666246</v>
      </c>
      <c r="K498">
        <v>0</v>
      </c>
      <c r="L498">
        <f t="shared" si="28"/>
        <v>0</v>
      </c>
      <c r="Y498">
        <f t="shared" si="30"/>
        <v>7.4565494776531209E-3</v>
      </c>
      <c r="Z498">
        <f t="shared" si="31"/>
        <v>7.4565494776531209E-3</v>
      </c>
    </row>
    <row r="499" spans="9:26" x14ac:dyDescent="0.25">
      <c r="I499">
        <v>492</v>
      </c>
      <c r="J499" s="18">
        <f t="shared" si="29"/>
        <v>80.359999999999573</v>
      </c>
      <c r="K499">
        <v>0</v>
      </c>
      <c r="L499">
        <f t="shared" si="28"/>
        <v>0</v>
      </c>
      <c r="Y499">
        <f t="shared" si="30"/>
        <v>7.4131795576153538E-3</v>
      </c>
      <c r="Z499">
        <f t="shared" si="31"/>
        <v>7.4131795576153538E-3</v>
      </c>
    </row>
    <row r="500" spans="9:26" x14ac:dyDescent="0.25">
      <c r="I500">
        <v>493</v>
      </c>
      <c r="J500" s="18">
        <f t="shared" si="29"/>
        <v>80.5233333333329</v>
      </c>
      <c r="K500">
        <v>0</v>
      </c>
      <c r="L500">
        <f t="shared" si="28"/>
        <v>0</v>
      </c>
      <c r="Y500">
        <f t="shared" si="30"/>
        <v>7.3700618923195045E-3</v>
      </c>
      <c r="Z500">
        <f t="shared" si="31"/>
        <v>7.3700618923195045E-3</v>
      </c>
    </row>
    <row r="501" spans="9:26" x14ac:dyDescent="0.25">
      <c r="I501">
        <v>494</v>
      </c>
      <c r="J501" s="18">
        <f t="shared" si="29"/>
        <v>80.686666666666227</v>
      </c>
      <c r="K501">
        <v>0</v>
      </c>
      <c r="L501">
        <f t="shared" si="28"/>
        <v>0</v>
      </c>
      <c r="Y501">
        <f t="shared" si="30"/>
        <v>7.3271950145630789E-3</v>
      </c>
      <c r="Z501">
        <f t="shared" si="31"/>
        <v>7.3271950145630789E-3</v>
      </c>
    </row>
    <row r="502" spans="9:26" x14ac:dyDescent="0.25">
      <c r="I502">
        <v>495</v>
      </c>
      <c r="J502" s="18">
        <f t="shared" si="29"/>
        <v>80.849999999999554</v>
      </c>
      <c r="K502">
        <v>0</v>
      </c>
      <c r="L502">
        <f t="shared" si="28"/>
        <v>0</v>
      </c>
      <c r="Y502">
        <f t="shared" si="30"/>
        <v>7.2845774656773513E-3</v>
      </c>
      <c r="Z502">
        <f t="shared" si="31"/>
        <v>7.2845774656773513E-3</v>
      </c>
    </row>
    <row r="503" spans="9:26" x14ac:dyDescent="0.25">
      <c r="I503">
        <v>496</v>
      </c>
      <c r="J503" s="18">
        <f t="shared" si="29"/>
        <v>81.013333333332881</v>
      </c>
      <c r="K503">
        <v>0</v>
      </c>
      <c r="L503">
        <f t="shared" si="28"/>
        <v>0</v>
      </c>
      <c r="Y503">
        <f t="shared" si="30"/>
        <v>7.2422077954777259E-3</v>
      </c>
      <c r="Z503">
        <f t="shared" si="31"/>
        <v>7.2422077954777259E-3</v>
      </c>
    </row>
    <row r="504" spans="9:26" x14ac:dyDescent="0.25">
      <c r="I504">
        <v>497</v>
      </c>
      <c r="J504" s="18">
        <f t="shared" si="29"/>
        <v>81.176666666666208</v>
      </c>
      <c r="K504">
        <v>0</v>
      </c>
      <c r="L504">
        <f t="shared" si="28"/>
        <v>0</v>
      </c>
      <c r="Y504">
        <f t="shared" si="30"/>
        <v>7.2000845622143929E-3</v>
      </c>
      <c r="Z504">
        <f t="shared" si="31"/>
        <v>7.2000845622143929E-3</v>
      </c>
    </row>
    <row r="505" spans="9:26" x14ac:dyDescent="0.25">
      <c r="I505">
        <v>498</v>
      </c>
      <c r="J505" s="18">
        <f t="shared" si="29"/>
        <v>81.339999999999534</v>
      </c>
      <c r="K505">
        <v>0</v>
      </c>
      <c r="L505">
        <f t="shared" si="28"/>
        <v>0</v>
      </c>
      <c r="Y505">
        <f t="shared" si="30"/>
        <v>7.158206332523267E-3</v>
      </c>
      <c r="Z505">
        <f t="shared" si="31"/>
        <v>7.158206332523267E-3</v>
      </c>
    </row>
    <row r="506" spans="9:26" x14ac:dyDescent="0.25">
      <c r="I506">
        <v>499</v>
      </c>
      <c r="J506" s="18">
        <f t="shared" si="29"/>
        <v>81.503333333332861</v>
      </c>
      <c r="K506">
        <v>0</v>
      </c>
      <c r="L506">
        <f t="shared" si="28"/>
        <v>0</v>
      </c>
      <c r="Y506">
        <f t="shared" si="30"/>
        <v>7.1165716813772137E-3</v>
      </c>
      <c r="Z506">
        <f t="shared" si="31"/>
        <v>7.1165716813772137E-3</v>
      </c>
    </row>
    <row r="507" spans="9:26" x14ac:dyDescent="0.25">
      <c r="I507">
        <v>500</v>
      </c>
      <c r="J507" s="18">
        <f t="shared" si="29"/>
        <v>81.666666666666188</v>
      </c>
      <c r="K507">
        <v>0</v>
      </c>
      <c r="L507">
        <f t="shared" si="28"/>
        <v>0</v>
      </c>
      <c r="Y507">
        <f t="shared" si="30"/>
        <v>7.0751791920375586E-3</v>
      </c>
      <c r="Z507">
        <f t="shared" si="31"/>
        <v>7.0751791920375586E-3</v>
      </c>
    </row>
    <row r="508" spans="9:26" x14ac:dyDescent="0.25">
      <c r="I508">
        <v>501</v>
      </c>
      <c r="J508" s="18">
        <f t="shared" si="29"/>
        <v>81.829999999999515</v>
      </c>
      <c r="K508">
        <v>0</v>
      </c>
      <c r="L508">
        <f t="shared" si="28"/>
        <v>0</v>
      </c>
      <c r="Y508">
        <f t="shared" si="30"/>
        <v>7.034027456005878E-3</v>
      </c>
      <c r="Z508">
        <f t="shared" si="31"/>
        <v>7.034027456005878E-3</v>
      </c>
    </row>
    <row r="509" spans="9:26" x14ac:dyDescent="0.25">
      <c r="I509">
        <v>502</v>
      </c>
      <c r="J509" s="18">
        <f t="shared" si="29"/>
        <v>81.993333333332842</v>
      </c>
      <c r="K509">
        <v>0</v>
      </c>
      <c r="L509">
        <f t="shared" si="28"/>
        <v>0</v>
      </c>
      <c r="Y509">
        <f t="shared" si="30"/>
        <v>6.9931150729760734E-3</v>
      </c>
      <c r="Z509">
        <f t="shared" si="31"/>
        <v>6.9931150729760734E-3</v>
      </c>
    </row>
    <row r="510" spans="9:26" x14ac:dyDescent="0.25">
      <c r="I510">
        <v>503</v>
      </c>
      <c r="J510" s="18">
        <f t="shared" si="29"/>
        <v>82.156666666666169</v>
      </c>
      <c r="K510">
        <v>0</v>
      </c>
      <c r="L510">
        <f t="shared" si="28"/>
        <v>0</v>
      </c>
      <c r="Y510">
        <f t="shared" si="30"/>
        <v>6.9524406507867186E-3</v>
      </c>
      <c r="Z510">
        <f t="shared" si="31"/>
        <v>6.9524406507867186E-3</v>
      </c>
    </row>
    <row r="511" spans="9:26" x14ac:dyDescent="0.25">
      <c r="I511">
        <v>504</v>
      </c>
      <c r="J511" s="18">
        <f t="shared" si="29"/>
        <v>82.319999999999496</v>
      </c>
      <c r="K511">
        <v>0</v>
      </c>
      <c r="L511">
        <f t="shared" si="28"/>
        <v>0</v>
      </c>
      <c r="Y511">
        <f t="shared" si="30"/>
        <v>6.9120028053736892E-3</v>
      </c>
      <c r="Z511">
        <f t="shared" si="31"/>
        <v>6.9120028053736892E-3</v>
      </c>
    </row>
    <row r="512" spans="9:26" x14ac:dyDescent="0.25">
      <c r="I512">
        <v>505</v>
      </c>
      <c r="J512" s="18">
        <f t="shared" si="29"/>
        <v>82.483333333332823</v>
      </c>
      <c r="K512">
        <v>0</v>
      </c>
      <c r="L512">
        <f t="shared" si="28"/>
        <v>0</v>
      </c>
      <c r="Y512">
        <f t="shared" si="30"/>
        <v>6.8718001607230659E-3</v>
      </c>
      <c r="Z512">
        <f t="shared" si="31"/>
        <v>6.8718001607230659E-3</v>
      </c>
    </row>
    <row r="513" spans="9:26" x14ac:dyDescent="0.25">
      <c r="I513">
        <v>506</v>
      </c>
      <c r="J513" s="18">
        <f t="shared" si="29"/>
        <v>82.64666666666615</v>
      </c>
      <c r="K513">
        <v>0</v>
      </c>
      <c r="L513">
        <f t="shared" si="28"/>
        <v>0</v>
      </c>
      <c r="Y513">
        <f t="shared" si="30"/>
        <v>6.8318313488243115E-3</v>
      </c>
      <c r="Z513">
        <f t="shared" si="31"/>
        <v>6.8318313488243115E-3</v>
      </c>
    </row>
    <row r="514" spans="9:26" x14ac:dyDescent="0.25">
      <c r="I514">
        <v>507</v>
      </c>
      <c r="J514" s="18">
        <f t="shared" si="29"/>
        <v>82.809999999999476</v>
      </c>
      <c r="K514">
        <v>0</v>
      </c>
      <c r="L514">
        <f t="shared" si="28"/>
        <v>0</v>
      </c>
      <c r="Y514">
        <f t="shared" si="30"/>
        <v>6.7920950096237191E-3</v>
      </c>
      <c r="Z514">
        <f t="shared" si="31"/>
        <v>6.7920950096237191E-3</v>
      </c>
    </row>
    <row r="515" spans="9:26" x14ac:dyDescent="0.25">
      <c r="I515">
        <v>508</v>
      </c>
      <c r="J515" s="18">
        <f t="shared" si="29"/>
        <v>82.973333333332803</v>
      </c>
      <c r="K515">
        <v>0</v>
      </c>
      <c r="L515">
        <f t="shared" si="28"/>
        <v>0</v>
      </c>
      <c r="Y515">
        <f t="shared" si="30"/>
        <v>6.7525897909781352E-3</v>
      </c>
      <c r="Z515">
        <f t="shared" si="31"/>
        <v>6.7525897909781352E-3</v>
      </c>
    </row>
    <row r="516" spans="9:26" x14ac:dyDescent="0.25">
      <c r="I516">
        <v>509</v>
      </c>
      <c r="J516" s="18">
        <f t="shared" si="29"/>
        <v>83.13666666666613</v>
      </c>
      <c r="K516">
        <v>0</v>
      </c>
      <c r="L516">
        <f t="shared" si="28"/>
        <v>0</v>
      </c>
      <c r="Y516">
        <f t="shared" si="30"/>
        <v>6.713314348608947E-3</v>
      </c>
      <c r="Z516">
        <f t="shared" si="31"/>
        <v>6.713314348608947E-3</v>
      </c>
    </row>
    <row r="517" spans="9:26" x14ac:dyDescent="0.25">
      <c r="I517">
        <v>510</v>
      </c>
      <c r="J517" s="18">
        <f t="shared" si="29"/>
        <v>83.299999999999457</v>
      </c>
      <c r="K517">
        <v>0</v>
      </c>
      <c r="L517">
        <f t="shared" si="28"/>
        <v>0</v>
      </c>
      <c r="Y517">
        <f t="shared" si="30"/>
        <v>6.6742673460563392E-3</v>
      </c>
      <c r="Z517">
        <f t="shared" si="31"/>
        <v>6.6742673460563392E-3</v>
      </c>
    </row>
    <row r="518" spans="9:26" x14ac:dyDescent="0.25">
      <c r="I518">
        <v>511</v>
      </c>
      <c r="J518" s="18">
        <f t="shared" si="29"/>
        <v>83.463333333332784</v>
      </c>
      <c r="K518">
        <v>0</v>
      </c>
      <c r="L518">
        <f t="shared" si="28"/>
        <v>0</v>
      </c>
      <c r="Y518">
        <f t="shared" si="30"/>
        <v>6.6354474546338185E-3</v>
      </c>
      <c r="Z518">
        <f t="shared" si="31"/>
        <v>6.6354474546338185E-3</v>
      </c>
    </row>
    <row r="519" spans="9:26" x14ac:dyDescent="0.25">
      <c r="I519">
        <v>512</v>
      </c>
      <c r="J519" s="18">
        <f t="shared" si="29"/>
        <v>83.626666666666111</v>
      </c>
      <c r="K519">
        <v>0</v>
      </c>
      <c r="L519">
        <f t="shared" si="28"/>
        <v>0</v>
      </c>
      <c r="Y519">
        <f t="shared" si="30"/>
        <v>6.5968533533830006E-3</v>
      </c>
      <c r="Z519">
        <f t="shared" si="31"/>
        <v>6.5968533533830006E-3</v>
      </c>
    </row>
    <row r="520" spans="9:26" x14ac:dyDescent="0.25">
      <c r="I520">
        <v>513</v>
      </c>
      <c r="J520" s="18">
        <f t="shared" si="29"/>
        <v>83.789999999999438</v>
      </c>
      <c r="K520">
        <v>0</v>
      </c>
      <c r="L520">
        <f t="shared" ref="L520:L583" si="32">K520*(1+$L$5)</f>
        <v>0</v>
      </c>
      <c r="Y520">
        <f t="shared" si="30"/>
        <v>6.5584837290286607E-3</v>
      </c>
      <c r="Z520">
        <f t="shared" si="31"/>
        <v>6.5584837290286607E-3</v>
      </c>
    </row>
    <row r="521" spans="9:26" x14ac:dyDescent="0.25">
      <c r="I521">
        <v>514</v>
      </c>
      <c r="J521" s="18">
        <f t="shared" ref="J521:J584" si="33">J520+0.5/150*49</f>
        <v>83.953333333332765</v>
      </c>
      <c r="K521">
        <v>0</v>
      </c>
      <c r="L521">
        <f t="shared" si="32"/>
        <v>0</v>
      </c>
      <c r="Y521">
        <f t="shared" ref="Y521:Y584" si="34">((K521/$T$13)^2)*(1-EXP(-(J521-J520)/$T$20)) + Y520*EXP(-(J521-J520)/$T$20)</f>
        <v>6.5203372759340458E-3</v>
      </c>
      <c r="Z521">
        <f t="shared" ref="Z521:Z584" si="35">((L521/$T$13)^2)*(1-EXP(-(J521-J520)/$T$20)) + Y520*EXP(-(J521-J520)/$T$20)</f>
        <v>6.5203372759340458E-3</v>
      </c>
    </row>
    <row r="522" spans="9:26" x14ac:dyDescent="0.25">
      <c r="I522">
        <v>515</v>
      </c>
      <c r="J522" s="18">
        <f t="shared" si="33"/>
        <v>84.116666666666092</v>
      </c>
      <c r="K522">
        <v>0</v>
      </c>
      <c r="L522">
        <f t="shared" si="32"/>
        <v>0</v>
      </c>
      <c r="Y522">
        <f t="shared" si="34"/>
        <v>6.4824126960564459E-3</v>
      </c>
      <c r="Z522">
        <f t="shared" si="35"/>
        <v>6.4824126960564459E-3</v>
      </c>
    </row>
    <row r="523" spans="9:26" x14ac:dyDescent="0.25">
      <c r="I523">
        <v>516</v>
      </c>
      <c r="J523" s="18">
        <f t="shared" si="33"/>
        <v>84.279999999999418</v>
      </c>
      <c r="K523">
        <v>0</v>
      </c>
      <c r="L523">
        <f t="shared" si="32"/>
        <v>0</v>
      </c>
      <c r="Y523">
        <f t="shared" si="34"/>
        <v>6.4447086989030252E-3</v>
      </c>
      <c r="Z523">
        <f t="shared" si="35"/>
        <v>6.4447086989030252E-3</v>
      </c>
    </row>
    <row r="524" spans="9:26" x14ac:dyDescent="0.25">
      <c r="I524">
        <v>517</v>
      </c>
      <c r="J524" s="18">
        <f t="shared" si="33"/>
        <v>84.443333333332745</v>
      </c>
      <c r="K524">
        <v>0</v>
      </c>
      <c r="L524">
        <f t="shared" si="32"/>
        <v>0</v>
      </c>
      <c r="Y524">
        <f t="shared" si="34"/>
        <v>6.4072240014869091E-3</v>
      </c>
      <c r="Z524">
        <f t="shared" si="35"/>
        <v>6.4072240014869091E-3</v>
      </c>
    </row>
    <row r="525" spans="9:26" x14ac:dyDescent="0.25">
      <c r="I525">
        <v>518</v>
      </c>
      <c r="J525" s="18">
        <f t="shared" si="33"/>
        <v>84.606666666666072</v>
      </c>
      <c r="K525">
        <v>0</v>
      </c>
      <c r="L525">
        <f t="shared" si="32"/>
        <v>0</v>
      </c>
      <c r="Y525">
        <f t="shared" si="34"/>
        <v>6.369957328283527E-3</v>
      </c>
      <c r="Z525">
        <f t="shared" si="35"/>
        <v>6.369957328283527E-3</v>
      </c>
    </row>
    <row r="526" spans="9:26" x14ac:dyDescent="0.25">
      <c r="I526">
        <v>519</v>
      </c>
      <c r="J526" s="18">
        <f t="shared" si="33"/>
        <v>84.769999999999399</v>
      </c>
      <c r="K526">
        <v>0</v>
      </c>
      <c r="L526">
        <f t="shared" si="32"/>
        <v>0</v>
      </c>
      <c r="Y526">
        <f t="shared" si="34"/>
        <v>6.332907411187208E-3</v>
      </c>
      <c r="Z526">
        <f t="shared" si="35"/>
        <v>6.332907411187208E-3</v>
      </c>
    </row>
    <row r="527" spans="9:26" x14ac:dyDescent="0.25">
      <c r="I527">
        <v>520</v>
      </c>
      <c r="J527" s="18">
        <f t="shared" si="33"/>
        <v>84.933333333332726</v>
      </c>
      <c r="K527">
        <v>0</v>
      </c>
      <c r="L527">
        <f t="shared" si="32"/>
        <v>0</v>
      </c>
      <c r="Y527">
        <f t="shared" si="34"/>
        <v>6.2960729894680325E-3</v>
      </c>
      <c r="Z527">
        <f t="shared" si="35"/>
        <v>6.2960729894680325E-3</v>
      </c>
    </row>
    <row r="528" spans="9:26" x14ac:dyDescent="0.25">
      <c r="I528">
        <v>521</v>
      </c>
      <c r="J528" s="18">
        <f t="shared" si="33"/>
        <v>85.096666666666053</v>
      </c>
      <c r="K528">
        <v>0</v>
      </c>
      <c r="L528">
        <f t="shared" si="32"/>
        <v>0</v>
      </c>
      <c r="Y528">
        <f t="shared" si="34"/>
        <v>6.2594528097289293E-3</v>
      </c>
      <c r="Z528">
        <f t="shared" si="35"/>
        <v>6.2594528097289293E-3</v>
      </c>
    </row>
    <row r="529" spans="9:26" x14ac:dyDescent="0.25">
      <c r="I529">
        <v>522</v>
      </c>
      <c r="J529" s="18">
        <f t="shared" si="33"/>
        <v>85.25999999999938</v>
      </c>
      <c r="K529">
        <v>0</v>
      </c>
      <c r="L529">
        <f t="shared" si="32"/>
        <v>0</v>
      </c>
      <c r="Y529">
        <f t="shared" si="34"/>
        <v>6.2230456258630263E-3</v>
      </c>
      <c r="Z529">
        <f t="shared" si="35"/>
        <v>6.2230456258630263E-3</v>
      </c>
    </row>
    <row r="530" spans="9:26" x14ac:dyDescent="0.25">
      <c r="I530">
        <v>523</v>
      </c>
      <c r="J530" s="18">
        <f t="shared" si="33"/>
        <v>85.423333333332707</v>
      </c>
      <c r="K530">
        <v>0</v>
      </c>
      <c r="L530">
        <f t="shared" si="32"/>
        <v>0</v>
      </c>
      <c r="Y530">
        <f t="shared" si="34"/>
        <v>6.1868501990112483E-3</v>
      </c>
      <c r="Z530">
        <f t="shared" si="35"/>
        <v>6.1868501990112483E-3</v>
      </c>
    </row>
    <row r="531" spans="9:26" x14ac:dyDescent="0.25">
      <c r="I531">
        <v>524</v>
      </c>
      <c r="J531" s="18">
        <f t="shared" si="33"/>
        <v>85.586666666666034</v>
      </c>
      <c r="K531">
        <v>0</v>
      </c>
      <c r="L531">
        <f t="shared" si="32"/>
        <v>0</v>
      </c>
      <c r="Y531">
        <f t="shared" si="34"/>
        <v>6.1508652975201614E-3</v>
      </c>
      <c r="Z531">
        <f t="shared" si="35"/>
        <v>6.1508652975201614E-3</v>
      </c>
    </row>
    <row r="532" spans="9:26" x14ac:dyDescent="0.25">
      <c r="I532">
        <v>525</v>
      </c>
      <c r="J532" s="18">
        <f t="shared" si="33"/>
        <v>85.749999999999361</v>
      </c>
      <c r="K532">
        <v>0</v>
      </c>
      <c r="L532">
        <f t="shared" si="32"/>
        <v>0</v>
      </c>
      <c r="Y532">
        <f t="shared" si="34"/>
        <v>6.1150896969000626E-3</v>
      </c>
      <c r="Z532">
        <f t="shared" si="35"/>
        <v>6.1150896969000626E-3</v>
      </c>
    </row>
    <row r="533" spans="9:26" x14ac:dyDescent="0.25">
      <c r="I533">
        <v>526</v>
      </c>
      <c r="J533" s="18">
        <f t="shared" si="33"/>
        <v>85.913333333332687</v>
      </c>
      <c r="K533">
        <v>0</v>
      </c>
      <c r="L533">
        <f t="shared" si="32"/>
        <v>0</v>
      </c>
      <c r="Y533">
        <f t="shared" si="34"/>
        <v>6.079522179783311E-3</v>
      </c>
      <c r="Z533">
        <f t="shared" si="35"/>
        <v>6.079522179783311E-3</v>
      </c>
    </row>
    <row r="534" spans="9:26" x14ac:dyDescent="0.25">
      <c r="I534">
        <v>527</v>
      </c>
      <c r="J534" s="18">
        <f t="shared" si="33"/>
        <v>86.076666666666014</v>
      </c>
      <c r="K534">
        <v>0</v>
      </c>
      <c r="L534">
        <f t="shared" si="32"/>
        <v>0</v>
      </c>
      <c r="Y534">
        <f t="shared" si="34"/>
        <v>6.0441615358829068E-3</v>
      </c>
      <c r="Z534">
        <f t="shared" si="35"/>
        <v>6.0441615358829068E-3</v>
      </c>
    </row>
    <row r="535" spans="9:26" x14ac:dyDescent="0.25">
      <c r="I535">
        <v>528</v>
      </c>
      <c r="J535" s="18">
        <f t="shared" si="33"/>
        <v>86.239999999999341</v>
      </c>
      <c r="K535">
        <v>0</v>
      </c>
      <c r="L535">
        <f t="shared" si="32"/>
        <v>0</v>
      </c>
      <c r="Y535">
        <f t="shared" si="34"/>
        <v>6.0090065619513057E-3</v>
      </c>
      <c r="Z535">
        <f t="shared" si="35"/>
        <v>6.0090065619513057E-3</v>
      </c>
    </row>
    <row r="536" spans="9:26" x14ac:dyDescent="0.25">
      <c r="I536">
        <v>529</v>
      </c>
      <c r="J536" s="18">
        <f t="shared" si="33"/>
        <v>86.403333333332668</v>
      </c>
      <c r="K536">
        <v>0</v>
      </c>
      <c r="L536">
        <f t="shared" si="32"/>
        <v>0</v>
      </c>
      <c r="Y536">
        <f t="shared" si="34"/>
        <v>5.9740560617394739E-3</v>
      </c>
      <c r="Z536">
        <f t="shared" si="35"/>
        <v>5.9740560617394739E-3</v>
      </c>
    </row>
    <row r="537" spans="9:26" x14ac:dyDescent="0.25">
      <c r="I537">
        <v>530</v>
      </c>
      <c r="J537" s="18">
        <f t="shared" si="33"/>
        <v>86.566666666665995</v>
      </c>
      <c r="K537">
        <v>0</v>
      </c>
      <c r="L537">
        <f t="shared" si="32"/>
        <v>0</v>
      </c>
      <c r="Y537">
        <f t="shared" si="34"/>
        <v>5.9393088459561852E-3</v>
      </c>
      <c r="Z537">
        <f t="shared" si="35"/>
        <v>5.9393088459561852E-3</v>
      </c>
    </row>
    <row r="538" spans="9:26" x14ac:dyDescent="0.25">
      <c r="I538">
        <v>531</v>
      </c>
      <c r="J538" s="18">
        <f t="shared" si="33"/>
        <v>86.729999999999322</v>
      </c>
      <c r="K538">
        <v>0</v>
      </c>
      <c r="L538">
        <f t="shared" si="32"/>
        <v>0</v>
      </c>
      <c r="Y538">
        <f t="shared" si="34"/>
        <v>5.9047637322275498E-3</v>
      </c>
      <c r="Z538">
        <f t="shared" si="35"/>
        <v>5.9047637322275498E-3</v>
      </c>
    </row>
    <row r="539" spans="9:26" x14ac:dyDescent="0.25">
      <c r="I539">
        <v>532</v>
      </c>
      <c r="J539" s="18">
        <f t="shared" si="33"/>
        <v>86.893333333332649</v>
      </c>
      <c r="K539">
        <v>0</v>
      </c>
      <c r="L539">
        <f t="shared" si="32"/>
        <v>0</v>
      </c>
      <c r="Y539">
        <f t="shared" si="34"/>
        <v>5.8704195450567809E-3</v>
      </c>
      <c r="Z539">
        <f t="shared" si="35"/>
        <v>5.8704195450567809E-3</v>
      </c>
    </row>
    <row r="540" spans="9:26" x14ac:dyDescent="0.25">
      <c r="I540">
        <v>533</v>
      </c>
      <c r="J540" s="18">
        <f t="shared" si="33"/>
        <v>87.056666666665976</v>
      </c>
      <c r="K540">
        <v>0</v>
      </c>
      <c r="L540">
        <f t="shared" si="32"/>
        <v>0</v>
      </c>
      <c r="Y540">
        <f t="shared" si="34"/>
        <v>5.8362751157841957E-3</v>
      </c>
      <c r="Z540">
        <f t="shared" si="35"/>
        <v>5.8362751157841957E-3</v>
      </c>
    </row>
    <row r="541" spans="9:26" x14ac:dyDescent="0.25">
      <c r="I541">
        <v>534</v>
      </c>
      <c r="J541" s="18">
        <f t="shared" si="33"/>
        <v>87.219999999999303</v>
      </c>
      <c r="K541">
        <v>0</v>
      </c>
      <c r="L541">
        <f t="shared" si="32"/>
        <v>0</v>
      </c>
      <c r="Y541">
        <f t="shared" si="34"/>
        <v>5.8023292825474483E-3</v>
      </c>
      <c r="Z541">
        <f t="shared" si="35"/>
        <v>5.8023292825474483E-3</v>
      </c>
    </row>
    <row r="542" spans="9:26" x14ac:dyDescent="0.25">
      <c r="I542">
        <v>535</v>
      </c>
      <c r="J542" s="18">
        <f t="shared" si="33"/>
        <v>87.383333333332629</v>
      </c>
      <c r="K542">
        <v>0</v>
      </c>
      <c r="L542">
        <f t="shared" si="32"/>
        <v>0</v>
      </c>
      <c r="Y542">
        <f t="shared" si="34"/>
        <v>5.7685808902419927E-3</v>
      </c>
      <c r="Z542">
        <f t="shared" si="35"/>
        <v>5.7685808902419927E-3</v>
      </c>
    </row>
    <row r="543" spans="9:26" x14ac:dyDescent="0.25">
      <c r="I543">
        <v>536</v>
      </c>
      <c r="J543" s="18">
        <f t="shared" si="33"/>
        <v>87.546666666665956</v>
      </c>
      <c r="K543">
        <v>0</v>
      </c>
      <c r="L543">
        <f t="shared" si="32"/>
        <v>0</v>
      </c>
      <c r="Y543">
        <f t="shared" si="34"/>
        <v>5.7350287904817786E-3</v>
      </c>
      <c r="Z543">
        <f t="shared" si="35"/>
        <v>5.7350287904817786E-3</v>
      </c>
    </row>
    <row r="544" spans="9:26" x14ac:dyDescent="0.25">
      <c r="I544">
        <v>537</v>
      </c>
      <c r="J544" s="18">
        <f t="shared" si="33"/>
        <v>87.709999999999283</v>
      </c>
      <c r="K544">
        <v>0</v>
      </c>
      <c r="L544">
        <f t="shared" si="32"/>
        <v>0</v>
      </c>
      <c r="Y544">
        <f t="shared" si="34"/>
        <v>5.701671841560175E-3</v>
      </c>
      <c r="Z544">
        <f t="shared" si="35"/>
        <v>5.701671841560175E-3</v>
      </c>
    </row>
    <row r="545" spans="9:26" x14ac:dyDescent="0.25">
      <c r="I545">
        <v>538</v>
      </c>
      <c r="J545" s="18">
        <f t="shared" si="33"/>
        <v>87.87333333333261</v>
      </c>
      <c r="K545">
        <v>0</v>
      </c>
      <c r="L545">
        <f t="shared" si="32"/>
        <v>0</v>
      </c>
      <c r="Y545">
        <f t="shared" si="34"/>
        <v>5.6685089084111172E-3</v>
      </c>
      <c r="Z545">
        <f t="shared" si="35"/>
        <v>5.6685089084111172E-3</v>
      </c>
    </row>
    <row r="546" spans="9:26" x14ac:dyDescent="0.25">
      <c r="I546">
        <v>539</v>
      </c>
      <c r="J546" s="18">
        <f t="shared" si="33"/>
        <v>88.036666666665937</v>
      </c>
      <c r="K546">
        <v>0</v>
      </c>
      <c r="L546">
        <f t="shared" si="32"/>
        <v>0</v>
      </c>
      <c r="Y546">
        <f t="shared" si="34"/>
        <v>5.6355388625704854E-3</v>
      </c>
      <c r="Z546">
        <f t="shared" si="35"/>
        <v>5.6355388625704854E-3</v>
      </c>
    </row>
    <row r="547" spans="9:26" x14ac:dyDescent="0.25">
      <c r="I547">
        <v>540</v>
      </c>
      <c r="J547" s="18">
        <f t="shared" si="33"/>
        <v>88.199999999999264</v>
      </c>
      <c r="K547">
        <v>0</v>
      </c>
      <c r="L547">
        <f t="shared" si="32"/>
        <v>0</v>
      </c>
      <c r="Y547">
        <f t="shared" si="34"/>
        <v>5.6027605821377053E-3</v>
      </c>
      <c r="Z547">
        <f t="shared" si="35"/>
        <v>5.6027605821377053E-3</v>
      </c>
    </row>
    <row r="548" spans="9:26" x14ac:dyDescent="0.25">
      <c r="I548">
        <v>541</v>
      </c>
      <c r="J548" s="18">
        <f t="shared" si="33"/>
        <v>88.363333333332591</v>
      </c>
      <c r="K548">
        <v>0</v>
      </c>
      <c r="L548">
        <f t="shared" si="32"/>
        <v>0</v>
      </c>
      <c r="Y548">
        <f t="shared" si="34"/>
        <v>5.5701729517375715E-3</v>
      </c>
      <c r="Z548">
        <f t="shared" si="35"/>
        <v>5.5701729517375715E-3</v>
      </c>
    </row>
    <row r="549" spans="9:26" x14ac:dyDescent="0.25">
      <c r="I549">
        <v>542</v>
      </c>
      <c r="J549" s="18">
        <f t="shared" si="33"/>
        <v>88.526666666665918</v>
      </c>
      <c r="K549">
        <v>0</v>
      </c>
      <c r="L549">
        <f t="shared" si="32"/>
        <v>0</v>
      </c>
      <c r="Y549">
        <f t="shared" si="34"/>
        <v>5.5377748624822944E-3</v>
      </c>
      <c r="Z549">
        <f t="shared" si="35"/>
        <v>5.5377748624822944E-3</v>
      </c>
    </row>
    <row r="550" spans="9:26" x14ac:dyDescent="0.25">
      <c r="I550">
        <v>543</v>
      </c>
      <c r="J550" s="18">
        <f t="shared" si="33"/>
        <v>88.689999999999245</v>
      </c>
      <c r="K550">
        <v>0</v>
      </c>
      <c r="L550">
        <f t="shared" si="32"/>
        <v>0</v>
      </c>
      <c r="Y550">
        <f t="shared" si="34"/>
        <v>5.5055652119337661E-3</v>
      </c>
      <c r="Z550">
        <f t="shared" si="35"/>
        <v>5.5055652119337661E-3</v>
      </c>
    </row>
    <row r="551" spans="9:26" x14ac:dyDescent="0.25">
      <c r="I551">
        <v>544</v>
      </c>
      <c r="J551" s="18">
        <f t="shared" si="33"/>
        <v>88.853333333332571</v>
      </c>
      <c r="K551">
        <v>0</v>
      </c>
      <c r="L551">
        <f t="shared" si="32"/>
        <v>0</v>
      </c>
      <c r="Y551">
        <f t="shared" si="34"/>
        <v>5.4735429040660482E-3</v>
      </c>
      <c r="Z551">
        <f t="shared" si="35"/>
        <v>5.4735429040660482E-3</v>
      </c>
    </row>
    <row r="552" spans="9:26" x14ac:dyDescent="0.25">
      <c r="I552">
        <v>545</v>
      </c>
      <c r="J552" s="18">
        <f t="shared" si="33"/>
        <v>89.016666666665898</v>
      </c>
      <c r="K552">
        <v>0</v>
      </c>
      <c r="L552">
        <f t="shared" si="32"/>
        <v>0</v>
      </c>
      <c r="Y552">
        <f t="shared" si="34"/>
        <v>5.4417068492280743E-3</v>
      </c>
      <c r="Z552">
        <f t="shared" si="35"/>
        <v>5.4417068492280743E-3</v>
      </c>
    </row>
    <row r="553" spans="9:26" x14ac:dyDescent="0.25">
      <c r="I553">
        <v>546</v>
      </c>
      <c r="J553" s="18">
        <f t="shared" si="33"/>
        <v>89.179999999999225</v>
      </c>
      <c r="K553">
        <v>0</v>
      </c>
      <c r="L553">
        <f t="shared" si="32"/>
        <v>0</v>
      </c>
      <c r="Y553">
        <f t="shared" si="34"/>
        <v>5.4100559641065728E-3</v>
      </c>
      <c r="Z553">
        <f t="shared" si="35"/>
        <v>5.4100559641065728E-3</v>
      </c>
    </row>
    <row r="554" spans="9:26" x14ac:dyDescent="0.25">
      <c r="I554">
        <v>547</v>
      </c>
      <c r="J554" s="18">
        <f t="shared" si="33"/>
        <v>89.343333333332552</v>
      </c>
      <c r="K554">
        <v>0</v>
      </c>
      <c r="L554">
        <f t="shared" si="32"/>
        <v>0</v>
      </c>
      <c r="Y554">
        <f t="shared" si="34"/>
        <v>5.3785891716892041E-3</v>
      </c>
      <c r="Z554">
        <f t="shared" si="35"/>
        <v>5.3785891716892041E-3</v>
      </c>
    </row>
    <row r="555" spans="9:26" x14ac:dyDescent="0.25">
      <c r="I555">
        <v>548</v>
      </c>
      <c r="J555" s="18">
        <f t="shared" si="33"/>
        <v>89.506666666665879</v>
      </c>
      <c r="K555">
        <v>0</v>
      </c>
      <c r="L555">
        <f t="shared" si="32"/>
        <v>0</v>
      </c>
      <c r="Y555">
        <f t="shared" si="34"/>
        <v>5.347305401227913E-3</v>
      </c>
      <c r="Z555">
        <f t="shared" si="35"/>
        <v>5.347305401227913E-3</v>
      </c>
    </row>
    <row r="556" spans="9:26" x14ac:dyDescent="0.25">
      <c r="I556">
        <v>549</v>
      </c>
      <c r="J556" s="18">
        <f t="shared" si="33"/>
        <v>89.669999999999206</v>
      </c>
      <c r="K556">
        <v>0</v>
      </c>
      <c r="L556">
        <f t="shared" si="32"/>
        <v>0</v>
      </c>
      <c r="Y556">
        <f t="shared" si="34"/>
        <v>5.3162035882024913E-3</v>
      </c>
      <c r="Z556">
        <f t="shared" si="35"/>
        <v>5.3162035882024913E-3</v>
      </c>
    </row>
    <row r="557" spans="9:26" x14ac:dyDescent="0.25">
      <c r="I557">
        <v>550</v>
      </c>
      <c r="J557" s="18">
        <f t="shared" si="33"/>
        <v>89.833333333332533</v>
      </c>
      <c r="K557">
        <v>0</v>
      </c>
      <c r="L557">
        <f t="shared" si="32"/>
        <v>0</v>
      </c>
      <c r="Y557">
        <f t="shared" si="34"/>
        <v>5.2852826742843554E-3</v>
      </c>
      <c r="Z557">
        <f t="shared" si="35"/>
        <v>5.2852826742843554E-3</v>
      </c>
    </row>
    <row r="558" spans="9:26" x14ac:dyDescent="0.25">
      <c r="I558">
        <v>551</v>
      </c>
      <c r="J558" s="18">
        <f t="shared" si="33"/>
        <v>89.99666666666586</v>
      </c>
      <c r="K558">
        <v>0</v>
      </c>
      <c r="L558">
        <f t="shared" si="32"/>
        <v>0</v>
      </c>
      <c r="Y558">
        <f t="shared" si="34"/>
        <v>5.2545416073005342E-3</v>
      </c>
      <c r="Z558">
        <f t="shared" si="35"/>
        <v>5.2545416073005342E-3</v>
      </c>
    </row>
    <row r="559" spans="9:26" x14ac:dyDescent="0.25">
      <c r="I559">
        <v>552</v>
      </c>
      <c r="J559" s="18">
        <f t="shared" si="33"/>
        <v>90.159999999999187</v>
      </c>
      <c r="K559">
        <v>0</v>
      </c>
      <c r="L559">
        <f t="shared" si="32"/>
        <v>0</v>
      </c>
      <c r="Y559">
        <f t="shared" si="34"/>
        <v>5.2239793411978661E-3</v>
      </c>
      <c r="Z559">
        <f t="shared" si="35"/>
        <v>5.2239793411978661E-3</v>
      </c>
    </row>
    <row r="560" spans="9:26" x14ac:dyDescent="0.25">
      <c r="I560">
        <v>553</v>
      </c>
      <c r="J560" s="18">
        <f t="shared" si="33"/>
        <v>90.323333333332513</v>
      </c>
      <c r="K560">
        <v>0</v>
      </c>
      <c r="L560">
        <f t="shared" si="32"/>
        <v>0</v>
      </c>
      <c r="Y560">
        <f t="shared" si="34"/>
        <v>5.1935948360074024E-3</v>
      </c>
      <c r="Z560">
        <f t="shared" si="35"/>
        <v>5.1935948360074024E-3</v>
      </c>
    </row>
    <row r="561" spans="9:26" x14ac:dyDescent="0.25">
      <c r="I561">
        <v>554</v>
      </c>
      <c r="J561" s="18">
        <f t="shared" si="33"/>
        <v>90.48666666666584</v>
      </c>
      <c r="K561">
        <v>0</v>
      </c>
      <c r="L561">
        <f t="shared" si="32"/>
        <v>0</v>
      </c>
      <c r="Y561">
        <f t="shared" si="34"/>
        <v>5.1633870578090208E-3</v>
      </c>
      <c r="Z561">
        <f t="shared" si="35"/>
        <v>5.1633870578090208E-3</v>
      </c>
    </row>
    <row r="562" spans="9:26" x14ac:dyDescent="0.25">
      <c r="I562">
        <v>555</v>
      </c>
      <c r="J562" s="18">
        <f t="shared" si="33"/>
        <v>90.649999999999167</v>
      </c>
      <c r="K562">
        <v>0</v>
      </c>
      <c r="L562">
        <f t="shared" si="32"/>
        <v>0</v>
      </c>
      <c r="Y562">
        <f t="shared" si="34"/>
        <v>5.1333549786962427E-3</v>
      </c>
      <c r="Z562">
        <f t="shared" si="35"/>
        <v>5.1333549786962427E-3</v>
      </c>
    </row>
    <row r="563" spans="9:26" x14ac:dyDescent="0.25">
      <c r="I563">
        <v>556</v>
      </c>
      <c r="J563" s="18">
        <f t="shared" si="33"/>
        <v>90.813333333332494</v>
      </c>
      <c r="K563">
        <v>0</v>
      </c>
      <c r="L563">
        <f t="shared" si="32"/>
        <v>0</v>
      </c>
      <c r="Y563">
        <f t="shared" si="34"/>
        <v>5.1034975767412566E-3</v>
      </c>
      <c r="Z563">
        <f t="shared" si="35"/>
        <v>5.1034975767412566E-3</v>
      </c>
    </row>
    <row r="564" spans="9:26" x14ac:dyDescent="0.25">
      <c r="I564">
        <v>557</v>
      </c>
      <c r="J564" s="18">
        <f t="shared" si="33"/>
        <v>90.976666666665821</v>
      </c>
      <c r="K564">
        <v>0</v>
      </c>
      <c r="L564">
        <f t="shared" si="32"/>
        <v>0</v>
      </c>
      <c r="Y564">
        <f t="shared" si="34"/>
        <v>5.0738138359601422E-3</v>
      </c>
      <c r="Z564">
        <f t="shared" si="35"/>
        <v>5.0738138359601422E-3</v>
      </c>
    </row>
    <row r="565" spans="9:26" x14ac:dyDescent="0.25">
      <c r="I565">
        <v>558</v>
      </c>
      <c r="J565" s="18">
        <f t="shared" si="33"/>
        <v>91.139999999999148</v>
      </c>
      <c r="K565">
        <v>0</v>
      </c>
      <c r="L565">
        <f t="shared" si="32"/>
        <v>0</v>
      </c>
      <c r="Y565">
        <f t="shared" si="34"/>
        <v>5.0443027462783009E-3</v>
      </c>
      <c r="Z565">
        <f t="shared" si="35"/>
        <v>5.0443027462783009E-3</v>
      </c>
    </row>
    <row r="566" spans="9:26" x14ac:dyDescent="0.25">
      <c r="I566">
        <v>559</v>
      </c>
      <c r="J566" s="18">
        <f t="shared" si="33"/>
        <v>91.303333333332475</v>
      </c>
      <c r="K566">
        <v>0</v>
      </c>
      <c r="L566">
        <f t="shared" si="32"/>
        <v>0</v>
      </c>
      <c r="Y566">
        <f t="shared" si="34"/>
        <v>5.0149633034960832E-3</v>
      </c>
      <c r="Z566">
        <f t="shared" si="35"/>
        <v>5.0149633034960832E-3</v>
      </c>
    </row>
    <row r="567" spans="9:26" x14ac:dyDescent="0.25">
      <c r="I567">
        <v>560</v>
      </c>
      <c r="J567" s="18">
        <f t="shared" si="33"/>
        <v>91.466666666665802</v>
      </c>
      <c r="K567">
        <v>0</v>
      </c>
      <c r="L567">
        <f t="shared" si="32"/>
        <v>0</v>
      </c>
      <c r="Y567">
        <f t="shared" si="34"/>
        <v>4.9857945092546185E-3</v>
      </c>
      <c r="Z567">
        <f t="shared" si="35"/>
        <v>4.9857945092546185E-3</v>
      </c>
    </row>
    <row r="568" spans="9:26" x14ac:dyDescent="0.25">
      <c r="I568">
        <v>561</v>
      </c>
      <c r="J568" s="18">
        <f t="shared" si="33"/>
        <v>91.629999999999129</v>
      </c>
      <c r="K568">
        <v>0</v>
      </c>
      <c r="L568">
        <f t="shared" si="32"/>
        <v>0</v>
      </c>
      <c r="Y568">
        <f t="shared" si="34"/>
        <v>4.9567953710018446E-3</v>
      </c>
      <c r="Z568">
        <f t="shared" si="35"/>
        <v>4.9567953710018446E-3</v>
      </c>
    </row>
    <row r="569" spans="9:26" x14ac:dyDescent="0.25">
      <c r="I569">
        <v>562</v>
      </c>
      <c r="J569" s="18">
        <f t="shared" si="33"/>
        <v>91.793333333332455</v>
      </c>
      <c r="K569">
        <v>0</v>
      </c>
      <c r="L569">
        <f t="shared" si="32"/>
        <v>0</v>
      </c>
      <c r="Y569">
        <f t="shared" si="34"/>
        <v>4.9279649019587307E-3</v>
      </c>
      <c r="Z569">
        <f t="shared" si="35"/>
        <v>4.9279649019587307E-3</v>
      </c>
    </row>
    <row r="570" spans="9:26" x14ac:dyDescent="0.25">
      <c r="I570">
        <v>563</v>
      </c>
      <c r="J570" s="18">
        <f t="shared" si="33"/>
        <v>91.956666666665782</v>
      </c>
      <c r="K570">
        <v>0</v>
      </c>
      <c r="L570">
        <f t="shared" si="32"/>
        <v>0</v>
      </c>
      <c r="Y570">
        <f t="shared" si="34"/>
        <v>4.8993021210857008E-3</v>
      </c>
      <c r="Z570">
        <f t="shared" si="35"/>
        <v>4.8993021210857008E-3</v>
      </c>
    </row>
    <row r="571" spans="9:26" x14ac:dyDescent="0.25">
      <c r="I571">
        <v>564</v>
      </c>
      <c r="J571" s="18">
        <f t="shared" si="33"/>
        <v>92.119999999999109</v>
      </c>
      <c r="K571">
        <v>0</v>
      </c>
      <c r="L571">
        <f t="shared" si="32"/>
        <v>0</v>
      </c>
      <c r="Y571">
        <f t="shared" si="34"/>
        <v>4.8708060530492517E-3</v>
      </c>
      <c r="Z571">
        <f t="shared" si="35"/>
        <v>4.8708060530492517E-3</v>
      </c>
    </row>
    <row r="572" spans="9:26" x14ac:dyDescent="0.25">
      <c r="I572">
        <v>565</v>
      </c>
      <c r="J572" s="18">
        <f t="shared" si="33"/>
        <v>92.283333333332436</v>
      </c>
      <c r="K572">
        <v>0</v>
      </c>
      <c r="L572">
        <f t="shared" si="32"/>
        <v>0</v>
      </c>
      <c r="Y572">
        <f t="shared" si="34"/>
        <v>4.8424757281887634E-3</v>
      </c>
      <c r="Z572">
        <f t="shared" si="35"/>
        <v>4.8424757281887634E-3</v>
      </c>
    </row>
    <row r="573" spans="9:26" x14ac:dyDescent="0.25">
      <c r="I573">
        <v>566</v>
      </c>
      <c r="J573" s="18">
        <f t="shared" si="33"/>
        <v>92.446666666665763</v>
      </c>
      <c r="K573">
        <v>0</v>
      </c>
      <c r="L573">
        <f t="shared" si="32"/>
        <v>0</v>
      </c>
      <c r="Y573">
        <f t="shared" si="34"/>
        <v>4.8143101824835027E-3</v>
      </c>
      <c r="Z573">
        <f t="shared" si="35"/>
        <v>4.8143101824835027E-3</v>
      </c>
    </row>
    <row r="574" spans="9:26" x14ac:dyDescent="0.25">
      <c r="I574">
        <v>567</v>
      </c>
      <c r="J574" s="18">
        <f t="shared" si="33"/>
        <v>92.60999999999909</v>
      </c>
      <c r="K574">
        <v>0</v>
      </c>
      <c r="L574">
        <f t="shared" si="32"/>
        <v>0</v>
      </c>
      <c r="Y574">
        <f t="shared" si="34"/>
        <v>4.7863084575198219E-3</v>
      </c>
      <c r="Z574">
        <f t="shared" si="35"/>
        <v>4.7863084575198219E-3</v>
      </c>
    </row>
    <row r="575" spans="9:26" x14ac:dyDescent="0.25">
      <c r="I575">
        <v>568</v>
      </c>
      <c r="J575" s="18">
        <f t="shared" si="33"/>
        <v>92.773333333332417</v>
      </c>
      <c r="K575">
        <v>0</v>
      </c>
      <c r="L575">
        <f t="shared" si="32"/>
        <v>0</v>
      </c>
      <c r="Y575">
        <f t="shared" si="34"/>
        <v>4.7584696004585453E-3</v>
      </c>
      <c r="Z575">
        <f t="shared" si="35"/>
        <v>4.7584696004585453E-3</v>
      </c>
    </row>
    <row r="576" spans="9:26" x14ac:dyDescent="0.25">
      <c r="I576">
        <v>569</v>
      </c>
      <c r="J576" s="18">
        <f t="shared" si="33"/>
        <v>92.936666666665744</v>
      </c>
      <c r="K576">
        <v>0</v>
      </c>
      <c r="L576">
        <f t="shared" si="32"/>
        <v>0</v>
      </c>
      <c r="Y576">
        <f t="shared" si="34"/>
        <v>4.7307926640025441E-3</v>
      </c>
      <c r="Z576">
        <f t="shared" si="35"/>
        <v>4.7307926640025441E-3</v>
      </c>
    </row>
    <row r="577" spans="9:26" x14ac:dyDescent="0.25">
      <c r="I577">
        <v>570</v>
      </c>
      <c r="J577" s="18">
        <f t="shared" si="33"/>
        <v>93.099999999999071</v>
      </c>
      <c r="K577">
        <v>0</v>
      </c>
      <c r="L577">
        <f t="shared" si="32"/>
        <v>0</v>
      </c>
      <c r="Y577">
        <f t="shared" si="34"/>
        <v>4.7032767063645052E-3</v>
      </c>
      <c r="Z577">
        <f t="shared" si="35"/>
        <v>4.7032767063645052E-3</v>
      </c>
    </row>
    <row r="578" spans="9:26" x14ac:dyDescent="0.25">
      <c r="I578">
        <v>571</v>
      </c>
      <c r="J578" s="18">
        <f t="shared" si="33"/>
        <v>93.263333333332398</v>
      </c>
      <c r="K578">
        <v>0</v>
      </c>
      <c r="L578">
        <f t="shared" si="32"/>
        <v>0</v>
      </c>
      <c r="Y578">
        <f t="shared" si="34"/>
        <v>4.6759207912348806E-3</v>
      </c>
      <c r="Z578">
        <f t="shared" si="35"/>
        <v>4.6759207912348806E-3</v>
      </c>
    </row>
    <row r="579" spans="9:26" x14ac:dyDescent="0.25">
      <c r="I579">
        <v>572</v>
      </c>
      <c r="J579" s="18">
        <f t="shared" si="33"/>
        <v>93.426666666665724</v>
      </c>
      <c r="K579">
        <v>0</v>
      </c>
      <c r="L579">
        <f t="shared" si="32"/>
        <v>0</v>
      </c>
      <c r="Y579">
        <f t="shared" si="34"/>
        <v>4.6487239877500306E-3</v>
      </c>
      <c r="Z579">
        <f t="shared" si="35"/>
        <v>4.6487239877500306E-3</v>
      </c>
    </row>
    <row r="580" spans="9:26" x14ac:dyDescent="0.25">
      <c r="I580">
        <v>573</v>
      </c>
      <c r="J580" s="18">
        <f t="shared" si="33"/>
        <v>93.589999999999051</v>
      </c>
      <c r="K580">
        <v>0</v>
      </c>
      <c r="L580">
        <f t="shared" si="32"/>
        <v>0</v>
      </c>
      <c r="Y580">
        <f t="shared" si="34"/>
        <v>4.6216853704605463E-3</v>
      </c>
      <c r="Z580">
        <f t="shared" si="35"/>
        <v>4.6216853704605463E-3</v>
      </c>
    </row>
    <row r="581" spans="9:26" x14ac:dyDescent="0.25">
      <c r="I581">
        <v>574</v>
      </c>
      <c r="J581" s="18">
        <f t="shared" si="33"/>
        <v>93.753333333332378</v>
      </c>
      <c r="K581">
        <v>0</v>
      </c>
      <c r="L581">
        <f t="shared" si="32"/>
        <v>0</v>
      </c>
      <c r="Y581">
        <f t="shared" si="34"/>
        <v>4.5948040192997572E-3</v>
      </c>
      <c r="Z581">
        <f t="shared" si="35"/>
        <v>4.5948040192997572E-3</v>
      </c>
    </row>
    <row r="582" spans="9:26" x14ac:dyDescent="0.25">
      <c r="I582">
        <v>575</v>
      </c>
      <c r="J582" s="18">
        <f t="shared" si="33"/>
        <v>93.916666666665705</v>
      </c>
      <c r="K582">
        <v>0</v>
      </c>
      <c r="L582">
        <f t="shared" si="32"/>
        <v>0</v>
      </c>
      <c r="Y582">
        <f t="shared" si="34"/>
        <v>4.5680790195524257E-3</v>
      </c>
      <c r="Z582">
        <f t="shared" si="35"/>
        <v>4.5680790195524257E-3</v>
      </c>
    </row>
    <row r="583" spans="9:26" x14ac:dyDescent="0.25">
      <c r="I583">
        <v>576</v>
      </c>
      <c r="J583" s="18">
        <f t="shared" si="33"/>
        <v>94.079999999999032</v>
      </c>
      <c r="K583">
        <v>0</v>
      </c>
      <c r="L583">
        <f t="shared" si="32"/>
        <v>0</v>
      </c>
      <c r="Y583">
        <f t="shared" si="34"/>
        <v>4.541509461823621E-3</v>
      </c>
      <c r="Z583">
        <f t="shared" si="35"/>
        <v>4.541509461823621E-3</v>
      </c>
    </row>
    <row r="584" spans="9:26" x14ac:dyDescent="0.25">
      <c r="I584">
        <v>577</v>
      </c>
      <c r="J584" s="18">
        <f t="shared" si="33"/>
        <v>94.243333333332359</v>
      </c>
      <c r="K584">
        <v>0</v>
      </c>
      <c r="L584">
        <f t="shared" ref="L584:L647" si="36">K584*(1+$L$5)</f>
        <v>0</v>
      </c>
      <c r="Y584">
        <f t="shared" si="34"/>
        <v>4.5150944420077731E-3</v>
      </c>
      <c r="Z584">
        <f t="shared" si="35"/>
        <v>4.5150944420077731E-3</v>
      </c>
    </row>
    <row r="585" spans="9:26" x14ac:dyDescent="0.25">
      <c r="I585">
        <v>578</v>
      </c>
      <c r="J585" s="18">
        <f t="shared" ref="J585:J648" si="37">J584+0.5/150*49</f>
        <v>94.406666666665686</v>
      </c>
      <c r="K585">
        <v>0</v>
      </c>
      <c r="L585">
        <f t="shared" si="36"/>
        <v>0</v>
      </c>
      <c r="Y585">
        <f t="shared" ref="Y585:Y648" si="38">((K585/$T$13)^2)*(1-EXP(-(J585-J584)/$T$20)) + Y584*EXP(-(J585-J584)/$T$20)</f>
        <v>4.4888330612579096E-3</v>
      </c>
      <c r="Z585">
        <f t="shared" ref="Z585:Z648" si="39">((L585/$T$13)^2)*(1-EXP(-(J585-J584)/$T$20)) + Y584*EXP(-(J585-J584)/$T$20)</f>
        <v>4.4888330612579096E-3</v>
      </c>
    </row>
    <row r="586" spans="9:26" x14ac:dyDescent="0.25">
      <c r="I586">
        <v>579</v>
      </c>
      <c r="J586" s="18">
        <f t="shared" si="37"/>
        <v>94.569999999999013</v>
      </c>
      <c r="K586">
        <v>0</v>
      </c>
      <c r="L586">
        <f t="shared" si="36"/>
        <v>0</v>
      </c>
      <c r="Y586">
        <f t="shared" si="38"/>
        <v>4.4627244259550676E-3</v>
      </c>
      <c r="Z586">
        <f t="shared" si="39"/>
        <v>4.4627244259550676E-3</v>
      </c>
    </row>
    <row r="587" spans="9:26" x14ac:dyDescent="0.25">
      <c r="I587">
        <v>580</v>
      </c>
      <c r="J587" s="18">
        <f t="shared" si="37"/>
        <v>94.73333333333234</v>
      </c>
      <c r="K587">
        <v>0</v>
      </c>
      <c r="L587">
        <f t="shared" si="36"/>
        <v>0</v>
      </c>
      <c r="Y587">
        <f t="shared" si="38"/>
        <v>4.4367676476778882E-3</v>
      </c>
      <c r="Z587">
        <f t="shared" si="39"/>
        <v>4.4367676476778882E-3</v>
      </c>
    </row>
    <row r="588" spans="9:26" x14ac:dyDescent="0.25">
      <c r="I588">
        <v>581</v>
      </c>
      <c r="J588" s="18">
        <f t="shared" si="37"/>
        <v>94.896666666665666</v>
      </c>
      <c r="K588">
        <v>0</v>
      </c>
      <c r="L588">
        <f t="shared" si="36"/>
        <v>0</v>
      </c>
      <c r="Y588">
        <f t="shared" si="38"/>
        <v>4.4109618431723832E-3</v>
      </c>
      <c r="Z588">
        <f t="shared" si="39"/>
        <v>4.4109618431723832E-3</v>
      </c>
    </row>
    <row r="589" spans="9:26" x14ac:dyDescent="0.25">
      <c r="I589">
        <v>582</v>
      </c>
      <c r="J589" s="18">
        <f t="shared" si="37"/>
        <v>95.059999999998993</v>
      </c>
      <c r="K589">
        <v>0</v>
      </c>
      <c r="L589">
        <f t="shared" si="36"/>
        <v>0</v>
      </c>
      <c r="Y589">
        <f t="shared" si="38"/>
        <v>4.3853061343218811E-3</v>
      </c>
      <c r="Z589">
        <f t="shared" si="39"/>
        <v>4.3853061343218811E-3</v>
      </c>
    </row>
    <row r="590" spans="9:26" x14ac:dyDescent="0.25">
      <c r="I590">
        <v>583</v>
      </c>
      <c r="J590" s="18">
        <f t="shared" si="37"/>
        <v>95.22333333333232</v>
      </c>
      <c r="K590">
        <v>0</v>
      </c>
      <c r="L590">
        <f t="shared" si="36"/>
        <v>0</v>
      </c>
      <c r="Y590">
        <f t="shared" si="38"/>
        <v>4.3597996481171478E-3</v>
      </c>
      <c r="Z590">
        <f t="shared" si="39"/>
        <v>4.3597996481171478E-3</v>
      </c>
    </row>
    <row r="591" spans="9:26" x14ac:dyDescent="0.25">
      <c r="I591">
        <v>584</v>
      </c>
      <c r="J591" s="18">
        <f t="shared" si="37"/>
        <v>95.386666666665647</v>
      </c>
      <c r="K591">
        <v>0</v>
      </c>
      <c r="L591">
        <f t="shared" si="36"/>
        <v>0</v>
      </c>
      <c r="Y591">
        <f t="shared" si="38"/>
        <v>4.3344415166266768E-3</v>
      </c>
      <c r="Z591">
        <f t="shared" si="39"/>
        <v>4.3344415166266768E-3</v>
      </c>
    </row>
    <row r="592" spans="9:26" x14ac:dyDescent="0.25">
      <c r="I592">
        <v>585</v>
      </c>
      <c r="J592" s="18">
        <f t="shared" si="37"/>
        <v>95.549999999998974</v>
      </c>
      <c r="K592">
        <v>0</v>
      </c>
      <c r="L592">
        <f t="shared" si="36"/>
        <v>0</v>
      </c>
      <c r="Y592">
        <f t="shared" si="38"/>
        <v>4.3092308769671593E-3</v>
      </c>
      <c r="Z592">
        <f t="shared" si="39"/>
        <v>4.3092308769671593E-3</v>
      </c>
    </row>
    <row r="593" spans="9:26" x14ac:dyDescent="0.25">
      <c r="I593">
        <v>586</v>
      </c>
      <c r="J593" s="18">
        <f t="shared" si="37"/>
        <v>95.713333333332301</v>
      </c>
      <c r="K593">
        <v>0</v>
      </c>
      <c r="L593">
        <f t="shared" si="36"/>
        <v>0</v>
      </c>
      <c r="Y593">
        <f t="shared" si="38"/>
        <v>4.2841668712741178E-3</v>
      </c>
      <c r="Z593">
        <f t="shared" si="39"/>
        <v>4.2841668712741178E-3</v>
      </c>
    </row>
    <row r="594" spans="9:26" x14ac:dyDescent="0.25">
      <c r="I594">
        <v>587</v>
      </c>
      <c r="J594" s="18">
        <f t="shared" si="37"/>
        <v>95.876666666665628</v>
      </c>
      <c r="K594">
        <v>0</v>
      </c>
      <c r="L594">
        <f t="shared" si="36"/>
        <v>0</v>
      </c>
      <c r="Y594">
        <f t="shared" si="38"/>
        <v>4.2592486466727182E-3</v>
      </c>
      <c r="Z594">
        <f t="shared" si="39"/>
        <v>4.2592486466727182E-3</v>
      </c>
    </row>
    <row r="595" spans="9:26" x14ac:dyDescent="0.25">
      <c r="I595">
        <v>588</v>
      </c>
      <c r="J595" s="18">
        <f t="shared" si="37"/>
        <v>96.039999999998955</v>
      </c>
      <c r="K595">
        <v>0</v>
      </c>
      <c r="L595">
        <f t="shared" si="36"/>
        <v>0</v>
      </c>
      <c r="Y595">
        <f t="shared" si="38"/>
        <v>4.2344753552487468E-3</v>
      </c>
      <c r="Z595">
        <f t="shared" si="39"/>
        <v>4.2344753552487468E-3</v>
      </c>
    </row>
    <row r="596" spans="9:26" x14ac:dyDescent="0.25">
      <c r="I596">
        <v>589</v>
      </c>
      <c r="J596" s="18">
        <f t="shared" si="37"/>
        <v>96.203333333332282</v>
      </c>
      <c r="K596">
        <v>0</v>
      </c>
      <c r="L596">
        <f t="shared" si="36"/>
        <v>0</v>
      </c>
      <c r="Y596">
        <f t="shared" si="38"/>
        <v>4.2098461540197576E-3</v>
      </c>
      <c r="Z596">
        <f t="shared" si="39"/>
        <v>4.2098461540197576E-3</v>
      </c>
    </row>
    <row r="597" spans="9:26" x14ac:dyDescent="0.25">
      <c r="I597">
        <v>590</v>
      </c>
      <c r="J597" s="18">
        <f t="shared" si="37"/>
        <v>96.366666666665608</v>
      </c>
      <c r="K597">
        <v>0</v>
      </c>
      <c r="L597">
        <f t="shared" si="36"/>
        <v>0</v>
      </c>
      <c r="Y597">
        <f t="shared" si="38"/>
        <v>4.1853602049063878E-3</v>
      </c>
      <c r="Z597">
        <f t="shared" si="39"/>
        <v>4.1853602049063878E-3</v>
      </c>
    </row>
    <row r="598" spans="9:26" x14ac:dyDescent="0.25">
      <c r="I598">
        <v>591</v>
      </c>
      <c r="J598" s="18">
        <f t="shared" si="37"/>
        <v>96.529999999998935</v>
      </c>
      <c r="K598">
        <v>0</v>
      </c>
      <c r="L598">
        <f t="shared" si="36"/>
        <v>0</v>
      </c>
      <c r="Y598">
        <f t="shared" si="38"/>
        <v>4.1610166747038397E-3</v>
      </c>
      <c r="Z598">
        <f t="shared" si="39"/>
        <v>4.1610166747038397E-3</v>
      </c>
    </row>
    <row r="599" spans="9:26" x14ac:dyDescent="0.25">
      <c r="I599">
        <v>592</v>
      </c>
      <c r="J599" s="18">
        <f t="shared" si="37"/>
        <v>96.693333333332262</v>
      </c>
      <c r="K599">
        <v>0</v>
      </c>
      <c r="L599">
        <f t="shared" si="36"/>
        <v>0</v>
      </c>
      <c r="Y599">
        <f t="shared" si="38"/>
        <v>4.1368147350535284E-3</v>
      </c>
      <c r="Z599">
        <f t="shared" si="39"/>
        <v>4.1368147350535284E-3</v>
      </c>
    </row>
    <row r="600" spans="9:26" x14ac:dyDescent="0.25">
      <c r="I600">
        <v>593</v>
      </c>
      <c r="J600" s="18">
        <f t="shared" si="37"/>
        <v>96.856666666665589</v>
      </c>
      <c r="K600">
        <v>0</v>
      </c>
      <c r="L600">
        <f t="shared" si="36"/>
        <v>0</v>
      </c>
      <c r="Y600">
        <f t="shared" si="38"/>
        <v>4.1127535624148944E-3</v>
      </c>
      <c r="Z600">
        <f t="shared" si="39"/>
        <v>4.1127535624148944E-3</v>
      </c>
    </row>
    <row r="601" spans="9:26" x14ac:dyDescent="0.25">
      <c r="I601">
        <v>594</v>
      </c>
      <c r="J601" s="18">
        <f t="shared" si="37"/>
        <v>97.019999999998916</v>
      </c>
      <c r="K601">
        <v>0</v>
      </c>
      <c r="L601">
        <f t="shared" si="36"/>
        <v>0</v>
      </c>
      <c r="Y601">
        <f t="shared" si="38"/>
        <v>4.0888323380373799E-3</v>
      </c>
      <c r="Z601">
        <f t="shared" si="39"/>
        <v>4.0888323380373799E-3</v>
      </c>
    </row>
    <row r="602" spans="9:26" x14ac:dyDescent="0.25">
      <c r="I602">
        <v>595</v>
      </c>
      <c r="J602" s="18">
        <f t="shared" si="37"/>
        <v>97.183333333332243</v>
      </c>
      <c r="K602">
        <v>0</v>
      </c>
      <c r="L602">
        <f t="shared" si="36"/>
        <v>0</v>
      </c>
      <c r="Y602">
        <f t="shared" si="38"/>
        <v>4.06505024793257E-3</v>
      </c>
      <c r="Z602">
        <f t="shared" si="39"/>
        <v>4.06505024793257E-3</v>
      </c>
    </row>
    <row r="603" spans="9:26" x14ac:dyDescent="0.25">
      <c r="I603">
        <v>596</v>
      </c>
      <c r="J603" s="18">
        <f t="shared" si="37"/>
        <v>97.34666666666557</v>
      </c>
      <c r="K603">
        <v>0</v>
      </c>
      <c r="L603">
        <f t="shared" si="36"/>
        <v>0</v>
      </c>
      <c r="Y603">
        <f t="shared" si="38"/>
        <v>4.0414064828464928E-3</v>
      </c>
      <c r="Z603">
        <f t="shared" si="39"/>
        <v>4.0414064828464928E-3</v>
      </c>
    </row>
    <row r="604" spans="9:26" x14ac:dyDescent="0.25">
      <c r="I604">
        <v>597</v>
      </c>
      <c r="J604" s="18">
        <f t="shared" si="37"/>
        <v>97.509999999998897</v>
      </c>
      <c r="K604">
        <v>0</v>
      </c>
      <c r="L604">
        <f t="shared" si="36"/>
        <v>0</v>
      </c>
      <c r="Y604">
        <f t="shared" si="38"/>
        <v>4.017900238232083E-3</v>
      </c>
      <c r="Z604">
        <f t="shared" si="39"/>
        <v>4.017900238232083E-3</v>
      </c>
    </row>
    <row r="605" spans="9:26" x14ac:dyDescent="0.25">
      <c r="I605">
        <v>598</v>
      </c>
      <c r="J605" s="18">
        <f t="shared" si="37"/>
        <v>97.673333333332224</v>
      </c>
      <c r="K605">
        <v>0</v>
      </c>
      <c r="L605">
        <f t="shared" si="36"/>
        <v>0</v>
      </c>
      <c r="Y605">
        <f t="shared" si="38"/>
        <v>3.9945307142218037E-3</v>
      </c>
      <c r="Z605">
        <f t="shared" si="39"/>
        <v>3.9945307142218037E-3</v>
      </c>
    </row>
    <row r="606" spans="9:26" x14ac:dyDescent="0.25">
      <c r="I606">
        <v>599</v>
      </c>
      <c r="J606" s="18">
        <f t="shared" si="37"/>
        <v>97.83666666666555</v>
      </c>
      <c r="K606">
        <v>0</v>
      </c>
      <c r="L606">
        <f t="shared" si="36"/>
        <v>0</v>
      </c>
      <c r="Y606">
        <f t="shared" si="38"/>
        <v>3.9712971156004298E-3</v>
      </c>
      <c r="Z606">
        <f t="shared" si="39"/>
        <v>3.9712971156004298E-3</v>
      </c>
    </row>
    <row r="607" spans="9:26" x14ac:dyDescent="0.25">
      <c r="I607">
        <v>600</v>
      </c>
      <c r="J607" s="18">
        <f t="shared" si="37"/>
        <v>97.999999999998877</v>
      </c>
      <c r="K607">
        <v>0</v>
      </c>
      <c r="L607">
        <f t="shared" si="36"/>
        <v>0</v>
      </c>
      <c r="Y607">
        <f t="shared" si="38"/>
        <v>3.9481986517779892E-3</v>
      </c>
      <c r="Z607">
        <f t="shared" si="39"/>
        <v>3.9481986517779892E-3</v>
      </c>
    </row>
    <row r="608" spans="9:26" x14ac:dyDescent="0.25">
      <c r="I608">
        <v>601</v>
      </c>
      <c r="J608" s="18">
        <f t="shared" si="37"/>
        <v>98.163333333332204</v>
      </c>
      <c r="K608">
        <v>0</v>
      </c>
      <c r="L608">
        <f t="shared" si="36"/>
        <v>0</v>
      </c>
      <c r="Y608">
        <f t="shared" si="38"/>
        <v>3.9252345367628595E-3</v>
      </c>
      <c r="Z608">
        <f t="shared" si="39"/>
        <v>3.9252345367628595E-3</v>
      </c>
    </row>
    <row r="609" spans="9:26" x14ac:dyDescent="0.25">
      <c r="I609">
        <v>602</v>
      </c>
      <c r="J609" s="18">
        <f t="shared" si="37"/>
        <v>98.326666666665531</v>
      </c>
      <c r="K609">
        <v>0</v>
      </c>
      <c r="L609">
        <f t="shared" si="36"/>
        <v>0</v>
      </c>
      <c r="Y609">
        <f t="shared" si="38"/>
        <v>3.9024039891350218E-3</v>
      </c>
      <c r="Z609">
        <f t="shared" si="39"/>
        <v>3.9024039891350218E-3</v>
      </c>
    </row>
    <row r="610" spans="9:26" x14ac:dyDescent="0.25">
      <c r="I610">
        <v>603</v>
      </c>
      <c r="J610" s="18">
        <f t="shared" si="37"/>
        <v>98.489999999998858</v>
      </c>
      <c r="K610">
        <v>0</v>
      </c>
      <c r="L610">
        <f t="shared" si="36"/>
        <v>0</v>
      </c>
      <c r="Y610">
        <f t="shared" si="38"/>
        <v>3.8797062320194719E-3</v>
      </c>
      <c r="Z610">
        <f t="shared" si="39"/>
        <v>3.8797062320194719E-3</v>
      </c>
    </row>
    <row r="611" spans="9:26" x14ac:dyDescent="0.25">
      <c r="I611">
        <v>604</v>
      </c>
      <c r="J611" s="18">
        <f t="shared" si="37"/>
        <v>98.653333333332185</v>
      </c>
      <c r="K611">
        <v>0</v>
      </c>
      <c r="L611">
        <f t="shared" si="36"/>
        <v>0</v>
      </c>
      <c r="Y611">
        <f t="shared" si="38"/>
        <v>3.8571404930597846E-3</v>
      </c>
      <c r="Z611">
        <f t="shared" si="39"/>
        <v>3.8571404930597846E-3</v>
      </c>
    </row>
    <row r="612" spans="9:26" x14ac:dyDescent="0.25">
      <c r="I612">
        <v>605</v>
      </c>
      <c r="J612" s="18">
        <f t="shared" si="37"/>
        <v>98.816666666665512</v>
      </c>
      <c r="K612">
        <v>0</v>
      </c>
      <c r="L612">
        <f t="shared" si="36"/>
        <v>0</v>
      </c>
      <c r="Y612">
        <f t="shared" si="38"/>
        <v>3.8347060043918317E-3</v>
      </c>
      <c r="Z612">
        <f t="shared" si="39"/>
        <v>3.8347060043918317E-3</v>
      </c>
    </row>
    <row r="613" spans="9:26" x14ac:dyDescent="0.25">
      <c r="I613">
        <v>606</v>
      </c>
      <c r="J613" s="18">
        <f t="shared" si="37"/>
        <v>98.979999999998839</v>
      </c>
      <c r="K613">
        <v>0</v>
      </c>
      <c r="L613">
        <f t="shared" si="36"/>
        <v>0</v>
      </c>
      <c r="Y613">
        <f t="shared" si="38"/>
        <v>3.8124020026176538E-3</v>
      </c>
      <c r="Z613">
        <f t="shared" si="39"/>
        <v>3.8124020026176538E-3</v>
      </c>
    </row>
    <row r="614" spans="9:26" x14ac:dyDescent="0.25">
      <c r="I614">
        <v>607</v>
      </c>
      <c r="J614" s="18">
        <f t="shared" si="37"/>
        <v>99.143333333332166</v>
      </c>
      <c r="K614">
        <v>0</v>
      </c>
      <c r="L614">
        <f t="shared" si="36"/>
        <v>0</v>
      </c>
      <c r="Y614">
        <f t="shared" si="38"/>
        <v>3.7902277287794827E-3</v>
      </c>
      <c r="Z614">
        <f t="shared" si="39"/>
        <v>3.7902277287794827E-3</v>
      </c>
    </row>
    <row r="615" spans="9:26" x14ac:dyDescent="0.25">
      <c r="I615">
        <v>608</v>
      </c>
      <c r="J615" s="18">
        <f t="shared" si="37"/>
        <v>99.306666666665492</v>
      </c>
      <c r="K615">
        <v>0</v>
      </c>
      <c r="L615">
        <f t="shared" si="36"/>
        <v>0</v>
      </c>
      <c r="Y615">
        <f t="shared" si="38"/>
        <v>3.7681824283339162E-3</v>
      </c>
      <c r="Z615">
        <f t="shared" si="39"/>
        <v>3.7681824283339162E-3</v>
      </c>
    </row>
    <row r="616" spans="9:26" x14ac:dyDescent="0.25">
      <c r="I616">
        <v>609</v>
      </c>
      <c r="J616" s="18">
        <f t="shared" si="37"/>
        <v>99.469999999998819</v>
      </c>
      <c r="K616">
        <v>0</v>
      </c>
      <c r="L616">
        <f t="shared" si="36"/>
        <v>0</v>
      </c>
      <c r="Y616">
        <f t="shared" si="38"/>
        <v>3.7462653511262426E-3</v>
      </c>
      <c r="Z616">
        <f t="shared" si="39"/>
        <v>3.7462653511262426E-3</v>
      </c>
    </row>
    <row r="617" spans="9:26" x14ac:dyDescent="0.25">
      <c r="I617">
        <v>610</v>
      </c>
      <c r="J617" s="18">
        <f t="shared" si="37"/>
        <v>99.633333333332146</v>
      </c>
      <c r="K617">
        <v>0</v>
      </c>
      <c r="L617">
        <f t="shared" si="36"/>
        <v>0</v>
      </c>
      <c r="Y617">
        <f t="shared" si="38"/>
        <v>3.7244757513649144E-3</v>
      </c>
      <c r="Z617">
        <f t="shared" si="39"/>
        <v>3.7244757513649144E-3</v>
      </c>
    </row>
    <row r="618" spans="9:26" x14ac:dyDescent="0.25">
      <c r="I618">
        <v>611</v>
      </c>
      <c r="J618" s="18">
        <f t="shared" si="37"/>
        <v>99.796666666665473</v>
      </c>
      <c r="K618">
        <v>0</v>
      </c>
      <c r="L618">
        <f t="shared" si="36"/>
        <v>0</v>
      </c>
      <c r="Y618">
        <f t="shared" si="38"/>
        <v>3.7028128875961704E-3</v>
      </c>
      <c r="Z618">
        <f t="shared" si="39"/>
        <v>3.7028128875961704E-3</v>
      </c>
    </row>
    <row r="619" spans="9:26" x14ac:dyDescent="0.25">
      <c r="I619">
        <v>612</v>
      </c>
      <c r="J619" s="18">
        <f t="shared" si="37"/>
        <v>99.9599999999988</v>
      </c>
      <c r="K619">
        <v>0</v>
      </c>
      <c r="L619">
        <f t="shared" si="36"/>
        <v>0</v>
      </c>
      <c r="Y619">
        <f t="shared" si="38"/>
        <v>3.6812760226788057E-3</v>
      </c>
      <c r="Z619">
        <f t="shared" si="39"/>
        <v>3.6812760226788057E-3</v>
      </c>
    </row>
    <row r="620" spans="9:26" x14ac:dyDescent="0.25">
      <c r="I620">
        <v>613</v>
      </c>
      <c r="J620" s="18">
        <f t="shared" si="37"/>
        <v>100.12333333333213</v>
      </c>
      <c r="K620">
        <v>0</v>
      </c>
      <c r="L620">
        <f t="shared" si="36"/>
        <v>0</v>
      </c>
      <c r="Y620">
        <f t="shared" si="38"/>
        <v>3.6598644237590891E-3</v>
      </c>
      <c r="Z620">
        <f t="shared" si="39"/>
        <v>3.6598644237590891E-3</v>
      </c>
    </row>
    <row r="621" spans="9:26" x14ac:dyDescent="0.25">
      <c r="I621">
        <v>614</v>
      </c>
      <c r="J621" s="18">
        <f t="shared" si="37"/>
        <v>100.28666666666545</v>
      </c>
      <c r="K621">
        <v>0</v>
      </c>
      <c r="L621">
        <f t="shared" si="36"/>
        <v>0</v>
      </c>
      <c r="Y621">
        <f t="shared" si="38"/>
        <v>3.638577362245825E-3</v>
      </c>
      <c r="Z621">
        <f t="shared" si="39"/>
        <v>3.638577362245825E-3</v>
      </c>
    </row>
    <row r="622" spans="9:26" x14ac:dyDescent="0.25">
      <c r="I622">
        <v>615</v>
      </c>
      <c r="J622" s="18">
        <f t="shared" si="37"/>
        <v>100.44999999999878</v>
      </c>
      <c r="K622">
        <v>0</v>
      </c>
      <c r="L622">
        <f t="shared" si="36"/>
        <v>0</v>
      </c>
      <c r="Y622">
        <f t="shared" si="38"/>
        <v>3.6174141137855602E-3</v>
      </c>
      <c r="Z622">
        <f t="shared" si="39"/>
        <v>3.6174141137855602E-3</v>
      </c>
    </row>
    <row r="623" spans="9:26" x14ac:dyDescent="0.25">
      <c r="I623">
        <v>616</v>
      </c>
      <c r="J623" s="18">
        <f t="shared" si="37"/>
        <v>100.61333333333211</v>
      </c>
      <c r="K623">
        <v>0</v>
      </c>
      <c r="L623">
        <f t="shared" si="36"/>
        <v>0</v>
      </c>
      <c r="Y623">
        <f t="shared" si="38"/>
        <v>3.5963739582379368E-3</v>
      </c>
      <c r="Z623">
        <f t="shared" si="39"/>
        <v>3.5963739582379368E-3</v>
      </c>
    </row>
    <row r="624" spans="9:26" x14ac:dyDescent="0.25">
      <c r="I624">
        <v>617</v>
      </c>
      <c r="J624" s="18">
        <f t="shared" si="37"/>
        <v>100.77666666666543</v>
      </c>
      <c r="K624">
        <v>0</v>
      </c>
      <c r="L624">
        <f t="shared" si="36"/>
        <v>0</v>
      </c>
      <c r="Y624">
        <f t="shared" si="38"/>
        <v>3.5754561796511879E-3</v>
      </c>
      <c r="Z624">
        <f t="shared" si="39"/>
        <v>3.5754561796511879E-3</v>
      </c>
    </row>
    <row r="625" spans="9:26" x14ac:dyDescent="0.25">
      <c r="I625">
        <v>618</v>
      </c>
      <c r="J625" s="18">
        <f t="shared" si="37"/>
        <v>100.93999999999876</v>
      </c>
      <c r="K625">
        <v>0</v>
      </c>
      <c r="L625">
        <f t="shared" si="36"/>
        <v>0</v>
      </c>
      <c r="Y625">
        <f t="shared" si="38"/>
        <v>3.5546600662377729E-3</v>
      </c>
      <c r="Z625">
        <f t="shared" si="39"/>
        <v>3.5546600662377729E-3</v>
      </c>
    </row>
    <row r="626" spans="9:26" x14ac:dyDescent="0.25">
      <c r="I626">
        <v>619</v>
      </c>
      <c r="J626" s="18">
        <f t="shared" si="37"/>
        <v>101.10333333333209</v>
      </c>
      <c r="K626">
        <v>0</v>
      </c>
      <c r="L626">
        <f t="shared" si="36"/>
        <v>0</v>
      </c>
      <c r="Y626">
        <f t="shared" si="38"/>
        <v>3.5339849103501598E-3</v>
      </c>
      <c r="Z626">
        <f t="shared" si="39"/>
        <v>3.5339849103501598E-3</v>
      </c>
    </row>
    <row r="627" spans="9:26" x14ac:dyDescent="0.25">
      <c r="I627">
        <v>620</v>
      </c>
      <c r="J627" s="18">
        <f t="shared" si="37"/>
        <v>101.26666666666542</v>
      </c>
      <c r="K627">
        <v>0</v>
      </c>
      <c r="L627">
        <f t="shared" si="36"/>
        <v>0</v>
      </c>
      <c r="Y627">
        <f t="shared" si="38"/>
        <v>3.5134300084567437E-3</v>
      </c>
      <c r="Z627">
        <f t="shared" si="39"/>
        <v>3.5134300084567437E-3</v>
      </c>
    </row>
    <row r="628" spans="9:26" x14ac:dyDescent="0.25">
      <c r="I628">
        <v>621</v>
      </c>
      <c r="J628" s="18">
        <f t="shared" si="37"/>
        <v>101.42999999999874</v>
      </c>
      <c r="K628">
        <v>0</v>
      </c>
      <c r="L628">
        <f t="shared" si="36"/>
        <v>0</v>
      </c>
      <c r="Y628">
        <f t="shared" si="38"/>
        <v>3.4929946611179071E-3</v>
      </c>
      <c r="Z628">
        <f t="shared" si="39"/>
        <v>3.4929946611179071E-3</v>
      </c>
    </row>
    <row r="629" spans="9:26" x14ac:dyDescent="0.25">
      <c r="I629">
        <v>622</v>
      </c>
      <c r="J629" s="18">
        <f t="shared" si="37"/>
        <v>101.59333333333207</v>
      </c>
      <c r="K629">
        <v>0</v>
      </c>
      <c r="L629">
        <f t="shared" si="36"/>
        <v>0</v>
      </c>
      <c r="Y629">
        <f t="shared" si="38"/>
        <v>3.4726781729622204E-3</v>
      </c>
      <c r="Z629">
        <f t="shared" si="39"/>
        <v>3.4726781729622204E-3</v>
      </c>
    </row>
    <row r="630" spans="9:26" x14ac:dyDescent="0.25">
      <c r="I630">
        <v>623</v>
      </c>
      <c r="J630" s="18">
        <f t="shared" si="37"/>
        <v>101.7566666666654</v>
      </c>
      <c r="K630">
        <v>0</v>
      </c>
      <c r="L630">
        <f t="shared" si="36"/>
        <v>0</v>
      </c>
      <c r="Y630">
        <f t="shared" si="38"/>
        <v>3.452479852662779E-3</v>
      </c>
      <c r="Z630">
        <f t="shared" si="39"/>
        <v>3.452479852662779E-3</v>
      </c>
    </row>
    <row r="631" spans="9:26" x14ac:dyDescent="0.25">
      <c r="I631">
        <v>624</v>
      </c>
      <c r="J631" s="18">
        <f t="shared" si="37"/>
        <v>101.91999999999872</v>
      </c>
      <c r="K631">
        <v>0</v>
      </c>
      <c r="L631">
        <f t="shared" si="36"/>
        <v>0</v>
      </c>
      <c r="Y631">
        <f t="shared" si="38"/>
        <v>3.4323990129136788E-3</v>
      </c>
      <c r="Z631">
        <f t="shared" si="39"/>
        <v>3.4323990129136788E-3</v>
      </c>
    </row>
    <row r="632" spans="9:26" x14ac:dyDescent="0.25">
      <c r="I632">
        <v>625</v>
      </c>
      <c r="J632" s="18">
        <f t="shared" si="37"/>
        <v>102.08333333333205</v>
      </c>
      <c r="K632">
        <v>0</v>
      </c>
      <c r="L632">
        <f t="shared" si="36"/>
        <v>0</v>
      </c>
      <c r="Y632">
        <f t="shared" si="38"/>
        <v>3.4124349704066303E-3</v>
      </c>
      <c r="Z632">
        <f t="shared" si="39"/>
        <v>3.4124349704066303E-3</v>
      </c>
    </row>
    <row r="633" spans="9:26" x14ac:dyDescent="0.25">
      <c r="I633">
        <v>626</v>
      </c>
      <c r="J633" s="18">
        <f t="shared" si="37"/>
        <v>102.24666666666538</v>
      </c>
      <c r="K633">
        <v>0</v>
      </c>
      <c r="L633">
        <f t="shared" si="36"/>
        <v>0</v>
      </c>
      <c r="Y633">
        <f t="shared" si="38"/>
        <v>3.3925870458077047E-3</v>
      </c>
      <c r="Z633">
        <f t="shared" si="39"/>
        <v>3.3925870458077047E-3</v>
      </c>
    </row>
    <row r="634" spans="9:26" x14ac:dyDescent="0.25">
      <c r="I634">
        <v>627</v>
      </c>
      <c r="J634" s="18">
        <f t="shared" si="37"/>
        <v>102.4099999999987</v>
      </c>
      <c r="K634">
        <v>0</v>
      </c>
      <c r="L634">
        <f t="shared" si="36"/>
        <v>0</v>
      </c>
      <c r="Y634">
        <f t="shared" si="38"/>
        <v>3.3728545637342197E-3</v>
      </c>
      <c r="Z634">
        <f t="shared" si="39"/>
        <v>3.3728545637342197E-3</v>
      </c>
    </row>
    <row r="635" spans="9:26" x14ac:dyDescent="0.25">
      <c r="I635">
        <v>628</v>
      </c>
      <c r="J635" s="18">
        <f t="shared" si="37"/>
        <v>102.57333333333203</v>
      </c>
      <c r="K635">
        <v>0</v>
      </c>
      <c r="L635">
        <f t="shared" si="36"/>
        <v>0</v>
      </c>
      <c r="Y635">
        <f t="shared" si="38"/>
        <v>3.3532368527317558E-3</v>
      </c>
      <c r="Z635">
        <f t="shared" si="39"/>
        <v>3.3532368527317558E-3</v>
      </c>
    </row>
    <row r="636" spans="9:26" x14ac:dyDescent="0.25">
      <c r="I636">
        <v>629</v>
      </c>
      <c r="J636" s="18">
        <f t="shared" si="37"/>
        <v>102.73666666666536</v>
      </c>
      <c r="K636">
        <v>0</v>
      </c>
      <c r="L636">
        <f t="shared" si="36"/>
        <v>0</v>
      </c>
      <c r="Y636">
        <f t="shared" si="38"/>
        <v>3.3337332452513099E-3</v>
      </c>
      <c r="Z636">
        <f t="shared" si="39"/>
        <v>3.3337332452513099E-3</v>
      </c>
    </row>
    <row r="637" spans="9:26" x14ac:dyDescent="0.25">
      <c r="I637">
        <v>630</v>
      </c>
      <c r="J637" s="18">
        <f t="shared" si="37"/>
        <v>102.89999999999868</v>
      </c>
      <c r="K637">
        <v>0</v>
      </c>
      <c r="L637">
        <f t="shared" si="36"/>
        <v>0</v>
      </c>
      <c r="Y637">
        <f t="shared" si="38"/>
        <v>3.3143430776265788E-3</v>
      </c>
      <c r="Z637">
        <f t="shared" si="39"/>
        <v>3.3143430776265788E-3</v>
      </c>
    </row>
    <row r="638" spans="9:26" x14ac:dyDescent="0.25">
      <c r="I638">
        <v>631</v>
      </c>
      <c r="J638" s="18">
        <f t="shared" si="37"/>
        <v>103.06333333333201</v>
      </c>
      <c r="K638">
        <v>0</v>
      </c>
      <c r="L638">
        <f t="shared" si="36"/>
        <v>0</v>
      </c>
      <c r="Y638">
        <f t="shared" si="38"/>
        <v>3.2950656900513765E-3</v>
      </c>
      <c r="Z638">
        <f t="shared" si="39"/>
        <v>3.2950656900513765E-3</v>
      </c>
    </row>
    <row r="639" spans="9:26" x14ac:dyDescent="0.25">
      <c r="I639">
        <v>632</v>
      </c>
      <c r="J639" s="18">
        <f t="shared" si="37"/>
        <v>103.22666666666534</v>
      </c>
      <c r="K639">
        <v>0</v>
      </c>
      <c r="L639">
        <f t="shared" si="36"/>
        <v>0</v>
      </c>
      <c r="Y639">
        <f t="shared" si="38"/>
        <v>3.2759004265571824E-3</v>
      </c>
      <c r="Z639">
        <f t="shared" si="39"/>
        <v>3.2759004265571824E-3</v>
      </c>
    </row>
    <row r="640" spans="9:26" x14ac:dyDescent="0.25">
      <c r="I640">
        <v>633</v>
      </c>
      <c r="J640" s="18">
        <f t="shared" si="37"/>
        <v>103.38999999999866</v>
      </c>
      <c r="K640">
        <v>0</v>
      </c>
      <c r="L640">
        <f t="shared" si="36"/>
        <v>0</v>
      </c>
      <c r="Y640">
        <f t="shared" si="38"/>
        <v>3.2568466349908198E-3</v>
      </c>
      <c r="Z640">
        <f t="shared" si="39"/>
        <v>3.2568466349908198E-3</v>
      </c>
    </row>
    <row r="641" spans="9:26" x14ac:dyDescent="0.25">
      <c r="I641">
        <v>634</v>
      </c>
      <c r="J641" s="18">
        <f t="shared" si="37"/>
        <v>103.55333333333199</v>
      </c>
      <c r="K641">
        <v>0</v>
      </c>
      <c r="L641">
        <f t="shared" si="36"/>
        <v>0</v>
      </c>
      <c r="Y641">
        <f t="shared" si="38"/>
        <v>3.2379036669922651E-3</v>
      </c>
      <c r="Z641">
        <f t="shared" si="39"/>
        <v>3.2379036669922651E-3</v>
      </c>
    </row>
    <row r="642" spans="9:26" x14ac:dyDescent="0.25">
      <c r="I642">
        <v>635</v>
      </c>
      <c r="J642" s="18">
        <f t="shared" si="37"/>
        <v>103.71666666666532</v>
      </c>
      <c r="K642">
        <v>0</v>
      </c>
      <c r="L642">
        <f t="shared" si="36"/>
        <v>0</v>
      </c>
      <c r="Y642">
        <f t="shared" si="38"/>
        <v>3.2190708779725849E-3</v>
      </c>
      <c r="Z642">
        <f t="shared" si="39"/>
        <v>3.2190708779725849E-3</v>
      </c>
    </row>
    <row r="643" spans="9:26" x14ac:dyDescent="0.25">
      <c r="I643">
        <v>636</v>
      </c>
      <c r="J643" s="18">
        <f t="shared" si="37"/>
        <v>103.87999999999865</v>
      </c>
      <c r="K643">
        <v>0</v>
      </c>
      <c r="L643">
        <f t="shared" si="36"/>
        <v>0</v>
      </c>
      <c r="Y643">
        <f t="shared" si="38"/>
        <v>3.2003476270920021E-3</v>
      </c>
      <c r="Z643">
        <f t="shared" si="39"/>
        <v>3.2003476270920021E-3</v>
      </c>
    </row>
    <row r="644" spans="9:26" x14ac:dyDescent="0.25">
      <c r="I644">
        <v>637</v>
      </c>
      <c r="J644" s="18">
        <f t="shared" si="37"/>
        <v>104.04333333333197</v>
      </c>
      <c r="K644">
        <v>0</v>
      </c>
      <c r="L644">
        <f t="shared" si="36"/>
        <v>0</v>
      </c>
      <c r="Y644">
        <f t="shared" si="38"/>
        <v>3.1817332772380901E-3</v>
      </c>
      <c r="Z644">
        <f t="shared" si="39"/>
        <v>3.1817332772380901E-3</v>
      </c>
    </row>
    <row r="645" spans="9:26" x14ac:dyDescent="0.25">
      <c r="I645">
        <v>638</v>
      </c>
      <c r="J645" s="18">
        <f t="shared" si="37"/>
        <v>104.2066666666653</v>
      </c>
      <c r="K645">
        <v>0</v>
      </c>
      <c r="L645">
        <f t="shared" si="36"/>
        <v>0</v>
      </c>
      <c r="Y645">
        <f t="shared" si="38"/>
        <v>3.1632271950040925E-3</v>
      </c>
      <c r="Z645">
        <f t="shared" si="39"/>
        <v>3.1632271950040925E-3</v>
      </c>
    </row>
    <row r="646" spans="9:26" x14ac:dyDescent="0.25">
      <c r="I646">
        <v>639</v>
      </c>
      <c r="J646" s="18">
        <f t="shared" si="37"/>
        <v>104.36999999999863</v>
      </c>
      <c r="K646">
        <v>0</v>
      </c>
      <c r="L646">
        <f t="shared" si="36"/>
        <v>0</v>
      </c>
      <c r="Y646">
        <f t="shared" si="38"/>
        <v>3.14482875066737E-3</v>
      </c>
      <c r="Z646">
        <f t="shared" si="39"/>
        <v>3.14482875066737E-3</v>
      </c>
    </row>
    <row r="647" spans="9:26" x14ac:dyDescent="0.25">
      <c r="I647">
        <v>640</v>
      </c>
      <c r="J647" s="18">
        <f t="shared" si="37"/>
        <v>104.53333333333195</v>
      </c>
      <c r="K647">
        <v>0</v>
      </c>
      <c r="L647">
        <f t="shared" si="36"/>
        <v>0</v>
      </c>
      <c r="Y647">
        <f t="shared" si="38"/>
        <v>3.1265373181679715E-3</v>
      </c>
      <c r="Z647">
        <f t="shared" si="39"/>
        <v>3.1265373181679715E-3</v>
      </c>
    </row>
    <row r="648" spans="9:26" x14ac:dyDescent="0.25">
      <c r="I648">
        <v>641</v>
      </c>
      <c r="J648" s="18">
        <f t="shared" si="37"/>
        <v>104.69666666666528</v>
      </c>
      <c r="K648">
        <v>0</v>
      </c>
      <c r="L648">
        <f t="shared" ref="L648:L711" si="40">K648*(1+$L$5)</f>
        <v>0</v>
      </c>
      <c r="Y648">
        <f t="shared" si="38"/>
        <v>3.1083522750873322E-3</v>
      </c>
      <c r="Z648">
        <f t="shared" si="39"/>
        <v>3.1083522750873322E-3</v>
      </c>
    </row>
    <row r="649" spans="9:26" x14ac:dyDescent="0.25">
      <c r="I649">
        <v>642</v>
      </c>
      <c r="J649" s="18">
        <f t="shared" ref="J649:J712" si="41">J648+0.5/150*49</f>
        <v>104.85999999999861</v>
      </c>
      <c r="K649">
        <v>0</v>
      </c>
      <c r="L649">
        <f t="shared" si="40"/>
        <v>0</v>
      </c>
      <c r="Y649">
        <f t="shared" ref="Y649:Y712" si="42">((K649/$T$13)^2)*(1-EXP(-(J649-J648)/$T$20)) + Y648*EXP(-(J649-J648)/$T$20)</f>
        <v>3.0902730026270923E-3</v>
      </c>
      <c r="Z649">
        <f t="shared" ref="Z649:Z712" si="43">((L649/$T$13)^2)*(1-EXP(-(J649-J648)/$T$20)) + Y648*EXP(-(J649-J648)/$T$20)</f>
        <v>3.0902730026270923E-3</v>
      </c>
    </row>
    <row r="650" spans="9:26" x14ac:dyDescent="0.25">
      <c r="I650">
        <v>643</v>
      </c>
      <c r="J650" s="18">
        <f t="shared" si="41"/>
        <v>105.02333333333193</v>
      </c>
      <c r="K650">
        <v>0</v>
      </c>
      <c r="L650">
        <f t="shared" si="40"/>
        <v>0</v>
      </c>
      <c r="Y650">
        <f t="shared" si="42"/>
        <v>3.0722988855880419E-3</v>
      </c>
      <c r="Z650">
        <f t="shared" si="43"/>
        <v>3.0722988855880419E-3</v>
      </c>
    </row>
    <row r="651" spans="9:26" x14ac:dyDescent="0.25">
      <c r="I651">
        <v>644</v>
      </c>
      <c r="J651" s="18">
        <f t="shared" si="41"/>
        <v>105.18666666666526</v>
      </c>
      <c r="K651">
        <v>0</v>
      </c>
      <c r="L651">
        <f t="shared" si="40"/>
        <v>0</v>
      </c>
      <c r="Y651">
        <f t="shared" si="42"/>
        <v>3.054429312349186E-3</v>
      </c>
      <c r="Z651">
        <f t="shared" si="43"/>
        <v>3.054429312349186E-3</v>
      </c>
    </row>
    <row r="652" spans="9:26" x14ac:dyDescent="0.25">
      <c r="I652">
        <v>645</v>
      </c>
      <c r="J652" s="18">
        <f t="shared" si="41"/>
        <v>105.34999999999859</v>
      </c>
      <c r="K652">
        <v>0</v>
      </c>
      <c r="L652">
        <f t="shared" si="40"/>
        <v>0</v>
      </c>
      <c r="Y652">
        <f t="shared" si="42"/>
        <v>3.0366636748469333E-3</v>
      </c>
      <c r="Z652">
        <f t="shared" si="43"/>
        <v>3.0366636748469333E-3</v>
      </c>
    </row>
    <row r="653" spans="9:26" x14ac:dyDescent="0.25">
      <c r="I653">
        <v>646</v>
      </c>
      <c r="J653" s="18">
        <f t="shared" si="41"/>
        <v>105.51333333333191</v>
      </c>
      <c r="K653">
        <v>0</v>
      </c>
      <c r="L653">
        <f t="shared" si="40"/>
        <v>0</v>
      </c>
      <c r="Y653">
        <f t="shared" si="42"/>
        <v>3.0190013685544048E-3</v>
      </c>
      <c r="Z653">
        <f t="shared" si="43"/>
        <v>3.0190013685544048E-3</v>
      </c>
    </row>
    <row r="654" spans="9:26" x14ac:dyDescent="0.25">
      <c r="I654">
        <v>647</v>
      </c>
      <c r="J654" s="18">
        <f t="shared" si="41"/>
        <v>105.67666666666524</v>
      </c>
      <c r="K654">
        <v>0</v>
      </c>
      <c r="L654">
        <f t="shared" si="40"/>
        <v>0</v>
      </c>
      <c r="Y654">
        <f t="shared" si="42"/>
        <v>3.0014417924608622E-3</v>
      </c>
      <c r="Z654">
        <f t="shared" si="43"/>
        <v>3.0014417924608622E-3</v>
      </c>
    </row>
    <row r="655" spans="9:26" x14ac:dyDescent="0.25">
      <c r="I655">
        <v>648</v>
      </c>
      <c r="J655" s="18">
        <f t="shared" si="41"/>
        <v>105.83999999999857</v>
      </c>
      <c r="K655">
        <v>0</v>
      </c>
      <c r="L655">
        <f t="shared" si="40"/>
        <v>0</v>
      </c>
      <c r="Y655">
        <f t="shared" si="42"/>
        <v>2.9839843490512582E-3</v>
      </c>
      <c r="Z655">
        <f t="shared" si="43"/>
        <v>2.9839843490512582E-3</v>
      </c>
    </row>
    <row r="656" spans="9:26" x14ac:dyDescent="0.25">
      <c r="I656">
        <v>649</v>
      </c>
      <c r="J656" s="18">
        <f t="shared" si="41"/>
        <v>106.0033333333319</v>
      </c>
      <c r="K656">
        <v>0</v>
      </c>
      <c r="L656">
        <f t="shared" si="40"/>
        <v>0</v>
      </c>
      <c r="Y656">
        <f t="shared" si="42"/>
        <v>2.9666284442859034E-3</v>
      </c>
      <c r="Z656">
        <f t="shared" si="43"/>
        <v>2.9666284442859034E-3</v>
      </c>
    </row>
    <row r="657" spans="9:26" x14ac:dyDescent="0.25">
      <c r="I657">
        <v>650</v>
      </c>
      <c r="J657" s="18">
        <f t="shared" si="41"/>
        <v>106.16666666666522</v>
      </c>
      <c r="K657">
        <v>0</v>
      </c>
      <c r="L657">
        <f t="shared" si="40"/>
        <v>0</v>
      </c>
      <c r="Y657">
        <f t="shared" si="42"/>
        <v>2.949373487580253E-3</v>
      </c>
      <c r="Z657">
        <f t="shared" si="43"/>
        <v>2.949373487580253E-3</v>
      </c>
    </row>
    <row r="658" spans="9:26" x14ac:dyDescent="0.25">
      <c r="I658">
        <v>651</v>
      </c>
      <c r="J658" s="18">
        <f t="shared" si="41"/>
        <v>106.32999999999855</v>
      </c>
      <c r="K658">
        <v>0</v>
      </c>
      <c r="L658">
        <f t="shared" si="40"/>
        <v>0</v>
      </c>
      <c r="Y658">
        <f t="shared" si="42"/>
        <v>2.9322188917848091E-3</v>
      </c>
      <c r="Z658">
        <f t="shared" si="43"/>
        <v>2.9322188917848091E-3</v>
      </c>
    </row>
    <row r="659" spans="9:26" x14ac:dyDescent="0.25">
      <c r="I659">
        <v>652</v>
      </c>
      <c r="J659" s="18">
        <f t="shared" si="41"/>
        <v>106.49333333333188</v>
      </c>
      <c r="K659">
        <v>0</v>
      </c>
      <c r="L659">
        <f t="shared" si="40"/>
        <v>0</v>
      </c>
      <c r="Y659">
        <f t="shared" si="42"/>
        <v>2.9151640731651433E-3</v>
      </c>
      <c r="Z659">
        <f t="shared" si="43"/>
        <v>2.9151640731651433E-3</v>
      </c>
    </row>
    <row r="660" spans="9:26" x14ac:dyDescent="0.25">
      <c r="I660">
        <v>653</v>
      </c>
      <c r="J660" s="18">
        <f t="shared" si="41"/>
        <v>106.6566666666652</v>
      </c>
      <c r="K660">
        <v>0</v>
      </c>
      <c r="L660">
        <f t="shared" si="40"/>
        <v>0</v>
      </c>
      <c r="Y660">
        <f t="shared" si="42"/>
        <v>2.8982084513820318E-3</v>
      </c>
      <c r="Z660">
        <f t="shared" si="43"/>
        <v>2.8982084513820318E-3</v>
      </c>
    </row>
    <row r="661" spans="9:26" x14ac:dyDescent="0.25">
      <c r="I661">
        <v>654</v>
      </c>
      <c r="J661" s="18">
        <f t="shared" si="41"/>
        <v>106.81999999999853</v>
      </c>
      <c r="K661">
        <v>0</v>
      </c>
      <c r="L661">
        <f t="shared" si="40"/>
        <v>0</v>
      </c>
      <c r="Y661">
        <f t="shared" si="42"/>
        <v>2.8813514494717084E-3</v>
      </c>
      <c r="Z661">
        <f t="shared" si="43"/>
        <v>2.8813514494717084E-3</v>
      </c>
    </row>
    <row r="662" spans="9:26" x14ac:dyDescent="0.25">
      <c r="I662">
        <v>655</v>
      </c>
      <c r="J662" s="18">
        <f t="shared" si="41"/>
        <v>106.98333333333186</v>
      </c>
      <c r="K662">
        <v>0</v>
      </c>
      <c r="L662">
        <f t="shared" si="40"/>
        <v>0</v>
      </c>
      <c r="Y662">
        <f t="shared" si="42"/>
        <v>2.8645924938262316E-3</v>
      </c>
      <c r="Z662">
        <f t="shared" si="43"/>
        <v>2.8645924938262316E-3</v>
      </c>
    </row>
    <row r="663" spans="9:26" x14ac:dyDescent="0.25">
      <c r="I663">
        <v>656</v>
      </c>
      <c r="J663" s="18">
        <f t="shared" si="41"/>
        <v>107.14666666666518</v>
      </c>
      <c r="K663">
        <v>0</v>
      </c>
      <c r="L663">
        <f t="shared" si="40"/>
        <v>0</v>
      </c>
      <c r="Y663">
        <f t="shared" si="42"/>
        <v>2.8479310141739655E-3</v>
      </c>
      <c r="Z663">
        <f t="shared" si="43"/>
        <v>2.8479310141739655E-3</v>
      </c>
    </row>
    <row r="664" spans="9:26" x14ac:dyDescent="0.25">
      <c r="I664">
        <v>657</v>
      </c>
      <c r="J664" s="18">
        <f t="shared" si="41"/>
        <v>107.30999999999851</v>
      </c>
      <c r="K664">
        <v>0</v>
      </c>
      <c r="L664">
        <f t="shared" si="40"/>
        <v>0</v>
      </c>
      <c r="Y664">
        <f t="shared" si="42"/>
        <v>2.8313664435601757E-3</v>
      </c>
      <c r="Z664">
        <f t="shared" si="43"/>
        <v>2.8313664435601757E-3</v>
      </c>
    </row>
    <row r="665" spans="9:26" x14ac:dyDescent="0.25">
      <c r="I665">
        <v>658</v>
      </c>
      <c r="J665" s="18">
        <f t="shared" si="41"/>
        <v>107.47333333333184</v>
      </c>
      <c r="K665">
        <v>0</v>
      </c>
      <c r="L665">
        <f t="shared" si="40"/>
        <v>0</v>
      </c>
      <c r="Y665">
        <f t="shared" si="42"/>
        <v>2.8148982183277358E-3</v>
      </c>
      <c r="Z665">
        <f t="shared" si="43"/>
        <v>2.8148982183277358E-3</v>
      </c>
    </row>
    <row r="666" spans="9:26" x14ac:dyDescent="0.25">
      <c r="I666">
        <v>659</v>
      </c>
      <c r="J666" s="18">
        <f t="shared" si="41"/>
        <v>107.63666666666516</v>
      </c>
      <c r="K666">
        <v>0</v>
      </c>
      <c r="L666">
        <f t="shared" si="40"/>
        <v>0</v>
      </c>
      <c r="Y666">
        <f t="shared" si="42"/>
        <v>2.7985257780979485E-3</v>
      </c>
      <c r="Z666">
        <f t="shared" si="43"/>
        <v>2.7985257780979485E-3</v>
      </c>
    </row>
    <row r="667" spans="9:26" x14ac:dyDescent="0.25">
      <c r="I667">
        <v>660</v>
      </c>
      <c r="J667" s="18">
        <f t="shared" si="41"/>
        <v>107.79999999999849</v>
      </c>
      <c r="K667">
        <v>0</v>
      </c>
      <c r="L667">
        <f t="shared" si="40"/>
        <v>0</v>
      </c>
      <c r="Y667">
        <f t="shared" si="42"/>
        <v>2.7822485657514758E-3</v>
      </c>
      <c r="Z667">
        <f t="shared" si="43"/>
        <v>2.7822485657514758E-3</v>
      </c>
    </row>
    <row r="668" spans="9:26" x14ac:dyDescent="0.25">
      <c r="I668">
        <v>661</v>
      </c>
      <c r="J668" s="18">
        <f t="shared" si="41"/>
        <v>107.96333333333182</v>
      </c>
      <c r="K668">
        <v>0</v>
      </c>
      <c r="L668">
        <f t="shared" si="40"/>
        <v>0</v>
      </c>
      <c r="Y668">
        <f t="shared" si="42"/>
        <v>2.7660660274093831E-3</v>
      </c>
      <c r="Z668">
        <f t="shared" si="43"/>
        <v>2.7660660274093831E-3</v>
      </c>
    </row>
    <row r="669" spans="9:26" x14ac:dyDescent="0.25">
      <c r="I669">
        <v>662</v>
      </c>
      <c r="J669" s="18">
        <f t="shared" si="41"/>
        <v>108.12666666666514</v>
      </c>
      <c r="K669">
        <v>0</v>
      </c>
      <c r="L669">
        <f t="shared" si="40"/>
        <v>0</v>
      </c>
      <c r="Y669">
        <f t="shared" si="42"/>
        <v>2.7499776124142897E-3</v>
      </c>
      <c r="Z669">
        <f t="shared" si="43"/>
        <v>2.7499776124142897E-3</v>
      </c>
    </row>
    <row r="670" spans="9:26" x14ac:dyDescent="0.25">
      <c r="I670">
        <v>663</v>
      </c>
      <c r="J670" s="18">
        <f t="shared" si="41"/>
        <v>108.28999999999847</v>
      </c>
      <c r="K670">
        <v>0</v>
      </c>
      <c r="L670">
        <f t="shared" si="40"/>
        <v>0</v>
      </c>
      <c r="Y670">
        <f t="shared" si="42"/>
        <v>2.7339827733116333E-3</v>
      </c>
      <c r="Z670">
        <f t="shared" si="43"/>
        <v>2.7339827733116333E-3</v>
      </c>
    </row>
    <row r="671" spans="9:26" x14ac:dyDescent="0.25">
      <c r="I671">
        <v>664</v>
      </c>
      <c r="J671" s="18">
        <f t="shared" si="41"/>
        <v>108.4533333333318</v>
      </c>
      <c r="K671">
        <v>0</v>
      </c>
      <c r="L671">
        <f t="shared" si="40"/>
        <v>0</v>
      </c>
      <c r="Y671">
        <f t="shared" si="42"/>
        <v>2.71808096583104E-3</v>
      </c>
      <c r="Z671">
        <f t="shared" si="43"/>
        <v>2.71808096583104E-3</v>
      </c>
    </row>
    <row r="672" spans="9:26" x14ac:dyDescent="0.25">
      <c r="I672">
        <v>665</v>
      </c>
      <c r="J672" s="18">
        <f t="shared" si="41"/>
        <v>108.61666666666513</v>
      </c>
      <c r="K672">
        <v>0</v>
      </c>
      <c r="L672">
        <f t="shared" si="40"/>
        <v>0</v>
      </c>
      <c r="Y672">
        <f t="shared" si="42"/>
        <v>2.7022716488678041E-3</v>
      </c>
      <c r="Z672">
        <f t="shared" si="43"/>
        <v>2.7022716488678041E-3</v>
      </c>
    </row>
    <row r="673" spans="9:26" x14ac:dyDescent="0.25">
      <c r="I673">
        <v>666</v>
      </c>
      <c r="J673" s="18">
        <f t="shared" si="41"/>
        <v>108.77999999999845</v>
      </c>
      <c r="K673">
        <v>0</v>
      </c>
      <c r="L673">
        <f t="shared" si="40"/>
        <v>0</v>
      </c>
      <c r="Y673">
        <f t="shared" si="42"/>
        <v>2.6865542844644757E-3</v>
      </c>
      <c r="Z673">
        <f t="shared" si="43"/>
        <v>2.6865542844644757E-3</v>
      </c>
    </row>
    <row r="674" spans="9:26" x14ac:dyDescent="0.25">
      <c r="I674">
        <v>667</v>
      </c>
      <c r="J674" s="18">
        <f t="shared" si="41"/>
        <v>108.94333333333178</v>
      </c>
      <c r="K674">
        <v>0</v>
      </c>
      <c r="L674">
        <f t="shared" si="40"/>
        <v>0</v>
      </c>
      <c r="Y674">
        <f t="shared" si="42"/>
        <v>2.6709283377925551E-3</v>
      </c>
      <c r="Z674">
        <f t="shared" si="43"/>
        <v>2.6709283377925551E-3</v>
      </c>
    </row>
    <row r="675" spans="9:26" x14ac:dyDescent="0.25">
      <c r="I675">
        <v>668</v>
      </c>
      <c r="J675" s="18">
        <f t="shared" si="41"/>
        <v>109.10666666666511</v>
      </c>
      <c r="K675">
        <v>0</v>
      </c>
      <c r="L675">
        <f t="shared" si="40"/>
        <v>0</v>
      </c>
      <c r="Y675">
        <f t="shared" si="42"/>
        <v>2.6553932771342936E-3</v>
      </c>
      <c r="Z675">
        <f t="shared" si="43"/>
        <v>2.6553932771342936E-3</v>
      </c>
    </row>
    <row r="676" spans="9:26" x14ac:dyDescent="0.25">
      <c r="I676">
        <v>669</v>
      </c>
      <c r="J676" s="18">
        <f t="shared" si="41"/>
        <v>109.26999999999843</v>
      </c>
      <c r="K676">
        <v>0</v>
      </c>
      <c r="L676">
        <f t="shared" si="40"/>
        <v>0</v>
      </c>
      <c r="Y676">
        <f t="shared" si="42"/>
        <v>2.6399485738646004E-3</v>
      </c>
      <c r="Z676">
        <f t="shared" si="43"/>
        <v>2.6399485738646004E-3</v>
      </c>
    </row>
    <row r="677" spans="9:26" x14ac:dyDescent="0.25">
      <c r="I677">
        <v>670</v>
      </c>
      <c r="J677" s="18">
        <f t="shared" si="41"/>
        <v>109.43333333333176</v>
      </c>
      <c r="K677">
        <v>0</v>
      </c>
      <c r="L677">
        <f t="shared" si="40"/>
        <v>0</v>
      </c>
      <c r="Y677">
        <f t="shared" si="42"/>
        <v>2.6245937024330541E-3</v>
      </c>
      <c r="Z677">
        <f t="shared" si="43"/>
        <v>2.6245937024330541E-3</v>
      </c>
    </row>
    <row r="678" spans="9:26" x14ac:dyDescent="0.25">
      <c r="I678">
        <v>671</v>
      </c>
      <c r="J678" s="18">
        <f t="shared" si="41"/>
        <v>109.59666666666509</v>
      </c>
      <c r="K678">
        <v>0</v>
      </c>
      <c r="L678">
        <f t="shared" si="40"/>
        <v>0</v>
      </c>
      <c r="Y678">
        <f t="shared" si="42"/>
        <v>2.609328140346021E-3</v>
      </c>
      <c r="Z678">
        <f t="shared" si="43"/>
        <v>2.609328140346021E-3</v>
      </c>
    </row>
    <row r="679" spans="9:26" x14ac:dyDescent="0.25">
      <c r="I679">
        <v>672</v>
      </c>
      <c r="J679" s="18">
        <f t="shared" si="41"/>
        <v>109.75999999999841</v>
      </c>
      <c r="K679">
        <v>0</v>
      </c>
      <c r="L679">
        <f t="shared" si="40"/>
        <v>0</v>
      </c>
      <c r="Y679">
        <f t="shared" si="42"/>
        <v>2.5941513681488732E-3</v>
      </c>
      <c r="Z679">
        <f t="shared" si="43"/>
        <v>2.5941513681488732E-3</v>
      </c>
    </row>
    <row r="680" spans="9:26" x14ac:dyDescent="0.25">
      <c r="I680">
        <v>673</v>
      </c>
      <c r="J680" s="18">
        <f t="shared" si="41"/>
        <v>109.92333333333174</v>
      </c>
      <c r="K680">
        <v>0</v>
      </c>
      <c r="L680">
        <f t="shared" si="40"/>
        <v>0</v>
      </c>
      <c r="Y680">
        <f t="shared" si="42"/>
        <v>2.5790628694083149E-3</v>
      </c>
      <c r="Z680">
        <f t="shared" si="43"/>
        <v>2.5790628694083149E-3</v>
      </c>
    </row>
    <row r="681" spans="9:26" x14ac:dyDescent="0.25">
      <c r="I681">
        <v>674</v>
      </c>
      <c r="J681" s="18">
        <f t="shared" si="41"/>
        <v>110.08666666666507</v>
      </c>
      <c r="K681">
        <v>0</v>
      </c>
      <c r="L681">
        <f t="shared" si="40"/>
        <v>0</v>
      </c>
      <c r="Y681">
        <f t="shared" si="42"/>
        <v>2.5640621306948076E-3</v>
      </c>
      <c r="Z681">
        <f t="shared" si="43"/>
        <v>2.5640621306948076E-3</v>
      </c>
    </row>
    <row r="682" spans="9:26" x14ac:dyDescent="0.25">
      <c r="I682">
        <v>675</v>
      </c>
      <c r="J682" s="18">
        <f t="shared" si="41"/>
        <v>110.24999999999839</v>
      </c>
      <c r="K682">
        <v>0</v>
      </c>
      <c r="L682">
        <f t="shared" si="40"/>
        <v>0</v>
      </c>
      <c r="Y682">
        <f t="shared" si="42"/>
        <v>2.5491486415651007E-3</v>
      </c>
      <c r="Z682">
        <f t="shared" si="43"/>
        <v>2.5491486415651007E-3</v>
      </c>
    </row>
    <row r="683" spans="9:26" x14ac:dyDescent="0.25">
      <c r="I683">
        <v>676</v>
      </c>
      <c r="J683" s="18">
        <f t="shared" si="41"/>
        <v>110.41333333333172</v>
      </c>
      <c r="K683">
        <v>0</v>
      </c>
      <c r="L683">
        <f t="shared" si="40"/>
        <v>0</v>
      </c>
      <c r="Y683">
        <f t="shared" si="42"/>
        <v>2.5343218945448613E-3</v>
      </c>
      <c r="Z683">
        <f t="shared" si="43"/>
        <v>2.5343218945448613E-3</v>
      </c>
    </row>
    <row r="684" spans="9:26" x14ac:dyDescent="0.25">
      <c r="I684">
        <v>677</v>
      </c>
      <c r="J684" s="18">
        <f t="shared" si="41"/>
        <v>110.57666666666505</v>
      </c>
      <c r="K684">
        <v>0</v>
      </c>
      <c r="L684">
        <f t="shared" si="40"/>
        <v>0</v>
      </c>
      <c r="Y684">
        <f t="shared" si="42"/>
        <v>2.5195813851114058E-3</v>
      </c>
      <c r="Z684">
        <f t="shared" si="43"/>
        <v>2.5195813851114058E-3</v>
      </c>
    </row>
    <row r="685" spans="9:26" x14ac:dyDescent="0.25">
      <c r="I685">
        <v>678</v>
      </c>
      <c r="J685" s="18">
        <f t="shared" si="41"/>
        <v>110.73999999999837</v>
      </c>
      <c r="K685">
        <v>0</v>
      </c>
      <c r="L685">
        <f t="shared" si="40"/>
        <v>0</v>
      </c>
      <c r="Y685">
        <f t="shared" si="42"/>
        <v>2.5049266116765325E-3</v>
      </c>
      <c r="Z685">
        <f t="shared" si="43"/>
        <v>2.5049266116765325E-3</v>
      </c>
    </row>
    <row r="686" spans="9:26" x14ac:dyDescent="0.25">
      <c r="I686">
        <v>679</v>
      </c>
      <c r="J686" s="18">
        <f t="shared" si="41"/>
        <v>110.9033333333317</v>
      </c>
      <c r="K686">
        <v>0</v>
      </c>
      <c r="L686">
        <f t="shared" si="40"/>
        <v>0</v>
      </c>
      <c r="Y686">
        <f t="shared" si="42"/>
        <v>2.4903570755694538E-3</v>
      </c>
      <c r="Z686">
        <f t="shared" si="43"/>
        <v>2.4903570755694538E-3</v>
      </c>
    </row>
    <row r="687" spans="9:26" x14ac:dyDescent="0.25">
      <c r="I687">
        <v>680</v>
      </c>
      <c r="J687" s="18">
        <f t="shared" si="41"/>
        <v>111.06666666666503</v>
      </c>
      <c r="K687">
        <v>0</v>
      </c>
      <c r="L687">
        <f t="shared" si="40"/>
        <v>0</v>
      </c>
      <c r="Y687">
        <f t="shared" si="42"/>
        <v>2.4758722810198268E-3</v>
      </c>
      <c r="Z687">
        <f t="shared" si="43"/>
        <v>2.4758722810198268E-3</v>
      </c>
    </row>
    <row r="688" spans="9:26" x14ac:dyDescent="0.25">
      <c r="I688">
        <v>681</v>
      </c>
      <c r="J688" s="18">
        <f t="shared" si="41"/>
        <v>111.22999999999836</v>
      </c>
      <c r="K688">
        <v>0</v>
      </c>
      <c r="L688">
        <f t="shared" si="40"/>
        <v>0</v>
      </c>
      <c r="Y688">
        <f t="shared" si="42"/>
        <v>2.4614717351408837E-3</v>
      </c>
      <c r="Z688">
        <f t="shared" si="43"/>
        <v>2.4614717351408837E-3</v>
      </c>
    </row>
    <row r="689" spans="9:26" x14ac:dyDescent="0.25">
      <c r="I689">
        <v>682</v>
      </c>
      <c r="J689" s="18">
        <f t="shared" si="41"/>
        <v>111.39333333333168</v>
      </c>
      <c r="K689">
        <v>0</v>
      </c>
      <c r="L689">
        <f t="shared" si="40"/>
        <v>0</v>
      </c>
      <c r="Y689">
        <f t="shared" si="42"/>
        <v>2.4471549479126598E-3</v>
      </c>
      <c r="Z689">
        <f t="shared" si="43"/>
        <v>2.4471549479126598E-3</v>
      </c>
    </row>
    <row r="690" spans="9:26" x14ac:dyDescent="0.25">
      <c r="I690">
        <v>683</v>
      </c>
      <c r="J690" s="18">
        <f t="shared" si="41"/>
        <v>111.55666666666501</v>
      </c>
      <c r="K690">
        <v>0</v>
      </c>
      <c r="L690">
        <f t="shared" si="40"/>
        <v>0</v>
      </c>
      <c r="Y690">
        <f t="shared" si="42"/>
        <v>2.4329214321653194E-3</v>
      </c>
      <c r="Z690">
        <f t="shared" si="43"/>
        <v>2.4329214321653194E-3</v>
      </c>
    </row>
    <row r="691" spans="9:26" x14ac:dyDescent="0.25">
      <c r="I691">
        <v>684</v>
      </c>
      <c r="J691" s="18">
        <f t="shared" si="41"/>
        <v>111.71999999999834</v>
      </c>
      <c r="K691">
        <v>0</v>
      </c>
      <c r="L691">
        <f t="shared" si="40"/>
        <v>0</v>
      </c>
      <c r="Y691">
        <f t="shared" si="42"/>
        <v>2.4187707035625782E-3</v>
      </c>
      <c r="Z691">
        <f t="shared" si="43"/>
        <v>2.4187707035625782E-3</v>
      </c>
    </row>
    <row r="692" spans="9:26" x14ac:dyDescent="0.25">
      <c r="I692">
        <v>685</v>
      </c>
      <c r="J692" s="18">
        <f t="shared" si="41"/>
        <v>111.88333333333166</v>
      </c>
      <c r="K692">
        <v>0</v>
      </c>
      <c r="L692">
        <f t="shared" si="40"/>
        <v>0</v>
      </c>
      <c r="Y692">
        <f t="shared" si="42"/>
        <v>2.4047022805852229E-3</v>
      </c>
      <c r="Z692">
        <f t="shared" si="43"/>
        <v>2.4047022805852229E-3</v>
      </c>
    </row>
    <row r="693" spans="9:26" x14ac:dyDescent="0.25">
      <c r="I693">
        <v>686</v>
      </c>
      <c r="J693" s="18">
        <f t="shared" si="41"/>
        <v>112.04666666666499</v>
      </c>
      <c r="K693">
        <v>0</v>
      </c>
      <c r="L693">
        <f t="shared" si="40"/>
        <v>0</v>
      </c>
      <c r="Y693">
        <f t="shared" si="42"/>
        <v>2.3907156845147247E-3</v>
      </c>
      <c r="Z693">
        <f t="shared" si="43"/>
        <v>2.3907156845147247E-3</v>
      </c>
    </row>
    <row r="694" spans="9:26" x14ac:dyDescent="0.25">
      <c r="I694">
        <v>687</v>
      </c>
      <c r="J694" s="18">
        <f t="shared" si="41"/>
        <v>112.20999999999832</v>
      </c>
      <c r="K694">
        <v>0</v>
      </c>
      <c r="L694">
        <f t="shared" si="40"/>
        <v>0</v>
      </c>
      <c r="Y694">
        <f t="shared" si="42"/>
        <v>2.3768104394169516E-3</v>
      </c>
      <c r="Z694">
        <f t="shared" si="43"/>
        <v>2.3768104394169516E-3</v>
      </c>
    </row>
    <row r="695" spans="9:26" x14ac:dyDescent="0.25">
      <c r="I695">
        <v>688</v>
      </c>
      <c r="J695" s="18">
        <f t="shared" si="41"/>
        <v>112.37333333333164</v>
      </c>
      <c r="K695">
        <v>0</v>
      </c>
      <c r="L695">
        <f t="shared" si="40"/>
        <v>0</v>
      </c>
      <c r="Y695">
        <f t="shared" si="42"/>
        <v>2.3629860721259715E-3</v>
      </c>
      <c r="Z695">
        <f t="shared" si="43"/>
        <v>2.3629860721259715E-3</v>
      </c>
    </row>
    <row r="696" spans="9:26" x14ac:dyDescent="0.25">
      <c r="I696">
        <v>689</v>
      </c>
      <c r="J696" s="18">
        <f t="shared" si="41"/>
        <v>112.53666666666497</v>
      </c>
      <c r="K696">
        <v>0</v>
      </c>
      <c r="L696">
        <f t="shared" si="40"/>
        <v>0</v>
      </c>
      <c r="Y696">
        <f t="shared" si="42"/>
        <v>2.3492421122279523E-3</v>
      </c>
      <c r="Z696">
        <f t="shared" si="43"/>
        <v>2.3492421122279523E-3</v>
      </c>
    </row>
    <row r="697" spans="9:26" x14ac:dyDescent="0.25">
      <c r="I697">
        <v>690</v>
      </c>
      <c r="J697" s="18">
        <f t="shared" si="41"/>
        <v>112.6999999999983</v>
      </c>
      <c r="K697">
        <v>0</v>
      </c>
      <c r="L697">
        <f t="shared" si="40"/>
        <v>0</v>
      </c>
      <c r="Y697">
        <f t="shared" si="42"/>
        <v>2.3355780920451545E-3</v>
      </c>
      <c r="Z697">
        <f t="shared" si="43"/>
        <v>2.3355780920451545E-3</v>
      </c>
    </row>
    <row r="698" spans="9:26" x14ac:dyDescent="0.25">
      <c r="I698">
        <v>691</v>
      </c>
      <c r="J698" s="18">
        <f t="shared" si="41"/>
        <v>112.86333333333162</v>
      </c>
      <c r="K698">
        <v>0</v>
      </c>
      <c r="L698">
        <f t="shared" si="40"/>
        <v>0</v>
      </c>
      <c r="Y698">
        <f t="shared" si="42"/>
        <v>2.3219935466200175E-3</v>
      </c>
      <c r="Z698">
        <f t="shared" si="43"/>
        <v>2.3219935466200175E-3</v>
      </c>
    </row>
    <row r="699" spans="9:26" x14ac:dyDescent="0.25">
      <c r="I699">
        <v>692</v>
      </c>
      <c r="J699" s="18">
        <f t="shared" si="41"/>
        <v>113.02666666666495</v>
      </c>
      <c r="K699">
        <v>0</v>
      </c>
      <c r="L699">
        <f t="shared" si="40"/>
        <v>0</v>
      </c>
      <c r="Y699">
        <f t="shared" si="42"/>
        <v>2.3084880136993377E-3</v>
      </c>
      <c r="Z699">
        <f t="shared" si="43"/>
        <v>2.3084880136993377E-3</v>
      </c>
    </row>
    <row r="700" spans="9:26" x14ac:dyDescent="0.25">
      <c r="I700">
        <v>693</v>
      </c>
      <c r="J700" s="18">
        <f t="shared" si="41"/>
        <v>113.18999999999828</v>
      </c>
      <c r="K700">
        <v>0</v>
      </c>
      <c r="L700">
        <f t="shared" si="40"/>
        <v>0</v>
      </c>
      <c r="Y700">
        <f t="shared" si="42"/>
        <v>2.295061033718539E-3</v>
      </c>
      <c r="Z700">
        <f t="shared" si="43"/>
        <v>2.295061033718539E-3</v>
      </c>
    </row>
    <row r="701" spans="9:26" x14ac:dyDescent="0.25">
      <c r="I701">
        <v>694</v>
      </c>
      <c r="J701" s="18">
        <f t="shared" si="41"/>
        <v>113.35333333333161</v>
      </c>
      <c r="K701">
        <v>0</v>
      </c>
      <c r="L701">
        <f t="shared" si="40"/>
        <v>0</v>
      </c>
      <c r="Y701">
        <f t="shared" si="42"/>
        <v>2.2817121497860342E-3</v>
      </c>
      <c r="Z701">
        <f t="shared" si="43"/>
        <v>2.2817121497860342E-3</v>
      </c>
    </row>
    <row r="702" spans="9:26" x14ac:dyDescent="0.25">
      <c r="I702">
        <v>695</v>
      </c>
      <c r="J702" s="18">
        <f t="shared" si="41"/>
        <v>113.51666666666493</v>
      </c>
      <c r="K702">
        <v>0</v>
      </c>
      <c r="L702">
        <f t="shared" si="40"/>
        <v>0</v>
      </c>
      <c r="Y702">
        <f t="shared" si="42"/>
        <v>2.2684409076676802E-3</v>
      </c>
      <c r="Z702">
        <f t="shared" si="43"/>
        <v>2.2684409076676802E-3</v>
      </c>
    </row>
    <row r="703" spans="9:26" x14ac:dyDescent="0.25">
      <c r="I703">
        <v>696</v>
      </c>
      <c r="J703" s="18">
        <f t="shared" si="41"/>
        <v>113.67999999999826</v>
      </c>
      <c r="K703">
        <v>0</v>
      </c>
      <c r="L703">
        <f t="shared" si="40"/>
        <v>0</v>
      </c>
      <c r="Y703">
        <f t="shared" si="42"/>
        <v>2.2552468557713182E-3</v>
      </c>
      <c r="Z703">
        <f t="shared" si="43"/>
        <v>2.2552468557713182E-3</v>
      </c>
    </row>
    <row r="704" spans="9:26" x14ac:dyDescent="0.25">
      <c r="I704">
        <v>697</v>
      </c>
      <c r="J704" s="18">
        <f t="shared" si="41"/>
        <v>113.84333333333159</v>
      </c>
      <c r="K704">
        <v>0</v>
      </c>
      <c r="L704">
        <f t="shared" si="40"/>
        <v>0</v>
      </c>
      <c r="Y704">
        <f t="shared" si="42"/>
        <v>2.242129545131409E-3</v>
      </c>
      <c r="Z704">
        <f t="shared" si="43"/>
        <v>2.242129545131409E-3</v>
      </c>
    </row>
    <row r="705" spans="9:26" x14ac:dyDescent="0.25">
      <c r="I705">
        <v>698</v>
      </c>
      <c r="J705" s="18">
        <f t="shared" si="41"/>
        <v>114.00666666666491</v>
      </c>
      <c r="K705">
        <v>0</v>
      </c>
      <c r="L705">
        <f t="shared" si="40"/>
        <v>0</v>
      </c>
      <c r="Y705">
        <f t="shared" si="42"/>
        <v>2.2290885293937556E-3</v>
      </c>
      <c r="Z705">
        <f t="shared" si="43"/>
        <v>2.2290885293937556E-3</v>
      </c>
    </row>
    <row r="706" spans="9:26" x14ac:dyDescent="0.25">
      <c r="I706">
        <v>699</v>
      </c>
      <c r="J706" s="18">
        <f t="shared" si="41"/>
        <v>114.16999999999824</v>
      </c>
      <c r="K706">
        <v>0</v>
      </c>
      <c r="L706">
        <f t="shared" si="40"/>
        <v>0</v>
      </c>
      <c r="Y706">
        <f t="shared" si="42"/>
        <v>2.2161233648003141E-3</v>
      </c>
      <c r="Z706">
        <f t="shared" si="43"/>
        <v>2.2161233648003141E-3</v>
      </c>
    </row>
    <row r="707" spans="9:26" x14ac:dyDescent="0.25">
      <c r="I707">
        <v>700</v>
      </c>
      <c r="J707" s="18">
        <f t="shared" si="41"/>
        <v>114.33333333333157</v>
      </c>
      <c r="K707">
        <v>0</v>
      </c>
      <c r="L707">
        <f t="shared" si="40"/>
        <v>0</v>
      </c>
      <c r="Y707">
        <f t="shared" si="42"/>
        <v>2.2032336101740942E-3</v>
      </c>
      <c r="Z707">
        <f t="shared" si="43"/>
        <v>2.2032336101740942E-3</v>
      </c>
    </row>
    <row r="708" spans="9:26" x14ac:dyDescent="0.25">
      <c r="I708">
        <v>701</v>
      </c>
      <c r="J708" s="18">
        <f t="shared" si="41"/>
        <v>114.49666666666489</v>
      </c>
      <c r="K708">
        <v>0</v>
      </c>
      <c r="L708">
        <f t="shared" si="40"/>
        <v>0</v>
      </c>
      <c r="Y708">
        <f t="shared" si="42"/>
        <v>2.1904188269041458E-3</v>
      </c>
      <c r="Z708">
        <f t="shared" si="43"/>
        <v>2.1904188269041458E-3</v>
      </c>
    </row>
    <row r="709" spans="9:26" x14ac:dyDescent="0.25">
      <c r="I709">
        <v>702</v>
      </c>
      <c r="J709" s="18">
        <f t="shared" si="41"/>
        <v>114.65999999999822</v>
      </c>
      <c r="K709">
        <v>0</v>
      </c>
      <c r="L709">
        <f t="shared" si="40"/>
        <v>0</v>
      </c>
      <c r="Y709">
        <f t="shared" si="42"/>
        <v>2.1776785789306349E-3</v>
      </c>
      <c r="Z709">
        <f t="shared" si="43"/>
        <v>2.1776785789306349E-3</v>
      </c>
    </row>
    <row r="710" spans="9:26" x14ac:dyDescent="0.25">
      <c r="I710">
        <v>703</v>
      </c>
      <c r="J710" s="18">
        <f t="shared" si="41"/>
        <v>114.82333333333155</v>
      </c>
      <c r="K710">
        <v>0</v>
      </c>
      <c r="L710">
        <f t="shared" si="40"/>
        <v>0</v>
      </c>
      <c r="Y710">
        <f t="shared" si="42"/>
        <v>2.1650124327300055E-3</v>
      </c>
      <c r="Z710">
        <f t="shared" si="43"/>
        <v>2.1650124327300055E-3</v>
      </c>
    </row>
    <row r="711" spans="9:26" x14ac:dyDescent="0.25">
      <c r="I711">
        <v>704</v>
      </c>
      <c r="J711" s="18">
        <f t="shared" si="41"/>
        <v>114.98666666666487</v>
      </c>
      <c r="K711">
        <v>0</v>
      </c>
      <c r="L711">
        <f t="shared" si="40"/>
        <v>0</v>
      </c>
      <c r="Y711">
        <f t="shared" si="42"/>
        <v>2.1524199573002274E-3</v>
      </c>
      <c r="Z711">
        <f t="shared" si="43"/>
        <v>2.1524199573002274E-3</v>
      </c>
    </row>
    <row r="712" spans="9:26" x14ac:dyDescent="0.25">
      <c r="I712">
        <v>705</v>
      </c>
      <c r="J712" s="18">
        <f t="shared" si="41"/>
        <v>115.1499999999982</v>
      </c>
      <c r="K712">
        <v>0</v>
      </c>
      <c r="L712">
        <f t="shared" ref="L712:L775" si="44">K712*(1+$L$5)</f>
        <v>0</v>
      </c>
      <c r="Y712">
        <f t="shared" si="42"/>
        <v>2.1399007241461295E-3</v>
      </c>
      <c r="Z712">
        <f t="shared" si="43"/>
        <v>2.1399007241461295E-3</v>
      </c>
    </row>
    <row r="713" spans="9:26" x14ac:dyDescent="0.25">
      <c r="I713">
        <v>706</v>
      </c>
      <c r="J713" s="18">
        <f t="shared" ref="J713:J776" si="45">J712+0.5/150*49</f>
        <v>115.31333333333153</v>
      </c>
      <c r="K713">
        <v>0</v>
      </c>
      <c r="L713">
        <f t="shared" si="44"/>
        <v>0</v>
      </c>
      <c r="Y713">
        <f t="shared" ref="Y713:Y776" si="46">((K713/$T$13)^2)*(1-EXP(-(J713-J712)/$T$20)) + Y712*EXP(-(J713-J712)/$T$20)</f>
        <v>2.1274543072648203E-3</v>
      </c>
      <c r="Z713">
        <f t="shared" ref="Z713:Z776" si="47">((L713/$T$13)^2)*(1-EXP(-(J713-J712)/$T$20)) + Y712*EXP(-(J713-J712)/$T$20)</f>
        <v>2.1274543072648203E-3</v>
      </c>
    </row>
    <row r="714" spans="9:26" x14ac:dyDescent="0.25">
      <c r="I714">
        <v>707</v>
      </c>
      <c r="J714" s="18">
        <f t="shared" si="45"/>
        <v>115.47666666666485</v>
      </c>
      <c r="K714">
        <v>0</v>
      </c>
      <c r="L714">
        <f t="shared" si="44"/>
        <v>0</v>
      </c>
      <c r="Y714">
        <f t="shared" si="46"/>
        <v>2.1150802831311913E-3</v>
      </c>
      <c r="Z714">
        <f t="shared" si="47"/>
        <v>2.1150802831311913E-3</v>
      </c>
    </row>
    <row r="715" spans="9:26" x14ac:dyDescent="0.25">
      <c r="I715">
        <v>708</v>
      </c>
      <c r="J715" s="18">
        <f t="shared" si="45"/>
        <v>115.63999999999818</v>
      </c>
      <c r="K715">
        <v>0</v>
      </c>
      <c r="L715">
        <f t="shared" si="44"/>
        <v>0</v>
      </c>
      <c r="Y715">
        <f t="shared" si="46"/>
        <v>2.1027782306835049E-3</v>
      </c>
      <c r="Z715">
        <f t="shared" si="47"/>
        <v>2.1027782306835049E-3</v>
      </c>
    </row>
    <row r="716" spans="9:26" x14ac:dyDescent="0.25">
      <c r="I716">
        <v>709</v>
      </c>
      <c r="J716" s="18">
        <f t="shared" si="45"/>
        <v>115.80333333333151</v>
      </c>
      <c r="K716">
        <v>0</v>
      </c>
      <c r="L716">
        <f t="shared" si="44"/>
        <v>0</v>
      </c>
      <c r="Y716">
        <f t="shared" si="46"/>
        <v>2.090547731309067E-3</v>
      </c>
      <c r="Z716">
        <f t="shared" si="47"/>
        <v>2.090547731309067E-3</v>
      </c>
    </row>
    <row r="717" spans="9:26" x14ac:dyDescent="0.25">
      <c r="I717">
        <v>710</v>
      </c>
      <c r="J717" s="18">
        <f t="shared" si="45"/>
        <v>115.96666666666484</v>
      </c>
      <c r="K717">
        <v>0</v>
      </c>
      <c r="L717">
        <f t="shared" si="44"/>
        <v>0</v>
      </c>
      <c r="Y717">
        <f t="shared" si="46"/>
        <v>2.0783883688299826E-3</v>
      </c>
      <c r="Z717">
        <f t="shared" si="47"/>
        <v>2.0783883688299826E-3</v>
      </c>
    </row>
    <row r="718" spans="9:26" x14ac:dyDescent="0.25">
      <c r="I718">
        <v>711</v>
      </c>
      <c r="J718" s="18">
        <f t="shared" si="45"/>
        <v>116.12999999999816</v>
      </c>
      <c r="K718">
        <v>0</v>
      </c>
      <c r="L718">
        <f t="shared" si="44"/>
        <v>0</v>
      </c>
      <c r="Y718">
        <f t="shared" si="46"/>
        <v>2.0662997294889946E-3</v>
      </c>
      <c r="Z718">
        <f t="shared" si="47"/>
        <v>2.0662997294889946E-3</v>
      </c>
    </row>
    <row r="719" spans="9:26" x14ac:dyDescent="0.25">
      <c r="I719">
        <v>712</v>
      </c>
      <c r="J719" s="18">
        <f t="shared" si="45"/>
        <v>116.29333333333149</v>
      </c>
      <c r="K719">
        <v>0</v>
      </c>
      <c r="L719">
        <f t="shared" si="44"/>
        <v>0</v>
      </c>
      <c r="Y719">
        <f t="shared" si="46"/>
        <v>2.0542814019354027E-3</v>
      </c>
      <c r="Z719">
        <f t="shared" si="47"/>
        <v>2.0542814019354027E-3</v>
      </c>
    </row>
    <row r="720" spans="9:26" x14ac:dyDescent="0.25">
      <c r="I720">
        <v>713</v>
      </c>
      <c r="J720" s="18">
        <f t="shared" si="45"/>
        <v>116.45666666666482</v>
      </c>
      <c r="K720">
        <v>0</v>
      </c>
      <c r="L720">
        <f t="shared" si="44"/>
        <v>0</v>
      </c>
      <c r="Y720">
        <f t="shared" si="46"/>
        <v>2.0423329772110686E-3</v>
      </c>
      <c r="Z720">
        <f t="shared" si="47"/>
        <v>2.0423329772110686E-3</v>
      </c>
    </row>
    <row r="721" spans="9:26" x14ac:dyDescent="0.25">
      <c r="I721">
        <v>714</v>
      </c>
      <c r="J721" s="18">
        <f t="shared" si="45"/>
        <v>116.61999999999814</v>
      </c>
      <c r="K721">
        <v>0</v>
      </c>
      <c r="L721">
        <f t="shared" si="44"/>
        <v>0</v>
      </c>
      <c r="Y721">
        <f t="shared" si="46"/>
        <v>2.030454048736498E-3</v>
      </c>
      <c r="Z721">
        <f t="shared" si="47"/>
        <v>2.030454048736498E-3</v>
      </c>
    </row>
    <row r="722" spans="9:26" x14ac:dyDescent="0.25">
      <c r="I722">
        <v>715</v>
      </c>
      <c r="J722" s="18">
        <f t="shared" si="45"/>
        <v>116.78333333333147</v>
      </c>
      <c r="K722">
        <v>0</v>
      </c>
      <c r="L722">
        <f t="shared" si="44"/>
        <v>0</v>
      </c>
      <c r="Y722">
        <f t="shared" si="46"/>
        <v>2.0186442122970059E-3</v>
      </c>
      <c r="Z722">
        <f t="shared" si="47"/>
        <v>2.0186442122970059E-3</v>
      </c>
    </row>
    <row r="723" spans="9:26" x14ac:dyDescent="0.25">
      <c r="I723">
        <v>716</v>
      </c>
      <c r="J723" s="18">
        <f t="shared" si="45"/>
        <v>116.9466666666648</v>
      </c>
      <c r="K723">
        <v>0</v>
      </c>
      <c r="L723">
        <f t="shared" si="44"/>
        <v>0</v>
      </c>
      <c r="Y723">
        <f t="shared" si="46"/>
        <v>2.0069030660289631E-3</v>
      </c>
      <c r="Z723">
        <f t="shared" si="47"/>
        <v>2.0069030660289631E-3</v>
      </c>
    </row>
    <row r="724" spans="9:26" x14ac:dyDescent="0.25">
      <c r="I724">
        <v>717</v>
      </c>
      <c r="J724" s="18">
        <f t="shared" si="45"/>
        <v>117.10999999999812</v>
      </c>
      <c r="K724">
        <v>0</v>
      </c>
      <c r="L724">
        <f t="shared" si="44"/>
        <v>0</v>
      </c>
      <c r="Y724">
        <f t="shared" si="46"/>
        <v>1.9952302104061207E-3</v>
      </c>
      <c r="Z724">
        <f t="shared" si="47"/>
        <v>1.9952302104061207E-3</v>
      </c>
    </row>
    <row r="725" spans="9:26" x14ac:dyDescent="0.25">
      <c r="I725">
        <v>718</v>
      </c>
      <c r="J725" s="18">
        <f t="shared" si="45"/>
        <v>117.27333333333145</v>
      </c>
      <c r="K725">
        <v>0</v>
      </c>
      <c r="L725">
        <f t="shared" si="44"/>
        <v>0</v>
      </c>
      <c r="Y725">
        <f t="shared" si="46"/>
        <v>1.983625248226015E-3</v>
      </c>
      <c r="Z725">
        <f t="shared" si="47"/>
        <v>1.983625248226015E-3</v>
      </c>
    </row>
    <row r="726" spans="9:26" x14ac:dyDescent="0.25">
      <c r="I726">
        <v>719</v>
      </c>
      <c r="J726" s="18">
        <f t="shared" si="45"/>
        <v>117.43666666666478</v>
      </c>
      <c r="K726">
        <v>0</v>
      </c>
      <c r="L726">
        <f t="shared" si="44"/>
        <v>0</v>
      </c>
      <c r="Y726">
        <f t="shared" si="46"/>
        <v>1.972087784596452E-3</v>
      </c>
      <c r="Z726">
        <f t="shared" si="47"/>
        <v>1.972087784596452E-3</v>
      </c>
    </row>
    <row r="727" spans="9:26" x14ac:dyDescent="0.25">
      <c r="I727">
        <v>720</v>
      </c>
      <c r="J727" s="18">
        <f t="shared" si="45"/>
        <v>117.5999999999981</v>
      </c>
      <c r="K727">
        <v>0</v>
      </c>
      <c r="L727">
        <f t="shared" si="44"/>
        <v>0</v>
      </c>
      <c r="Y727">
        <f t="shared" si="46"/>
        <v>1.9606174269220702E-3</v>
      </c>
      <c r="Z727">
        <f t="shared" si="47"/>
        <v>1.9606174269220702E-3</v>
      </c>
    </row>
    <row r="728" spans="9:26" x14ac:dyDescent="0.25">
      <c r="I728">
        <v>721</v>
      </c>
      <c r="J728" s="18">
        <f t="shared" si="45"/>
        <v>117.76333333333143</v>
      </c>
      <c r="K728">
        <v>0</v>
      </c>
      <c r="L728">
        <f t="shared" si="44"/>
        <v>0</v>
      </c>
      <c r="Y728">
        <f t="shared" si="46"/>
        <v>1.9492137848909808E-3</v>
      </c>
      <c r="Z728">
        <f t="shared" si="47"/>
        <v>1.9492137848909808E-3</v>
      </c>
    </row>
    <row r="729" spans="9:26" x14ac:dyDescent="0.25">
      <c r="I729">
        <v>722</v>
      </c>
      <c r="J729" s="18">
        <f t="shared" si="45"/>
        <v>117.92666666666476</v>
      </c>
      <c r="K729">
        <v>0</v>
      </c>
      <c r="L729">
        <f t="shared" si="44"/>
        <v>0</v>
      </c>
      <c r="Y729">
        <f t="shared" si="46"/>
        <v>1.9378764704614864E-3</v>
      </c>
      <c r="Z729">
        <f t="shared" si="47"/>
        <v>1.9378764704614864E-3</v>
      </c>
    </row>
    <row r="730" spans="9:26" x14ac:dyDescent="0.25">
      <c r="I730">
        <v>723</v>
      </c>
      <c r="J730" s="18">
        <f t="shared" si="45"/>
        <v>118.08999999999808</v>
      </c>
      <c r="K730">
        <v>0</v>
      </c>
      <c r="L730">
        <f t="shared" si="44"/>
        <v>0</v>
      </c>
      <c r="Y730">
        <f t="shared" si="46"/>
        <v>1.9266050978488771E-3</v>
      </c>
      <c r="Z730">
        <f t="shared" si="47"/>
        <v>1.9266050978488771E-3</v>
      </c>
    </row>
    <row r="731" spans="9:26" x14ac:dyDescent="0.25">
      <c r="I731">
        <v>724</v>
      </c>
      <c r="J731" s="18">
        <f t="shared" si="45"/>
        <v>118.25333333333141</v>
      </c>
      <c r="K731">
        <v>0</v>
      </c>
      <c r="L731">
        <f t="shared" si="44"/>
        <v>0</v>
      </c>
      <c r="Y731">
        <f t="shared" si="46"/>
        <v>1.9153992835123027E-3</v>
      </c>
      <c r="Z731">
        <f t="shared" si="47"/>
        <v>1.9153992835123027E-3</v>
      </c>
    </row>
    <row r="732" spans="9:26" x14ac:dyDescent="0.25">
      <c r="I732">
        <v>725</v>
      </c>
      <c r="J732" s="18">
        <f t="shared" si="45"/>
        <v>118.41666666666474</v>
      </c>
      <c r="K732">
        <v>0</v>
      </c>
      <c r="L732">
        <f t="shared" si="44"/>
        <v>0</v>
      </c>
      <c r="Y732">
        <f t="shared" si="46"/>
        <v>1.9042586461417222E-3</v>
      </c>
      <c r="Z732">
        <f t="shared" si="47"/>
        <v>1.9042586461417222E-3</v>
      </c>
    </row>
    <row r="733" spans="9:26" x14ac:dyDescent="0.25">
      <c r="I733">
        <v>726</v>
      </c>
      <c r="J733" s="18">
        <f t="shared" si="45"/>
        <v>118.57999999999807</v>
      </c>
      <c r="K733">
        <v>0</v>
      </c>
      <c r="L733">
        <f t="shared" si="44"/>
        <v>0</v>
      </c>
      <c r="Y733">
        <f t="shared" si="46"/>
        <v>1.8931828066449275E-3</v>
      </c>
      <c r="Z733">
        <f t="shared" si="47"/>
        <v>1.8931828066449275E-3</v>
      </c>
    </row>
    <row r="734" spans="9:26" x14ac:dyDescent="0.25">
      <c r="I734">
        <v>727</v>
      </c>
      <c r="J734" s="18">
        <f t="shared" si="45"/>
        <v>118.74333333333139</v>
      </c>
      <c r="K734">
        <v>0</v>
      </c>
      <c r="L734">
        <f t="shared" si="44"/>
        <v>0</v>
      </c>
      <c r="Y734">
        <f t="shared" si="46"/>
        <v>1.8821713881346451E-3</v>
      </c>
      <c r="Z734">
        <f t="shared" si="47"/>
        <v>1.8821713881346451E-3</v>
      </c>
    </row>
    <row r="735" spans="9:26" x14ac:dyDescent="0.25">
      <c r="I735">
        <v>728</v>
      </c>
      <c r="J735" s="18">
        <f t="shared" si="45"/>
        <v>118.90666666666472</v>
      </c>
      <c r="K735">
        <v>0</v>
      </c>
      <c r="L735">
        <f t="shared" si="44"/>
        <v>0</v>
      </c>
      <c r="Y735">
        <f t="shared" si="46"/>
        <v>1.8712240159157103E-3</v>
      </c>
      <c r="Z735">
        <f t="shared" si="47"/>
        <v>1.8712240159157103E-3</v>
      </c>
    </row>
    <row r="736" spans="9:26" x14ac:dyDescent="0.25">
      <c r="I736">
        <v>729</v>
      </c>
      <c r="J736" s="18">
        <f t="shared" si="45"/>
        <v>119.06999999999805</v>
      </c>
      <c r="K736">
        <v>0</v>
      </c>
      <c r="L736">
        <f t="shared" si="44"/>
        <v>0</v>
      </c>
      <c r="Y736">
        <f t="shared" si="46"/>
        <v>1.8603403174723176E-3</v>
      </c>
      <c r="Z736">
        <f t="shared" si="47"/>
        <v>1.8603403174723176E-3</v>
      </c>
    </row>
    <row r="737" spans="9:26" x14ac:dyDescent="0.25">
      <c r="I737">
        <v>730</v>
      </c>
      <c r="J737" s="18">
        <f t="shared" si="45"/>
        <v>119.23333333333137</v>
      </c>
      <c r="K737">
        <v>0</v>
      </c>
      <c r="L737">
        <f t="shared" si="44"/>
        <v>0</v>
      </c>
      <c r="Y737">
        <f t="shared" si="46"/>
        <v>1.8495199224553447E-3</v>
      </c>
      <c r="Z737">
        <f t="shared" si="47"/>
        <v>1.8495199224553447E-3</v>
      </c>
    </row>
    <row r="738" spans="9:26" x14ac:dyDescent="0.25">
      <c r="I738">
        <v>731</v>
      </c>
      <c r="J738" s="18">
        <f t="shared" si="45"/>
        <v>119.3966666666647</v>
      </c>
      <c r="K738">
        <v>0</v>
      </c>
      <c r="L738">
        <f t="shared" si="44"/>
        <v>0</v>
      </c>
      <c r="Y738">
        <f t="shared" si="46"/>
        <v>1.8387624626697507E-3</v>
      </c>
      <c r="Z738">
        <f t="shared" si="47"/>
        <v>1.8387624626697507E-3</v>
      </c>
    </row>
    <row r="739" spans="9:26" x14ac:dyDescent="0.25">
      <c r="I739">
        <v>732</v>
      </c>
      <c r="J739" s="18">
        <f t="shared" si="45"/>
        <v>119.55999999999803</v>
      </c>
      <c r="K739">
        <v>0</v>
      </c>
      <c r="L739">
        <f t="shared" si="44"/>
        <v>0</v>
      </c>
      <c r="Y739">
        <f t="shared" si="46"/>
        <v>1.8280675720620462E-3</v>
      </c>
      <c r="Z739">
        <f t="shared" si="47"/>
        <v>1.8280675720620462E-3</v>
      </c>
    </row>
    <row r="740" spans="9:26" x14ac:dyDescent="0.25">
      <c r="I740">
        <v>733</v>
      </c>
      <c r="J740" s="18">
        <f t="shared" si="45"/>
        <v>119.72333333333135</v>
      </c>
      <c r="K740">
        <v>0</v>
      </c>
      <c r="L740">
        <f t="shared" si="44"/>
        <v>0</v>
      </c>
      <c r="Y740">
        <f t="shared" si="46"/>
        <v>1.8174348867078386E-3</v>
      </c>
      <c r="Z740">
        <f t="shared" si="47"/>
        <v>1.8174348867078386E-3</v>
      </c>
    </row>
    <row r="741" spans="9:26" x14ac:dyDescent="0.25">
      <c r="I741">
        <v>734</v>
      </c>
      <c r="J741" s="18">
        <f t="shared" si="45"/>
        <v>119.88666666666468</v>
      </c>
      <c r="K741">
        <v>0</v>
      </c>
      <c r="L741">
        <f t="shared" si="44"/>
        <v>0</v>
      </c>
      <c r="Y741">
        <f t="shared" si="46"/>
        <v>1.8068640447994474E-3</v>
      </c>
      <c r="Z741">
        <f t="shared" si="47"/>
        <v>1.8068640447994474E-3</v>
      </c>
    </row>
    <row r="742" spans="9:26" x14ac:dyDescent="0.25">
      <c r="I742">
        <v>735</v>
      </c>
      <c r="J742" s="18">
        <f t="shared" si="45"/>
        <v>120.04999999999801</v>
      </c>
      <c r="K742">
        <v>0</v>
      </c>
      <c r="L742">
        <f t="shared" si="44"/>
        <v>0</v>
      </c>
      <c r="Y742">
        <f t="shared" si="46"/>
        <v>1.7963546866335933E-3</v>
      </c>
      <c r="Z742">
        <f t="shared" si="47"/>
        <v>1.7963546866335933E-3</v>
      </c>
    </row>
    <row r="743" spans="9:26" x14ac:dyDescent="0.25">
      <c r="I743">
        <v>736</v>
      </c>
      <c r="J743" s="18">
        <f t="shared" si="45"/>
        <v>120.21333333333133</v>
      </c>
      <c r="K743">
        <v>0</v>
      </c>
      <c r="L743">
        <f t="shared" si="44"/>
        <v>0</v>
      </c>
      <c r="Y743">
        <f t="shared" si="46"/>
        <v>1.7859064545991579E-3</v>
      </c>
      <c r="Z743">
        <f t="shared" si="47"/>
        <v>1.7859064545991579E-3</v>
      </c>
    </row>
    <row r="744" spans="9:26" x14ac:dyDescent="0.25">
      <c r="I744">
        <v>737</v>
      </c>
      <c r="J744" s="18">
        <f t="shared" si="45"/>
        <v>120.37666666666466</v>
      </c>
      <c r="K744">
        <v>0</v>
      </c>
      <c r="L744">
        <f t="shared" si="44"/>
        <v>0</v>
      </c>
      <c r="Y744">
        <f t="shared" si="46"/>
        <v>1.7755189931650153E-3</v>
      </c>
      <c r="Z744">
        <f t="shared" si="47"/>
        <v>1.7755189931650153E-3</v>
      </c>
    </row>
    <row r="745" spans="9:26" x14ac:dyDescent="0.25">
      <c r="I745">
        <v>738</v>
      </c>
      <c r="J745" s="18">
        <f t="shared" si="45"/>
        <v>120.53999999999799</v>
      </c>
      <c r="K745">
        <v>0</v>
      </c>
      <c r="L745">
        <f t="shared" si="44"/>
        <v>0</v>
      </c>
      <c r="Y745">
        <f t="shared" si="46"/>
        <v>1.7651919488679338E-3</v>
      </c>
      <c r="Z745">
        <f t="shared" si="47"/>
        <v>1.7651919488679338E-3</v>
      </c>
    </row>
    <row r="746" spans="9:26" x14ac:dyDescent="0.25">
      <c r="I746">
        <v>739</v>
      </c>
      <c r="J746" s="18">
        <f t="shared" si="45"/>
        <v>120.70333333333132</v>
      </c>
      <c r="K746">
        <v>0</v>
      </c>
      <c r="L746">
        <f t="shared" si="44"/>
        <v>0</v>
      </c>
      <c r="Y746">
        <f t="shared" si="46"/>
        <v>1.7549249703005484E-3</v>
      </c>
      <c r="Z746">
        <f t="shared" si="47"/>
        <v>1.7549249703005484E-3</v>
      </c>
    </row>
    <row r="747" spans="9:26" x14ac:dyDescent="0.25">
      <c r="I747">
        <v>740</v>
      </c>
      <c r="J747" s="18">
        <f t="shared" si="45"/>
        <v>120.86666666666464</v>
      </c>
      <c r="K747">
        <v>0</v>
      </c>
      <c r="L747">
        <f t="shared" si="44"/>
        <v>0</v>
      </c>
      <c r="Y747">
        <f t="shared" si="46"/>
        <v>1.7447177080994033E-3</v>
      </c>
      <c r="Z747">
        <f t="shared" si="47"/>
        <v>1.7447177080994033E-3</v>
      </c>
    </row>
    <row r="748" spans="9:26" x14ac:dyDescent="0.25">
      <c r="I748">
        <v>741</v>
      </c>
      <c r="J748" s="18">
        <f t="shared" si="45"/>
        <v>121.02999999999797</v>
      </c>
      <c r="K748">
        <v>0</v>
      </c>
      <c r="L748">
        <f t="shared" si="44"/>
        <v>0</v>
      </c>
      <c r="Y748">
        <f t="shared" si="46"/>
        <v>1.734569814933064E-3</v>
      </c>
      <c r="Z748">
        <f t="shared" si="47"/>
        <v>1.734569814933064E-3</v>
      </c>
    </row>
    <row r="749" spans="9:26" x14ac:dyDescent="0.25">
      <c r="I749">
        <v>742</v>
      </c>
      <c r="J749" s="18">
        <f t="shared" si="45"/>
        <v>121.1933333333313</v>
      </c>
      <c r="K749">
        <v>0</v>
      </c>
      <c r="L749">
        <f t="shared" si="44"/>
        <v>0</v>
      </c>
      <c r="Y749">
        <f t="shared" si="46"/>
        <v>1.7244809454902974E-3</v>
      </c>
      <c r="Z749">
        <f t="shared" si="47"/>
        <v>1.7244809454902974E-3</v>
      </c>
    </row>
    <row r="750" spans="9:26" x14ac:dyDescent="0.25">
      <c r="I750">
        <v>743</v>
      </c>
      <c r="J750" s="18">
        <f t="shared" si="45"/>
        <v>121.35666666666462</v>
      </c>
      <c r="K750">
        <v>0</v>
      </c>
      <c r="L750">
        <f t="shared" si="44"/>
        <v>0</v>
      </c>
      <c r="Y750">
        <f t="shared" si="46"/>
        <v>1.7144507564683226E-3</v>
      </c>
      <c r="Z750">
        <f t="shared" si="47"/>
        <v>1.7144507564683226E-3</v>
      </c>
    </row>
    <row r="751" spans="9:26" x14ac:dyDescent="0.25">
      <c r="I751">
        <v>744</v>
      </c>
      <c r="J751" s="18">
        <f t="shared" si="45"/>
        <v>121.51999999999795</v>
      </c>
      <c r="K751">
        <v>0</v>
      </c>
      <c r="L751">
        <f t="shared" si="44"/>
        <v>0</v>
      </c>
      <c r="Y751">
        <f t="shared" si="46"/>
        <v>1.7044789065611288E-3</v>
      </c>
      <c r="Z751">
        <f t="shared" si="47"/>
        <v>1.7044789065611288E-3</v>
      </c>
    </row>
    <row r="752" spans="9:26" x14ac:dyDescent="0.25">
      <c r="I752">
        <v>745</v>
      </c>
      <c r="J752" s="18">
        <f t="shared" si="45"/>
        <v>121.68333333333128</v>
      </c>
      <c r="K752">
        <v>0</v>
      </c>
      <c r="L752">
        <f t="shared" si="44"/>
        <v>0</v>
      </c>
      <c r="Y752">
        <f t="shared" si="46"/>
        <v>1.6945650564478612E-3</v>
      </c>
      <c r="Z752">
        <f t="shared" si="47"/>
        <v>1.6945650564478612E-3</v>
      </c>
    </row>
    <row r="753" spans="9:26" x14ac:dyDescent="0.25">
      <c r="I753">
        <v>746</v>
      </c>
      <c r="J753" s="18">
        <f t="shared" si="45"/>
        <v>121.8466666666646</v>
      </c>
      <c r="K753">
        <v>0</v>
      </c>
      <c r="L753">
        <f t="shared" si="44"/>
        <v>0</v>
      </c>
      <c r="Y753">
        <f t="shared" si="46"/>
        <v>1.6847088687812744E-3</v>
      </c>
      <c r="Z753">
        <f t="shared" si="47"/>
        <v>1.6847088687812744E-3</v>
      </c>
    </row>
    <row r="754" spans="9:26" x14ac:dyDescent="0.25">
      <c r="I754">
        <v>747</v>
      </c>
      <c r="J754" s="18">
        <f t="shared" si="45"/>
        <v>122.00999999999793</v>
      </c>
      <c r="K754">
        <v>0</v>
      </c>
      <c r="L754">
        <f t="shared" si="44"/>
        <v>0</v>
      </c>
      <c r="Y754">
        <f t="shared" si="46"/>
        <v>1.6749100081762539E-3</v>
      </c>
      <c r="Z754">
        <f t="shared" si="47"/>
        <v>1.6749100081762539E-3</v>
      </c>
    </row>
    <row r="755" spans="9:26" x14ac:dyDescent="0.25">
      <c r="I755">
        <v>748</v>
      </c>
      <c r="J755" s="18">
        <f t="shared" si="45"/>
        <v>122.17333333333126</v>
      </c>
      <c r="K755">
        <v>0</v>
      </c>
      <c r="L755">
        <f t="shared" si="44"/>
        <v>0</v>
      </c>
      <c r="Y755">
        <f t="shared" si="46"/>
        <v>1.6651681411984029E-3</v>
      </c>
      <c r="Z755">
        <f t="shared" si="47"/>
        <v>1.6651681411984029E-3</v>
      </c>
    </row>
    <row r="756" spans="9:26" x14ac:dyDescent="0.25">
      <c r="I756">
        <v>749</v>
      </c>
      <c r="J756" s="18">
        <f t="shared" si="45"/>
        <v>122.33666666666458</v>
      </c>
      <c r="K756">
        <v>0</v>
      </c>
      <c r="L756">
        <f t="shared" si="44"/>
        <v>0</v>
      </c>
      <c r="Y756">
        <f t="shared" si="46"/>
        <v>1.655482936352697E-3</v>
      </c>
      <c r="Z756">
        <f t="shared" si="47"/>
        <v>1.655482936352697E-3</v>
      </c>
    </row>
    <row r="757" spans="9:26" x14ac:dyDescent="0.25">
      <c r="I757">
        <v>750</v>
      </c>
      <c r="J757" s="18">
        <f t="shared" si="45"/>
        <v>122.49999999999791</v>
      </c>
      <c r="K757">
        <v>0</v>
      </c>
      <c r="L757">
        <f t="shared" si="44"/>
        <v>0</v>
      </c>
      <c r="Y757">
        <f t="shared" si="46"/>
        <v>1.6458540640722033E-3</v>
      </c>
      <c r="Z757">
        <f t="shared" si="47"/>
        <v>1.6458540640722033E-3</v>
      </c>
    </row>
    <row r="758" spans="9:26" x14ac:dyDescent="0.25">
      <c r="I758">
        <v>751</v>
      </c>
      <c r="J758" s="18">
        <f t="shared" si="45"/>
        <v>122.66333333333124</v>
      </c>
      <c r="K758">
        <v>0</v>
      </c>
      <c r="L758">
        <f t="shared" si="44"/>
        <v>0</v>
      </c>
      <c r="Y758">
        <f t="shared" si="46"/>
        <v>1.6362811967068664E-3</v>
      </c>
      <c r="Z758">
        <f t="shared" si="47"/>
        <v>1.6362811967068664E-3</v>
      </c>
    </row>
    <row r="759" spans="9:26" x14ac:dyDescent="0.25">
      <c r="I759">
        <v>752</v>
      </c>
      <c r="J759" s="18">
        <f t="shared" si="45"/>
        <v>122.82666666666456</v>
      </c>
      <c r="K759">
        <v>0</v>
      </c>
      <c r="L759">
        <f t="shared" si="44"/>
        <v>0</v>
      </c>
      <c r="Y759">
        <f t="shared" si="46"/>
        <v>1.6267640085123592E-3</v>
      </c>
      <c r="Z759">
        <f t="shared" si="47"/>
        <v>1.6267640085123592E-3</v>
      </c>
    </row>
    <row r="760" spans="9:26" x14ac:dyDescent="0.25">
      <c r="I760">
        <v>753</v>
      </c>
      <c r="J760" s="18">
        <f t="shared" si="45"/>
        <v>122.98999999999789</v>
      </c>
      <c r="K760">
        <v>0</v>
      </c>
      <c r="L760">
        <f t="shared" si="44"/>
        <v>0</v>
      </c>
      <c r="Y760">
        <f t="shared" si="46"/>
        <v>1.6173021756389985E-3</v>
      </c>
      <c r="Z760">
        <f t="shared" si="47"/>
        <v>1.6173021756389985E-3</v>
      </c>
    </row>
    <row r="761" spans="9:26" x14ac:dyDescent="0.25">
      <c r="I761">
        <v>754</v>
      </c>
      <c r="J761" s="18">
        <f t="shared" si="45"/>
        <v>123.15333333333122</v>
      </c>
      <c r="K761">
        <v>0</v>
      </c>
      <c r="L761">
        <f t="shared" si="44"/>
        <v>0</v>
      </c>
      <c r="Y761">
        <f t="shared" si="46"/>
        <v>1.6078953761207249E-3</v>
      </c>
      <c r="Z761">
        <f t="shared" si="47"/>
        <v>1.6078953761207249E-3</v>
      </c>
    </row>
    <row r="762" spans="9:26" x14ac:dyDescent="0.25">
      <c r="I762">
        <v>755</v>
      </c>
      <c r="J762" s="18">
        <f t="shared" si="45"/>
        <v>123.31666666666455</v>
      </c>
      <c r="K762">
        <v>0</v>
      </c>
      <c r="L762">
        <f t="shared" si="44"/>
        <v>0</v>
      </c>
      <c r="Y762">
        <f t="shared" si="46"/>
        <v>1.5985432898641472E-3</v>
      </c>
      <c r="Z762">
        <f t="shared" si="47"/>
        <v>1.5985432898641472E-3</v>
      </c>
    </row>
    <row r="763" spans="9:26" x14ac:dyDescent="0.25">
      <c r="I763">
        <v>756</v>
      </c>
      <c r="J763" s="18">
        <f t="shared" si="45"/>
        <v>123.47999999999787</v>
      </c>
      <c r="K763">
        <v>0</v>
      </c>
      <c r="L763">
        <f t="shared" si="44"/>
        <v>0</v>
      </c>
      <c r="Y763">
        <f t="shared" si="46"/>
        <v>1.5892455986376501E-3</v>
      </c>
      <c r="Z763">
        <f t="shared" si="47"/>
        <v>1.5892455986376501E-3</v>
      </c>
    </row>
    <row r="764" spans="9:26" x14ac:dyDescent="0.25">
      <c r="I764">
        <v>757</v>
      </c>
      <c r="J764" s="18">
        <f t="shared" si="45"/>
        <v>123.6433333333312</v>
      </c>
      <c r="K764">
        <v>0</v>
      </c>
      <c r="L764">
        <f t="shared" si="44"/>
        <v>0</v>
      </c>
      <c r="Y764">
        <f t="shared" si="46"/>
        <v>1.5800019860605654E-3</v>
      </c>
      <c r="Z764">
        <f t="shared" si="47"/>
        <v>1.5800019860605654E-3</v>
      </c>
    </row>
    <row r="765" spans="9:26" x14ac:dyDescent="0.25">
      <c r="I765">
        <v>758</v>
      </c>
      <c r="J765" s="18">
        <f t="shared" si="45"/>
        <v>123.80666666666453</v>
      </c>
      <c r="K765">
        <v>0</v>
      </c>
      <c r="L765">
        <f t="shared" si="44"/>
        <v>0</v>
      </c>
      <c r="Y765">
        <f t="shared" si="46"/>
        <v>1.5708121375924066E-3</v>
      </c>
      <c r="Z765">
        <f t="shared" si="47"/>
        <v>1.5708121375924066E-3</v>
      </c>
    </row>
    <row r="766" spans="9:26" x14ac:dyDescent="0.25">
      <c r="I766">
        <v>759</v>
      </c>
      <c r="J766" s="18">
        <f t="shared" si="45"/>
        <v>123.96999999999785</v>
      </c>
      <c r="K766">
        <v>0</v>
      </c>
      <c r="L766">
        <f t="shared" si="44"/>
        <v>0</v>
      </c>
      <c r="Y766">
        <f t="shared" si="46"/>
        <v>1.5616757405221657E-3</v>
      </c>
      <c r="Z766">
        <f t="shared" si="47"/>
        <v>1.5616757405221657E-3</v>
      </c>
    </row>
    <row r="767" spans="9:26" x14ac:dyDescent="0.25">
      <c r="I767">
        <v>760</v>
      </c>
      <c r="J767" s="18">
        <f t="shared" si="45"/>
        <v>124.13333333333118</v>
      </c>
      <c r="K767">
        <v>0</v>
      </c>
      <c r="L767">
        <f t="shared" si="44"/>
        <v>0</v>
      </c>
      <c r="Y767">
        <f t="shared" si="46"/>
        <v>1.5525924839576717E-3</v>
      </c>
      <c r="Z767">
        <f t="shared" si="47"/>
        <v>1.5525924839576717E-3</v>
      </c>
    </row>
    <row r="768" spans="9:26" x14ac:dyDescent="0.25">
      <c r="I768">
        <v>761</v>
      </c>
      <c r="J768" s="18">
        <f t="shared" si="45"/>
        <v>124.29666666666451</v>
      </c>
      <c r="K768">
        <v>0</v>
      </c>
      <c r="L768">
        <f t="shared" si="44"/>
        <v>0</v>
      </c>
      <c r="Y768">
        <f t="shared" si="46"/>
        <v>1.5435620588150122E-3</v>
      </c>
      <c r="Z768">
        <f t="shared" si="47"/>
        <v>1.5435620588150122E-3</v>
      </c>
    </row>
    <row r="769" spans="9:26" x14ac:dyDescent="0.25">
      <c r="I769">
        <v>762</v>
      </c>
      <c r="J769" s="18">
        <f t="shared" si="45"/>
        <v>124.45999999999783</v>
      </c>
      <c r="K769">
        <v>0</v>
      </c>
      <c r="L769">
        <f t="shared" si="44"/>
        <v>0</v>
      </c>
      <c r="Y769">
        <f t="shared" si="46"/>
        <v>1.5345841578080161E-3</v>
      </c>
      <c r="Z769">
        <f t="shared" si="47"/>
        <v>1.5345841578080161E-3</v>
      </c>
    </row>
    <row r="770" spans="9:26" x14ac:dyDescent="0.25">
      <c r="I770">
        <v>763</v>
      </c>
      <c r="J770" s="18">
        <f t="shared" si="45"/>
        <v>124.62333333333116</v>
      </c>
      <c r="K770">
        <v>0</v>
      </c>
      <c r="L770">
        <f t="shared" si="44"/>
        <v>0</v>
      </c>
      <c r="Y770">
        <f t="shared" si="46"/>
        <v>1.5256584754377966E-3</v>
      </c>
      <c r="Z770">
        <f t="shared" si="47"/>
        <v>1.5256584754377966E-3</v>
      </c>
    </row>
    <row r="771" spans="9:26" x14ac:dyDescent="0.25">
      <c r="I771">
        <v>764</v>
      </c>
      <c r="J771" s="18">
        <f t="shared" si="45"/>
        <v>124.78666666666449</v>
      </c>
      <c r="K771">
        <v>0</v>
      </c>
      <c r="L771">
        <f t="shared" si="44"/>
        <v>0</v>
      </c>
      <c r="Y771">
        <f t="shared" si="46"/>
        <v>1.5167847079823563E-3</v>
      </c>
      <c r="Z771">
        <f t="shared" si="47"/>
        <v>1.5167847079823563E-3</v>
      </c>
    </row>
    <row r="772" spans="9:26" x14ac:dyDescent="0.25">
      <c r="I772">
        <v>765</v>
      </c>
      <c r="J772" s="18">
        <f t="shared" si="45"/>
        <v>124.94999999999781</v>
      </c>
      <c r="K772">
        <v>0</v>
      </c>
      <c r="L772">
        <f t="shared" si="44"/>
        <v>0</v>
      </c>
      <c r="Y772">
        <f t="shared" si="46"/>
        <v>1.5079625534862519E-3</v>
      </c>
      <c r="Z772">
        <f t="shared" si="47"/>
        <v>1.5079625534862519E-3</v>
      </c>
    </row>
    <row r="773" spans="9:26" x14ac:dyDescent="0.25">
      <c r="I773">
        <v>766</v>
      </c>
      <c r="J773" s="18">
        <f t="shared" si="45"/>
        <v>125.11333333333114</v>
      </c>
      <c r="K773">
        <v>0</v>
      </c>
      <c r="L773">
        <f t="shared" si="44"/>
        <v>0</v>
      </c>
      <c r="Y773">
        <f t="shared" si="46"/>
        <v>1.4991917117503193E-3</v>
      </c>
      <c r="Z773">
        <f t="shared" si="47"/>
        <v>1.4991917117503193E-3</v>
      </c>
    </row>
    <row r="774" spans="9:26" x14ac:dyDescent="0.25">
      <c r="I774">
        <v>767</v>
      </c>
      <c r="J774" s="18">
        <f t="shared" si="45"/>
        <v>125.27666666666447</v>
      </c>
      <c r="K774">
        <v>0</v>
      </c>
      <c r="L774">
        <f t="shared" si="44"/>
        <v>0</v>
      </c>
      <c r="Y774">
        <f t="shared" si="46"/>
        <v>1.4904718843214589E-3</v>
      </c>
      <c r="Z774">
        <f t="shared" si="47"/>
        <v>1.4904718843214589E-3</v>
      </c>
    </row>
    <row r="775" spans="9:26" x14ac:dyDescent="0.25">
      <c r="I775">
        <v>768</v>
      </c>
      <c r="J775" s="18">
        <f t="shared" si="45"/>
        <v>125.4399999999978</v>
      </c>
      <c r="K775">
        <v>0</v>
      </c>
      <c r="L775">
        <f t="shared" si="44"/>
        <v>0</v>
      </c>
      <c r="Y775">
        <f t="shared" si="46"/>
        <v>1.4818027744824792E-3</v>
      </c>
      <c r="Z775">
        <f t="shared" si="47"/>
        <v>1.4818027744824792E-3</v>
      </c>
    </row>
    <row r="776" spans="9:26" x14ac:dyDescent="0.25">
      <c r="I776">
        <v>769</v>
      </c>
      <c r="J776" s="18">
        <f t="shared" si="45"/>
        <v>125.60333333333112</v>
      </c>
      <c r="K776">
        <v>0</v>
      </c>
      <c r="L776">
        <f t="shared" ref="L776:L839" si="48">K776*(1+$L$5)</f>
        <v>0</v>
      </c>
      <c r="Y776">
        <f t="shared" si="46"/>
        <v>1.4731840872420005E-3</v>
      </c>
      <c r="Z776">
        <f t="shared" si="47"/>
        <v>1.4731840872420005E-3</v>
      </c>
    </row>
    <row r="777" spans="9:26" x14ac:dyDescent="0.25">
      <c r="I777">
        <v>770</v>
      </c>
      <c r="J777" s="18">
        <f t="shared" ref="J777:J840" si="49">J776+0.5/150*49</f>
        <v>125.76666666666445</v>
      </c>
      <c r="K777">
        <v>0</v>
      </c>
      <c r="L777">
        <f t="shared" si="48"/>
        <v>0</v>
      </c>
      <c r="Y777">
        <f t="shared" ref="Y777:Y840" si="50">((K777/$T$13)^2)*(1-EXP(-(J777-J776)/$T$20)) + Y776*EXP(-(J777-J776)/$T$20)</f>
        <v>1.464615529324417E-3</v>
      </c>
      <c r="Z777">
        <f t="shared" ref="Z777:Z840" si="51">((L777/$T$13)^2)*(1-EXP(-(J777-J776)/$T$20)) + Y776*EXP(-(J777-J776)/$T$20)</f>
        <v>1.464615529324417E-3</v>
      </c>
    </row>
    <row r="778" spans="9:26" x14ac:dyDescent="0.25">
      <c r="I778">
        <v>771</v>
      </c>
      <c r="J778" s="18">
        <f t="shared" si="49"/>
        <v>125.92999999999778</v>
      </c>
      <c r="K778">
        <v>0</v>
      </c>
      <c r="L778">
        <f t="shared" si="48"/>
        <v>0</v>
      </c>
      <c r="Y778">
        <f t="shared" si="50"/>
        <v>1.4560968091599175E-3</v>
      </c>
      <c r="Z778">
        <f t="shared" si="51"/>
        <v>1.4560968091599175E-3</v>
      </c>
    </row>
    <row r="779" spans="9:26" x14ac:dyDescent="0.25">
      <c r="I779">
        <v>772</v>
      </c>
      <c r="J779" s="18">
        <f t="shared" si="49"/>
        <v>126.0933333333311</v>
      </c>
      <c r="K779">
        <v>0</v>
      </c>
      <c r="L779">
        <f t="shared" si="48"/>
        <v>0</v>
      </c>
      <c r="Y779">
        <f t="shared" si="50"/>
        <v>1.447627636874563E-3</v>
      </c>
      <c r="Z779">
        <f t="shared" si="51"/>
        <v>1.447627636874563E-3</v>
      </c>
    </row>
    <row r="780" spans="9:26" x14ac:dyDescent="0.25">
      <c r="I780">
        <v>773</v>
      </c>
      <c r="J780" s="18">
        <f t="shared" si="49"/>
        <v>126.25666666666443</v>
      </c>
      <c r="K780">
        <v>0</v>
      </c>
      <c r="L780">
        <f t="shared" si="48"/>
        <v>0</v>
      </c>
      <c r="Y780">
        <f t="shared" si="50"/>
        <v>1.4392077242804241E-3</v>
      </c>
      <c r="Z780">
        <f t="shared" si="51"/>
        <v>1.4392077242804241E-3</v>
      </c>
    </row>
    <row r="781" spans="9:26" x14ac:dyDescent="0.25">
      <c r="I781">
        <v>774</v>
      </c>
      <c r="J781" s="18">
        <f t="shared" si="49"/>
        <v>126.41999999999776</v>
      </c>
      <c r="K781">
        <v>0</v>
      </c>
      <c r="L781">
        <f t="shared" si="48"/>
        <v>0</v>
      </c>
      <c r="Y781">
        <f t="shared" si="50"/>
        <v>1.4308367848657735E-3</v>
      </c>
      <c r="Z781">
        <f t="shared" si="51"/>
        <v>1.4308367848657735E-3</v>
      </c>
    </row>
    <row r="782" spans="9:26" x14ac:dyDescent="0.25">
      <c r="I782">
        <v>775</v>
      </c>
      <c r="J782" s="18">
        <f t="shared" si="49"/>
        <v>126.58333333333108</v>
      </c>
      <c r="K782">
        <v>0</v>
      </c>
      <c r="L782">
        <f t="shared" si="48"/>
        <v>0</v>
      </c>
      <c r="Y782">
        <f t="shared" si="50"/>
        <v>1.4225145337853373E-3</v>
      </c>
      <c r="Z782">
        <f t="shared" si="51"/>
        <v>1.4225145337853373E-3</v>
      </c>
    </row>
    <row r="783" spans="9:26" x14ac:dyDescent="0.25">
      <c r="I783">
        <v>776</v>
      </c>
      <c r="J783" s="18">
        <f t="shared" si="49"/>
        <v>126.74666666666441</v>
      </c>
      <c r="K783">
        <v>0</v>
      </c>
      <c r="L783">
        <f t="shared" si="48"/>
        <v>0</v>
      </c>
      <c r="Y783">
        <f t="shared" si="50"/>
        <v>1.4142406878506022E-3</v>
      </c>
      <c r="Z783">
        <f t="shared" si="51"/>
        <v>1.4142406878506022E-3</v>
      </c>
    </row>
    <row r="784" spans="9:26" x14ac:dyDescent="0.25">
      <c r="I784">
        <v>777</v>
      </c>
      <c r="J784" s="18">
        <f t="shared" si="49"/>
        <v>126.90999999999774</v>
      </c>
      <c r="K784">
        <v>0</v>
      </c>
      <c r="L784">
        <f t="shared" si="48"/>
        <v>0</v>
      </c>
      <c r="Y784">
        <f t="shared" si="50"/>
        <v>1.4060149655201789E-3</v>
      </c>
      <c r="Z784">
        <f t="shared" si="51"/>
        <v>1.4060149655201789E-3</v>
      </c>
    </row>
    <row r="785" spans="9:26" x14ac:dyDescent="0.25">
      <c r="I785">
        <v>778</v>
      </c>
      <c r="J785" s="18">
        <f t="shared" si="49"/>
        <v>127.07333333333106</v>
      </c>
      <c r="K785">
        <v>0</v>
      </c>
      <c r="L785">
        <f t="shared" si="48"/>
        <v>0</v>
      </c>
      <c r="Y785">
        <f t="shared" si="50"/>
        <v>1.3978370868902221E-3</v>
      </c>
      <c r="Z785">
        <f t="shared" si="51"/>
        <v>1.3978370868902221E-3</v>
      </c>
    </row>
    <row r="786" spans="9:26" x14ac:dyDescent="0.25">
      <c r="I786">
        <v>779</v>
      </c>
      <c r="J786" s="18">
        <f t="shared" si="49"/>
        <v>127.23666666666439</v>
      </c>
      <c r="K786">
        <v>0</v>
      </c>
      <c r="L786">
        <f t="shared" si="48"/>
        <v>0</v>
      </c>
      <c r="Y786">
        <f t="shared" si="50"/>
        <v>1.3897067736849062E-3</v>
      </c>
      <c r="Z786">
        <f t="shared" si="51"/>
        <v>1.3897067736849062E-3</v>
      </c>
    </row>
    <row r="787" spans="9:26" x14ac:dyDescent="0.25">
      <c r="I787">
        <v>780</v>
      </c>
      <c r="J787" s="18">
        <f t="shared" si="49"/>
        <v>127.39999999999772</v>
      </c>
      <c r="K787">
        <v>0</v>
      </c>
      <c r="L787">
        <f t="shared" si="48"/>
        <v>0</v>
      </c>
      <c r="Y787">
        <f t="shared" si="50"/>
        <v>1.3816237492469555E-3</v>
      </c>
      <c r="Z787">
        <f t="shared" si="51"/>
        <v>1.3816237492469555E-3</v>
      </c>
    </row>
    <row r="788" spans="9:26" x14ac:dyDescent="0.25">
      <c r="I788">
        <v>781</v>
      </c>
      <c r="J788" s="18">
        <f t="shared" si="49"/>
        <v>127.56333333333104</v>
      </c>
      <c r="K788">
        <v>0</v>
      </c>
      <c r="L788">
        <f t="shared" si="48"/>
        <v>0</v>
      </c>
      <c r="Y788">
        <f t="shared" si="50"/>
        <v>1.3735877385282309E-3</v>
      </c>
      <c r="Z788">
        <f t="shared" si="51"/>
        <v>1.3735877385282309E-3</v>
      </c>
    </row>
    <row r="789" spans="9:26" x14ac:dyDescent="0.25">
      <c r="I789">
        <v>782</v>
      </c>
      <c r="J789" s="18">
        <f t="shared" si="49"/>
        <v>127.72666666666437</v>
      </c>
      <c r="K789">
        <v>0</v>
      </c>
      <c r="L789">
        <f t="shared" si="48"/>
        <v>0</v>
      </c>
      <c r="Y789">
        <f t="shared" si="50"/>
        <v>1.36559846808037E-3</v>
      </c>
      <c r="Z789">
        <f t="shared" si="51"/>
        <v>1.36559846808037E-3</v>
      </c>
    </row>
    <row r="790" spans="9:26" x14ac:dyDescent="0.25">
      <c r="I790">
        <v>783</v>
      </c>
      <c r="J790" s="18">
        <f t="shared" si="49"/>
        <v>127.8899999999977</v>
      </c>
      <c r="K790">
        <v>0</v>
      </c>
      <c r="L790">
        <f t="shared" si="48"/>
        <v>0</v>
      </c>
      <c r="Y790">
        <f t="shared" si="50"/>
        <v>1.3576556660454824E-3</v>
      </c>
      <c r="Z790">
        <f t="shared" si="51"/>
        <v>1.3576556660454824E-3</v>
      </c>
    </row>
    <row r="791" spans="9:26" x14ac:dyDescent="0.25">
      <c r="I791">
        <v>784</v>
      </c>
      <c r="J791" s="18">
        <f t="shared" si="49"/>
        <v>128.05333333333104</v>
      </c>
      <c r="K791">
        <v>0</v>
      </c>
      <c r="L791">
        <f t="shared" si="48"/>
        <v>0</v>
      </c>
      <c r="Y791">
        <f t="shared" si="50"/>
        <v>1.3497590621468984E-3</v>
      </c>
      <c r="Z791">
        <f t="shared" si="51"/>
        <v>1.3497590621468984E-3</v>
      </c>
    </row>
    <row r="792" spans="9:26" x14ac:dyDescent="0.25">
      <c r="I792">
        <v>785</v>
      </c>
      <c r="J792" s="18">
        <f t="shared" si="49"/>
        <v>128.21666666666437</v>
      </c>
      <c r="K792">
        <v>0</v>
      </c>
      <c r="L792">
        <f t="shared" si="48"/>
        <v>0</v>
      </c>
      <c r="Y792">
        <f t="shared" si="50"/>
        <v>1.3419083876799749E-3</v>
      </c>
      <c r="Z792">
        <f t="shared" si="51"/>
        <v>1.3419083876799749E-3</v>
      </c>
    </row>
    <row r="793" spans="9:26" x14ac:dyDescent="0.25">
      <c r="I793">
        <v>786</v>
      </c>
      <c r="J793" s="18">
        <f t="shared" si="49"/>
        <v>128.37999999999769</v>
      </c>
      <c r="K793">
        <v>0</v>
      </c>
      <c r="L793">
        <f t="shared" si="48"/>
        <v>0</v>
      </c>
      <c r="Y793">
        <f t="shared" si="50"/>
        <v>1.3341033755029474E-3</v>
      </c>
      <c r="Z793">
        <f t="shared" si="51"/>
        <v>1.3341033755029474E-3</v>
      </c>
    </row>
    <row r="794" spans="9:26" x14ac:dyDescent="0.25">
      <c r="I794">
        <v>787</v>
      </c>
      <c r="J794" s="18">
        <f t="shared" si="49"/>
        <v>128.54333333333102</v>
      </c>
      <c r="K794">
        <v>0</v>
      </c>
      <c r="L794">
        <f t="shared" si="48"/>
        <v>0</v>
      </c>
      <c r="Y794">
        <f t="shared" si="50"/>
        <v>1.3263437600278432E-3</v>
      </c>
      <c r="Z794">
        <f t="shared" si="51"/>
        <v>1.3263437600278432E-3</v>
      </c>
    </row>
    <row r="795" spans="9:26" x14ac:dyDescent="0.25">
      <c r="I795">
        <v>788</v>
      </c>
      <c r="J795" s="18">
        <f t="shared" si="49"/>
        <v>128.70666666666435</v>
      </c>
      <c r="K795">
        <v>0</v>
      </c>
      <c r="L795">
        <f t="shared" si="48"/>
        <v>0</v>
      </c>
      <c r="Y795">
        <f t="shared" si="50"/>
        <v>1.3186292772114422E-3</v>
      </c>
      <c r="Z795">
        <f t="shared" si="51"/>
        <v>1.3186292772114422E-3</v>
      </c>
    </row>
    <row r="796" spans="9:26" x14ac:dyDescent="0.25">
      <c r="I796">
        <v>789</v>
      </c>
      <c r="J796" s="18">
        <f t="shared" si="49"/>
        <v>128.86999999999767</v>
      </c>
      <c r="K796">
        <v>0</v>
      </c>
      <c r="L796">
        <f t="shared" si="48"/>
        <v>0</v>
      </c>
      <c r="Y796">
        <f t="shared" si="50"/>
        <v>1.310959664546293E-3</v>
      </c>
      <c r="Z796">
        <f t="shared" si="51"/>
        <v>1.310959664546293E-3</v>
      </c>
    </row>
    <row r="797" spans="9:26" x14ac:dyDescent="0.25">
      <c r="I797">
        <v>790</v>
      </c>
      <c r="J797" s="18">
        <f t="shared" si="49"/>
        <v>129.033333333331</v>
      </c>
      <c r="K797">
        <v>0</v>
      </c>
      <c r="L797">
        <f t="shared" si="48"/>
        <v>0</v>
      </c>
      <c r="Y797">
        <f t="shared" si="50"/>
        <v>1.3033346610517803E-3</v>
      </c>
      <c r="Z797">
        <f t="shared" si="51"/>
        <v>1.3033346610517803E-3</v>
      </c>
    </row>
    <row r="798" spans="9:26" x14ac:dyDescent="0.25">
      <c r="I798">
        <v>791</v>
      </c>
      <c r="J798" s="18">
        <f t="shared" si="49"/>
        <v>129.19666666666433</v>
      </c>
      <c r="K798">
        <v>0</v>
      </c>
      <c r="L798">
        <f t="shared" si="48"/>
        <v>0</v>
      </c>
      <c r="Y798">
        <f t="shared" si="50"/>
        <v>1.2957540072652441E-3</v>
      </c>
      <c r="Z798">
        <f t="shared" si="51"/>
        <v>1.2957540072652441E-3</v>
      </c>
    </row>
    <row r="799" spans="9:26" x14ac:dyDescent="0.25">
      <c r="I799">
        <v>792</v>
      </c>
      <c r="J799" s="18">
        <f t="shared" si="49"/>
        <v>129.35999999999765</v>
      </c>
      <c r="K799">
        <v>0</v>
      </c>
      <c r="L799">
        <f t="shared" si="48"/>
        <v>0</v>
      </c>
      <c r="Y799">
        <f t="shared" si="50"/>
        <v>1.2882174452331502E-3</v>
      </c>
      <c r="Z799">
        <f t="shared" si="51"/>
        <v>1.2882174452331502E-3</v>
      </c>
    </row>
    <row r="800" spans="9:26" x14ac:dyDescent="0.25">
      <c r="I800">
        <v>793</v>
      </c>
      <c r="J800" s="18">
        <f t="shared" si="49"/>
        <v>129.52333333333098</v>
      </c>
      <c r="K800">
        <v>0</v>
      </c>
      <c r="L800">
        <f t="shared" si="48"/>
        <v>0</v>
      </c>
      <c r="Y800">
        <f t="shared" si="50"/>
        <v>1.2807247185023134E-3</v>
      </c>
      <c r="Z800">
        <f t="shared" si="51"/>
        <v>1.2807247185023134E-3</v>
      </c>
    </row>
    <row r="801" spans="9:26" x14ac:dyDescent="0.25">
      <c r="I801">
        <v>794</v>
      </c>
      <c r="J801" s="18">
        <f t="shared" si="49"/>
        <v>129.68666666666431</v>
      </c>
      <c r="K801">
        <v>0</v>
      </c>
      <c r="L801">
        <f t="shared" si="48"/>
        <v>0</v>
      </c>
      <c r="Y801">
        <f t="shared" si="50"/>
        <v>1.2732755721111706E-3</v>
      </c>
      <c r="Z801">
        <f t="shared" si="51"/>
        <v>1.2732755721111706E-3</v>
      </c>
    </row>
    <row r="802" spans="9:26" x14ac:dyDescent="0.25">
      <c r="I802">
        <v>795</v>
      </c>
      <c r="J802" s="18">
        <f t="shared" si="49"/>
        <v>129.84999999999764</v>
      </c>
      <c r="K802">
        <v>0</v>
      </c>
      <c r="L802">
        <f t="shared" si="48"/>
        <v>0</v>
      </c>
      <c r="Y802">
        <f t="shared" si="50"/>
        <v>1.2658697525811051E-3</v>
      </c>
      <c r="Z802">
        <f t="shared" si="51"/>
        <v>1.2658697525811051E-3</v>
      </c>
    </row>
    <row r="803" spans="9:26" x14ac:dyDescent="0.25">
      <c r="I803">
        <v>796</v>
      </c>
      <c r="J803" s="18">
        <f t="shared" si="49"/>
        <v>130.01333333333096</v>
      </c>
      <c r="K803">
        <v>0</v>
      </c>
      <c r="L803">
        <f t="shared" si="48"/>
        <v>0</v>
      </c>
      <c r="Y803">
        <f t="shared" si="50"/>
        <v>1.2585070079078207E-3</v>
      </c>
      <c r="Z803">
        <f t="shared" si="51"/>
        <v>1.2585070079078207E-3</v>
      </c>
    </row>
    <row r="804" spans="9:26" x14ac:dyDescent="0.25">
      <c r="I804">
        <v>797</v>
      </c>
      <c r="J804" s="18">
        <f t="shared" si="49"/>
        <v>130.17666666666429</v>
      </c>
      <c r="K804">
        <v>0</v>
      </c>
      <c r="L804">
        <f t="shared" si="48"/>
        <v>0</v>
      </c>
      <c r="Y804">
        <f t="shared" si="50"/>
        <v>1.2511870875527679E-3</v>
      </c>
      <c r="Z804">
        <f t="shared" si="51"/>
        <v>1.2511870875527679E-3</v>
      </c>
    </row>
    <row r="805" spans="9:26" x14ac:dyDescent="0.25">
      <c r="I805">
        <v>798</v>
      </c>
      <c r="J805" s="18">
        <f t="shared" si="49"/>
        <v>130.33999999999762</v>
      </c>
      <c r="K805">
        <v>0</v>
      </c>
      <c r="L805">
        <f t="shared" si="48"/>
        <v>0</v>
      </c>
      <c r="Y805">
        <f t="shared" si="50"/>
        <v>1.2439097424346169E-3</v>
      </c>
      <c r="Z805">
        <f t="shared" si="51"/>
        <v>1.2439097424346169E-3</v>
      </c>
    </row>
    <row r="806" spans="9:26" x14ac:dyDescent="0.25">
      <c r="I806">
        <v>799</v>
      </c>
      <c r="J806" s="18">
        <f t="shared" si="49"/>
        <v>130.50333333333094</v>
      </c>
      <c r="K806">
        <v>0</v>
      </c>
      <c r="L806">
        <f t="shared" si="48"/>
        <v>0</v>
      </c>
      <c r="Y806">
        <f t="shared" si="50"/>
        <v>1.236674724920783E-3</v>
      </c>
      <c r="Z806">
        <f t="shared" si="51"/>
        <v>1.236674724920783E-3</v>
      </c>
    </row>
    <row r="807" spans="9:26" x14ac:dyDescent="0.25">
      <c r="I807">
        <v>800</v>
      </c>
      <c r="J807" s="18">
        <f t="shared" si="49"/>
        <v>130.66666666666427</v>
      </c>
      <c r="K807">
        <v>0</v>
      </c>
      <c r="L807">
        <f t="shared" si="48"/>
        <v>0</v>
      </c>
      <c r="Y807">
        <f t="shared" si="50"/>
        <v>1.2294817888190001E-3</v>
      </c>
      <c r="Z807">
        <f t="shared" si="51"/>
        <v>1.2294817888190001E-3</v>
      </c>
    </row>
    <row r="808" spans="9:26" x14ac:dyDescent="0.25">
      <c r="I808">
        <v>801</v>
      </c>
      <c r="J808" s="18">
        <f t="shared" si="49"/>
        <v>130.8299999999976</v>
      </c>
      <c r="K808">
        <v>0</v>
      </c>
      <c r="L808">
        <f t="shared" si="48"/>
        <v>0</v>
      </c>
      <c r="Y808">
        <f t="shared" si="50"/>
        <v>1.2223306893689426E-3</v>
      </c>
      <c r="Z808">
        <f t="shared" si="51"/>
        <v>1.2223306893689426E-3</v>
      </c>
    </row>
    <row r="809" spans="9:26" x14ac:dyDescent="0.25">
      <c r="I809">
        <v>802</v>
      </c>
      <c r="J809" s="18">
        <f t="shared" si="49"/>
        <v>130.99333333333092</v>
      </c>
      <c r="K809">
        <v>0</v>
      </c>
      <c r="L809">
        <f t="shared" si="48"/>
        <v>0</v>
      </c>
      <c r="Y809">
        <f t="shared" si="50"/>
        <v>1.2152211832338977E-3</v>
      </c>
      <c r="Z809">
        <f t="shared" si="51"/>
        <v>1.2152211832338977E-3</v>
      </c>
    </row>
    <row r="810" spans="9:26" x14ac:dyDescent="0.25">
      <c r="I810">
        <v>803</v>
      </c>
      <c r="J810" s="18">
        <f t="shared" si="49"/>
        <v>131.15666666666425</v>
      </c>
      <c r="K810">
        <v>0</v>
      </c>
      <c r="L810">
        <f t="shared" si="48"/>
        <v>0</v>
      </c>
      <c r="Y810">
        <f t="shared" si="50"/>
        <v>1.2081530284924846E-3</v>
      </c>
      <c r="Z810">
        <f t="shared" si="51"/>
        <v>1.2081530284924846E-3</v>
      </c>
    </row>
    <row r="811" spans="9:26" x14ac:dyDescent="0.25">
      <c r="I811">
        <v>804</v>
      </c>
      <c r="J811" s="18">
        <f t="shared" si="49"/>
        <v>131.31999999999758</v>
      </c>
      <c r="K811">
        <v>0</v>
      </c>
      <c r="L811">
        <f t="shared" si="48"/>
        <v>0</v>
      </c>
      <c r="Y811">
        <f t="shared" si="50"/>
        <v>1.2011259846304225E-3</v>
      </c>
      <c r="Z811">
        <f t="shared" si="51"/>
        <v>1.2011259846304225E-3</v>
      </c>
    </row>
    <row r="812" spans="9:26" x14ac:dyDescent="0.25">
      <c r="I812">
        <v>805</v>
      </c>
      <c r="J812" s="18">
        <f t="shared" si="49"/>
        <v>131.4833333333309</v>
      </c>
      <c r="K812">
        <v>0</v>
      </c>
      <c r="L812">
        <f t="shared" si="48"/>
        <v>0</v>
      </c>
      <c r="Y812">
        <f t="shared" si="50"/>
        <v>1.1941398125323462E-3</v>
      </c>
      <c r="Z812">
        <f t="shared" si="51"/>
        <v>1.1941398125323462E-3</v>
      </c>
    </row>
    <row r="813" spans="9:26" x14ac:dyDescent="0.25">
      <c r="I813">
        <v>806</v>
      </c>
      <c r="J813" s="18">
        <f t="shared" si="49"/>
        <v>131.64666666666423</v>
      </c>
      <c r="K813">
        <v>0</v>
      </c>
      <c r="L813">
        <f t="shared" si="48"/>
        <v>0</v>
      </c>
      <c r="Y813">
        <f t="shared" si="50"/>
        <v>1.1871942744736698E-3</v>
      </c>
      <c r="Z813">
        <f t="shared" si="51"/>
        <v>1.1871942744736698E-3</v>
      </c>
    </row>
    <row r="814" spans="9:26" x14ac:dyDescent="0.25">
      <c r="I814">
        <v>807</v>
      </c>
      <c r="J814" s="18">
        <f t="shared" si="49"/>
        <v>131.80999999999756</v>
      </c>
      <c r="K814">
        <v>0</v>
      </c>
      <c r="L814">
        <f t="shared" si="48"/>
        <v>0</v>
      </c>
      <c r="Y814">
        <f t="shared" si="50"/>
        <v>1.180289134112498E-3</v>
      </c>
      <c r="Z814">
        <f t="shared" si="51"/>
        <v>1.180289134112498E-3</v>
      </c>
    </row>
    <row r="815" spans="9:26" x14ac:dyDescent="0.25">
      <c r="I815">
        <v>808</v>
      </c>
      <c r="J815" s="18">
        <f t="shared" si="49"/>
        <v>131.97333333333088</v>
      </c>
      <c r="K815">
        <v>0</v>
      </c>
      <c r="L815">
        <f t="shared" si="48"/>
        <v>0</v>
      </c>
      <c r="Y815">
        <f t="shared" si="50"/>
        <v>1.1734241564815822E-3</v>
      </c>
      <c r="Z815">
        <f t="shared" si="51"/>
        <v>1.1734241564815822E-3</v>
      </c>
    </row>
    <row r="816" spans="9:26" x14ac:dyDescent="0.25">
      <c r="I816">
        <v>809</v>
      </c>
      <c r="J816" s="18">
        <f t="shared" si="49"/>
        <v>132.13666666666421</v>
      </c>
      <c r="K816">
        <v>0</v>
      </c>
      <c r="L816">
        <f t="shared" si="48"/>
        <v>0</v>
      </c>
      <c r="Y816">
        <f t="shared" si="50"/>
        <v>1.1665991079803271E-3</v>
      </c>
      <c r="Z816">
        <f t="shared" si="51"/>
        <v>1.1665991079803271E-3</v>
      </c>
    </row>
    <row r="817" spans="9:26" x14ac:dyDescent="0.25">
      <c r="I817">
        <v>810</v>
      </c>
      <c r="J817" s="18">
        <f t="shared" si="49"/>
        <v>132.29999999999754</v>
      </c>
      <c r="K817">
        <v>0</v>
      </c>
      <c r="L817">
        <f t="shared" si="48"/>
        <v>0</v>
      </c>
      <c r="Y817">
        <f t="shared" si="50"/>
        <v>1.1598137563668402E-3</v>
      </c>
      <c r="Z817">
        <f t="shared" si="51"/>
        <v>1.1598137563668402E-3</v>
      </c>
    </row>
    <row r="818" spans="9:26" x14ac:dyDescent="0.25">
      <c r="I818">
        <v>811</v>
      </c>
      <c r="J818" s="18">
        <f t="shared" si="49"/>
        <v>132.46333333333087</v>
      </c>
      <c r="K818">
        <v>0</v>
      </c>
      <c r="L818">
        <f t="shared" si="48"/>
        <v>0</v>
      </c>
      <c r="Y818">
        <f t="shared" si="50"/>
        <v>1.1530678707500303E-3</v>
      </c>
      <c r="Z818">
        <f t="shared" si="51"/>
        <v>1.1530678707500303E-3</v>
      </c>
    </row>
    <row r="819" spans="9:26" x14ac:dyDescent="0.25">
      <c r="I819">
        <v>812</v>
      </c>
      <c r="J819" s="18">
        <f t="shared" si="49"/>
        <v>132.62666666666419</v>
      </c>
      <c r="K819">
        <v>0</v>
      </c>
      <c r="L819">
        <f t="shared" si="48"/>
        <v>0</v>
      </c>
      <c r="Y819">
        <f t="shared" si="50"/>
        <v>1.1463612215817493E-3</v>
      </c>
      <c r="Z819">
        <f t="shared" si="51"/>
        <v>1.1463612215817493E-3</v>
      </c>
    </row>
    <row r="820" spans="9:26" x14ac:dyDescent="0.25">
      <c r="I820">
        <v>813</v>
      </c>
      <c r="J820" s="18">
        <f t="shared" si="49"/>
        <v>132.78999999999752</v>
      </c>
      <c r="K820">
        <v>0</v>
      </c>
      <c r="L820">
        <f t="shared" si="48"/>
        <v>0</v>
      </c>
      <c r="Y820">
        <f t="shared" si="50"/>
        <v>1.1396935806489829E-3</v>
      </c>
      <c r="Z820">
        <f t="shared" si="51"/>
        <v>1.1396935806489829E-3</v>
      </c>
    </row>
    <row r="821" spans="9:26" x14ac:dyDescent="0.25">
      <c r="I821">
        <v>814</v>
      </c>
      <c r="J821" s="18">
        <f t="shared" si="49"/>
        <v>132.95333333333085</v>
      </c>
      <c r="K821">
        <v>0</v>
      </c>
      <c r="L821">
        <f t="shared" si="48"/>
        <v>0</v>
      </c>
      <c r="Y821">
        <f t="shared" si="50"/>
        <v>1.1330647210660836E-3</v>
      </c>
      <c r="Z821">
        <f t="shared" si="51"/>
        <v>1.1330647210660836E-3</v>
      </c>
    </row>
    <row r="822" spans="9:26" x14ac:dyDescent="0.25">
      <c r="I822">
        <v>815</v>
      </c>
      <c r="J822" s="18">
        <f t="shared" si="49"/>
        <v>133.11666666666417</v>
      </c>
      <c r="K822">
        <v>0</v>
      </c>
      <c r="L822">
        <f t="shared" si="48"/>
        <v>0</v>
      </c>
      <c r="Y822">
        <f t="shared" si="50"/>
        <v>1.1264744172670511E-3</v>
      </c>
      <c r="Z822">
        <f t="shared" si="51"/>
        <v>1.1264744172670511E-3</v>
      </c>
    </row>
    <row r="823" spans="9:26" x14ac:dyDescent="0.25">
      <c r="I823">
        <v>816</v>
      </c>
      <c r="J823" s="18">
        <f t="shared" si="49"/>
        <v>133.2799999999975</v>
      </c>
      <c r="K823">
        <v>0</v>
      </c>
      <c r="L823">
        <f t="shared" si="48"/>
        <v>0</v>
      </c>
      <c r="Y823">
        <f t="shared" si="50"/>
        <v>1.1199224449978562E-3</v>
      </c>
      <c r="Z823">
        <f t="shared" si="51"/>
        <v>1.1199224449978562E-3</v>
      </c>
    </row>
    <row r="824" spans="9:26" x14ac:dyDescent="0.25">
      <c r="I824">
        <v>817</v>
      </c>
      <c r="J824" s="18">
        <f t="shared" si="49"/>
        <v>133.44333333333083</v>
      </c>
      <c r="K824">
        <v>0</v>
      </c>
      <c r="L824">
        <f t="shared" si="48"/>
        <v>0</v>
      </c>
      <c r="Y824">
        <f t="shared" si="50"/>
        <v>1.1134085813088105E-3</v>
      </c>
      <c r="Z824">
        <f t="shared" si="51"/>
        <v>1.1134085813088105E-3</v>
      </c>
    </row>
    <row r="825" spans="9:26" x14ac:dyDescent="0.25">
      <c r="I825">
        <v>818</v>
      </c>
      <c r="J825" s="18">
        <f t="shared" si="49"/>
        <v>133.60666666666415</v>
      </c>
      <c r="K825">
        <v>0</v>
      </c>
      <c r="L825">
        <f t="shared" si="48"/>
        <v>0</v>
      </c>
      <c r="Y825">
        <f t="shared" si="50"/>
        <v>1.1069326045469792E-3</v>
      </c>
      <c r="Z825">
        <f t="shared" si="51"/>
        <v>1.1069326045469792E-3</v>
      </c>
    </row>
    <row r="826" spans="9:26" x14ac:dyDescent="0.25">
      <c r="I826">
        <v>819</v>
      </c>
      <c r="J826" s="18">
        <f t="shared" si="49"/>
        <v>133.76999999999748</v>
      </c>
      <c r="K826">
        <v>0</v>
      </c>
      <c r="L826">
        <f t="shared" si="48"/>
        <v>0</v>
      </c>
      <c r="Y826">
        <f t="shared" si="50"/>
        <v>1.1004942943486393E-3</v>
      </c>
      <c r="Z826">
        <f t="shared" si="51"/>
        <v>1.1004942943486393E-3</v>
      </c>
    </row>
    <row r="827" spans="9:26" x14ac:dyDescent="0.25">
      <c r="I827">
        <v>820</v>
      </c>
      <c r="J827" s="18">
        <f t="shared" si="49"/>
        <v>133.93333333333081</v>
      </c>
      <c r="K827">
        <v>0</v>
      </c>
      <c r="L827">
        <f t="shared" si="48"/>
        <v>0</v>
      </c>
      <c r="Y827">
        <f t="shared" si="50"/>
        <v>1.0940934316317809E-3</v>
      </c>
      <c r="Z827">
        <f t="shared" si="51"/>
        <v>1.0940934316317809E-3</v>
      </c>
    </row>
    <row r="828" spans="9:26" x14ac:dyDescent="0.25">
      <c r="I828">
        <v>821</v>
      </c>
      <c r="J828" s="18">
        <f t="shared" si="49"/>
        <v>134.09666666666413</v>
      </c>
      <c r="K828">
        <v>0</v>
      </c>
      <c r="L828">
        <f t="shared" si="48"/>
        <v>0</v>
      </c>
      <c r="Y828">
        <f t="shared" si="50"/>
        <v>1.0877297985886522E-3</v>
      </c>
      <c r="Z828">
        <f t="shared" si="51"/>
        <v>1.0877297985886522E-3</v>
      </c>
    </row>
    <row r="829" spans="9:26" x14ac:dyDescent="0.25">
      <c r="I829">
        <v>822</v>
      </c>
      <c r="J829" s="18">
        <f t="shared" si="49"/>
        <v>134.25999999999746</v>
      </c>
      <c r="K829">
        <v>0</v>
      </c>
      <c r="L829">
        <f t="shared" si="48"/>
        <v>0</v>
      </c>
      <c r="Y829">
        <f t="shared" si="50"/>
        <v>1.0814031786783483E-3</v>
      </c>
      <c r="Z829">
        <f t="shared" si="51"/>
        <v>1.0814031786783483E-3</v>
      </c>
    </row>
    <row r="830" spans="9:26" x14ac:dyDescent="0.25">
      <c r="I830">
        <v>823</v>
      </c>
      <c r="J830" s="18">
        <f t="shared" si="49"/>
        <v>134.42333333333079</v>
      </c>
      <c r="K830">
        <v>0</v>
      </c>
      <c r="L830">
        <f t="shared" si="48"/>
        <v>0</v>
      </c>
      <c r="Y830">
        <f t="shared" si="50"/>
        <v>1.0751133566194422E-3</v>
      </c>
      <c r="Z830">
        <f t="shared" si="51"/>
        <v>1.0751133566194422E-3</v>
      </c>
    </row>
    <row r="831" spans="9:26" x14ac:dyDescent="0.25">
      <c r="I831">
        <v>824</v>
      </c>
      <c r="J831" s="18">
        <f t="shared" si="49"/>
        <v>134.58666666666412</v>
      </c>
      <c r="K831">
        <v>0</v>
      </c>
      <c r="L831">
        <f t="shared" si="48"/>
        <v>0</v>
      </c>
      <c r="Y831">
        <f t="shared" si="50"/>
        <v>1.0688601183826598E-3</v>
      </c>
      <c r="Z831">
        <f t="shared" si="51"/>
        <v>1.0688601183826598E-3</v>
      </c>
    </row>
    <row r="832" spans="9:26" x14ac:dyDescent="0.25">
      <c r="I832">
        <v>825</v>
      </c>
      <c r="J832" s="18">
        <f t="shared" si="49"/>
        <v>134.74999999999744</v>
      </c>
      <c r="K832">
        <v>0</v>
      </c>
      <c r="L832">
        <f t="shared" si="48"/>
        <v>0</v>
      </c>
      <c r="Y832">
        <f t="shared" si="50"/>
        <v>1.0626432511835965E-3</v>
      </c>
      <c r="Z832">
        <f t="shared" si="51"/>
        <v>1.0626432511835965E-3</v>
      </c>
    </row>
    <row r="833" spans="9:26" x14ac:dyDescent="0.25">
      <c r="I833">
        <v>826</v>
      </c>
      <c r="J833" s="18">
        <f t="shared" si="49"/>
        <v>134.91333333333077</v>
      </c>
      <c r="K833">
        <v>0</v>
      </c>
      <c r="L833">
        <f t="shared" si="48"/>
        <v>0</v>
      </c>
      <c r="Y833">
        <f t="shared" si="50"/>
        <v>1.0564625434754771E-3</v>
      </c>
      <c r="Z833">
        <f t="shared" si="51"/>
        <v>1.0564625434754771E-3</v>
      </c>
    </row>
    <row r="834" spans="9:26" x14ac:dyDescent="0.25">
      <c r="I834">
        <v>827</v>
      </c>
      <c r="J834" s="18">
        <f t="shared" si="49"/>
        <v>135.0766666666641</v>
      </c>
      <c r="K834">
        <v>0</v>
      </c>
      <c r="L834">
        <f t="shared" si="48"/>
        <v>0</v>
      </c>
      <c r="Y834">
        <f t="shared" si="50"/>
        <v>1.0503177849419565E-3</v>
      </c>
      <c r="Z834">
        <f t="shared" si="51"/>
        <v>1.0503177849419565E-3</v>
      </c>
    </row>
    <row r="835" spans="9:26" x14ac:dyDescent="0.25">
      <c r="I835">
        <v>828</v>
      </c>
      <c r="J835" s="18">
        <f t="shared" si="49"/>
        <v>135.23999999999742</v>
      </c>
      <c r="K835">
        <v>0</v>
      </c>
      <c r="L835">
        <f t="shared" si="48"/>
        <v>0</v>
      </c>
      <c r="Y835">
        <f t="shared" si="50"/>
        <v>1.044208766489964E-3</v>
      </c>
      <c r="Z835">
        <f t="shared" si="51"/>
        <v>1.044208766489964E-3</v>
      </c>
    </row>
    <row r="836" spans="9:26" x14ac:dyDescent="0.25">
      <c r="I836">
        <v>829</v>
      </c>
      <c r="J836" s="18">
        <f t="shared" si="49"/>
        <v>135.40333333333075</v>
      </c>
      <c r="K836">
        <v>0</v>
      </c>
      <c r="L836">
        <f t="shared" si="48"/>
        <v>0</v>
      </c>
      <c r="Y836">
        <f t="shared" si="50"/>
        <v>1.038135280242588E-3</v>
      </c>
      <c r="Z836">
        <f t="shared" si="51"/>
        <v>1.038135280242588E-3</v>
      </c>
    </row>
    <row r="837" spans="9:26" x14ac:dyDescent="0.25">
      <c r="I837">
        <v>830</v>
      </c>
      <c r="J837" s="18">
        <f t="shared" si="49"/>
        <v>135.56666666666408</v>
      </c>
      <c r="K837">
        <v>0</v>
      </c>
      <c r="L837">
        <f t="shared" si="48"/>
        <v>0</v>
      </c>
      <c r="Y837">
        <f t="shared" si="50"/>
        <v>1.032097119532002E-3</v>
      </c>
      <c r="Z837">
        <f t="shared" si="51"/>
        <v>1.032097119532002E-3</v>
      </c>
    </row>
    <row r="838" spans="9:26" x14ac:dyDescent="0.25">
      <c r="I838">
        <v>831</v>
      </c>
      <c r="J838" s="18">
        <f t="shared" si="49"/>
        <v>135.7299999999974</v>
      </c>
      <c r="K838">
        <v>0</v>
      </c>
      <c r="L838">
        <f t="shared" si="48"/>
        <v>0</v>
      </c>
      <c r="Y838">
        <f t="shared" si="50"/>
        <v>1.0260940788924325E-3</v>
      </c>
      <c r="Z838">
        <f t="shared" si="51"/>
        <v>1.0260940788924325E-3</v>
      </c>
    </row>
    <row r="839" spans="9:26" x14ac:dyDescent="0.25">
      <c r="I839">
        <v>832</v>
      </c>
      <c r="J839" s="18">
        <f t="shared" si="49"/>
        <v>135.89333333333073</v>
      </c>
      <c r="K839">
        <v>0</v>
      </c>
      <c r="L839">
        <f t="shared" si="48"/>
        <v>0</v>
      </c>
      <c r="Y839">
        <f t="shared" si="50"/>
        <v>1.0201259540531674E-3</v>
      </c>
      <c r="Z839">
        <f t="shared" si="51"/>
        <v>1.0201259540531674E-3</v>
      </c>
    </row>
    <row r="840" spans="9:26" x14ac:dyDescent="0.25">
      <c r="I840">
        <v>833</v>
      </c>
      <c r="J840" s="18">
        <f t="shared" si="49"/>
        <v>136.05666666666406</v>
      </c>
      <c r="K840">
        <v>0</v>
      </c>
      <c r="L840">
        <f t="shared" ref="L840:L903" si="52">K840*(1+$L$5)</f>
        <v>0</v>
      </c>
      <c r="Y840">
        <f t="shared" si="50"/>
        <v>1.014192541931605E-3</v>
      </c>
      <c r="Z840">
        <f t="shared" si="51"/>
        <v>1.014192541931605E-3</v>
      </c>
    </row>
    <row r="841" spans="9:26" x14ac:dyDescent="0.25">
      <c r="I841">
        <v>834</v>
      </c>
      <c r="J841" s="18">
        <f t="shared" ref="J841:J904" si="53">J840+0.5/150*49</f>
        <v>136.21999999999738</v>
      </c>
      <c r="K841">
        <v>0</v>
      </c>
      <c r="L841">
        <f t="shared" si="52"/>
        <v>0</v>
      </c>
      <c r="Y841">
        <f t="shared" ref="Y841:Y904" si="54">((K841/$T$13)^2)*(1-EXP(-(J841-J840)/$T$20)) + Y840*EXP(-(J841-J840)/$T$20)</f>
        <v>1.0082936406263436E-3</v>
      </c>
      <c r="Z841">
        <f t="shared" ref="Z841:Z904" si="55">((L841/$T$13)^2)*(1-EXP(-(J841-J840)/$T$20)) + Y840*EXP(-(J841-J840)/$T$20)</f>
        <v>1.0082936406263436E-3</v>
      </c>
    </row>
    <row r="842" spans="9:26" x14ac:dyDescent="0.25">
      <c r="I842">
        <v>835</v>
      </c>
      <c r="J842" s="18">
        <f t="shared" si="53"/>
        <v>136.38333333333071</v>
      </c>
      <c r="K842">
        <v>0</v>
      </c>
      <c r="L842">
        <f t="shared" si="52"/>
        <v>0</v>
      </c>
      <c r="Y842">
        <f t="shared" si="54"/>
        <v>1.0024290494103113E-3</v>
      </c>
      <c r="Z842">
        <f t="shared" si="55"/>
        <v>1.0024290494103113E-3</v>
      </c>
    </row>
    <row r="843" spans="9:26" x14ac:dyDescent="0.25">
      <c r="I843">
        <v>836</v>
      </c>
      <c r="J843" s="18">
        <f t="shared" si="53"/>
        <v>136.54666666666404</v>
      </c>
      <c r="K843">
        <v>0</v>
      </c>
      <c r="L843">
        <f t="shared" si="52"/>
        <v>0</v>
      </c>
      <c r="Y843">
        <f t="shared" si="54"/>
        <v>9.965985687239358E-4</v>
      </c>
      <c r="Z843">
        <f t="shared" si="55"/>
        <v>9.965985687239358E-4</v>
      </c>
    </row>
    <row r="844" spans="9:26" x14ac:dyDescent="0.25">
      <c r="I844">
        <v>837</v>
      </c>
      <c r="J844" s="18">
        <f t="shared" si="53"/>
        <v>136.70999999999736</v>
      </c>
      <c r="K844">
        <v>0</v>
      </c>
      <c r="L844">
        <f t="shared" si="52"/>
        <v>0</v>
      </c>
      <c r="Y844">
        <f t="shared" si="54"/>
        <v>9.9080200016835322E-4</v>
      </c>
      <c r="Z844">
        <f t="shared" si="55"/>
        <v>9.9080200016835322E-4</v>
      </c>
    </row>
    <row r="845" spans="9:26" x14ac:dyDescent="0.25">
      <c r="I845">
        <v>838</v>
      </c>
      <c r="J845" s="18">
        <f t="shared" si="53"/>
        <v>136.87333333333069</v>
      </c>
      <c r="K845">
        <v>0</v>
      </c>
      <c r="L845">
        <f t="shared" si="52"/>
        <v>0</v>
      </c>
      <c r="Y845">
        <f t="shared" si="54"/>
        <v>9.8503914649865744E-4</v>
      </c>
      <c r="Z845">
        <f t="shared" si="55"/>
        <v>9.8503914649865744E-4</v>
      </c>
    </row>
    <row r="846" spans="9:26" x14ac:dyDescent="0.25">
      <c r="I846">
        <v>839</v>
      </c>
      <c r="J846" s="18">
        <f t="shared" si="53"/>
        <v>137.03666666666402</v>
      </c>
      <c r="K846">
        <v>0</v>
      </c>
      <c r="L846">
        <f t="shared" si="52"/>
        <v>0</v>
      </c>
      <c r="Y846">
        <f t="shared" si="54"/>
        <v>9.7930981161718843E-4</v>
      </c>
      <c r="Z846">
        <f t="shared" si="55"/>
        <v>9.7930981161718843E-4</v>
      </c>
    </row>
    <row r="847" spans="9:26" x14ac:dyDescent="0.25">
      <c r="I847">
        <v>840</v>
      </c>
      <c r="J847" s="18">
        <f t="shared" si="53"/>
        <v>137.19999999999735</v>
      </c>
      <c r="K847">
        <v>0</v>
      </c>
      <c r="L847">
        <f t="shared" si="52"/>
        <v>0</v>
      </c>
      <c r="Y847">
        <f t="shared" si="54"/>
        <v>9.7361380056685924E-4</v>
      </c>
      <c r="Z847">
        <f t="shared" si="55"/>
        <v>9.7361380056685924E-4</v>
      </c>
    </row>
    <row r="848" spans="9:26" x14ac:dyDescent="0.25">
      <c r="I848">
        <v>841</v>
      </c>
      <c r="J848" s="18">
        <f t="shared" si="53"/>
        <v>137.36333333333067</v>
      </c>
      <c r="K848">
        <v>0</v>
      </c>
      <c r="L848">
        <f t="shared" si="52"/>
        <v>0</v>
      </c>
      <c r="Y848">
        <f t="shared" si="54"/>
        <v>9.6795091952452204E-4</v>
      </c>
      <c r="Z848">
        <f t="shared" si="55"/>
        <v>9.6795091952452204E-4</v>
      </c>
    </row>
    <row r="849" spans="9:26" x14ac:dyDescent="0.25">
      <c r="I849">
        <v>842</v>
      </c>
      <c r="J849" s="18">
        <f t="shared" si="53"/>
        <v>137.526666666664</v>
      </c>
      <c r="K849">
        <v>0</v>
      </c>
      <c r="L849">
        <f t="shared" si="52"/>
        <v>0</v>
      </c>
      <c r="Y849">
        <f t="shared" si="54"/>
        <v>9.6232097579437262E-4</v>
      </c>
      <c r="Z849">
        <f t="shared" si="55"/>
        <v>9.6232097579437262E-4</v>
      </c>
    </row>
    <row r="850" spans="9:26" x14ac:dyDescent="0.25">
      <c r="I850">
        <v>843</v>
      </c>
      <c r="J850" s="18">
        <f t="shared" si="53"/>
        <v>137.68999999999733</v>
      </c>
      <c r="K850">
        <v>0</v>
      </c>
      <c r="L850">
        <f t="shared" si="52"/>
        <v>0</v>
      </c>
      <c r="Y850">
        <f t="shared" si="54"/>
        <v>9.5672377780139364E-4</v>
      </c>
      <c r="Z850">
        <f t="shared" si="55"/>
        <v>9.5672377780139364E-4</v>
      </c>
    </row>
    <row r="851" spans="9:26" x14ac:dyDescent="0.25">
      <c r="I851">
        <v>844</v>
      </c>
      <c r="J851" s="18">
        <f t="shared" si="53"/>
        <v>137.85333333333065</v>
      </c>
      <c r="K851">
        <v>0</v>
      </c>
      <c r="L851">
        <f t="shared" si="52"/>
        <v>0</v>
      </c>
      <c r="Y851">
        <f t="shared" si="54"/>
        <v>9.511591350848356E-4</v>
      </c>
      <c r="Z851">
        <f t="shared" si="55"/>
        <v>9.511591350848356E-4</v>
      </c>
    </row>
    <row r="852" spans="9:26" x14ac:dyDescent="0.25">
      <c r="I852">
        <v>845</v>
      </c>
      <c r="J852" s="18">
        <f t="shared" si="53"/>
        <v>138.01666666666398</v>
      </c>
      <c r="K852">
        <v>0</v>
      </c>
      <c r="L852">
        <f t="shared" si="52"/>
        <v>0</v>
      </c>
      <c r="Y852">
        <f t="shared" si="54"/>
        <v>9.4562685829173573E-4</v>
      </c>
      <c r="Z852">
        <f t="shared" si="55"/>
        <v>9.4562685829173573E-4</v>
      </c>
    </row>
    <row r="853" spans="9:26" x14ac:dyDescent="0.25">
      <c r="I853">
        <v>846</v>
      </c>
      <c r="J853" s="18">
        <f t="shared" si="53"/>
        <v>138.17999999999731</v>
      </c>
      <c r="K853">
        <v>0</v>
      </c>
      <c r="L853">
        <f t="shared" si="52"/>
        <v>0</v>
      </c>
      <c r="Y853">
        <f t="shared" si="54"/>
        <v>9.4012675917047486E-4</v>
      </c>
      <c r="Z853">
        <f t="shared" si="55"/>
        <v>9.4012675917047486E-4</v>
      </c>
    </row>
    <row r="854" spans="9:26" x14ac:dyDescent="0.25">
      <c r="I854">
        <v>847</v>
      </c>
      <c r="J854" s="18">
        <f t="shared" si="53"/>
        <v>138.34333333333063</v>
      </c>
      <c r="K854">
        <v>0</v>
      </c>
      <c r="L854">
        <f t="shared" si="52"/>
        <v>0</v>
      </c>
      <c r="Y854">
        <f t="shared" si="54"/>
        <v>9.3465865056437168E-4</v>
      </c>
      <c r="Z854">
        <f t="shared" si="55"/>
        <v>9.3465865056437168E-4</v>
      </c>
    </row>
    <row r="855" spans="9:26" x14ac:dyDescent="0.25">
      <c r="I855">
        <v>848</v>
      </c>
      <c r="J855" s="18">
        <f t="shared" si="53"/>
        <v>138.50666666666396</v>
      </c>
      <c r="K855">
        <v>0</v>
      </c>
      <c r="L855">
        <f t="shared" si="52"/>
        <v>0</v>
      </c>
      <c r="Y855">
        <f t="shared" si="54"/>
        <v>9.292223464053141E-4</v>
      </c>
      <c r="Z855">
        <f t="shared" si="55"/>
        <v>9.292223464053141E-4</v>
      </c>
    </row>
    <row r="856" spans="9:26" x14ac:dyDescent="0.25">
      <c r="I856">
        <v>849</v>
      </c>
      <c r="J856" s="18">
        <f t="shared" si="53"/>
        <v>138.66999999999729</v>
      </c>
      <c r="K856">
        <v>0</v>
      </c>
      <c r="L856">
        <f t="shared" si="52"/>
        <v>0</v>
      </c>
      <c r="Y856">
        <f t="shared" si="54"/>
        <v>9.2381766170742763E-4</v>
      </c>
      <c r="Z856">
        <f t="shared" si="55"/>
        <v>9.2381766170742763E-4</v>
      </c>
    </row>
    <row r="857" spans="9:26" x14ac:dyDescent="0.25">
      <c r="I857">
        <v>850</v>
      </c>
      <c r="J857" s="18">
        <f t="shared" si="53"/>
        <v>138.83333333333061</v>
      </c>
      <c r="K857">
        <v>0</v>
      </c>
      <c r="L857">
        <f t="shared" si="52"/>
        <v>0</v>
      </c>
      <c r="Y857">
        <f t="shared" si="54"/>
        <v>9.1844441256078093E-4</v>
      </c>
      <c r="Z857">
        <f t="shared" si="55"/>
        <v>9.1844441256078093E-4</v>
      </c>
    </row>
    <row r="858" spans="9:26" x14ac:dyDescent="0.25">
      <c r="I858">
        <v>851</v>
      </c>
      <c r="J858" s="18">
        <f t="shared" si="53"/>
        <v>138.99666666666394</v>
      </c>
      <c r="K858">
        <v>0</v>
      </c>
      <c r="L858">
        <f t="shared" si="52"/>
        <v>0</v>
      </c>
      <c r="Y858">
        <f t="shared" si="54"/>
        <v>9.1310241612512768E-4</v>
      </c>
      <c r="Z858">
        <f t="shared" si="55"/>
        <v>9.1310241612512768E-4</v>
      </c>
    </row>
    <row r="859" spans="9:26" x14ac:dyDescent="0.25">
      <c r="I859">
        <v>852</v>
      </c>
      <c r="J859" s="18">
        <f t="shared" si="53"/>
        <v>139.15999999999727</v>
      </c>
      <c r="K859">
        <v>0</v>
      </c>
      <c r="L859">
        <f t="shared" si="52"/>
        <v>0</v>
      </c>
      <c r="Y859">
        <f t="shared" si="54"/>
        <v>9.0779149062368471E-4</v>
      </c>
      <c r="Z859">
        <f t="shared" si="55"/>
        <v>9.0779149062368471E-4</v>
      </c>
    </row>
    <row r="860" spans="9:26" x14ac:dyDescent="0.25">
      <c r="I860">
        <v>853</v>
      </c>
      <c r="J860" s="18">
        <f t="shared" si="53"/>
        <v>139.32333333333059</v>
      </c>
      <c r="K860">
        <v>0</v>
      </c>
      <c r="L860">
        <f t="shared" si="52"/>
        <v>0</v>
      </c>
      <c r="Y860">
        <f t="shared" si="54"/>
        <v>9.0251145533694691E-4</v>
      </c>
      <c r="Z860">
        <f t="shared" si="55"/>
        <v>9.0251145533694691E-4</v>
      </c>
    </row>
    <row r="861" spans="9:26" x14ac:dyDescent="0.25">
      <c r="I861">
        <v>854</v>
      </c>
      <c r="J861" s="18">
        <f t="shared" si="53"/>
        <v>139.48666666666392</v>
      </c>
      <c r="K861">
        <v>0</v>
      </c>
      <c r="L861">
        <f t="shared" si="52"/>
        <v>0</v>
      </c>
      <c r="Y861">
        <f t="shared" si="54"/>
        <v>8.972621305965374E-4</v>
      </c>
      <c r="Z861">
        <f t="shared" si="55"/>
        <v>8.972621305965374E-4</v>
      </c>
    </row>
    <row r="862" spans="9:26" x14ac:dyDescent="0.25">
      <c r="I862">
        <v>855</v>
      </c>
      <c r="J862" s="18">
        <f t="shared" si="53"/>
        <v>139.64999999999725</v>
      </c>
      <c r="K862">
        <v>0</v>
      </c>
      <c r="L862">
        <f t="shared" si="52"/>
        <v>0</v>
      </c>
      <c r="Y862">
        <f t="shared" si="54"/>
        <v>8.9204333777909389E-4</v>
      </c>
      <c r="Z862">
        <f t="shared" si="55"/>
        <v>8.9204333777909389E-4</v>
      </c>
    </row>
    <row r="863" spans="9:26" x14ac:dyDescent="0.25">
      <c r="I863">
        <v>856</v>
      </c>
      <c r="J863" s="18">
        <f t="shared" si="53"/>
        <v>139.81333333333058</v>
      </c>
      <c r="K863">
        <v>0</v>
      </c>
      <c r="L863">
        <f t="shared" si="52"/>
        <v>0</v>
      </c>
      <c r="Y863">
        <f t="shared" si="54"/>
        <v>8.8685489930019048E-4</v>
      </c>
      <c r="Z863">
        <f t="shared" si="55"/>
        <v>8.8685489930019048E-4</v>
      </c>
    </row>
    <row r="864" spans="9:26" x14ac:dyDescent="0.25">
      <c r="I864">
        <v>857</v>
      </c>
      <c r="J864" s="18">
        <f t="shared" si="53"/>
        <v>139.9766666666639</v>
      </c>
      <c r="K864">
        <v>0</v>
      </c>
      <c r="L864">
        <f t="shared" si="52"/>
        <v>0</v>
      </c>
      <c r="Y864">
        <f t="shared" si="54"/>
        <v>8.8169663860829511E-4</v>
      </c>
      <c r="Z864">
        <f t="shared" si="55"/>
        <v>8.8169663860829511E-4</v>
      </c>
    </row>
    <row r="865" spans="9:26" x14ac:dyDescent="0.25">
      <c r="I865">
        <v>858</v>
      </c>
      <c r="J865" s="18">
        <f t="shared" si="53"/>
        <v>140.13999999999723</v>
      </c>
      <c r="K865">
        <v>0</v>
      </c>
      <c r="L865">
        <f t="shared" si="52"/>
        <v>0</v>
      </c>
      <c r="Y865">
        <f t="shared" si="54"/>
        <v>8.765683801787614E-4</v>
      </c>
      <c r="Z865">
        <f t="shared" si="55"/>
        <v>8.765683801787614E-4</v>
      </c>
    </row>
    <row r="866" spans="9:26" x14ac:dyDescent="0.25">
      <c r="I866">
        <v>859</v>
      </c>
      <c r="J866" s="18">
        <f t="shared" si="53"/>
        <v>140.30333333333056</v>
      </c>
      <c r="K866">
        <v>0</v>
      </c>
      <c r="L866">
        <f t="shared" si="52"/>
        <v>0</v>
      </c>
      <c r="Y866">
        <f t="shared" si="54"/>
        <v>8.7146994950785628E-4</v>
      </c>
      <c r="Z866">
        <f t="shared" si="55"/>
        <v>8.7146994950785628E-4</v>
      </c>
    </row>
    <row r="867" spans="9:26" x14ac:dyDescent="0.25">
      <c r="I867">
        <v>860</v>
      </c>
      <c r="J867" s="18">
        <f t="shared" si="53"/>
        <v>140.46666666666388</v>
      </c>
      <c r="K867">
        <v>0</v>
      </c>
      <c r="L867">
        <f t="shared" si="52"/>
        <v>0</v>
      </c>
      <c r="Y867">
        <f t="shared" si="54"/>
        <v>8.66401173106822E-4</v>
      </c>
      <c r="Z867">
        <f t="shared" si="55"/>
        <v>8.66401173106822E-4</v>
      </c>
    </row>
    <row r="868" spans="9:26" x14ac:dyDescent="0.25">
      <c r="I868">
        <v>861</v>
      </c>
      <c r="J868" s="18">
        <f t="shared" si="53"/>
        <v>140.62999999999721</v>
      </c>
      <c r="K868">
        <v>0</v>
      </c>
      <c r="L868">
        <f t="shared" si="52"/>
        <v>0</v>
      </c>
      <c r="Y868">
        <f t="shared" si="54"/>
        <v>8.6136187849597241E-4</v>
      </c>
      <c r="Z868">
        <f t="shared" si="55"/>
        <v>8.6136187849597241E-4</v>
      </c>
    </row>
    <row r="869" spans="9:26" x14ac:dyDescent="0.25">
      <c r="I869">
        <v>862</v>
      </c>
      <c r="J869" s="18">
        <f t="shared" si="53"/>
        <v>140.79333333333054</v>
      </c>
      <c r="K869">
        <v>0</v>
      </c>
      <c r="L869">
        <f t="shared" si="52"/>
        <v>0</v>
      </c>
      <c r="Y869">
        <f t="shared" si="54"/>
        <v>8.5635189419882413E-4</v>
      </c>
      <c r="Z869">
        <f t="shared" si="55"/>
        <v>8.5635189419882413E-4</v>
      </c>
    </row>
    <row r="870" spans="9:26" x14ac:dyDescent="0.25">
      <c r="I870">
        <v>863</v>
      </c>
      <c r="J870" s="18">
        <f t="shared" si="53"/>
        <v>140.95666666666386</v>
      </c>
      <c r="K870">
        <v>0</v>
      </c>
      <c r="L870">
        <f t="shared" si="52"/>
        <v>0</v>
      </c>
      <c r="Y870">
        <f t="shared" si="54"/>
        <v>8.5137104973626141E-4</v>
      </c>
      <c r="Z870">
        <f t="shared" si="55"/>
        <v>8.5137104973626141E-4</v>
      </c>
    </row>
    <row r="871" spans="9:26" x14ac:dyDescent="0.25">
      <c r="I871">
        <v>864</v>
      </c>
      <c r="J871" s="18">
        <f t="shared" si="53"/>
        <v>141.11999999999719</v>
      </c>
      <c r="K871">
        <v>0</v>
      </c>
      <c r="L871">
        <f t="shared" si="52"/>
        <v>0</v>
      </c>
      <c r="Y871">
        <f t="shared" si="54"/>
        <v>8.4641917562073513E-4</v>
      </c>
      <c r="Z871">
        <f t="shared" si="55"/>
        <v>8.4641917562073513E-4</v>
      </c>
    </row>
    <row r="872" spans="9:26" x14ac:dyDescent="0.25">
      <c r="I872">
        <v>865</v>
      </c>
      <c r="J872" s="18">
        <f t="shared" si="53"/>
        <v>141.28333333333052</v>
      </c>
      <c r="K872">
        <v>0</v>
      </c>
      <c r="L872">
        <f t="shared" si="52"/>
        <v>0</v>
      </c>
      <c r="Y872">
        <f t="shared" si="54"/>
        <v>8.4149610335049543E-4</v>
      </c>
      <c r="Z872">
        <f t="shared" si="55"/>
        <v>8.4149610335049543E-4</v>
      </c>
    </row>
    <row r="873" spans="9:26" x14ac:dyDescent="0.25">
      <c r="I873">
        <v>866</v>
      </c>
      <c r="J873" s="18">
        <f t="shared" si="53"/>
        <v>141.44666666666384</v>
      </c>
      <c r="K873">
        <v>0</v>
      </c>
      <c r="L873">
        <f t="shared" si="52"/>
        <v>0</v>
      </c>
      <c r="Y873">
        <f t="shared" si="54"/>
        <v>8.3660166540385817E-4</v>
      </c>
      <c r="Z873">
        <f t="shared" si="55"/>
        <v>8.3660166540385817E-4</v>
      </c>
    </row>
    <row r="874" spans="9:26" x14ac:dyDescent="0.25">
      <c r="I874">
        <v>867</v>
      </c>
      <c r="J874" s="18">
        <f t="shared" si="53"/>
        <v>141.60999999999717</v>
      </c>
      <c r="K874">
        <v>0</v>
      </c>
      <c r="L874">
        <f t="shared" si="52"/>
        <v>0</v>
      </c>
      <c r="Y874">
        <f t="shared" si="54"/>
        <v>8.3173569523350423E-4</v>
      </c>
      <c r="Z874">
        <f t="shared" si="55"/>
        <v>8.3173569523350423E-4</v>
      </c>
    </row>
    <row r="875" spans="9:26" x14ac:dyDescent="0.25">
      <c r="I875">
        <v>868</v>
      </c>
      <c r="J875" s="18">
        <f t="shared" si="53"/>
        <v>141.7733333333305</v>
      </c>
      <c r="K875">
        <v>0</v>
      </c>
      <c r="L875">
        <f t="shared" si="52"/>
        <v>0</v>
      </c>
      <c r="Y875">
        <f t="shared" si="54"/>
        <v>8.2689802726081249E-4</v>
      </c>
      <c r="Z875">
        <f t="shared" si="55"/>
        <v>8.2689802726081249E-4</v>
      </c>
    </row>
    <row r="876" spans="9:26" x14ac:dyDescent="0.25">
      <c r="I876">
        <v>869</v>
      </c>
      <c r="J876" s="18">
        <f t="shared" si="53"/>
        <v>141.93666666666383</v>
      </c>
      <c r="K876">
        <v>0</v>
      </c>
      <c r="L876">
        <f t="shared" si="52"/>
        <v>0</v>
      </c>
      <c r="Y876">
        <f t="shared" si="54"/>
        <v>8.2208849687022542E-4</v>
      </c>
      <c r="Z876">
        <f t="shared" si="55"/>
        <v>8.2208849687022542E-4</v>
      </c>
    </row>
    <row r="877" spans="9:26" x14ac:dyDescent="0.25">
      <c r="I877">
        <v>870</v>
      </c>
      <c r="J877" s="18">
        <f t="shared" si="53"/>
        <v>142.09999999999715</v>
      </c>
      <c r="K877">
        <v>0</v>
      </c>
      <c r="L877">
        <f t="shared" si="52"/>
        <v>0</v>
      </c>
      <c r="Y877">
        <f t="shared" si="54"/>
        <v>8.173069404036476E-4</v>
      </c>
      <c r="Z877">
        <f t="shared" si="55"/>
        <v>8.173069404036476E-4</v>
      </c>
    </row>
    <row r="878" spans="9:26" x14ac:dyDescent="0.25">
      <c r="I878">
        <v>871</v>
      </c>
      <c r="J878" s="18">
        <f t="shared" si="53"/>
        <v>142.26333333333048</v>
      </c>
      <c r="K878">
        <v>0</v>
      </c>
      <c r="L878">
        <f t="shared" si="52"/>
        <v>0</v>
      </c>
      <c r="Y878">
        <f t="shared" si="54"/>
        <v>8.1255319515487667E-4</v>
      </c>
      <c r="Z878">
        <f t="shared" si="55"/>
        <v>8.1255319515487667E-4</v>
      </c>
    </row>
    <row r="879" spans="9:26" x14ac:dyDescent="0.25">
      <c r="I879">
        <v>872</v>
      </c>
      <c r="J879" s="18">
        <f t="shared" si="53"/>
        <v>142.42666666666381</v>
      </c>
      <c r="K879">
        <v>0</v>
      </c>
      <c r="L879">
        <f t="shared" si="52"/>
        <v>0</v>
      </c>
      <c r="Y879">
        <f t="shared" si="54"/>
        <v>8.0782709936406711E-4</v>
      </c>
      <c r="Z879">
        <f t="shared" si="55"/>
        <v>8.0782709936406711E-4</v>
      </c>
    </row>
    <row r="880" spans="9:26" x14ac:dyDescent="0.25">
      <c r="I880">
        <v>873</v>
      </c>
      <c r="J880" s="18">
        <f t="shared" si="53"/>
        <v>142.58999999999713</v>
      </c>
      <c r="K880">
        <v>0</v>
      </c>
      <c r="L880">
        <f t="shared" si="52"/>
        <v>0</v>
      </c>
      <c r="Y880">
        <f t="shared" si="54"/>
        <v>8.0312849221222558E-4</v>
      </c>
      <c r="Z880">
        <f t="shared" si="55"/>
        <v>8.0312849221222558E-4</v>
      </c>
    </row>
    <row r="881" spans="9:26" x14ac:dyDescent="0.25">
      <c r="I881">
        <v>874</v>
      </c>
      <c r="J881" s="18">
        <f t="shared" si="53"/>
        <v>142.75333333333046</v>
      </c>
      <c r="K881">
        <v>0</v>
      </c>
      <c r="L881">
        <f t="shared" si="52"/>
        <v>0</v>
      </c>
      <c r="Y881">
        <f t="shared" si="54"/>
        <v>7.9845721381573869E-4</v>
      </c>
      <c r="Z881">
        <f t="shared" si="55"/>
        <v>7.9845721381573869E-4</v>
      </c>
    </row>
    <row r="882" spans="9:26" x14ac:dyDescent="0.25">
      <c r="I882">
        <v>875</v>
      </c>
      <c r="J882" s="18">
        <f t="shared" si="53"/>
        <v>142.91666666666379</v>
      </c>
      <c r="K882">
        <v>0</v>
      </c>
      <c r="L882">
        <f t="shared" si="52"/>
        <v>0</v>
      </c>
      <c r="Y882">
        <f t="shared" si="54"/>
        <v>7.9381310522093243E-4</v>
      </c>
      <c r="Z882">
        <f t="shared" si="55"/>
        <v>7.9381310522093243E-4</v>
      </c>
    </row>
    <row r="883" spans="9:26" x14ac:dyDescent="0.25">
      <c r="I883">
        <v>876</v>
      </c>
      <c r="J883" s="18">
        <f t="shared" si="53"/>
        <v>143.07999999999711</v>
      </c>
      <c r="K883">
        <v>0</v>
      </c>
      <c r="L883">
        <f t="shared" si="52"/>
        <v>0</v>
      </c>
      <c r="Y883">
        <f t="shared" si="54"/>
        <v>7.8919600839866342E-4</v>
      </c>
      <c r="Z883">
        <f t="shared" si="55"/>
        <v>7.8919600839866342E-4</v>
      </c>
    </row>
    <row r="884" spans="9:26" x14ac:dyDescent="0.25">
      <c r="I884">
        <v>877</v>
      </c>
      <c r="J884" s="18">
        <f t="shared" si="53"/>
        <v>143.24333333333044</v>
      </c>
      <c r="K884">
        <v>0</v>
      </c>
      <c r="L884">
        <f t="shared" si="52"/>
        <v>0</v>
      </c>
      <c r="Y884">
        <f t="shared" si="54"/>
        <v>7.8460576623894161E-4</v>
      </c>
      <c r="Z884">
        <f t="shared" si="55"/>
        <v>7.8460576623894161E-4</v>
      </c>
    </row>
    <row r="885" spans="9:26" x14ac:dyDescent="0.25">
      <c r="I885">
        <v>878</v>
      </c>
      <c r="J885" s="18">
        <f t="shared" si="53"/>
        <v>143.40666666666377</v>
      </c>
      <c r="K885">
        <v>0</v>
      </c>
      <c r="L885">
        <f t="shared" si="52"/>
        <v>0</v>
      </c>
      <c r="Y885">
        <f t="shared" si="54"/>
        <v>7.8004222254558385E-4</v>
      </c>
      <c r="Z885">
        <f t="shared" si="55"/>
        <v>7.8004222254558385E-4</v>
      </c>
    </row>
    <row r="886" spans="9:26" x14ac:dyDescent="0.25">
      <c r="I886">
        <v>879</v>
      </c>
      <c r="J886" s="18">
        <f t="shared" si="53"/>
        <v>143.56999999999709</v>
      </c>
      <c r="K886">
        <v>0</v>
      </c>
      <c r="L886">
        <f t="shared" si="52"/>
        <v>0</v>
      </c>
      <c r="Y886">
        <f t="shared" si="54"/>
        <v>7.755052220308991E-4</v>
      </c>
      <c r="Z886">
        <f t="shared" si="55"/>
        <v>7.755052220308991E-4</v>
      </c>
    </row>
    <row r="887" spans="9:26" x14ac:dyDescent="0.25">
      <c r="I887">
        <v>880</v>
      </c>
      <c r="J887" s="18">
        <f t="shared" si="53"/>
        <v>143.73333333333042</v>
      </c>
      <c r="K887">
        <v>0</v>
      </c>
      <c r="L887">
        <f t="shared" si="52"/>
        <v>0</v>
      </c>
      <c r="Y887">
        <f t="shared" si="54"/>
        <v>7.7099461031040432E-4</v>
      </c>
      <c r="Z887">
        <f t="shared" si="55"/>
        <v>7.7099461031040432E-4</v>
      </c>
    </row>
    <row r="888" spans="9:26" x14ac:dyDescent="0.25">
      <c r="I888">
        <v>881</v>
      </c>
      <c r="J888" s="18">
        <f t="shared" si="53"/>
        <v>143.89666666666375</v>
      </c>
      <c r="K888">
        <v>0</v>
      </c>
      <c r="L888">
        <f t="shared" si="52"/>
        <v>0</v>
      </c>
      <c r="Y888">
        <f t="shared" si="54"/>
        <v>7.665102338975711E-4</v>
      </c>
      <c r="Z888">
        <f t="shared" si="55"/>
        <v>7.665102338975711E-4</v>
      </c>
    </row>
    <row r="889" spans="9:26" x14ac:dyDescent="0.25">
      <c r="I889">
        <v>882</v>
      </c>
      <c r="J889" s="18">
        <f t="shared" si="53"/>
        <v>144.05999999999707</v>
      </c>
      <c r="K889">
        <v>0</v>
      </c>
      <c r="L889">
        <f t="shared" si="52"/>
        <v>0</v>
      </c>
      <c r="Y889">
        <f t="shared" si="54"/>
        <v>7.6205194019860259E-4</v>
      </c>
      <c r="Z889">
        <f t="shared" si="55"/>
        <v>7.6205194019860259E-4</v>
      </c>
    </row>
    <row r="890" spans="9:26" x14ac:dyDescent="0.25">
      <c r="I890">
        <v>883</v>
      </c>
      <c r="J890" s="18">
        <f t="shared" si="53"/>
        <v>144.2233333333304</v>
      </c>
      <c r="K890">
        <v>0</v>
      </c>
      <c r="L890">
        <f t="shared" si="52"/>
        <v>0</v>
      </c>
      <c r="Y890">
        <f t="shared" si="54"/>
        <v>7.5761957750724131E-4</v>
      </c>
      <c r="Z890">
        <f t="shared" si="55"/>
        <v>7.5761957750724131E-4</v>
      </c>
    </row>
    <row r="891" spans="9:26" x14ac:dyDescent="0.25">
      <c r="I891">
        <v>884</v>
      </c>
      <c r="J891" s="18">
        <f t="shared" si="53"/>
        <v>144.38666666666373</v>
      </c>
      <c r="K891">
        <v>0</v>
      </c>
      <c r="L891">
        <f t="shared" si="52"/>
        <v>0</v>
      </c>
      <c r="Y891">
        <f t="shared" si="54"/>
        <v>7.5321299499960697E-4</v>
      </c>
      <c r="Z891">
        <f t="shared" si="55"/>
        <v>7.5321299499960697E-4</v>
      </c>
    </row>
    <row r="892" spans="9:26" x14ac:dyDescent="0.25">
      <c r="I892">
        <v>885</v>
      </c>
      <c r="J892" s="18">
        <f t="shared" si="53"/>
        <v>144.54999999999706</v>
      </c>
      <c r="K892">
        <v>0</v>
      </c>
      <c r="L892">
        <f t="shared" si="52"/>
        <v>0</v>
      </c>
      <c r="Y892">
        <f t="shared" si="54"/>
        <v>7.4883204272906405E-4</v>
      </c>
      <c r="Z892">
        <f t="shared" si="55"/>
        <v>7.4883204272906405E-4</v>
      </c>
    </row>
    <row r="893" spans="9:26" x14ac:dyDescent="0.25">
      <c r="I893">
        <v>886</v>
      </c>
      <c r="J893" s="18">
        <f t="shared" si="53"/>
        <v>144.71333333333038</v>
      </c>
      <c r="K893">
        <v>0</v>
      </c>
      <c r="L893">
        <f t="shared" si="52"/>
        <v>0</v>
      </c>
      <c r="Y893">
        <f t="shared" si="54"/>
        <v>7.4447657162111946E-4</v>
      </c>
      <c r="Z893">
        <f t="shared" si="55"/>
        <v>7.4447657162111946E-4</v>
      </c>
    </row>
    <row r="894" spans="9:26" x14ac:dyDescent="0.25">
      <c r="I894">
        <v>887</v>
      </c>
      <c r="J894" s="18">
        <f t="shared" si="53"/>
        <v>144.87666666666371</v>
      </c>
      <c r="K894">
        <v>0</v>
      </c>
      <c r="L894">
        <f t="shared" si="52"/>
        <v>0</v>
      </c>
      <c r="Y894">
        <f t="shared" si="54"/>
        <v>7.4014643346834998E-4</v>
      </c>
      <c r="Z894">
        <f t="shared" si="55"/>
        <v>7.4014643346834998E-4</v>
      </c>
    </row>
    <row r="895" spans="9:26" x14ac:dyDescent="0.25">
      <c r="I895">
        <v>888</v>
      </c>
      <c r="J895" s="18">
        <f t="shared" si="53"/>
        <v>145.03999999999704</v>
      </c>
      <c r="K895">
        <v>0</v>
      </c>
      <c r="L895">
        <f t="shared" si="52"/>
        <v>0</v>
      </c>
      <c r="Y895">
        <f t="shared" si="54"/>
        <v>7.3584148092535899E-4</v>
      </c>
      <c r="Z895">
        <f t="shared" si="55"/>
        <v>7.3584148092535899E-4</v>
      </c>
    </row>
    <row r="896" spans="9:26" x14ac:dyDescent="0.25">
      <c r="I896">
        <v>889</v>
      </c>
      <c r="J896" s="18">
        <f t="shared" si="53"/>
        <v>145.20333333333036</v>
      </c>
      <c r="K896">
        <v>0</v>
      </c>
      <c r="L896">
        <f t="shared" si="52"/>
        <v>0</v>
      </c>
      <c r="Y896">
        <f t="shared" si="54"/>
        <v>7.3156156750376255E-4</v>
      </c>
      <c r="Z896">
        <f t="shared" si="55"/>
        <v>7.3156156750376255E-4</v>
      </c>
    </row>
    <row r="897" spans="9:26" x14ac:dyDescent="0.25">
      <c r="I897">
        <v>890</v>
      </c>
      <c r="J897" s="18">
        <f t="shared" si="53"/>
        <v>145.36666666666369</v>
      </c>
      <c r="K897">
        <v>0</v>
      </c>
      <c r="L897">
        <f t="shared" si="52"/>
        <v>0</v>
      </c>
      <c r="Y897">
        <f t="shared" si="54"/>
        <v>7.2730654756720495E-4</v>
      </c>
      <c r="Z897">
        <f t="shared" si="55"/>
        <v>7.2730654756720495E-4</v>
      </c>
    </row>
    <row r="898" spans="9:26" x14ac:dyDescent="0.25">
      <c r="I898">
        <v>891</v>
      </c>
      <c r="J898" s="18">
        <f t="shared" si="53"/>
        <v>145.52999999999702</v>
      </c>
      <c r="K898">
        <v>0</v>
      </c>
      <c r="L898">
        <f t="shared" si="52"/>
        <v>0</v>
      </c>
      <c r="Y898">
        <f t="shared" si="54"/>
        <v>7.2307627632640275E-4</v>
      </c>
      <c r="Z898">
        <f t="shared" si="55"/>
        <v>7.2307627632640275E-4</v>
      </c>
    </row>
    <row r="899" spans="9:26" x14ac:dyDescent="0.25">
      <c r="I899">
        <v>892</v>
      </c>
      <c r="J899" s="18">
        <f t="shared" si="53"/>
        <v>145.69333333333034</v>
      </c>
      <c r="K899">
        <v>0</v>
      </c>
      <c r="L899">
        <f t="shared" si="52"/>
        <v>0</v>
      </c>
      <c r="Y899">
        <f t="shared" si="54"/>
        <v>7.188706098342181E-4</v>
      </c>
      <c r="Z899">
        <f t="shared" si="55"/>
        <v>7.188706098342181E-4</v>
      </c>
    </row>
    <row r="900" spans="9:26" x14ac:dyDescent="0.25">
      <c r="I900">
        <v>893</v>
      </c>
      <c r="J900" s="18">
        <f t="shared" si="53"/>
        <v>145.85666666666367</v>
      </c>
      <c r="K900">
        <v>0</v>
      </c>
      <c r="L900">
        <f t="shared" si="52"/>
        <v>0</v>
      </c>
      <c r="Y900">
        <f t="shared" si="54"/>
        <v>7.1468940498076031E-4</v>
      </c>
      <c r="Z900">
        <f t="shared" si="55"/>
        <v>7.1468940498076031E-4</v>
      </c>
    </row>
    <row r="901" spans="9:26" x14ac:dyDescent="0.25">
      <c r="I901">
        <v>894</v>
      </c>
      <c r="J901" s="18">
        <f t="shared" si="53"/>
        <v>146.019999999997</v>
      </c>
      <c r="K901">
        <v>0</v>
      </c>
      <c r="L901">
        <f t="shared" si="52"/>
        <v>0</v>
      </c>
      <c r="Y901">
        <f t="shared" si="54"/>
        <v>7.1053251948851638E-4</v>
      </c>
      <c r="Z901">
        <f t="shared" si="55"/>
        <v>7.1053251948851638E-4</v>
      </c>
    </row>
    <row r="902" spans="9:26" x14ac:dyDescent="0.25">
      <c r="I902">
        <v>895</v>
      </c>
      <c r="J902" s="18">
        <f t="shared" si="53"/>
        <v>146.18333333333032</v>
      </c>
      <c r="K902">
        <v>0</v>
      </c>
      <c r="L902">
        <f t="shared" si="52"/>
        <v>0</v>
      </c>
      <c r="Y902">
        <f t="shared" si="54"/>
        <v>7.0639981190750946E-4</v>
      </c>
      <c r="Z902">
        <f t="shared" si="55"/>
        <v>7.0639981190750946E-4</v>
      </c>
    </row>
    <row r="903" spans="9:26" x14ac:dyDescent="0.25">
      <c r="I903">
        <v>896</v>
      </c>
      <c r="J903" s="18">
        <f t="shared" si="53"/>
        <v>146.34666666666365</v>
      </c>
      <c r="K903">
        <v>0</v>
      </c>
      <c r="L903">
        <f t="shared" si="52"/>
        <v>0</v>
      </c>
      <c r="Y903">
        <f t="shared" si="54"/>
        <v>7.0229114161048556E-4</v>
      </c>
      <c r="Z903">
        <f t="shared" si="55"/>
        <v>7.0229114161048556E-4</v>
      </c>
    </row>
    <row r="904" spans="9:26" x14ac:dyDescent="0.25">
      <c r="I904">
        <v>897</v>
      </c>
      <c r="J904" s="18">
        <f t="shared" si="53"/>
        <v>146.50999999999698</v>
      </c>
      <c r="K904">
        <v>0</v>
      </c>
      <c r="L904">
        <f t="shared" ref="L904:L967" si="56">K904*(1+$L$5)</f>
        <v>0</v>
      </c>
      <c r="Y904">
        <f t="shared" si="54"/>
        <v>6.9820636878812833E-4</v>
      </c>
      <c r="Z904">
        <f t="shared" si="55"/>
        <v>6.9820636878812833E-4</v>
      </c>
    </row>
    <row r="905" spans="9:26" x14ac:dyDescent="0.25">
      <c r="I905">
        <v>898</v>
      </c>
      <c r="J905" s="18">
        <f t="shared" ref="J905:J968" si="57">J904+0.5/150*49</f>
        <v>146.67333333333031</v>
      </c>
      <c r="K905">
        <v>0</v>
      </c>
      <c r="L905">
        <f t="shared" si="56"/>
        <v>0</v>
      </c>
      <c r="Y905">
        <f t="shared" ref="Y905:Y968" si="58">((K905/$T$13)^2)*(1-EXP(-(J905-J904)/$T$20)) + Y904*EXP(-(J905-J904)/$T$20)</f>
        <v>6.9414535444430189E-4</v>
      </c>
      <c r="Z905">
        <f t="shared" ref="Z905:Z968" si="59">((L905/$T$13)^2)*(1-EXP(-(J905-J904)/$T$20)) + Y904*EXP(-(J905-J904)/$T$20)</f>
        <v>6.9414535444430189E-4</v>
      </c>
    </row>
    <row r="906" spans="9:26" x14ac:dyDescent="0.25">
      <c r="I906">
        <v>899</v>
      </c>
      <c r="J906" s="18">
        <f t="shared" si="57"/>
        <v>146.83666666666363</v>
      </c>
      <c r="K906">
        <v>0</v>
      </c>
      <c r="L906">
        <f t="shared" si="56"/>
        <v>0</v>
      </c>
      <c r="Y906">
        <f t="shared" si="58"/>
        <v>6.9010796039132064E-4</v>
      </c>
      <c r="Z906">
        <f t="shared" si="59"/>
        <v>6.9010796039132064E-4</v>
      </c>
    </row>
    <row r="907" spans="9:26" x14ac:dyDescent="0.25">
      <c r="I907">
        <v>900</v>
      </c>
      <c r="J907" s="18">
        <f t="shared" si="57"/>
        <v>146.99999999999696</v>
      </c>
      <c r="K907">
        <v>0</v>
      </c>
      <c r="L907">
        <f t="shared" si="56"/>
        <v>0</v>
      </c>
      <c r="Y907">
        <f t="shared" si="58"/>
        <v>6.8609404924524747E-4</v>
      </c>
      <c r="Z907">
        <f t="shared" si="59"/>
        <v>6.8609404924524747E-4</v>
      </c>
    </row>
    <row r="908" spans="9:26" x14ac:dyDescent="0.25">
      <c r="I908">
        <v>901</v>
      </c>
      <c r="J908" s="18">
        <f t="shared" si="57"/>
        <v>147.16333333333029</v>
      </c>
      <c r="K908">
        <v>0</v>
      </c>
      <c r="L908">
        <f t="shared" si="56"/>
        <v>0</v>
      </c>
      <c r="Y908">
        <f t="shared" si="58"/>
        <v>6.8210348442121851E-4</v>
      </c>
      <c r="Z908">
        <f t="shared" si="59"/>
        <v>6.8210348442121851E-4</v>
      </c>
    </row>
    <row r="909" spans="9:26" x14ac:dyDescent="0.25">
      <c r="I909">
        <v>902</v>
      </c>
      <c r="J909" s="18">
        <f t="shared" si="57"/>
        <v>147.32666666666361</v>
      </c>
      <c r="K909">
        <v>0</v>
      </c>
      <c r="L909">
        <f t="shared" si="56"/>
        <v>0</v>
      </c>
      <c r="Y909">
        <f t="shared" si="58"/>
        <v>6.7813613012879562E-4</v>
      </c>
      <c r="Z909">
        <f t="shared" si="59"/>
        <v>6.7813613012879562E-4</v>
      </c>
    </row>
    <row r="910" spans="9:26" x14ac:dyDescent="0.25">
      <c r="I910">
        <v>903</v>
      </c>
      <c r="J910" s="18">
        <f t="shared" si="57"/>
        <v>147.48999999999694</v>
      </c>
      <c r="K910">
        <v>0</v>
      </c>
      <c r="L910">
        <f t="shared" si="56"/>
        <v>0</v>
      </c>
      <c r="Y910">
        <f t="shared" si="58"/>
        <v>6.7419185136734585E-4</v>
      </c>
      <c r="Z910">
        <f t="shared" si="59"/>
        <v>6.7419185136734585E-4</v>
      </c>
    </row>
    <row r="911" spans="9:26" x14ac:dyDescent="0.25">
      <c r="I911">
        <v>904</v>
      </c>
      <c r="J911" s="18">
        <f t="shared" si="57"/>
        <v>147.65333333333027</v>
      </c>
      <c r="K911">
        <v>0</v>
      </c>
      <c r="L911">
        <f t="shared" si="56"/>
        <v>0</v>
      </c>
      <c r="Y911">
        <f t="shared" si="58"/>
        <v>6.7027051392144733E-4</v>
      </c>
      <c r="Z911">
        <f t="shared" si="59"/>
        <v>6.7027051392144733E-4</v>
      </c>
    </row>
    <row r="912" spans="9:26" x14ac:dyDescent="0.25">
      <c r="I912">
        <v>905</v>
      </c>
      <c r="J912" s="18">
        <f t="shared" si="57"/>
        <v>147.81666666666359</v>
      </c>
      <c r="K912">
        <v>0</v>
      </c>
      <c r="L912">
        <f t="shared" si="56"/>
        <v>0</v>
      </c>
      <c r="Y912">
        <f t="shared" si="58"/>
        <v>6.663719843563226E-4</v>
      </c>
      <c r="Z912">
        <f t="shared" si="59"/>
        <v>6.663719843563226E-4</v>
      </c>
    </row>
    <row r="913" spans="9:26" x14ac:dyDescent="0.25">
      <c r="I913">
        <v>906</v>
      </c>
      <c r="J913" s="18">
        <f t="shared" si="57"/>
        <v>147.97999999999692</v>
      </c>
      <c r="K913">
        <v>0</v>
      </c>
      <c r="L913">
        <f t="shared" si="56"/>
        <v>0</v>
      </c>
      <c r="Y913">
        <f t="shared" si="58"/>
        <v>6.624961300132977E-4</v>
      </c>
      <c r="Z913">
        <f t="shared" si="59"/>
        <v>6.624961300132977E-4</v>
      </c>
    </row>
    <row r="914" spans="9:26" x14ac:dyDescent="0.25">
      <c r="I914">
        <v>907</v>
      </c>
      <c r="J914" s="18">
        <f t="shared" si="57"/>
        <v>148.14333333333025</v>
      </c>
      <c r="K914">
        <v>0</v>
      </c>
      <c r="L914">
        <f t="shared" si="56"/>
        <v>0</v>
      </c>
      <c r="Y914">
        <f t="shared" si="58"/>
        <v>6.5864281900528837E-4</v>
      </c>
      <c r="Z914">
        <f t="shared" si="59"/>
        <v>6.5864281900528837E-4</v>
      </c>
    </row>
    <row r="915" spans="9:26" x14ac:dyDescent="0.25">
      <c r="I915">
        <v>908</v>
      </c>
      <c r="J915" s="18">
        <f t="shared" si="57"/>
        <v>148.30666666666357</v>
      </c>
      <c r="K915">
        <v>0</v>
      </c>
      <c r="L915">
        <f t="shared" si="56"/>
        <v>0</v>
      </c>
      <c r="Y915">
        <f t="shared" si="58"/>
        <v>6.548119202123121E-4</v>
      </c>
      <c r="Z915">
        <f t="shared" si="59"/>
        <v>6.548119202123121E-4</v>
      </c>
    </row>
    <row r="916" spans="9:26" x14ac:dyDescent="0.25">
      <c r="I916">
        <v>909</v>
      </c>
      <c r="J916" s="18">
        <f t="shared" si="57"/>
        <v>148.4699999999969</v>
      </c>
      <c r="K916">
        <v>0</v>
      </c>
      <c r="L916">
        <f t="shared" si="56"/>
        <v>0</v>
      </c>
      <c r="Y916">
        <f t="shared" si="58"/>
        <v>6.5100330327702647E-4</v>
      </c>
      <c r="Z916">
        <f t="shared" si="59"/>
        <v>6.5100330327702647E-4</v>
      </c>
    </row>
    <row r="917" spans="9:26" x14ac:dyDescent="0.25">
      <c r="I917">
        <v>910</v>
      </c>
      <c r="J917" s="18">
        <f t="shared" si="57"/>
        <v>148.63333333333023</v>
      </c>
      <c r="K917">
        <v>0</v>
      </c>
      <c r="L917">
        <f t="shared" si="56"/>
        <v>0</v>
      </c>
      <c r="Y917">
        <f t="shared" si="58"/>
        <v>6.4721683860029331E-4</v>
      </c>
      <c r="Z917">
        <f t="shared" si="59"/>
        <v>6.4721683860029331E-4</v>
      </c>
    </row>
    <row r="918" spans="9:26" x14ac:dyDescent="0.25">
      <c r="I918">
        <v>911</v>
      </c>
      <c r="J918" s="18">
        <f t="shared" si="57"/>
        <v>148.79666666666355</v>
      </c>
      <c r="K918">
        <v>0</v>
      </c>
      <c r="L918">
        <f t="shared" si="56"/>
        <v>0</v>
      </c>
      <c r="Y918">
        <f t="shared" si="58"/>
        <v>6.4345239733676861E-4</v>
      </c>
      <c r="Z918">
        <f t="shared" si="59"/>
        <v>6.4345239733676861E-4</v>
      </c>
    </row>
    <row r="919" spans="9:26" x14ac:dyDescent="0.25">
      <c r="I919">
        <v>912</v>
      </c>
      <c r="J919" s="18">
        <f t="shared" si="57"/>
        <v>148.95999999999688</v>
      </c>
      <c r="K919">
        <v>0</v>
      </c>
      <c r="L919">
        <f t="shared" si="56"/>
        <v>0</v>
      </c>
      <c r="Y919">
        <f t="shared" si="58"/>
        <v>6.3970985139051833E-4</v>
      </c>
      <c r="Z919">
        <f t="shared" si="59"/>
        <v>6.3970985139051833E-4</v>
      </c>
    </row>
    <row r="920" spans="9:26" x14ac:dyDescent="0.25">
      <c r="I920">
        <v>913</v>
      </c>
      <c r="J920" s="18">
        <f t="shared" si="57"/>
        <v>149.12333333333021</v>
      </c>
      <c r="K920">
        <v>0</v>
      </c>
      <c r="L920">
        <f t="shared" si="56"/>
        <v>0</v>
      </c>
      <c r="Y920">
        <f t="shared" si="58"/>
        <v>6.359890734106596E-4</v>
      </c>
      <c r="Z920">
        <f t="shared" si="59"/>
        <v>6.359890734106596E-4</v>
      </c>
    </row>
    <row r="921" spans="9:26" x14ac:dyDescent="0.25">
      <c r="I921">
        <v>914</v>
      </c>
      <c r="J921" s="18">
        <f t="shared" si="57"/>
        <v>149.28666666666354</v>
      </c>
      <c r="K921">
        <v>0</v>
      </c>
      <c r="L921">
        <f t="shared" si="56"/>
        <v>0</v>
      </c>
      <c r="Y921">
        <f t="shared" si="58"/>
        <v>6.3228993678702715E-4</v>
      </c>
      <c r="Z921">
        <f t="shared" si="59"/>
        <v>6.3228993678702715E-4</v>
      </c>
    </row>
    <row r="922" spans="9:26" x14ac:dyDescent="0.25">
      <c r="I922">
        <v>915</v>
      </c>
      <c r="J922" s="18">
        <f t="shared" si="57"/>
        <v>149.44999999999686</v>
      </c>
      <c r="K922">
        <v>0</v>
      </c>
      <c r="L922">
        <f t="shared" si="56"/>
        <v>0</v>
      </c>
      <c r="Y922">
        <f t="shared" si="58"/>
        <v>6.286123156458651E-4</v>
      </c>
      <c r="Z922">
        <f t="shared" si="59"/>
        <v>6.286123156458651E-4</v>
      </c>
    </row>
    <row r="923" spans="9:26" x14ac:dyDescent="0.25">
      <c r="I923">
        <v>916</v>
      </c>
      <c r="J923" s="18">
        <f t="shared" si="57"/>
        <v>149.61333333333019</v>
      </c>
      <c r="K923">
        <v>0</v>
      </c>
      <c r="L923">
        <f t="shared" si="56"/>
        <v>0</v>
      </c>
      <c r="Y923">
        <f t="shared" si="58"/>
        <v>6.2495608484554354E-4</v>
      </c>
      <c r="Z923">
        <f t="shared" si="59"/>
        <v>6.2495608484554354E-4</v>
      </c>
    </row>
    <row r="924" spans="9:26" x14ac:dyDescent="0.25">
      <c r="I924">
        <v>917</v>
      </c>
      <c r="J924" s="18">
        <f t="shared" si="57"/>
        <v>149.77666666666352</v>
      </c>
      <c r="K924">
        <v>0</v>
      </c>
      <c r="L924">
        <f t="shared" si="56"/>
        <v>0</v>
      </c>
      <c r="Y924">
        <f t="shared" si="58"/>
        <v>6.2132111997230052E-4</v>
      </c>
      <c r="Z924">
        <f t="shared" si="59"/>
        <v>6.2132111997230052E-4</v>
      </c>
    </row>
    <row r="925" spans="9:26" x14ac:dyDescent="0.25">
      <c r="I925">
        <v>918</v>
      </c>
      <c r="J925" s="18">
        <f t="shared" si="57"/>
        <v>149.93999999999684</v>
      </c>
      <c r="K925">
        <v>0</v>
      </c>
      <c r="L925">
        <f t="shared" si="56"/>
        <v>0</v>
      </c>
      <c r="Y925">
        <f t="shared" si="58"/>
        <v>6.1770729733600846E-4</v>
      </c>
      <c r="Z925">
        <f t="shared" si="59"/>
        <v>6.1770729733600846E-4</v>
      </c>
    </row>
    <row r="926" spans="9:26" x14ac:dyDescent="0.25">
      <c r="I926">
        <v>919</v>
      </c>
      <c r="J926" s="18">
        <f t="shared" si="57"/>
        <v>150.10333333333017</v>
      </c>
      <c r="K926">
        <v>0</v>
      </c>
      <c r="L926">
        <f t="shared" si="56"/>
        <v>0</v>
      </c>
      <c r="Y926">
        <f t="shared" si="58"/>
        <v>6.1411449396596494E-4</v>
      </c>
      <c r="Z926">
        <f t="shared" si="59"/>
        <v>6.1411449396596494E-4</v>
      </c>
    </row>
    <row r="927" spans="9:26" x14ac:dyDescent="0.25">
      <c r="I927">
        <v>920</v>
      </c>
      <c r="J927" s="18">
        <f t="shared" si="57"/>
        <v>150.2666666666635</v>
      </c>
      <c r="K927">
        <v>0</v>
      </c>
      <c r="L927">
        <f t="shared" si="56"/>
        <v>0</v>
      </c>
      <c r="Y927">
        <f t="shared" si="58"/>
        <v>6.1054258760670868E-4</v>
      </c>
      <c r="Z927">
        <f t="shared" si="59"/>
        <v>6.1054258760670868E-4</v>
      </c>
    </row>
    <row r="928" spans="9:26" x14ac:dyDescent="0.25">
      <c r="I928">
        <v>921</v>
      </c>
      <c r="J928" s="18">
        <f t="shared" si="57"/>
        <v>150.42999999999682</v>
      </c>
      <c r="K928">
        <v>0</v>
      </c>
      <c r="L928">
        <f t="shared" si="56"/>
        <v>0</v>
      </c>
      <c r="Y928">
        <f t="shared" si="58"/>
        <v>6.069914567138592E-4</v>
      </c>
      <c r="Z928">
        <f t="shared" si="59"/>
        <v>6.069914567138592E-4</v>
      </c>
    </row>
    <row r="929" spans="9:26" x14ac:dyDescent="0.25">
      <c r="I929">
        <v>922</v>
      </c>
      <c r="J929" s="18">
        <f t="shared" si="57"/>
        <v>150.59333333333015</v>
      </c>
      <c r="K929">
        <v>0</v>
      </c>
      <c r="L929">
        <f t="shared" si="56"/>
        <v>0</v>
      </c>
      <c r="Y929">
        <f t="shared" si="58"/>
        <v>6.0346098044998097E-4</v>
      </c>
      <c r="Z929">
        <f t="shared" si="59"/>
        <v>6.0346098044998097E-4</v>
      </c>
    </row>
    <row r="930" spans="9:26" x14ac:dyDescent="0.25">
      <c r="I930">
        <v>923</v>
      </c>
      <c r="J930" s="18">
        <f t="shared" si="57"/>
        <v>150.75666666666348</v>
      </c>
      <c r="K930">
        <v>0</v>
      </c>
      <c r="L930">
        <f t="shared" si="56"/>
        <v>0</v>
      </c>
      <c r="Y930">
        <f t="shared" si="58"/>
        <v>5.9995103868047152E-4</v>
      </c>
      <c r="Z930">
        <f t="shared" si="59"/>
        <v>5.9995103868047152E-4</v>
      </c>
    </row>
    <row r="931" spans="9:26" x14ac:dyDescent="0.25">
      <c r="I931">
        <v>924</v>
      </c>
      <c r="J931" s="18">
        <f t="shared" si="57"/>
        <v>150.9199999999968</v>
      </c>
      <c r="K931">
        <v>0</v>
      </c>
      <c r="L931">
        <f t="shared" si="56"/>
        <v>0</v>
      </c>
      <c r="Y931">
        <f t="shared" si="58"/>
        <v>5.9646151196947371E-4</v>
      </c>
      <c r="Z931">
        <f t="shared" si="59"/>
        <v>5.9646151196947371E-4</v>
      </c>
    </row>
    <row r="932" spans="9:26" x14ac:dyDescent="0.25">
      <c r="I932">
        <v>925</v>
      </c>
      <c r="J932" s="18">
        <f t="shared" si="57"/>
        <v>151.08333333333013</v>
      </c>
      <c r="K932">
        <v>0</v>
      </c>
      <c r="L932">
        <f t="shared" si="56"/>
        <v>0</v>
      </c>
      <c r="Y932">
        <f t="shared" si="58"/>
        <v>5.9299228157581125E-4</v>
      </c>
      <c r="Z932">
        <f t="shared" si="59"/>
        <v>5.9299228157581125E-4</v>
      </c>
    </row>
    <row r="933" spans="9:26" x14ac:dyDescent="0.25">
      <c r="I933">
        <v>926</v>
      </c>
      <c r="J933" s="18">
        <f t="shared" si="57"/>
        <v>151.24666666666346</v>
      </c>
      <c r="K933">
        <v>0</v>
      </c>
      <c r="L933">
        <f t="shared" si="56"/>
        <v>0</v>
      </c>
      <c r="Y933">
        <f t="shared" si="58"/>
        <v>5.8954322944894855E-4</v>
      </c>
      <c r="Z933">
        <f t="shared" si="59"/>
        <v>5.8954322944894855E-4</v>
      </c>
    </row>
    <row r="934" spans="9:26" x14ac:dyDescent="0.25">
      <c r="I934">
        <v>927</v>
      </c>
      <c r="J934" s="18">
        <f t="shared" si="57"/>
        <v>151.40999999999678</v>
      </c>
      <c r="K934">
        <v>0</v>
      </c>
      <c r="L934">
        <f t="shared" si="56"/>
        <v>0</v>
      </c>
      <c r="Y934">
        <f t="shared" si="58"/>
        <v>5.8611423822497349E-4</v>
      </c>
      <c r="Z934">
        <f t="shared" si="59"/>
        <v>5.8611423822497349E-4</v>
      </c>
    </row>
    <row r="935" spans="9:26" x14ac:dyDescent="0.25">
      <c r="I935">
        <v>928</v>
      </c>
      <c r="J935" s="18">
        <f t="shared" si="57"/>
        <v>151.57333333333011</v>
      </c>
      <c r="K935">
        <v>0</v>
      </c>
      <c r="L935">
        <f t="shared" si="56"/>
        <v>0</v>
      </c>
      <c r="Y935">
        <f t="shared" si="58"/>
        <v>5.8270519122260393E-4</v>
      </c>
      <c r="Z935">
        <f t="shared" si="59"/>
        <v>5.8270519122260393E-4</v>
      </c>
    </row>
    <row r="936" spans="9:26" x14ac:dyDescent="0.25">
      <c r="I936">
        <v>929</v>
      </c>
      <c r="J936" s="18">
        <f t="shared" si="57"/>
        <v>151.73666666666344</v>
      </c>
      <c r="K936">
        <v>0</v>
      </c>
      <c r="L936">
        <f t="shared" si="56"/>
        <v>0</v>
      </c>
      <c r="Y936">
        <f t="shared" si="58"/>
        <v>5.7931597243921699E-4</v>
      </c>
      <c r="Z936">
        <f t="shared" si="59"/>
        <v>5.7931597243921699E-4</v>
      </c>
    </row>
    <row r="937" spans="9:26" x14ac:dyDescent="0.25">
      <c r="I937">
        <v>930</v>
      </c>
      <c r="J937" s="18">
        <f t="shared" si="57"/>
        <v>151.89999999999677</v>
      </c>
      <c r="K937">
        <v>0</v>
      </c>
      <c r="L937">
        <f t="shared" si="56"/>
        <v>0</v>
      </c>
      <c r="Y937">
        <f t="shared" si="58"/>
        <v>5.7594646654690205E-4</v>
      </c>
      <c r="Z937">
        <f t="shared" si="59"/>
        <v>5.7594646654690205E-4</v>
      </c>
    </row>
    <row r="938" spans="9:26" x14ac:dyDescent="0.25">
      <c r="I938">
        <v>931</v>
      </c>
      <c r="J938" s="18">
        <f t="shared" si="57"/>
        <v>152.06333333333009</v>
      </c>
      <c r="K938">
        <v>0</v>
      </c>
      <c r="L938">
        <f t="shared" si="56"/>
        <v>0</v>
      </c>
      <c r="Y938">
        <f t="shared" si="58"/>
        <v>5.7259655888853623E-4</v>
      </c>
      <c r="Z938">
        <f t="shared" si="59"/>
        <v>5.7259655888853623E-4</v>
      </c>
    </row>
    <row r="939" spans="9:26" x14ac:dyDescent="0.25">
      <c r="I939">
        <v>932</v>
      </c>
      <c r="J939" s="18">
        <f t="shared" si="57"/>
        <v>152.22666666666342</v>
      </c>
      <c r="K939">
        <v>0</v>
      </c>
      <c r="L939">
        <f t="shared" si="56"/>
        <v>0</v>
      </c>
      <c r="Y939">
        <f t="shared" si="58"/>
        <v>5.69266135473883E-4</v>
      </c>
      <c r="Z939">
        <f t="shared" si="59"/>
        <v>5.69266135473883E-4</v>
      </c>
    </row>
    <row r="940" spans="9:26" x14ac:dyDescent="0.25">
      <c r="I940">
        <v>933</v>
      </c>
      <c r="J940" s="18">
        <f t="shared" si="57"/>
        <v>152.38999999999675</v>
      </c>
      <c r="K940">
        <v>0</v>
      </c>
      <c r="L940">
        <f t="shared" si="56"/>
        <v>0</v>
      </c>
      <c r="Y940">
        <f t="shared" si="58"/>
        <v>5.6595508297571304E-4</v>
      </c>
      <c r="Z940">
        <f t="shared" si="59"/>
        <v>5.6595508297571304E-4</v>
      </c>
    </row>
    <row r="941" spans="9:26" x14ac:dyDescent="0.25">
      <c r="I941">
        <v>934</v>
      </c>
      <c r="J941" s="18">
        <f t="shared" si="57"/>
        <v>152.55333333333007</v>
      </c>
      <c r="K941">
        <v>0</v>
      </c>
      <c r="L941">
        <f t="shared" si="56"/>
        <v>0</v>
      </c>
      <c r="Y941">
        <f t="shared" si="58"/>
        <v>5.6266328872594834E-4</v>
      </c>
      <c r="Z941">
        <f t="shared" si="59"/>
        <v>5.6266328872594834E-4</v>
      </c>
    </row>
    <row r="942" spans="9:26" x14ac:dyDescent="0.25">
      <c r="I942">
        <v>935</v>
      </c>
      <c r="J942" s="18">
        <f t="shared" si="57"/>
        <v>152.7166666666634</v>
      </c>
      <c r="K942">
        <v>0</v>
      </c>
      <c r="L942">
        <f t="shared" si="56"/>
        <v>0</v>
      </c>
      <c r="Y942">
        <f t="shared" si="58"/>
        <v>5.5939064071182799E-4</v>
      </c>
      <c r="Z942">
        <f t="shared" si="59"/>
        <v>5.5939064071182799E-4</v>
      </c>
    </row>
    <row r="943" spans="9:26" x14ac:dyDescent="0.25">
      <c r="I943">
        <v>936</v>
      </c>
      <c r="J943" s="18">
        <f t="shared" si="57"/>
        <v>152.87999999999673</v>
      </c>
      <c r="K943">
        <v>0</v>
      </c>
      <c r="L943">
        <f t="shared" si="56"/>
        <v>0</v>
      </c>
      <c r="Y943">
        <f t="shared" si="58"/>
        <v>5.561370275720969E-4</v>
      </c>
      <c r="Z943">
        <f t="shared" si="59"/>
        <v>5.561370275720969E-4</v>
      </c>
    </row>
    <row r="944" spans="9:26" x14ac:dyDescent="0.25">
      <c r="I944">
        <v>937</v>
      </c>
      <c r="J944" s="18">
        <f t="shared" si="57"/>
        <v>153.04333333333005</v>
      </c>
      <c r="K944">
        <v>0</v>
      </c>
      <c r="L944">
        <f t="shared" si="56"/>
        <v>0</v>
      </c>
      <c r="Y944">
        <f t="shared" si="58"/>
        <v>5.5290233859321615E-4</v>
      </c>
      <c r="Z944">
        <f t="shared" si="59"/>
        <v>5.5290233859321615E-4</v>
      </c>
    </row>
    <row r="945" spans="9:26" x14ac:dyDescent="0.25">
      <c r="I945">
        <v>938</v>
      </c>
      <c r="J945" s="18">
        <f t="shared" si="57"/>
        <v>153.20666666666338</v>
      </c>
      <c r="K945">
        <v>0</v>
      </c>
      <c r="L945">
        <f t="shared" si="56"/>
        <v>0</v>
      </c>
      <c r="Y945">
        <f t="shared" si="58"/>
        <v>5.4968646370559592E-4</v>
      </c>
      <c r="Z945">
        <f t="shared" si="59"/>
        <v>5.4968646370559592E-4</v>
      </c>
    </row>
    <row r="946" spans="9:26" x14ac:dyDescent="0.25">
      <c r="I946">
        <v>939</v>
      </c>
      <c r="J946" s="18">
        <f t="shared" si="57"/>
        <v>153.36999999999671</v>
      </c>
      <c r="K946">
        <v>0</v>
      </c>
      <c r="L946">
        <f t="shared" si="56"/>
        <v>0</v>
      </c>
      <c r="Y946">
        <f t="shared" si="58"/>
        <v>5.4648929347984984E-4</v>
      </c>
      <c r="Z946">
        <f t="shared" si="59"/>
        <v>5.4648929347984984E-4</v>
      </c>
    </row>
    <row r="947" spans="9:26" x14ac:dyDescent="0.25">
      <c r="I947">
        <v>940</v>
      </c>
      <c r="J947" s="18">
        <f t="shared" si="57"/>
        <v>153.53333333333003</v>
      </c>
      <c r="K947">
        <v>0</v>
      </c>
      <c r="L947">
        <f t="shared" si="56"/>
        <v>0</v>
      </c>
      <c r="Y947">
        <f t="shared" si="58"/>
        <v>5.433107191230715E-4</v>
      </c>
      <c r="Z947">
        <f t="shared" si="59"/>
        <v>5.433107191230715E-4</v>
      </c>
    </row>
    <row r="948" spans="9:26" x14ac:dyDescent="0.25">
      <c r="I948">
        <v>941</v>
      </c>
      <c r="J948" s="18">
        <f t="shared" si="57"/>
        <v>153.69666666666336</v>
      </c>
      <c r="K948">
        <v>0</v>
      </c>
      <c r="L948">
        <f t="shared" si="56"/>
        <v>0</v>
      </c>
      <c r="Y948">
        <f t="shared" si="58"/>
        <v>5.4015063247513236E-4</v>
      </c>
      <c r="Z948">
        <f t="shared" si="59"/>
        <v>5.4015063247513236E-4</v>
      </c>
    </row>
    <row r="949" spans="9:26" x14ac:dyDescent="0.25">
      <c r="I949">
        <v>942</v>
      </c>
      <c r="J949" s="18">
        <f t="shared" si="57"/>
        <v>153.85999999999669</v>
      </c>
      <c r="K949">
        <v>0</v>
      </c>
      <c r="L949">
        <f t="shared" si="56"/>
        <v>0</v>
      </c>
      <c r="Y949">
        <f t="shared" si="58"/>
        <v>5.3700892600500125E-4</v>
      </c>
      <c r="Z949">
        <f t="shared" si="59"/>
        <v>5.3700892600500125E-4</v>
      </c>
    </row>
    <row r="950" spans="9:26" x14ac:dyDescent="0.25">
      <c r="I950">
        <v>943</v>
      </c>
      <c r="J950" s="18">
        <f t="shared" si="57"/>
        <v>154.02333333333002</v>
      </c>
      <c r="K950">
        <v>0</v>
      </c>
      <c r="L950">
        <f t="shared" si="56"/>
        <v>0</v>
      </c>
      <c r="Y950">
        <f t="shared" si="58"/>
        <v>5.338854928070854E-4</v>
      </c>
      <c r="Z950">
        <f t="shared" si="59"/>
        <v>5.338854928070854E-4</v>
      </c>
    </row>
    <row r="951" spans="9:26" x14ac:dyDescent="0.25">
      <c r="I951">
        <v>944</v>
      </c>
      <c r="J951" s="18">
        <f t="shared" si="57"/>
        <v>154.18666666666334</v>
      </c>
      <c r="K951">
        <v>0</v>
      </c>
      <c r="L951">
        <f t="shared" si="56"/>
        <v>0</v>
      </c>
      <c r="Y951">
        <f t="shared" si="58"/>
        <v>5.3078022659759259E-4</v>
      </c>
      <c r="Z951">
        <f t="shared" si="59"/>
        <v>5.3078022659759259E-4</v>
      </c>
    </row>
    <row r="952" spans="9:26" x14ac:dyDescent="0.25">
      <c r="I952">
        <v>945</v>
      </c>
      <c r="J952" s="18">
        <f t="shared" si="57"/>
        <v>154.34999999999667</v>
      </c>
      <c r="K952">
        <v>0</v>
      </c>
      <c r="L952">
        <f t="shared" si="56"/>
        <v>0</v>
      </c>
      <c r="Y952">
        <f t="shared" si="58"/>
        <v>5.2769302171091473E-4</v>
      </c>
      <c r="Z952">
        <f t="shared" si="59"/>
        <v>5.2769302171091473E-4</v>
      </c>
    </row>
    <row r="953" spans="9:26" x14ac:dyDescent="0.25">
      <c r="I953">
        <v>946</v>
      </c>
      <c r="J953" s="18">
        <f t="shared" si="57"/>
        <v>154.51333333333</v>
      </c>
      <c r="K953">
        <v>0</v>
      </c>
      <c r="L953">
        <f t="shared" si="56"/>
        <v>0</v>
      </c>
      <c r="Y953">
        <f t="shared" si="58"/>
        <v>5.2462377309603217E-4</v>
      </c>
      <c r="Z953">
        <f t="shared" si="59"/>
        <v>5.2462377309603217E-4</v>
      </c>
    </row>
    <row r="954" spans="9:26" x14ac:dyDescent="0.25">
      <c r="I954">
        <v>947</v>
      </c>
      <c r="J954" s="18">
        <f t="shared" si="57"/>
        <v>154.67666666666332</v>
      </c>
      <c r="K954">
        <v>0</v>
      </c>
      <c r="L954">
        <f t="shared" si="56"/>
        <v>0</v>
      </c>
      <c r="Y954">
        <f t="shared" si="58"/>
        <v>5.2157237631293891E-4</v>
      </c>
      <c r="Z954">
        <f t="shared" si="59"/>
        <v>5.2157237631293891E-4</v>
      </c>
    </row>
    <row r="955" spans="9:26" x14ac:dyDescent="0.25">
      <c r="I955">
        <v>948</v>
      </c>
      <c r="J955" s="18">
        <f t="shared" si="57"/>
        <v>154.83999999999665</v>
      </c>
      <c r="K955">
        <v>0</v>
      </c>
      <c r="L955">
        <f t="shared" si="56"/>
        <v>0</v>
      </c>
      <c r="Y955">
        <f t="shared" si="58"/>
        <v>5.1853872752908887E-4</v>
      </c>
      <c r="Z955">
        <f t="shared" si="59"/>
        <v>5.1853872752908887E-4</v>
      </c>
    </row>
    <row r="956" spans="9:26" x14ac:dyDescent="0.25">
      <c r="I956">
        <v>949</v>
      </c>
      <c r="J956" s="18">
        <f t="shared" si="57"/>
        <v>155.00333333332998</v>
      </c>
      <c r="K956">
        <v>0</v>
      </c>
      <c r="L956">
        <f t="shared" si="56"/>
        <v>0</v>
      </c>
      <c r="Y956">
        <f t="shared" si="58"/>
        <v>5.1552272351586259E-4</v>
      </c>
      <c r="Z956">
        <f t="shared" si="59"/>
        <v>5.1552272351586259E-4</v>
      </c>
    </row>
    <row r="957" spans="9:26" x14ac:dyDescent="0.25">
      <c r="I957">
        <v>950</v>
      </c>
      <c r="J957" s="18">
        <f t="shared" si="57"/>
        <v>155.1666666666633</v>
      </c>
      <c r="K957">
        <v>0</v>
      </c>
      <c r="L957">
        <f t="shared" si="56"/>
        <v>0</v>
      </c>
      <c r="Y957">
        <f t="shared" si="58"/>
        <v>5.1252426164505478E-4</v>
      </c>
      <c r="Z957">
        <f t="shared" si="59"/>
        <v>5.1252426164505478E-4</v>
      </c>
    </row>
    <row r="958" spans="9:26" x14ac:dyDescent="0.25">
      <c r="I958">
        <v>951</v>
      </c>
      <c r="J958" s="18">
        <f t="shared" si="57"/>
        <v>155.32999999999663</v>
      </c>
      <c r="K958">
        <v>0</v>
      </c>
      <c r="L958">
        <f t="shared" si="56"/>
        <v>0</v>
      </c>
      <c r="Y958">
        <f t="shared" si="58"/>
        <v>5.0954323988538185E-4</v>
      </c>
      <c r="Z958">
        <f t="shared" si="59"/>
        <v>5.0954323988538185E-4</v>
      </c>
    </row>
    <row r="959" spans="9:26" x14ac:dyDescent="0.25">
      <c r="I959">
        <v>952</v>
      </c>
      <c r="J959" s="18">
        <f t="shared" si="57"/>
        <v>155.49333333332996</v>
      </c>
      <c r="K959">
        <v>0</v>
      </c>
      <c r="L959">
        <f t="shared" si="56"/>
        <v>0</v>
      </c>
      <c r="Y959">
        <f t="shared" si="58"/>
        <v>5.0657955679901017E-4</v>
      </c>
      <c r="Z959">
        <f t="shared" si="59"/>
        <v>5.0657955679901017E-4</v>
      </c>
    </row>
    <row r="960" spans="9:26" x14ac:dyDescent="0.25">
      <c r="I960">
        <v>953</v>
      </c>
      <c r="J960" s="18">
        <f t="shared" si="57"/>
        <v>155.65666666666328</v>
      </c>
      <c r="K960">
        <v>0</v>
      </c>
      <c r="L960">
        <f t="shared" si="56"/>
        <v>0</v>
      </c>
      <c r="Y960">
        <f t="shared" si="58"/>
        <v>5.0363311153810435E-4</v>
      </c>
      <c r="Z960">
        <f t="shared" si="59"/>
        <v>5.0363311153810435E-4</v>
      </c>
    </row>
    <row r="961" spans="9:26" x14ac:dyDescent="0.25">
      <c r="I961">
        <v>954</v>
      </c>
      <c r="J961" s="18">
        <f t="shared" si="57"/>
        <v>155.81999999999661</v>
      </c>
      <c r="K961">
        <v>0</v>
      </c>
      <c r="L961">
        <f t="shared" si="56"/>
        <v>0</v>
      </c>
      <c r="Y961">
        <f t="shared" si="58"/>
        <v>5.0070380384139549E-4</v>
      </c>
      <c r="Z961">
        <f t="shared" si="59"/>
        <v>5.0070380384139549E-4</v>
      </c>
    </row>
    <row r="962" spans="9:26" x14ac:dyDescent="0.25">
      <c r="I962">
        <v>955</v>
      </c>
      <c r="J962" s="18">
        <f t="shared" si="57"/>
        <v>155.98333333332994</v>
      </c>
      <c r="K962">
        <v>0</v>
      </c>
      <c r="L962">
        <f t="shared" si="56"/>
        <v>0</v>
      </c>
      <c r="Y962">
        <f t="shared" si="58"/>
        <v>4.9779153403076962E-4</v>
      </c>
      <c r="Z962">
        <f t="shared" si="59"/>
        <v>4.9779153403076962E-4</v>
      </c>
    </row>
    <row r="963" spans="9:26" x14ac:dyDescent="0.25">
      <c r="I963">
        <v>956</v>
      </c>
      <c r="J963" s="18">
        <f t="shared" si="57"/>
        <v>156.14666666666326</v>
      </c>
      <c r="K963">
        <v>0</v>
      </c>
      <c r="L963">
        <f t="shared" si="56"/>
        <v>0</v>
      </c>
      <c r="Y963">
        <f t="shared" si="58"/>
        <v>4.948962030078758E-4</v>
      </c>
      <c r="Z963">
        <f t="shared" si="59"/>
        <v>4.948962030078758E-4</v>
      </c>
    </row>
    <row r="964" spans="9:26" x14ac:dyDescent="0.25">
      <c r="I964">
        <v>957</v>
      </c>
      <c r="J964" s="18">
        <f t="shared" si="57"/>
        <v>156.30999999999659</v>
      </c>
      <c r="K964">
        <v>0</v>
      </c>
      <c r="L964">
        <f t="shared" si="56"/>
        <v>0</v>
      </c>
      <c r="Y964">
        <f t="shared" si="58"/>
        <v>4.920177122507539E-4</v>
      </c>
      <c r="Z964">
        <f t="shared" si="59"/>
        <v>4.920177122507539E-4</v>
      </c>
    </row>
    <row r="965" spans="9:26" x14ac:dyDescent="0.25">
      <c r="I965">
        <v>958</v>
      </c>
      <c r="J965" s="18">
        <f t="shared" si="57"/>
        <v>156.47333333332992</v>
      </c>
      <c r="K965">
        <v>0</v>
      </c>
      <c r="L965">
        <f t="shared" si="56"/>
        <v>0</v>
      </c>
      <c r="Y965">
        <f t="shared" si="58"/>
        <v>4.891559638104825E-4</v>
      </c>
      <c r="Z965">
        <f t="shared" si="59"/>
        <v>4.891559638104825E-4</v>
      </c>
    </row>
    <row r="966" spans="9:26" x14ac:dyDescent="0.25">
      <c r="I966">
        <v>959</v>
      </c>
      <c r="J966" s="18">
        <f t="shared" si="57"/>
        <v>156.63666666666325</v>
      </c>
      <c r="K966">
        <v>0</v>
      </c>
      <c r="L966">
        <f t="shared" si="56"/>
        <v>0</v>
      </c>
      <c r="Y966">
        <f t="shared" si="58"/>
        <v>4.8631086030784541E-4</v>
      </c>
      <c r="Z966">
        <f t="shared" si="59"/>
        <v>4.8631086030784541E-4</v>
      </c>
    </row>
    <row r="967" spans="9:26" x14ac:dyDescent="0.25">
      <c r="I967">
        <v>960</v>
      </c>
      <c r="J967" s="18">
        <f t="shared" si="57"/>
        <v>156.79999999999657</v>
      </c>
      <c r="K967">
        <v>0</v>
      </c>
      <c r="L967">
        <f t="shared" si="56"/>
        <v>0</v>
      </c>
      <c r="Y967">
        <f t="shared" si="58"/>
        <v>4.8348230493001839E-4</v>
      </c>
      <c r="Z967">
        <f t="shared" si="59"/>
        <v>4.8348230493001839E-4</v>
      </c>
    </row>
    <row r="968" spans="9:26" x14ac:dyDescent="0.25">
      <c r="I968">
        <v>961</v>
      </c>
      <c r="J968" s="18">
        <f t="shared" si="57"/>
        <v>156.9633333333299</v>
      </c>
      <c r="K968">
        <v>0</v>
      </c>
      <c r="L968">
        <f t="shared" ref="L968:L1031" si="60">K968*(1+$L$5)</f>
        <v>0</v>
      </c>
      <c r="Y968">
        <f t="shared" si="58"/>
        <v>4.8067020142727464E-4</v>
      </c>
      <c r="Z968">
        <f t="shared" si="59"/>
        <v>4.8067020142727464E-4</v>
      </c>
    </row>
    <row r="969" spans="9:26" x14ac:dyDescent="0.25">
      <c r="I969">
        <v>962</v>
      </c>
      <c r="J969" s="18">
        <f t="shared" ref="J969:J1032" si="61">J968+0.5/150*49</f>
        <v>157.12666666666323</v>
      </c>
      <c r="K969">
        <v>0</v>
      </c>
      <c r="L969">
        <f t="shared" si="60"/>
        <v>0</v>
      </c>
      <c r="Y969">
        <f t="shared" ref="Y969:Y1032" si="62">((K969/$T$13)^2)*(1-EXP(-(J969-J968)/$T$20)) + Y968*EXP(-(J969-J968)/$T$20)</f>
        <v>4.7787445410970978E-4</v>
      </c>
      <c r="Z969">
        <f t="shared" ref="Z969:Z1032" si="63">((L969/$T$13)^2)*(1-EXP(-(J969-J968)/$T$20)) + Y968*EXP(-(J969-J968)/$T$20)</f>
        <v>4.7787445410970978E-4</v>
      </c>
    </row>
    <row r="970" spans="9:26" x14ac:dyDescent="0.25">
      <c r="I970">
        <v>963</v>
      </c>
      <c r="J970" s="18">
        <f t="shared" si="61"/>
        <v>157.28999999999655</v>
      </c>
      <c r="K970">
        <v>0</v>
      </c>
      <c r="L970">
        <f t="shared" si="60"/>
        <v>0</v>
      </c>
      <c r="Y970">
        <f t="shared" si="62"/>
        <v>4.7509496784398558E-4</v>
      </c>
      <c r="Z970">
        <f t="shared" si="63"/>
        <v>4.7509496784398558E-4</v>
      </c>
    </row>
    <row r="971" spans="9:26" x14ac:dyDescent="0.25">
      <c r="I971">
        <v>964</v>
      </c>
      <c r="J971" s="18">
        <f t="shared" si="61"/>
        <v>157.45333333332988</v>
      </c>
      <c r="K971">
        <v>0</v>
      </c>
      <c r="L971">
        <f t="shared" si="60"/>
        <v>0</v>
      </c>
      <c r="Y971">
        <f t="shared" si="62"/>
        <v>4.7233164805009285E-4</v>
      </c>
      <c r="Z971">
        <f t="shared" si="63"/>
        <v>4.7233164805009285E-4</v>
      </c>
    </row>
    <row r="972" spans="9:26" x14ac:dyDescent="0.25">
      <c r="I972">
        <v>965</v>
      </c>
      <c r="J972" s="18">
        <f t="shared" si="61"/>
        <v>157.61666666666321</v>
      </c>
      <c r="K972">
        <v>0</v>
      </c>
      <c r="L972">
        <f t="shared" si="60"/>
        <v>0</v>
      </c>
      <c r="Y972">
        <f t="shared" si="62"/>
        <v>4.6958440069813309E-4</v>
      </c>
      <c r="Z972">
        <f t="shared" si="63"/>
        <v>4.6958440069813309E-4</v>
      </c>
    </row>
    <row r="973" spans="9:26" x14ac:dyDescent="0.25">
      <c r="I973">
        <v>966</v>
      </c>
      <c r="J973" s="18">
        <f t="shared" si="61"/>
        <v>157.77999999999653</v>
      </c>
      <c r="K973">
        <v>0</v>
      </c>
      <c r="L973">
        <f t="shared" si="60"/>
        <v>0</v>
      </c>
      <c r="Y973">
        <f t="shared" si="62"/>
        <v>4.6685313230511883E-4</v>
      </c>
      <c r="Z973">
        <f t="shared" si="63"/>
        <v>4.6685313230511883E-4</v>
      </c>
    </row>
    <row r="974" spans="9:26" x14ac:dyDescent="0.25">
      <c r="I974">
        <v>967</v>
      </c>
      <c r="J974" s="18">
        <f t="shared" si="61"/>
        <v>157.94333333332986</v>
      </c>
      <c r="K974">
        <v>0</v>
      </c>
      <c r="L974">
        <f t="shared" si="60"/>
        <v>0</v>
      </c>
      <c r="Y974">
        <f t="shared" si="62"/>
        <v>4.641377499317926E-4</v>
      </c>
      <c r="Z974">
        <f t="shared" si="63"/>
        <v>4.641377499317926E-4</v>
      </c>
    </row>
    <row r="975" spans="9:26" x14ac:dyDescent="0.25">
      <c r="I975">
        <v>968</v>
      </c>
      <c r="J975" s="18">
        <f t="shared" si="61"/>
        <v>158.10666666666319</v>
      </c>
      <c r="K975">
        <v>0</v>
      </c>
      <c r="L975">
        <f t="shared" si="60"/>
        <v>0</v>
      </c>
      <c r="Y975">
        <f t="shared" si="62"/>
        <v>4.6143816117946441E-4</v>
      </c>
      <c r="Z975">
        <f t="shared" si="63"/>
        <v>4.6143816117946441E-4</v>
      </c>
    </row>
    <row r="976" spans="9:26" x14ac:dyDescent="0.25">
      <c r="I976">
        <v>969</v>
      </c>
      <c r="J976" s="18">
        <f t="shared" si="61"/>
        <v>158.26999999999651</v>
      </c>
      <c r="K976">
        <v>0</v>
      </c>
      <c r="L976">
        <f t="shared" si="60"/>
        <v>0</v>
      </c>
      <c r="Y976">
        <f t="shared" si="62"/>
        <v>4.5875427418686762E-4</v>
      </c>
      <c r="Z976">
        <f t="shared" si="63"/>
        <v>4.5875427418686762E-4</v>
      </c>
    </row>
    <row r="977" spans="9:26" x14ac:dyDescent="0.25">
      <c r="I977">
        <v>970</v>
      </c>
      <c r="J977" s="18">
        <f t="shared" si="61"/>
        <v>158.43333333332984</v>
      </c>
      <c r="K977">
        <v>0</v>
      </c>
      <c r="L977">
        <f t="shared" si="60"/>
        <v>0</v>
      </c>
      <c r="Y977">
        <f t="shared" si="62"/>
        <v>4.5608599762703308E-4</v>
      </c>
      <c r="Z977">
        <f t="shared" si="63"/>
        <v>4.5608599762703308E-4</v>
      </c>
    </row>
    <row r="978" spans="9:26" x14ac:dyDescent="0.25">
      <c r="I978">
        <v>971</v>
      </c>
      <c r="J978" s="18">
        <f t="shared" si="61"/>
        <v>158.59666666666317</v>
      </c>
      <c r="K978">
        <v>0</v>
      </c>
      <c r="L978">
        <f t="shared" si="60"/>
        <v>0</v>
      </c>
      <c r="Y978">
        <f t="shared" si="62"/>
        <v>4.5343324070418146E-4</v>
      </c>
      <c r="Z978">
        <f t="shared" si="63"/>
        <v>4.5343324070418146E-4</v>
      </c>
    </row>
    <row r="979" spans="9:26" x14ac:dyDescent="0.25">
      <c r="I979">
        <v>972</v>
      </c>
      <c r="J979" s="18">
        <f t="shared" si="61"/>
        <v>158.7599999999965</v>
      </c>
      <c r="K979">
        <v>0</v>
      </c>
      <c r="L979">
        <f t="shared" si="60"/>
        <v>0</v>
      </c>
      <c r="Y979">
        <f t="shared" si="62"/>
        <v>4.5079591315063381E-4</v>
      </c>
      <c r="Z979">
        <f t="shared" si="63"/>
        <v>4.5079591315063381E-4</v>
      </c>
    </row>
    <row r="980" spans="9:26" x14ac:dyDescent="0.25">
      <c r="I980">
        <v>973</v>
      </c>
      <c r="J980" s="18">
        <f t="shared" si="61"/>
        <v>158.92333333332982</v>
      </c>
      <c r="K980">
        <v>0</v>
      </c>
      <c r="L980">
        <f t="shared" si="60"/>
        <v>0</v>
      </c>
      <c r="Y980">
        <f t="shared" si="62"/>
        <v>4.4817392522373964E-4</v>
      </c>
      <c r="Z980">
        <f t="shared" si="63"/>
        <v>4.4817392522373964E-4</v>
      </c>
    </row>
    <row r="981" spans="9:26" x14ac:dyDescent="0.25">
      <c r="I981">
        <v>974</v>
      </c>
      <c r="J981" s="18">
        <f t="shared" si="61"/>
        <v>159.08666666666315</v>
      </c>
      <c r="K981">
        <v>0</v>
      </c>
      <c r="L981">
        <f t="shared" si="60"/>
        <v>0</v>
      </c>
      <c r="Y981">
        <f t="shared" si="62"/>
        <v>4.4556718770282351E-4</v>
      </c>
      <c r="Z981">
        <f t="shared" si="63"/>
        <v>4.4556718770282351E-4</v>
      </c>
    </row>
    <row r="982" spans="9:26" x14ac:dyDescent="0.25">
      <c r="I982">
        <v>975</v>
      </c>
      <c r="J982" s="18">
        <f t="shared" si="61"/>
        <v>159.24999999999648</v>
      </c>
      <c r="K982">
        <v>0</v>
      </c>
      <c r="L982">
        <f t="shared" si="60"/>
        <v>0</v>
      </c>
      <c r="Y982">
        <f t="shared" si="62"/>
        <v>4.4297561188614881E-4</v>
      </c>
      <c r="Z982">
        <f t="shared" si="63"/>
        <v>4.4297561188614881E-4</v>
      </c>
    </row>
    <row r="983" spans="9:26" x14ac:dyDescent="0.25">
      <c r="I983">
        <v>976</v>
      </c>
      <c r="J983" s="18">
        <f t="shared" si="61"/>
        <v>159.4133333333298</v>
      </c>
      <c r="K983">
        <v>0</v>
      </c>
      <c r="L983">
        <f t="shared" si="60"/>
        <v>0</v>
      </c>
      <c r="Y983">
        <f t="shared" si="62"/>
        <v>4.4039910958789947E-4</v>
      </c>
      <c r="Z983">
        <f t="shared" si="63"/>
        <v>4.4039910958789947E-4</v>
      </c>
    </row>
    <row r="984" spans="9:26" x14ac:dyDescent="0.25">
      <c r="I984">
        <v>977</v>
      </c>
      <c r="J984" s="18">
        <f t="shared" si="61"/>
        <v>159.57666666666313</v>
      </c>
      <c r="K984">
        <v>0</v>
      </c>
      <c r="L984">
        <f t="shared" si="60"/>
        <v>0</v>
      </c>
      <c r="Y984">
        <f t="shared" si="62"/>
        <v>4.3783759313517921E-4</v>
      </c>
      <c r="Z984">
        <f t="shared" si="63"/>
        <v>4.3783759313517921E-4</v>
      </c>
    </row>
    <row r="985" spans="9:26" x14ac:dyDescent="0.25">
      <c r="I985">
        <v>978</v>
      </c>
      <c r="J985" s="18">
        <f t="shared" si="61"/>
        <v>159.73999999999646</v>
      </c>
      <c r="K985">
        <v>0</v>
      </c>
      <c r="L985">
        <f t="shared" si="60"/>
        <v>0</v>
      </c>
      <c r="Y985">
        <f t="shared" si="62"/>
        <v>4.3529097536502823E-4</v>
      </c>
      <c r="Z985">
        <f t="shared" si="63"/>
        <v>4.3529097536502823E-4</v>
      </c>
    </row>
    <row r="986" spans="9:26" x14ac:dyDescent="0.25">
      <c r="I986">
        <v>979</v>
      </c>
      <c r="J986" s="18">
        <f t="shared" si="61"/>
        <v>159.90333333332978</v>
      </c>
      <c r="K986">
        <v>0</v>
      </c>
      <c r="L986">
        <f t="shared" si="60"/>
        <v>0</v>
      </c>
      <c r="Y986">
        <f t="shared" si="62"/>
        <v>4.327591696214573E-4</v>
      </c>
      <c r="Z986">
        <f t="shared" si="63"/>
        <v>4.327591696214573E-4</v>
      </c>
    </row>
    <row r="987" spans="9:26" x14ac:dyDescent="0.25">
      <c r="I987">
        <v>980</v>
      </c>
      <c r="J987" s="18">
        <f t="shared" si="61"/>
        <v>160.06666666666311</v>
      </c>
      <c r="K987">
        <v>0</v>
      </c>
      <c r="L987">
        <f t="shared" si="60"/>
        <v>0</v>
      </c>
      <c r="Y987">
        <f t="shared" si="62"/>
        <v>4.3024208975249884E-4</v>
      </c>
      <c r="Z987">
        <f t="shared" si="63"/>
        <v>4.3024208975249884E-4</v>
      </c>
    </row>
    <row r="988" spans="9:26" x14ac:dyDescent="0.25">
      <c r="I988">
        <v>981</v>
      </c>
      <c r="J988" s="18">
        <f t="shared" si="61"/>
        <v>160.22999999999644</v>
      </c>
      <c r="K988">
        <v>0</v>
      </c>
      <c r="L988">
        <f t="shared" si="60"/>
        <v>0</v>
      </c>
      <c r="Y988">
        <f t="shared" si="62"/>
        <v>4.2773965010727558E-4</v>
      </c>
      <c r="Z988">
        <f t="shared" si="63"/>
        <v>4.2773965010727558E-4</v>
      </c>
    </row>
    <row r="989" spans="9:26" x14ac:dyDescent="0.25">
      <c r="I989">
        <v>982</v>
      </c>
      <c r="J989" s="18">
        <f t="shared" si="61"/>
        <v>160.39333333332976</v>
      </c>
      <c r="K989">
        <v>0</v>
      </c>
      <c r="L989">
        <f t="shared" si="60"/>
        <v>0</v>
      </c>
      <c r="Y989">
        <f t="shared" si="62"/>
        <v>4.2525176553308595E-4</v>
      </c>
      <c r="Z989">
        <f t="shared" si="63"/>
        <v>4.2525176553308595E-4</v>
      </c>
    </row>
    <row r="990" spans="9:26" x14ac:dyDescent="0.25">
      <c r="I990">
        <v>983</v>
      </c>
      <c r="J990" s="18">
        <f t="shared" si="61"/>
        <v>160.55666666666309</v>
      </c>
      <c r="K990">
        <v>0</v>
      </c>
      <c r="L990">
        <f t="shared" si="60"/>
        <v>0</v>
      </c>
      <c r="Y990">
        <f t="shared" si="62"/>
        <v>4.227783513725064E-4</v>
      </c>
      <c r="Z990">
        <f t="shared" si="63"/>
        <v>4.227783513725064E-4</v>
      </c>
    </row>
    <row r="991" spans="9:26" x14ac:dyDescent="0.25">
      <c r="I991">
        <v>984</v>
      </c>
      <c r="J991" s="18">
        <f t="shared" si="61"/>
        <v>160.71999999999642</v>
      </c>
      <c r="K991">
        <v>0</v>
      </c>
      <c r="L991">
        <f t="shared" si="60"/>
        <v>0</v>
      </c>
      <c r="Y991">
        <f t="shared" si="62"/>
        <v>4.2031932346051087E-4</v>
      </c>
      <c r="Z991">
        <f t="shared" si="63"/>
        <v>4.2031932346051087E-4</v>
      </c>
    </row>
    <row r="992" spans="9:26" x14ac:dyDescent="0.25">
      <c r="I992">
        <v>985</v>
      </c>
      <c r="J992" s="18">
        <f t="shared" si="61"/>
        <v>160.88333333332974</v>
      </c>
      <c r="K992">
        <v>0</v>
      </c>
      <c r="L992">
        <f t="shared" si="60"/>
        <v>0</v>
      </c>
      <c r="Y992">
        <f t="shared" si="62"/>
        <v>4.1787459812160676E-4</v>
      </c>
      <c r="Z992">
        <f t="shared" si="63"/>
        <v>4.1787459812160676E-4</v>
      </c>
    </row>
    <row r="993" spans="9:26" x14ac:dyDescent="0.25">
      <c r="I993">
        <v>986</v>
      </c>
      <c r="J993" s="18">
        <f t="shared" si="61"/>
        <v>161.04666666666307</v>
      </c>
      <c r="K993">
        <v>0</v>
      </c>
      <c r="L993">
        <f t="shared" si="60"/>
        <v>0</v>
      </c>
      <c r="Y993">
        <f t="shared" si="62"/>
        <v>4.1544409216698759E-4</v>
      </c>
      <c r="Z993">
        <f t="shared" si="63"/>
        <v>4.1544409216698759E-4</v>
      </c>
    </row>
    <row r="994" spans="9:26" x14ac:dyDescent="0.25">
      <c r="I994">
        <v>987</v>
      </c>
      <c r="J994" s="18">
        <f t="shared" si="61"/>
        <v>161.2099999999964</v>
      </c>
      <c r="K994">
        <v>0</v>
      </c>
      <c r="L994">
        <f t="shared" si="60"/>
        <v>0</v>
      </c>
      <c r="Y994">
        <f t="shared" si="62"/>
        <v>4.1302772289170234E-4</v>
      </c>
      <c r="Z994">
        <f t="shared" si="63"/>
        <v>4.1302772289170234E-4</v>
      </c>
    </row>
    <row r="995" spans="9:26" x14ac:dyDescent="0.25">
      <c r="I995">
        <v>988</v>
      </c>
      <c r="J995" s="18">
        <f t="shared" si="61"/>
        <v>161.37333333332973</v>
      </c>
      <c r="K995">
        <v>0</v>
      </c>
      <c r="L995">
        <f t="shared" si="60"/>
        <v>0</v>
      </c>
      <c r="Y995">
        <f t="shared" si="62"/>
        <v>4.1062540807184115E-4</v>
      </c>
      <c r="Z995">
        <f t="shared" si="63"/>
        <v>4.1062540807184115E-4</v>
      </c>
    </row>
    <row r="996" spans="9:26" x14ac:dyDescent="0.25">
      <c r="I996">
        <v>989</v>
      </c>
      <c r="J996" s="18">
        <f t="shared" si="61"/>
        <v>161.53666666666305</v>
      </c>
      <c r="K996">
        <v>0</v>
      </c>
      <c r="L996">
        <f t="shared" si="60"/>
        <v>0</v>
      </c>
      <c r="Y996">
        <f t="shared" si="62"/>
        <v>4.0823706596173736E-4</v>
      </c>
      <c r="Z996">
        <f t="shared" si="63"/>
        <v>4.0823706596173736E-4</v>
      </c>
    </row>
    <row r="997" spans="9:26" x14ac:dyDescent="0.25">
      <c r="I997">
        <v>990</v>
      </c>
      <c r="J997" s="18">
        <f t="shared" si="61"/>
        <v>161.69999999999638</v>
      </c>
      <c r="K997">
        <v>0</v>
      </c>
      <c r="L997">
        <f t="shared" si="60"/>
        <v>0</v>
      </c>
      <c r="Y997">
        <f t="shared" si="62"/>
        <v>4.0586261529118595E-4</v>
      </c>
      <c r="Z997">
        <f t="shared" si="63"/>
        <v>4.0586261529118595E-4</v>
      </c>
    </row>
    <row r="998" spans="9:26" x14ac:dyDescent="0.25">
      <c r="I998">
        <v>991</v>
      </c>
      <c r="J998" s="18">
        <f t="shared" si="61"/>
        <v>161.86333333332971</v>
      </c>
      <c r="K998">
        <v>0</v>
      </c>
      <c r="L998">
        <f t="shared" si="60"/>
        <v>0</v>
      </c>
      <c r="Y998">
        <f t="shared" si="62"/>
        <v>4.0350197526267803E-4</v>
      </c>
      <c r="Z998">
        <f t="shared" si="63"/>
        <v>4.0350197526267803E-4</v>
      </c>
    </row>
    <row r="999" spans="9:26" x14ac:dyDescent="0.25">
      <c r="I999">
        <v>992</v>
      </c>
      <c r="J999" s="18">
        <f t="shared" si="61"/>
        <v>162.02666666666303</v>
      </c>
      <c r="K999">
        <v>0</v>
      </c>
      <c r="L999">
        <f t="shared" si="60"/>
        <v>0</v>
      </c>
      <c r="Y999">
        <f t="shared" si="62"/>
        <v>4.0115506554865151E-4</v>
      </c>
      <c r="Z999">
        <f t="shared" si="63"/>
        <v>4.0115506554865151E-4</v>
      </c>
    </row>
    <row r="1000" spans="9:26" x14ac:dyDescent="0.25">
      <c r="I1000">
        <v>993</v>
      </c>
      <c r="J1000" s="18">
        <f t="shared" si="61"/>
        <v>162.18999999999636</v>
      </c>
      <c r="K1000">
        <v>0</v>
      </c>
      <c r="L1000">
        <f t="shared" si="60"/>
        <v>0</v>
      </c>
      <c r="Y1000">
        <f t="shared" si="62"/>
        <v>3.9882180628875771E-4</v>
      </c>
      <c r="Z1000">
        <f t="shared" si="63"/>
        <v>3.9882180628875771E-4</v>
      </c>
    </row>
    <row r="1001" spans="9:26" x14ac:dyDescent="0.25">
      <c r="I1001">
        <v>994</v>
      </c>
      <c r="J1001" s="18">
        <f t="shared" si="61"/>
        <v>162.35333333332969</v>
      </c>
      <c r="K1001">
        <v>0</v>
      </c>
      <c r="L1001">
        <f t="shared" si="60"/>
        <v>0</v>
      </c>
      <c r="Y1001">
        <f t="shared" si="62"/>
        <v>3.9650211808714392E-4</v>
      </c>
      <c r="Z1001">
        <f t="shared" si="63"/>
        <v>3.9650211808714392E-4</v>
      </c>
    </row>
    <row r="1002" spans="9:26" x14ac:dyDescent="0.25">
      <c r="I1002">
        <v>995</v>
      </c>
      <c r="J1002" s="18">
        <f t="shared" si="61"/>
        <v>162.51666666666301</v>
      </c>
      <c r="K1002">
        <v>0</v>
      </c>
      <c r="L1002">
        <f t="shared" si="60"/>
        <v>0</v>
      </c>
      <c r="Y1002">
        <f t="shared" si="62"/>
        <v>3.9419592200975166E-4</v>
      </c>
      <c r="Z1002">
        <f t="shared" si="63"/>
        <v>3.9419592200975166E-4</v>
      </c>
    </row>
    <row r="1003" spans="9:26" x14ac:dyDescent="0.25">
      <c r="I1003">
        <v>996</v>
      </c>
      <c r="J1003" s="18">
        <f t="shared" si="61"/>
        <v>162.67999999999634</v>
      </c>
      <c r="K1003">
        <v>0</v>
      </c>
      <c r="L1003">
        <f t="shared" si="60"/>
        <v>0</v>
      </c>
      <c r="Y1003">
        <f t="shared" si="62"/>
        <v>3.9190313958163079E-4</v>
      </c>
      <c r="Z1003">
        <f t="shared" si="63"/>
        <v>3.9190313958163079E-4</v>
      </c>
    </row>
    <row r="1004" spans="9:26" x14ac:dyDescent="0.25">
      <c r="I1004">
        <v>997</v>
      </c>
      <c r="J1004" s="18">
        <f t="shared" si="61"/>
        <v>162.84333333332967</v>
      </c>
      <c r="K1004">
        <v>0</v>
      </c>
      <c r="L1004">
        <f t="shared" si="60"/>
        <v>0</v>
      </c>
      <c r="Y1004">
        <f t="shared" si="62"/>
        <v>3.896236927842691E-4</v>
      </c>
      <c r="Z1004">
        <f t="shared" si="63"/>
        <v>3.896236927842691E-4</v>
      </c>
    </row>
    <row r="1005" spans="9:26" x14ac:dyDescent="0.25">
      <c r="I1005">
        <v>998</v>
      </c>
      <c r="J1005" s="18">
        <f t="shared" si="61"/>
        <v>163.00666666666299</v>
      </c>
      <c r="K1005">
        <v>0</v>
      </c>
      <c r="L1005">
        <f t="shared" si="60"/>
        <v>0</v>
      </c>
      <c r="Y1005">
        <f t="shared" si="62"/>
        <v>3.8735750405293758E-4</v>
      </c>
      <c r="Z1005">
        <f t="shared" si="63"/>
        <v>3.8735750405293758E-4</v>
      </c>
    </row>
    <row r="1006" spans="9:26" x14ac:dyDescent="0.25">
      <c r="I1006">
        <v>999</v>
      </c>
      <c r="J1006" s="18">
        <f t="shared" si="61"/>
        <v>163.16999999999632</v>
      </c>
      <c r="K1006">
        <v>0</v>
      </c>
      <c r="L1006">
        <f t="shared" si="60"/>
        <v>0</v>
      </c>
      <c r="Y1006">
        <f t="shared" si="62"/>
        <v>3.8510449627405103E-4</v>
      </c>
      <c r="Z1006">
        <f t="shared" si="63"/>
        <v>3.8510449627405103E-4</v>
      </c>
    </row>
    <row r="1007" spans="9:26" x14ac:dyDescent="0.25">
      <c r="I1007">
        <v>1000</v>
      </c>
      <c r="J1007" s="18">
        <f t="shared" si="61"/>
        <v>163.33333333332965</v>
      </c>
      <c r="K1007">
        <v>0</v>
      </c>
      <c r="L1007">
        <f t="shared" si="60"/>
        <v>0</v>
      </c>
      <c r="Y1007">
        <f t="shared" si="62"/>
        <v>3.8286459278254398E-4</v>
      </c>
      <c r="Z1007">
        <f t="shared" si="63"/>
        <v>3.8286459278254398E-4</v>
      </c>
    </row>
    <row r="1008" spans="9:26" x14ac:dyDescent="0.25">
      <c r="I1008">
        <v>1001</v>
      </c>
      <c r="J1008" s="18">
        <f t="shared" si="61"/>
        <v>163.49666666666297</v>
      </c>
      <c r="K1008">
        <v>0</v>
      </c>
      <c r="L1008">
        <f t="shared" si="60"/>
        <v>0</v>
      </c>
      <c r="Y1008">
        <f t="shared" si="62"/>
        <v>3.8063771735926207E-4</v>
      </c>
      <c r="Z1008">
        <f t="shared" si="63"/>
        <v>3.8063771735926207E-4</v>
      </c>
    </row>
    <row r="1009" spans="9:26" x14ac:dyDescent="0.25">
      <c r="I1009">
        <v>1002</v>
      </c>
      <c r="J1009" s="18">
        <f t="shared" si="61"/>
        <v>163.6599999999963</v>
      </c>
      <c r="K1009">
        <v>0</v>
      </c>
      <c r="L1009">
        <f t="shared" si="60"/>
        <v>0</v>
      </c>
      <c r="Y1009">
        <f t="shared" si="62"/>
        <v>3.7842379422836837E-4</v>
      </c>
      <c r="Z1009">
        <f t="shared" si="63"/>
        <v>3.7842379422836837E-4</v>
      </c>
    </row>
    <row r="1010" spans="9:26" x14ac:dyDescent="0.25">
      <c r="I1010">
        <v>1003</v>
      </c>
      <c r="J1010" s="18">
        <f t="shared" si="61"/>
        <v>163.82333333332963</v>
      </c>
      <c r="K1010">
        <v>0</v>
      </c>
      <c r="L1010">
        <f t="shared" si="60"/>
        <v>0</v>
      </c>
      <c r="Y1010">
        <f t="shared" si="62"/>
        <v>3.7622274805476495E-4</v>
      </c>
      <c r="Z1010">
        <f t="shared" si="63"/>
        <v>3.7622274805476495E-4</v>
      </c>
    </row>
    <row r="1011" spans="9:26" x14ac:dyDescent="0.25">
      <c r="I1011">
        <v>1004</v>
      </c>
      <c r="J1011" s="18">
        <f t="shared" si="61"/>
        <v>163.98666666666296</v>
      </c>
      <c r="K1011">
        <v>0</v>
      </c>
      <c r="L1011">
        <f t="shared" si="60"/>
        <v>0</v>
      </c>
      <c r="Y1011">
        <f t="shared" si="62"/>
        <v>3.7403450394152938E-4</v>
      </c>
      <c r="Z1011">
        <f t="shared" si="63"/>
        <v>3.7403450394152938E-4</v>
      </c>
    </row>
    <row r="1012" spans="9:26" x14ac:dyDescent="0.25">
      <c r="I1012">
        <v>1005</v>
      </c>
      <c r="J1012" s="18">
        <f t="shared" si="61"/>
        <v>164.14999999999628</v>
      </c>
      <c r="K1012">
        <v>0</v>
      </c>
      <c r="L1012">
        <f t="shared" si="60"/>
        <v>0</v>
      </c>
      <c r="Y1012">
        <f t="shared" si="62"/>
        <v>3.7185898742736609E-4</v>
      </c>
      <c r="Z1012">
        <f t="shared" si="63"/>
        <v>3.7185898742736609E-4</v>
      </c>
    </row>
    <row r="1013" spans="9:26" x14ac:dyDescent="0.25">
      <c r="I1013">
        <v>1006</v>
      </c>
      <c r="J1013" s="18">
        <f t="shared" si="61"/>
        <v>164.31333333332961</v>
      </c>
      <c r="K1013">
        <v>0</v>
      </c>
      <c r="L1013">
        <f t="shared" si="60"/>
        <v>0</v>
      </c>
      <c r="Y1013">
        <f t="shared" si="62"/>
        <v>3.6969612448407266E-4</v>
      </c>
      <c r="Z1013">
        <f t="shared" si="63"/>
        <v>3.6969612448407266E-4</v>
      </c>
    </row>
    <row r="1014" spans="9:26" x14ac:dyDescent="0.25">
      <c r="I1014">
        <v>1007</v>
      </c>
      <c r="J1014" s="18">
        <f t="shared" si="61"/>
        <v>164.47666666666294</v>
      </c>
      <c r="K1014">
        <v>0</v>
      </c>
      <c r="L1014">
        <f t="shared" si="60"/>
        <v>0</v>
      </c>
      <c r="Y1014">
        <f t="shared" si="62"/>
        <v>3.6754584151402078E-4</v>
      </c>
      <c r="Z1014">
        <f t="shared" si="63"/>
        <v>3.6754584151402078E-4</v>
      </c>
    </row>
    <row r="1015" spans="9:26" x14ac:dyDescent="0.25">
      <c r="I1015">
        <v>1008</v>
      </c>
      <c r="J1015" s="18">
        <f t="shared" si="61"/>
        <v>164.63999999999626</v>
      </c>
      <c r="K1015">
        <v>0</v>
      </c>
      <c r="L1015">
        <f t="shared" si="60"/>
        <v>0</v>
      </c>
      <c r="Y1015">
        <f t="shared" si="62"/>
        <v>3.6540806534765194E-4</v>
      </c>
      <c r="Z1015">
        <f t="shared" si="63"/>
        <v>3.6540806534765194E-4</v>
      </c>
    </row>
    <row r="1016" spans="9:26" x14ac:dyDescent="0.25">
      <c r="I1016">
        <v>1009</v>
      </c>
      <c r="J1016" s="18">
        <f t="shared" si="61"/>
        <v>164.80333333332959</v>
      </c>
      <c r="K1016">
        <v>0</v>
      </c>
      <c r="L1016">
        <f t="shared" si="60"/>
        <v>0</v>
      </c>
      <c r="Y1016">
        <f t="shared" si="62"/>
        <v>3.6328272324098748E-4</v>
      </c>
      <c r="Z1016">
        <f t="shared" si="63"/>
        <v>3.6328272324098748E-4</v>
      </c>
    </row>
    <row r="1017" spans="9:26" x14ac:dyDescent="0.25">
      <c r="I1017">
        <v>1010</v>
      </c>
      <c r="J1017" s="18">
        <f t="shared" si="61"/>
        <v>164.96666666666292</v>
      </c>
      <c r="K1017">
        <v>0</v>
      </c>
      <c r="L1017">
        <f t="shared" si="60"/>
        <v>0</v>
      </c>
      <c r="Y1017">
        <f t="shared" si="62"/>
        <v>3.6116974287315345E-4</v>
      </c>
      <c r="Z1017">
        <f t="shared" si="63"/>
        <v>3.6116974287315345E-4</v>
      </c>
    </row>
    <row r="1018" spans="9:26" x14ac:dyDescent="0.25">
      <c r="I1018">
        <v>1011</v>
      </c>
      <c r="J1018" s="18">
        <f t="shared" si="61"/>
        <v>165.12999999999624</v>
      </c>
      <c r="K1018">
        <v>0</v>
      </c>
      <c r="L1018">
        <f t="shared" si="60"/>
        <v>0</v>
      </c>
      <c r="Y1018">
        <f t="shared" si="62"/>
        <v>3.5906905234391956E-4</v>
      </c>
      <c r="Z1018">
        <f t="shared" si="63"/>
        <v>3.5906905234391956E-4</v>
      </c>
    </row>
    <row r="1019" spans="9:26" x14ac:dyDescent="0.25">
      <c r="I1019">
        <v>1012</v>
      </c>
      <c r="J1019" s="18">
        <f t="shared" si="61"/>
        <v>165.29333333332957</v>
      </c>
      <c r="K1019">
        <v>0</v>
      </c>
      <c r="L1019">
        <f t="shared" si="60"/>
        <v>0</v>
      </c>
      <c r="Y1019">
        <f t="shared" si="62"/>
        <v>3.5698058017125263E-4</v>
      </c>
      <c r="Z1019">
        <f t="shared" si="63"/>
        <v>3.5698058017125263E-4</v>
      </c>
    </row>
    <row r="1020" spans="9:26" x14ac:dyDescent="0.25">
      <c r="I1020">
        <v>1013</v>
      </c>
      <c r="J1020" s="18">
        <f t="shared" si="61"/>
        <v>165.4566666666629</v>
      </c>
      <c r="K1020">
        <v>0</v>
      </c>
      <c r="L1020">
        <f t="shared" si="60"/>
        <v>0</v>
      </c>
      <c r="Y1020">
        <f t="shared" si="62"/>
        <v>3.5490425528888412E-4</v>
      </c>
      <c r="Z1020">
        <f t="shared" si="63"/>
        <v>3.5490425528888412E-4</v>
      </c>
    </row>
    <row r="1021" spans="9:26" x14ac:dyDescent="0.25">
      <c r="I1021">
        <v>1014</v>
      </c>
      <c r="J1021" s="18">
        <f t="shared" si="61"/>
        <v>165.61999999999622</v>
      </c>
      <c r="K1021">
        <v>0</v>
      </c>
      <c r="L1021">
        <f t="shared" si="60"/>
        <v>0</v>
      </c>
      <c r="Y1021">
        <f t="shared" si="62"/>
        <v>3.5284000704389199E-4</v>
      </c>
      <c r="Z1021">
        <f t="shared" si="63"/>
        <v>3.5284000704389199E-4</v>
      </c>
    </row>
    <row r="1022" spans="9:26" x14ac:dyDescent="0.25">
      <c r="I1022">
        <v>1015</v>
      </c>
      <c r="J1022" s="18">
        <f t="shared" si="61"/>
        <v>165.78333333332955</v>
      </c>
      <c r="K1022">
        <v>0</v>
      </c>
      <c r="L1022">
        <f t="shared" si="60"/>
        <v>0</v>
      </c>
      <c r="Y1022">
        <f t="shared" si="62"/>
        <v>3.5078776519429652E-4</v>
      </c>
      <c r="Z1022">
        <f t="shared" si="63"/>
        <v>3.5078776519429652E-4</v>
      </c>
    </row>
    <row r="1023" spans="9:26" x14ac:dyDescent="0.25">
      <c r="I1023">
        <v>1016</v>
      </c>
      <c r="J1023" s="18">
        <f t="shared" si="61"/>
        <v>165.94666666666288</v>
      </c>
      <c r="K1023">
        <v>0</v>
      </c>
      <c r="L1023">
        <f t="shared" si="60"/>
        <v>0</v>
      </c>
      <c r="Y1023">
        <f t="shared" si="62"/>
        <v>3.4874745990667009E-4</v>
      </c>
      <c r="Z1023">
        <f t="shared" si="63"/>
        <v>3.4874745990667009E-4</v>
      </c>
    </row>
    <row r="1024" spans="9:26" x14ac:dyDescent="0.25">
      <c r="I1024">
        <v>1017</v>
      </c>
      <c r="J1024" s="18">
        <f t="shared" si="61"/>
        <v>166.10999999999621</v>
      </c>
      <c r="K1024">
        <v>0</v>
      </c>
      <c r="L1024">
        <f t="shared" si="60"/>
        <v>0</v>
      </c>
      <c r="Y1024">
        <f t="shared" si="62"/>
        <v>3.467190217537609E-4</v>
      </c>
      <c r="Z1024">
        <f t="shared" si="63"/>
        <v>3.467190217537609E-4</v>
      </c>
    </row>
    <row r="1025" spans="9:26" x14ac:dyDescent="0.25">
      <c r="I1025">
        <v>1018</v>
      </c>
      <c r="J1025" s="18">
        <f t="shared" si="61"/>
        <v>166.27333333332953</v>
      </c>
      <c r="K1025">
        <v>0</v>
      </c>
      <c r="L1025">
        <f t="shared" si="60"/>
        <v>0</v>
      </c>
      <c r="Y1025">
        <f t="shared" si="62"/>
        <v>3.447023817121305E-4</v>
      </c>
      <c r="Z1025">
        <f t="shared" si="63"/>
        <v>3.447023817121305E-4</v>
      </c>
    </row>
    <row r="1026" spans="9:26" x14ac:dyDescent="0.25">
      <c r="I1026">
        <v>1019</v>
      </c>
      <c r="J1026" s="18">
        <f t="shared" si="61"/>
        <v>166.43666666666286</v>
      </c>
      <c r="K1026">
        <v>0</v>
      </c>
      <c r="L1026">
        <f t="shared" si="60"/>
        <v>0</v>
      </c>
      <c r="Y1026">
        <f t="shared" si="62"/>
        <v>3.4269747115980512E-4</v>
      </c>
      <c r="Z1026">
        <f t="shared" si="63"/>
        <v>3.4269747115980512E-4</v>
      </c>
    </row>
    <row r="1027" spans="9:26" x14ac:dyDescent="0.25">
      <c r="I1027">
        <v>1020</v>
      </c>
      <c r="J1027" s="18">
        <f t="shared" si="61"/>
        <v>166.59999999999619</v>
      </c>
      <c r="K1027">
        <v>0</v>
      </c>
      <c r="L1027">
        <f t="shared" si="60"/>
        <v>0</v>
      </c>
      <c r="Y1027">
        <f t="shared" si="62"/>
        <v>3.4070422187394055E-4</v>
      </c>
      <c r="Z1027">
        <f t="shared" si="63"/>
        <v>3.4070422187394055E-4</v>
      </c>
    </row>
    <row r="1028" spans="9:26" x14ac:dyDescent="0.25">
      <c r="I1028">
        <v>1021</v>
      </c>
      <c r="J1028" s="18">
        <f t="shared" si="61"/>
        <v>166.76333333332951</v>
      </c>
      <c r="K1028">
        <v>0</v>
      </c>
      <c r="L1028">
        <f t="shared" si="60"/>
        <v>0</v>
      </c>
      <c r="Y1028">
        <f t="shared" si="62"/>
        <v>3.3872256602850072E-4</v>
      </c>
      <c r="Z1028">
        <f t="shared" si="63"/>
        <v>3.3872256602850072E-4</v>
      </c>
    </row>
    <row r="1029" spans="9:26" x14ac:dyDescent="0.25">
      <c r="I1029">
        <v>1022</v>
      </c>
      <c r="J1029" s="18">
        <f t="shared" si="61"/>
        <v>166.92666666666284</v>
      </c>
      <c r="K1029">
        <v>0</v>
      </c>
      <c r="L1029">
        <f t="shared" si="60"/>
        <v>0</v>
      </c>
      <c r="Y1029">
        <f t="shared" si="62"/>
        <v>3.367524361919497E-4</v>
      </c>
      <c r="Z1029">
        <f t="shared" si="63"/>
        <v>3.367524361919497E-4</v>
      </c>
    </row>
    <row r="1030" spans="9:26" x14ac:dyDescent="0.25">
      <c r="I1030">
        <v>1023</v>
      </c>
      <c r="J1030" s="18">
        <f t="shared" si="61"/>
        <v>167.08999999999617</v>
      </c>
      <c r="K1030">
        <v>0</v>
      </c>
      <c r="L1030">
        <f t="shared" si="60"/>
        <v>0</v>
      </c>
      <c r="Y1030">
        <f t="shared" si="62"/>
        <v>3.3479376532495706E-4</v>
      </c>
      <c r="Z1030">
        <f t="shared" si="63"/>
        <v>3.3479376532495706E-4</v>
      </c>
    </row>
    <row r="1031" spans="9:26" x14ac:dyDescent="0.25">
      <c r="I1031">
        <v>1024</v>
      </c>
      <c r="J1031" s="18">
        <f t="shared" si="61"/>
        <v>167.25333333332949</v>
      </c>
      <c r="K1031">
        <v>0</v>
      </c>
      <c r="L1031">
        <f t="shared" si="60"/>
        <v>0</v>
      </c>
      <c r="Y1031">
        <f t="shared" si="62"/>
        <v>3.3284648677811687E-4</v>
      </c>
      <c r="Z1031">
        <f t="shared" si="63"/>
        <v>3.3284648677811687E-4</v>
      </c>
    </row>
    <row r="1032" spans="9:26" x14ac:dyDescent="0.25">
      <c r="I1032">
        <v>1025</v>
      </c>
      <c r="J1032" s="18">
        <f t="shared" si="61"/>
        <v>167.41666666666282</v>
      </c>
      <c r="K1032">
        <v>0</v>
      </c>
      <c r="L1032">
        <f t="shared" ref="L1032:L1095" si="64">K1032*(1+$L$5)</f>
        <v>0</v>
      </c>
      <c r="Y1032">
        <f t="shared" si="62"/>
        <v>3.3091053428967952E-4</v>
      </c>
      <c r="Z1032">
        <f t="shared" si="63"/>
        <v>3.3091053428967952E-4</v>
      </c>
    </row>
    <row r="1033" spans="9:26" x14ac:dyDescent="0.25">
      <c r="I1033">
        <v>1026</v>
      </c>
      <c r="J1033" s="18">
        <f t="shared" ref="J1033:J1098" si="65">J1032+0.5/150*49</f>
        <v>167.57999999999615</v>
      </c>
      <c r="K1033">
        <v>0</v>
      </c>
      <c r="L1033">
        <f t="shared" si="64"/>
        <v>0</v>
      </c>
      <c r="Y1033">
        <f t="shared" ref="Y1033:Y1096" si="66">((K1033/$T$13)^2)*(1-EXP(-(J1033-J1032)/$T$20)) + Y1032*EXP(-(J1033-J1032)/$T$20)</f>
        <v>3.2898584198329717E-4</v>
      </c>
      <c r="Z1033">
        <f t="shared" ref="Z1033:Z1096" si="67">((L1033/$T$13)^2)*(1-EXP(-(J1033-J1032)/$T$20)) + Y1032*EXP(-(J1033-J1032)/$T$20)</f>
        <v>3.2898584198329717E-4</v>
      </c>
    </row>
    <row r="1034" spans="9:26" x14ac:dyDescent="0.25">
      <c r="I1034">
        <v>1027</v>
      </c>
      <c r="J1034" s="18">
        <f t="shared" si="65"/>
        <v>167.74333333332947</v>
      </c>
      <c r="K1034">
        <v>0</v>
      </c>
      <c r="L1034">
        <f t="shared" si="64"/>
        <v>0</v>
      </c>
      <c r="Y1034">
        <f t="shared" si="66"/>
        <v>3.2707234436578201E-4</v>
      </c>
      <c r="Z1034">
        <f t="shared" si="67"/>
        <v>3.2707234436578201E-4</v>
      </c>
    </row>
    <row r="1035" spans="9:26" x14ac:dyDescent="0.25">
      <c r="I1035">
        <v>1028</v>
      </c>
      <c r="J1035" s="18">
        <f t="shared" si="65"/>
        <v>167.9066666666628</v>
      </c>
      <c r="K1035">
        <v>0</v>
      </c>
      <c r="L1035">
        <f t="shared" si="64"/>
        <v>0</v>
      </c>
      <c r="Y1035">
        <f t="shared" si="66"/>
        <v>3.251699763248777E-4</v>
      </c>
      <c r="Z1035">
        <f t="shared" si="67"/>
        <v>3.251699763248777E-4</v>
      </c>
    </row>
    <row r="1036" spans="9:26" x14ac:dyDescent="0.25">
      <c r="I1036">
        <v>1029</v>
      </c>
      <c r="J1036" s="18">
        <f t="shared" si="65"/>
        <v>168.06999999999613</v>
      </c>
      <c r="K1036">
        <v>0</v>
      </c>
      <c r="L1036">
        <f t="shared" si="64"/>
        <v>0</v>
      </c>
      <c r="Y1036">
        <f t="shared" si="66"/>
        <v>3.2327867312704372E-4</v>
      </c>
      <c r="Z1036">
        <f t="shared" si="67"/>
        <v>3.2327867312704372E-4</v>
      </c>
    </row>
    <row r="1037" spans="9:26" x14ac:dyDescent="0.25">
      <c r="I1037">
        <v>1030</v>
      </c>
      <c r="J1037" s="18">
        <f t="shared" si="65"/>
        <v>168.23333333332945</v>
      </c>
      <c r="K1037">
        <v>0</v>
      </c>
      <c r="L1037">
        <f t="shared" si="64"/>
        <v>0</v>
      </c>
      <c r="Y1037">
        <f t="shared" si="66"/>
        <v>3.2139837041525264E-4</v>
      </c>
      <c r="Z1037">
        <f t="shared" si="67"/>
        <v>3.2139837041525264E-4</v>
      </c>
    </row>
    <row r="1038" spans="9:26" x14ac:dyDescent="0.25">
      <c r="I1038">
        <v>1031</v>
      </c>
      <c r="J1038" s="18">
        <f t="shared" si="65"/>
        <v>168.39666666666278</v>
      </c>
      <c r="K1038">
        <v>0</v>
      </c>
      <c r="L1038">
        <f t="shared" si="64"/>
        <v>0</v>
      </c>
      <c r="Y1038">
        <f t="shared" si="66"/>
        <v>3.1952900420680026E-4</v>
      </c>
      <c r="Z1038">
        <f t="shared" si="67"/>
        <v>3.1952900420680026E-4</v>
      </c>
    </row>
    <row r="1039" spans="9:26" x14ac:dyDescent="0.25">
      <c r="I1039">
        <v>1032</v>
      </c>
      <c r="J1039" s="18">
        <f t="shared" si="65"/>
        <v>168.55999999999611</v>
      </c>
      <c r="K1039">
        <v>0</v>
      </c>
      <c r="L1039">
        <f t="shared" si="64"/>
        <v>0</v>
      </c>
      <c r="Y1039">
        <f t="shared" si="66"/>
        <v>3.1767051089112822E-4</v>
      </c>
      <c r="Z1039">
        <f t="shared" si="67"/>
        <v>3.1767051089112822E-4</v>
      </c>
    </row>
    <row r="1040" spans="9:26" x14ac:dyDescent="0.25">
      <c r="I1040">
        <v>1033</v>
      </c>
      <c r="J1040" s="18">
        <f t="shared" si="65"/>
        <v>168.72333333332944</v>
      </c>
      <c r="K1040">
        <v>0</v>
      </c>
      <c r="L1040">
        <f t="shared" si="64"/>
        <v>0</v>
      </c>
      <c r="Y1040">
        <f t="shared" si="66"/>
        <v>3.1582282722765964E-4</v>
      </c>
      <c r="Z1040">
        <f t="shared" si="67"/>
        <v>3.1582282722765964E-4</v>
      </c>
    </row>
    <row r="1041" spans="9:26" x14ac:dyDescent="0.25">
      <c r="I1041">
        <v>1034</v>
      </c>
      <c r="J1041" s="18">
        <f t="shared" si="65"/>
        <v>168.88666666666276</v>
      </c>
      <c r="K1041">
        <v>0</v>
      </c>
      <c r="L1041">
        <f t="shared" si="64"/>
        <v>0</v>
      </c>
      <c r="Y1041">
        <f t="shared" si="66"/>
        <v>3.1398589034364714E-4</v>
      </c>
      <c r="Z1041">
        <f t="shared" si="67"/>
        <v>3.1398589034364714E-4</v>
      </c>
    </row>
    <row r="1042" spans="9:26" x14ac:dyDescent="0.25">
      <c r="I1042">
        <v>1035</v>
      </c>
      <c r="J1042" s="18">
        <f t="shared" si="65"/>
        <v>169.04999999999609</v>
      </c>
      <c r="K1042">
        <v>0</v>
      </c>
      <c r="L1042">
        <f t="shared" si="64"/>
        <v>0</v>
      </c>
      <c r="Y1042">
        <f t="shared" si="66"/>
        <v>3.1215963773203336E-4</v>
      </c>
      <c r="Z1042">
        <f t="shared" si="67"/>
        <v>3.1215963773203336E-4</v>
      </c>
    </row>
    <row r="1043" spans="9:26" x14ac:dyDescent="0.25">
      <c r="I1043">
        <v>1036</v>
      </c>
      <c r="J1043" s="18">
        <f t="shared" si="65"/>
        <v>169.21333333332942</v>
      </c>
      <c r="K1043">
        <v>0</v>
      </c>
      <c r="L1043">
        <f t="shared" si="64"/>
        <v>0</v>
      </c>
      <c r="Y1043">
        <f t="shared" si="66"/>
        <v>3.1034400724932413E-4</v>
      </c>
      <c r="Z1043">
        <f t="shared" si="67"/>
        <v>3.1034400724932413E-4</v>
      </c>
    </row>
    <row r="1044" spans="9:26" x14ac:dyDescent="0.25">
      <c r="I1044">
        <v>1037</v>
      </c>
      <c r="J1044" s="18">
        <f t="shared" si="65"/>
        <v>169.37666666666274</v>
      </c>
      <c r="K1044">
        <v>0</v>
      </c>
      <c r="L1044">
        <f t="shared" si="64"/>
        <v>0</v>
      </c>
      <c r="Y1044">
        <f t="shared" si="66"/>
        <v>3.0853893711347359E-4</v>
      </c>
      <c r="Z1044">
        <f t="shared" si="67"/>
        <v>3.0853893711347359E-4</v>
      </c>
    </row>
    <row r="1045" spans="9:26" x14ac:dyDescent="0.25">
      <c r="I1045">
        <v>1038</v>
      </c>
      <c r="J1045" s="18">
        <f t="shared" si="65"/>
        <v>169.53999999999607</v>
      </c>
      <c r="K1045">
        <v>0</v>
      </c>
      <c r="L1045">
        <f t="shared" si="64"/>
        <v>0</v>
      </c>
      <c r="Y1045">
        <f t="shared" si="66"/>
        <v>3.0674436590178214E-4</v>
      </c>
      <c r="Z1045">
        <f t="shared" si="67"/>
        <v>3.0674436590178214E-4</v>
      </c>
    </row>
    <row r="1046" spans="9:26" x14ac:dyDescent="0.25">
      <c r="I1046">
        <v>1039</v>
      </c>
      <c r="J1046" s="18">
        <f t="shared" si="65"/>
        <v>169.7033333333294</v>
      </c>
      <c r="K1046">
        <v>0</v>
      </c>
      <c r="L1046">
        <f t="shared" si="64"/>
        <v>0</v>
      </c>
      <c r="Y1046">
        <f t="shared" si="66"/>
        <v>3.0496023254880623E-4</v>
      </c>
      <c r="Z1046">
        <f t="shared" si="67"/>
        <v>3.0496023254880623E-4</v>
      </c>
    </row>
    <row r="1047" spans="9:26" x14ac:dyDescent="0.25">
      <c r="I1047">
        <v>1040</v>
      </c>
      <c r="J1047" s="18">
        <f t="shared" si="65"/>
        <v>169.86666666666272</v>
      </c>
      <c r="K1047">
        <v>0</v>
      </c>
      <c r="L1047">
        <f t="shared" si="64"/>
        <v>0</v>
      </c>
      <c r="Y1047">
        <f t="shared" si="66"/>
        <v>3.0318647634428047E-4</v>
      </c>
      <c r="Z1047">
        <f t="shared" si="67"/>
        <v>3.0318647634428047E-4</v>
      </c>
    </row>
    <row r="1048" spans="9:26" x14ac:dyDescent="0.25">
      <c r="I1048">
        <v>1041</v>
      </c>
      <c r="J1048" s="18">
        <f t="shared" si="65"/>
        <v>170.02999999999605</v>
      </c>
      <c r="K1048">
        <v>0</v>
      </c>
      <c r="L1048">
        <f t="shared" si="64"/>
        <v>0</v>
      </c>
      <c r="Y1048">
        <f t="shared" si="66"/>
        <v>3.0142303693105169E-4</v>
      </c>
      <c r="Z1048">
        <f t="shared" si="67"/>
        <v>3.0142303693105169E-4</v>
      </c>
    </row>
    <row r="1049" spans="9:26" x14ac:dyDescent="0.25">
      <c r="I1049">
        <v>1042</v>
      </c>
      <c r="J1049" s="18">
        <f t="shared" si="65"/>
        <v>170.19333333332938</v>
      </c>
      <c r="K1049">
        <v>0</v>
      </c>
      <c r="L1049">
        <f t="shared" si="64"/>
        <v>0</v>
      </c>
      <c r="Y1049">
        <f t="shared" si="66"/>
        <v>2.9966985430302531E-4</v>
      </c>
      <c r="Z1049">
        <f t="shared" si="67"/>
        <v>2.9966985430302531E-4</v>
      </c>
    </row>
    <row r="1050" spans="9:26" x14ac:dyDescent="0.25">
      <c r="I1050">
        <v>1043</v>
      </c>
      <c r="J1050" s="18">
        <f t="shared" si="65"/>
        <v>170.3566666666627</v>
      </c>
      <c r="K1050">
        <v>0</v>
      </c>
      <c r="L1050">
        <f t="shared" si="64"/>
        <v>0</v>
      </c>
      <c r="Y1050">
        <f t="shared" si="66"/>
        <v>2.9792686880312326E-4</v>
      </c>
      <c r="Z1050">
        <f t="shared" si="67"/>
        <v>2.9792686880312326E-4</v>
      </c>
    </row>
    <row r="1051" spans="9:26" x14ac:dyDescent="0.25">
      <c r="I1051">
        <v>1044</v>
      </c>
      <c r="J1051" s="18">
        <f t="shared" si="65"/>
        <v>170.51999999999603</v>
      </c>
      <c r="K1051">
        <v>0</v>
      </c>
      <c r="L1051">
        <f t="shared" si="64"/>
        <v>0</v>
      </c>
      <c r="Y1051">
        <f t="shared" si="66"/>
        <v>2.9619402112125411E-4</v>
      </c>
      <c r="Z1051">
        <f t="shared" si="67"/>
        <v>2.9619402112125411E-4</v>
      </c>
    </row>
    <row r="1052" spans="9:26" x14ac:dyDescent="0.25">
      <c r="I1052">
        <v>1045</v>
      </c>
      <c r="J1052" s="18">
        <f t="shared" si="65"/>
        <v>170.68333333332936</v>
      </c>
      <c r="K1052">
        <v>0</v>
      </c>
      <c r="L1052">
        <f t="shared" si="64"/>
        <v>0</v>
      </c>
      <c r="Y1052">
        <f t="shared" si="66"/>
        <v>2.9447125229229478E-4</v>
      </c>
      <c r="Z1052">
        <f t="shared" si="67"/>
        <v>2.9447125229229478E-4</v>
      </c>
    </row>
    <row r="1053" spans="9:26" x14ac:dyDescent="0.25">
      <c r="I1053">
        <v>1046</v>
      </c>
      <c r="J1053" s="18">
        <f t="shared" si="65"/>
        <v>170.84666666666268</v>
      </c>
      <c r="K1053">
        <v>0</v>
      </c>
      <c r="L1053">
        <f t="shared" si="64"/>
        <v>0</v>
      </c>
      <c r="Y1053">
        <f t="shared" si="66"/>
        <v>2.9275850369408422E-4</v>
      </c>
      <c r="Z1053">
        <f t="shared" si="67"/>
        <v>2.9275850369408422E-4</v>
      </c>
    </row>
    <row r="1054" spans="9:26" x14ac:dyDescent="0.25">
      <c r="I1054">
        <v>1047</v>
      </c>
      <c r="J1054" s="18">
        <f t="shared" si="65"/>
        <v>171.00999999999601</v>
      </c>
      <c r="K1054">
        <v>0</v>
      </c>
      <c r="L1054">
        <f t="shared" si="64"/>
        <v>0</v>
      </c>
      <c r="Y1054">
        <f t="shared" si="66"/>
        <v>2.9105571704542848E-4</v>
      </c>
      <c r="Z1054">
        <f t="shared" si="67"/>
        <v>2.9105571704542848E-4</v>
      </c>
    </row>
    <row r="1055" spans="9:26" x14ac:dyDescent="0.25">
      <c r="I1055">
        <v>1048</v>
      </c>
      <c r="J1055" s="18">
        <f t="shared" si="65"/>
        <v>171.17333333332934</v>
      </c>
      <c r="K1055">
        <v>0</v>
      </c>
      <c r="L1055">
        <f t="shared" si="64"/>
        <v>0</v>
      </c>
      <c r="Y1055">
        <f t="shared" si="66"/>
        <v>2.8936283440411751E-4</v>
      </c>
      <c r="Z1055">
        <f t="shared" si="67"/>
        <v>2.8936283440411751E-4</v>
      </c>
    </row>
    <row r="1056" spans="9:26" x14ac:dyDescent="0.25">
      <c r="I1056">
        <v>1049</v>
      </c>
      <c r="J1056" s="18">
        <f t="shared" si="65"/>
        <v>171.33666666666267</v>
      </c>
      <c r="K1056">
        <v>0</v>
      </c>
      <c r="L1056">
        <f t="shared" si="64"/>
        <v>0</v>
      </c>
      <c r="Y1056">
        <f t="shared" si="66"/>
        <v>2.8767979816495367E-4</v>
      </c>
      <c r="Z1056">
        <f t="shared" si="67"/>
        <v>2.8767979816495367E-4</v>
      </c>
    </row>
    <row r="1057" spans="9:26" x14ac:dyDescent="0.25">
      <c r="I1057">
        <v>1050</v>
      </c>
      <c r="J1057" s="18">
        <f t="shared" si="65"/>
        <v>171.49999999999599</v>
      </c>
      <c r="K1057">
        <v>0</v>
      </c>
      <c r="L1057">
        <f t="shared" si="64"/>
        <v>0</v>
      </c>
      <c r="Y1057">
        <f t="shared" si="66"/>
        <v>2.8600655105779147E-4</v>
      </c>
      <c r="Z1057">
        <f t="shared" si="67"/>
        <v>2.8600655105779147E-4</v>
      </c>
    </row>
    <row r="1058" spans="9:26" x14ac:dyDescent="0.25">
      <c r="I1058">
        <v>1051</v>
      </c>
      <c r="J1058" s="18">
        <f t="shared" si="65"/>
        <v>171.66333333332932</v>
      </c>
      <c r="K1058">
        <v>0</v>
      </c>
      <c r="L1058">
        <f t="shared" si="64"/>
        <v>0</v>
      </c>
      <c r="Y1058">
        <f t="shared" si="66"/>
        <v>2.8434303614558864E-4</v>
      </c>
      <c r="Z1058">
        <f t="shared" si="67"/>
        <v>2.8434303614558864E-4</v>
      </c>
    </row>
    <row r="1059" spans="9:26" x14ac:dyDescent="0.25">
      <c r="I1059">
        <v>1052</v>
      </c>
      <c r="J1059" s="18">
        <f t="shared" si="65"/>
        <v>171.82666666666265</v>
      </c>
      <c r="K1059">
        <v>0</v>
      </c>
      <c r="L1059">
        <f t="shared" si="64"/>
        <v>0</v>
      </c>
      <c r="Y1059">
        <f t="shared" si="66"/>
        <v>2.8268919682246894E-4</v>
      </c>
      <c r="Z1059">
        <f t="shared" si="67"/>
        <v>2.8268919682246894E-4</v>
      </c>
    </row>
    <row r="1060" spans="9:26" x14ac:dyDescent="0.25">
      <c r="I1060">
        <v>1053</v>
      </c>
      <c r="J1060" s="18">
        <f t="shared" si="65"/>
        <v>171.98999999999597</v>
      </c>
      <c r="K1060">
        <v>0</v>
      </c>
      <c r="L1060">
        <f t="shared" si="64"/>
        <v>0</v>
      </c>
      <c r="Y1060">
        <f t="shared" si="66"/>
        <v>2.8104497681179588E-4</v>
      </c>
      <c r="Z1060">
        <f t="shared" si="67"/>
        <v>2.8104497681179588E-4</v>
      </c>
    </row>
    <row r="1061" spans="9:26" x14ac:dyDescent="0.25">
      <c r="I1061">
        <v>1054</v>
      </c>
      <c r="J1061" s="18">
        <f t="shared" si="65"/>
        <v>172.1533333333293</v>
      </c>
      <c r="K1061">
        <v>0</v>
      </c>
      <c r="L1061">
        <f t="shared" si="64"/>
        <v>0</v>
      </c>
      <c r="Y1061">
        <f t="shared" si="66"/>
        <v>2.7941032016425758E-4</v>
      </c>
      <c r="Z1061">
        <f t="shared" si="67"/>
        <v>2.7941032016425758E-4</v>
      </c>
    </row>
    <row r="1062" spans="9:26" x14ac:dyDescent="0.25">
      <c r="I1062">
        <v>1055</v>
      </c>
      <c r="J1062" s="18">
        <f t="shared" si="65"/>
        <v>172.31666666666263</v>
      </c>
      <c r="K1062">
        <v>0</v>
      </c>
      <c r="L1062">
        <f t="shared" si="64"/>
        <v>0</v>
      </c>
      <c r="Y1062">
        <f t="shared" si="66"/>
        <v>2.7778517125596325E-4</v>
      </c>
      <c r="Z1062">
        <f t="shared" si="67"/>
        <v>2.7778517125596325E-4</v>
      </c>
    </row>
    <row r="1063" spans="9:26" x14ac:dyDescent="0.25">
      <c r="I1063">
        <v>1056</v>
      </c>
      <c r="J1063" s="18">
        <f t="shared" si="65"/>
        <v>172.47999999999595</v>
      </c>
      <c r="K1063">
        <v>0</v>
      </c>
      <c r="L1063">
        <f t="shared" si="64"/>
        <v>0</v>
      </c>
      <c r="Y1063">
        <f t="shared" si="66"/>
        <v>2.7616947478655007E-4</v>
      </c>
      <c r="Z1063">
        <f t="shared" si="67"/>
        <v>2.7616947478655007E-4</v>
      </c>
    </row>
    <row r="1064" spans="9:26" x14ac:dyDescent="0.25">
      <c r="I1064">
        <v>1057</v>
      </c>
      <c r="J1064" s="18">
        <f t="shared" si="65"/>
        <v>172.64333333332928</v>
      </c>
      <c r="K1064">
        <v>0</v>
      </c>
      <c r="L1064">
        <f t="shared" si="64"/>
        <v>0</v>
      </c>
      <c r="Y1064">
        <f t="shared" si="66"/>
        <v>2.7456317577730181E-4</v>
      </c>
      <c r="Z1064">
        <f t="shared" si="67"/>
        <v>2.7456317577730181E-4</v>
      </c>
    </row>
    <row r="1065" spans="9:26" x14ac:dyDescent="0.25">
      <c r="I1065">
        <v>1058</v>
      </c>
      <c r="J1065" s="18">
        <f t="shared" si="65"/>
        <v>172.80666666666261</v>
      </c>
      <c r="K1065">
        <v>0</v>
      </c>
      <c r="L1065">
        <f t="shared" si="64"/>
        <v>0</v>
      </c>
      <c r="Y1065">
        <f t="shared" si="66"/>
        <v>2.7296621956927772E-4</v>
      </c>
      <c r="Z1065">
        <f t="shared" si="67"/>
        <v>2.7296621956927772E-4</v>
      </c>
    </row>
    <row r="1066" spans="9:26" x14ac:dyDescent="0.25">
      <c r="I1066">
        <v>1059</v>
      </c>
      <c r="J1066" s="18">
        <f t="shared" si="65"/>
        <v>172.96999999999593</v>
      </c>
      <c r="K1066">
        <v>0</v>
      </c>
      <c r="L1066">
        <f t="shared" si="64"/>
        <v>0</v>
      </c>
      <c r="Y1066">
        <f t="shared" si="66"/>
        <v>2.713785518214527E-4</v>
      </c>
      <c r="Z1066">
        <f t="shared" si="67"/>
        <v>2.713785518214527E-4</v>
      </c>
    </row>
    <row r="1067" spans="9:26" x14ac:dyDescent="0.25">
      <c r="I1067">
        <v>1060</v>
      </c>
      <c r="J1067" s="18">
        <f t="shared" si="65"/>
        <v>173.13333333332926</v>
      </c>
      <c r="K1067">
        <v>0</v>
      </c>
      <c r="L1067">
        <f t="shared" si="64"/>
        <v>0</v>
      </c>
      <c r="Y1067">
        <f t="shared" si="66"/>
        <v>2.698001185088683E-4</v>
      </c>
      <c r="Z1067">
        <f t="shared" si="67"/>
        <v>2.698001185088683E-4</v>
      </c>
    </row>
    <row r="1068" spans="9:26" x14ac:dyDescent="0.25">
      <c r="I1068">
        <v>1061</v>
      </c>
      <c r="J1068" s="18">
        <f t="shared" si="65"/>
        <v>173.29666666666259</v>
      </c>
      <c r="K1068">
        <v>0</v>
      </c>
      <c r="L1068">
        <f t="shared" si="64"/>
        <v>0</v>
      </c>
      <c r="Y1068">
        <f t="shared" si="66"/>
        <v>2.6823086592079421E-4</v>
      </c>
      <c r="Z1068">
        <f t="shared" si="67"/>
        <v>2.6823086592079421E-4</v>
      </c>
    </row>
    <row r="1069" spans="9:26" x14ac:dyDescent="0.25">
      <c r="I1069">
        <v>1062</v>
      </c>
      <c r="J1069" s="18">
        <f t="shared" si="65"/>
        <v>173.45999999999592</v>
      </c>
      <c r="K1069">
        <v>0</v>
      </c>
      <c r="L1069">
        <f t="shared" si="64"/>
        <v>0</v>
      </c>
      <c r="Y1069">
        <f t="shared" si="66"/>
        <v>2.6667074065890063E-4</v>
      </c>
      <c r="Z1069">
        <f t="shared" si="67"/>
        <v>2.6667074065890063E-4</v>
      </c>
    </row>
    <row r="1070" spans="9:26" x14ac:dyDescent="0.25">
      <c r="I1070">
        <v>1063</v>
      </c>
      <c r="J1070" s="18">
        <f t="shared" si="65"/>
        <v>173.62333333332924</v>
      </c>
      <c r="K1070">
        <v>0</v>
      </c>
      <c r="L1070">
        <f t="shared" si="64"/>
        <v>0</v>
      </c>
      <c r="Y1070">
        <f t="shared" si="66"/>
        <v>2.6511968963544133E-4</v>
      </c>
      <c r="Z1070">
        <f t="shared" si="67"/>
        <v>2.6511968963544133E-4</v>
      </c>
    </row>
    <row r="1071" spans="9:26" x14ac:dyDescent="0.25">
      <c r="I1071">
        <v>1064</v>
      </c>
      <c r="J1071" s="18">
        <f t="shared" si="65"/>
        <v>173.78666666666257</v>
      </c>
      <c r="K1071">
        <v>0</v>
      </c>
      <c r="L1071">
        <f t="shared" si="64"/>
        <v>0</v>
      </c>
      <c r="Y1071">
        <f t="shared" si="66"/>
        <v>2.6357766007144713E-4</v>
      </c>
      <c r="Z1071">
        <f t="shared" si="67"/>
        <v>2.6357766007144713E-4</v>
      </c>
    </row>
    <row r="1072" spans="9:26" x14ac:dyDescent="0.25">
      <c r="I1072">
        <v>1065</v>
      </c>
      <c r="J1072" s="18">
        <f t="shared" si="65"/>
        <v>173.9499999999959</v>
      </c>
      <c r="K1072">
        <v>0</v>
      </c>
      <c r="L1072">
        <f t="shared" si="64"/>
        <v>0</v>
      </c>
      <c r="Y1072">
        <f t="shared" si="66"/>
        <v>2.6204459949492984E-4</v>
      </c>
      <c r="Z1072">
        <f t="shared" si="67"/>
        <v>2.6204459949492984E-4</v>
      </c>
    </row>
    <row r="1073" spans="9:26" x14ac:dyDescent="0.25">
      <c r="I1073">
        <v>1066</v>
      </c>
      <c r="J1073" s="18">
        <f t="shared" si="65"/>
        <v>174.11333333332922</v>
      </c>
      <c r="K1073">
        <v>0</v>
      </c>
      <c r="L1073">
        <f t="shared" si="64"/>
        <v>0</v>
      </c>
      <c r="Y1073">
        <f t="shared" si="66"/>
        <v>2.6052045573909699E-4</v>
      </c>
      <c r="Z1073">
        <f t="shared" si="67"/>
        <v>2.6052045573909699E-4</v>
      </c>
    </row>
    <row r="1074" spans="9:26" x14ac:dyDescent="0.25">
      <c r="I1074">
        <v>1067</v>
      </c>
      <c r="J1074" s="18">
        <f t="shared" si="65"/>
        <v>174.27666666666255</v>
      </c>
      <c r="K1074">
        <v>0</v>
      </c>
      <c r="L1074">
        <f t="shared" si="64"/>
        <v>0</v>
      </c>
      <c r="Y1074">
        <f t="shared" si="66"/>
        <v>2.5900517694057643E-4</v>
      </c>
      <c r="Z1074">
        <f t="shared" si="67"/>
        <v>2.5900517694057643E-4</v>
      </c>
    </row>
    <row r="1075" spans="9:26" x14ac:dyDescent="0.25">
      <c r="I1075">
        <v>1068</v>
      </c>
      <c r="J1075" s="18">
        <f t="shared" si="65"/>
        <v>174.43999999999588</v>
      </c>
      <c r="K1075">
        <v>0</v>
      </c>
      <c r="L1075">
        <f t="shared" si="64"/>
        <v>0</v>
      </c>
      <c r="Y1075">
        <f t="shared" si="66"/>
        <v>2.5749871153765176E-4</v>
      </c>
      <c r="Z1075">
        <f t="shared" si="67"/>
        <v>2.5749871153765176E-4</v>
      </c>
    </row>
    <row r="1076" spans="9:26" x14ac:dyDescent="0.25">
      <c r="I1076">
        <v>1069</v>
      </c>
      <c r="J1076" s="18">
        <f t="shared" si="65"/>
        <v>174.6033333333292</v>
      </c>
      <c r="K1076">
        <v>0</v>
      </c>
      <c r="L1076">
        <f t="shared" si="64"/>
        <v>0</v>
      </c>
      <c r="Y1076">
        <f t="shared" si="66"/>
        <v>2.5600100826850763E-4</v>
      </c>
      <c r="Z1076">
        <f t="shared" si="67"/>
        <v>2.5600100826850763E-4</v>
      </c>
    </row>
    <row r="1077" spans="9:26" x14ac:dyDescent="0.25">
      <c r="I1077">
        <v>1070</v>
      </c>
      <c r="J1077" s="18">
        <f t="shared" si="65"/>
        <v>174.76666666666253</v>
      </c>
      <c r="K1077">
        <v>0</v>
      </c>
      <c r="L1077">
        <f t="shared" si="64"/>
        <v>0</v>
      </c>
      <c r="Y1077">
        <f t="shared" si="66"/>
        <v>2.5451201616948549E-4</v>
      </c>
      <c r="Z1077">
        <f t="shared" si="67"/>
        <v>2.5451201616948549E-4</v>
      </c>
    </row>
    <row r="1078" spans="9:26" x14ac:dyDescent="0.25">
      <c r="I1078">
        <v>1071</v>
      </c>
      <c r="J1078" s="18">
        <f t="shared" si="65"/>
        <v>174.92999999999586</v>
      </c>
      <c r="K1078">
        <v>0</v>
      </c>
      <c r="L1078">
        <f t="shared" si="64"/>
        <v>0</v>
      </c>
      <c r="Y1078">
        <f t="shared" si="66"/>
        <v>2.5303168457334947E-4</v>
      </c>
      <c r="Z1078">
        <f t="shared" si="67"/>
        <v>2.5303168457334947E-4</v>
      </c>
    </row>
    <row r="1079" spans="9:26" x14ac:dyDescent="0.25">
      <c r="I1079">
        <v>1072</v>
      </c>
      <c r="J1079" s="18">
        <f t="shared" si="65"/>
        <v>175.09333333332918</v>
      </c>
      <c r="K1079">
        <v>0</v>
      </c>
      <c r="L1079">
        <f t="shared" si="64"/>
        <v>0</v>
      </c>
      <c r="Y1079">
        <f t="shared" si="66"/>
        <v>2.5155996310756212E-4</v>
      </c>
      <c r="Z1079">
        <f t="shared" si="67"/>
        <v>2.5155996310756212E-4</v>
      </c>
    </row>
    <row r="1080" spans="9:26" x14ac:dyDescent="0.25">
      <c r="I1080">
        <v>1073</v>
      </c>
      <c r="J1080" s="18">
        <f t="shared" si="65"/>
        <v>175.25666666666251</v>
      </c>
      <c r="K1080">
        <v>0</v>
      </c>
      <c r="L1080">
        <f t="shared" si="64"/>
        <v>0</v>
      </c>
      <c r="Y1080">
        <f t="shared" si="66"/>
        <v>2.500968016925704E-4</v>
      </c>
      <c r="Z1080">
        <f t="shared" si="67"/>
        <v>2.500968016925704E-4</v>
      </c>
    </row>
    <row r="1081" spans="9:26" x14ac:dyDescent="0.25">
      <c r="I1081">
        <v>1074</v>
      </c>
      <c r="J1081" s="18">
        <f t="shared" si="65"/>
        <v>175.41999999999584</v>
      </c>
      <c r="K1081">
        <v>0</v>
      </c>
      <c r="L1081">
        <f t="shared" si="64"/>
        <v>0</v>
      </c>
      <c r="Y1081">
        <f t="shared" si="66"/>
        <v>2.4864215054010169E-4</v>
      </c>
      <c r="Z1081">
        <f t="shared" si="67"/>
        <v>2.4864215054010169E-4</v>
      </c>
    </row>
    <row r="1082" spans="9:26" x14ac:dyDescent="0.25">
      <c r="I1082">
        <v>1075</v>
      </c>
      <c r="J1082" s="18">
        <f t="shared" si="65"/>
        <v>175.58333333332916</v>
      </c>
      <c r="K1082">
        <v>0</v>
      </c>
      <c r="L1082">
        <f t="shared" si="64"/>
        <v>0</v>
      </c>
      <c r="Y1082">
        <f t="shared" si="66"/>
        <v>2.4719596015146942E-4</v>
      </c>
      <c r="Z1082">
        <f t="shared" si="67"/>
        <v>2.4719596015146942E-4</v>
      </c>
    </row>
    <row r="1083" spans="9:26" x14ac:dyDescent="0.25">
      <c r="I1083">
        <v>1076</v>
      </c>
      <c r="J1083" s="18">
        <f t="shared" si="65"/>
        <v>175.74666666666249</v>
      </c>
      <c r="K1083">
        <v>0</v>
      </c>
      <c r="L1083">
        <f t="shared" si="64"/>
        <v>0</v>
      </c>
      <c r="Y1083">
        <f t="shared" si="66"/>
        <v>2.4575818131588895E-4</v>
      </c>
      <c r="Z1083">
        <f t="shared" si="67"/>
        <v>2.4575818131588895E-4</v>
      </c>
    </row>
    <row r="1084" spans="9:26" x14ac:dyDescent="0.25">
      <c r="I1084">
        <v>1077</v>
      </c>
      <c r="J1084" s="18">
        <f t="shared" si="65"/>
        <v>175.90999999999582</v>
      </c>
      <c r="K1084">
        <v>0</v>
      </c>
      <c r="L1084">
        <f t="shared" si="64"/>
        <v>0</v>
      </c>
      <c r="Y1084">
        <f t="shared" si="66"/>
        <v>2.4432876510880279E-4</v>
      </c>
      <c r="Z1084">
        <f t="shared" si="67"/>
        <v>2.4432876510880279E-4</v>
      </c>
    </row>
    <row r="1085" spans="9:26" x14ac:dyDescent="0.25">
      <c r="I1085">
        <v>1078</v>
      </c>
      <c r="J1085" s="18">
        <f t="shared" si="65"/>
        <v>176.07333333332915</v>
      </c>
      <c r="K1085">
        <v>0</v>
      </c>
      <c r="L1085">
        <f t="shared" si="64"/>
        <v>0</v>
      </c>
      <c r="Y1085">
        <f t="shared" si="66"/>
        <v>2.4290766289021597E-4</v>
      </c>
      <c r="Z1085">
        <f t="shared" si="67"/>
        <v>2.4290766289021597E-4</v>
      </c>
    </row>
    <row r="1086" spans="9:26" x14ac:dyDescent="0.25">
      <c r="I1086">
        <v>1079</v>
      </c>
      <c r="J1086" s="18">
        <f t="shared" si="65"/>
        <v>176.23666666666247</v>
      </c>
      <c r="K1086">
        <v>0</v>
      </c>
      <c r="L1086">
        <f t="shared" si="64"/>
        <v>0</v>
      </c>
      <c r="Y1086">
        <f t="shared" si="66"/>
        <v>2.4149482630304089E-4</v>
      </c>
      <c r="Z1086">
        <f t="shared" si="67"/>
        <v>2.4149482630304089E-4</v>
      </c>
    </row>
    <row r="1087" spans="9:26" x14ac:dyDescent="0.25">
      <c r="I1087">
        <v>1080</v>
      </c>
      <c r="J1087" s="18">
        <f t="shared" si="65"/>
        <v>176.3999999999958</v>
      </c>
      <c r="K1087">
        <v>0</v>
      </c>
      <c r="L1087">
        <f t="shared" si="64"/>
        <v>0</v>
      </c>
      <c r="Y1087">
        <f t="shared" si="66"/>
        <v>2.4009020727145178E-4</v>
      </c>
      <c r="Z1087">
        <f t="shared" si="67"/>
        <v>2.4009020727145178E-4</v>
      </c>
    </row>
    <row r="1088" spans="9:26" x14ac:dyDescent="0.25">
      <c r="I1088">
        <v>1081</v>
      </c>
      <c r="J1088" s="18">
        <f t="shared" si="65"/>
        <v>176.56333333332913</v>
      </c>
      <c r="K1088">
        <v>0</v>
      </c>
      <c r="L1088">
        <f t="shared" si="64"/>
        <v>0</v>
      </c>
      <c r="Y1088">
        <f t="shared" si="66"/>
        <v>2.3869375799924884E-4</v>
      </c>
      <c r="Z1088">
        <f t="shared" si="67"/>
        <v>2.3869375799924884E-4</v>
      </c>
    </row>
    <row r="1089" spans="9:26" x14ac:dyDescent="0.25">
      <c r="I1089">
        <v>1082</v>
      </c>
      <c r="J1089" s="18">
        <f t="shared" si="65"/>
        <v>176.72666666666245</v>
      </c>
      <c r="K1089">
        <v>0</v>
      </c>
      <c r="L1089">
        <f t="shared" si="64"/>
        <v>0</v>
      </c>
      <c r="Y1089">
        <f t="shared" si="66"/>
        <v>2.3730543096823182E-4</v>
      </c>
      <c r="Z1089">
        <f t="shared" si="67"/>
        <v>2.3730543096823182E-4</v>
      </c>
    </row>
    <row r="1090" spans="9:26" x14ac:dyDescent="0.25">
      <c r="I1090">
        <v>1083</v>
      </c>
      <c r="J1090" s="18">
        <f t="shared" si="65"/>
        <v>176.88999999999578</v>
      </c>
      <c r="K1090">
        <v>0</v>
      </c>
      <c r="L1090">
        <f t="shared" si="64"/>
        <v>0</v>
      </c>
      <c r="Y1090">
        <f t="shared" si="66"/>
        <v>2.3592517893658308E-4</v>
      </c>
      <c r="Z1090">
        <f t="shared" si="67"/>
        <v>2.3592517893658308E-4</v>
      </c>
    </row>
    <row r="1091" spans="9:26" x14ac:dyDescent="0.25">
      <c r="I1091">
        <v>1084</v>
      </c>
      <c r="J1091" s="18">
        <f t="shared" si="65"/>
        <v>177.05333333332911</v>
      </c>
      <c r="K1091">
        <v>0</v>
      </c>
      <c r="L1091">
        <f t="shared" si="64"/>
        <v>0</v>
      </c>
      <c r="Y1091">
        <f t="shared" si="66"/>
        <v>2.3455295493726E-4</v>
      </c>
      <c r="Z1091">
        <f t="shared" si="67"/>
        <v>2.3455295493726E-4</v>
      </c>
    </row>
    <row r="1092" spans="9:26" x14ac:dyDescent="0.25">
      <c r="I1092">
        <v>1085</v>
      </c>
      <c r="J1092" s="18">
        <f t="shared" si="65"/>
        <v>177.21666666666243</v>
      </c>
      <c r="K1092">
        <v>0</v>
      </c>
      <c r="L1092">
        <f t="shared" si="64"/>
        <v>0</v>
      </c>
      <c r="Y1092">
        <f t="shared" si="66"/>
        <v>2.3318871227639688E-4</v>
      </c>
      <c r="Z1092">
        <f t="shared" si="67"/>
        <v>2.3318871227639688E-4</v>
      </c>
    </row>
    <row r="1093" spans="9:26" x14ac:dyDescent="0.25">
      <c r="I1093">
        <v>1086</v>
      </c>
      <c r="J1093" s="18">
        <f t="shared" si="65"/>
        <v>177.37999999999576</v>
      </c>
      <c r="K1093">
        <v>0</v>
      </c>
      <c r="L1093">
        <f t="shared" si="64"/>
        <v>0</v>
      </c>
      <c r="Y1093">
        <f t="shared" si="66"/>
        <v>2.3183240453171597E-4</v>
      </c>
      <c r="Z1093">
        <f t="shared" si="67"/>
        <v>2.3183240453171597E-4</v>
      </c>
    </row>
    <row r="1094" spans="9:26" x14ac:dyDescent="0.25">
      <c r="I1094">
        <v>1087</v>
      </c>
      <c r="J1094" s="18">
        <f t="shared" si="65"/>
        <v>177.54333333332909</v>
      </c>
      <c r="K1094">
        <v>0</v>
      </c>
      <c r="L1094">
        <f t="shared" si="64"/>
        <v>0</v>
      </c>
      <c r="Y1094">
        <f t="shared" si="66"/>
        <v>2.3048398555094789E-4</v>
      </c>
      <c r="Z1094">
        <f t="shared" si="67"/>
        <v>2.3048398555094789E-4</v>
      </c>
    </row>
    <row r="1095" spans="9:26" x14ac:dyDescent="0.25">
      <c r="I1095">
        <v>1088</v>
      </c>
      <c r="J1095" s="18">
        <f t="shared" si="65"/>
        <v>177.70666666666241</v>
      </c>
      <c r="K1095">
        <v>0</v>
      </c>
      <c r="L1095">
        <f t="shared" si="64"/>
        <v>0</v>
      </c>
      <c r="Y1095">
        <f t="shared" si="66"/>
        <v>2.2914340945026109E-4</v>
      </c>
      <c r="Z1095">
        <f t="shared" si="67"/>
        <v>2.2914340945026109E-4</v>
      </c>
    </row>
    <row r="1096" spans="9:26" x14ac:dyDescent="0.25">
      <c r="I1096">
        <v>1089</v>
      </c>
      <c r="J1096" s="18">
        <f t="shared" si="65"/>
        <v>177.86999999999574</v>
      </c>
      <c r="K1096">
        <v>0</v>
      </c>
      <c r="L1096">
        <f t="shared" ref="L1096:L1159" si="68">K1096*(1+$L$5)</f>
        <v>0</v>
      </c>
      <c r="Y1096">
        <f t="shared" si="66"/>
        <v>2.2781063061270054E-4</v>
      </c>
      <c r="Z1096">
        <f t="shared" si="67"/>
        <v>2.2781063061270054E-4</v>
      </c>
    </row>
    <row r="1097" spans="9:26" x14ac:dyDescent="0.25">
      <c r="I1097">
        <v>1090</v>
      </c>
      <c r="J1097" s="18">
        <f t="shared" ref="J1097:J1160" si="69">J1096+0.5/150*49</f>
        <v>178.03333333332907</v>
      </c>
      <c r="K1097">
        <v>0</v>
      </c>
      <c r="L1097">
        <f t="shared" si="68"/>
        <v>0</v>
      </c>
      <c r="Y1097">
        <f t="shared" ref="Y1097:Y1160" si="70">((K1097/$T$13)^2)*(1-EXP(-(J1097-J1096)/$T$20)) + Y1096*EXP(-(J1097-J1096)/$T$20)</f>
        <v>2.2648560368663555E-4</v>
      </c>
      <c r="Z1097">
        <f t="shared" ref="Z1097:Z1160" si="71">((L1097/$T$13)^2)*(1-EXP(-(J1097-J1096)/$T$20)) + Y1096*EXP(-(J1097-J1096)/$T$20)</f>
        <v>2.2648560368663555E-4</v>
      </c>
    </row>
    <row r="1098" spans="9:26" x14ac:dyDescent="0.25">
      <c r="I1098">
        <v>1091</v>
      </c>
      <c r="J1098" s="18">
        <f t="shared" si="65"/>
        <v>178.1966666666624</v>
      </c>
      <c r="K1098">
        <v>0</v>
      </c>
      <c r="L1098">
        <f t="shared" si="68"/>
        <v>0</v>
      </c>
      <c r="Y1098">
        <f t="shared" si="70"/>
        <v>2.2516828358421648E-4</v>
      </c>
      <c r="Z1098">
        <f t="shared" si="71"/>
        <v>2.2516828358421648E-4</v>
      </c>
    </row>
    <row r="1099" spans="9:26" x14ac:dyDescent="0.25">
      <c r="I1099">
        <v>1092</v>
      </c>
      <c r="J1099" s="18">
        <f t="shared" ref="J1099:J1151" si="72">J1098+0.5/150*49</f>
        <v>178.35999999999572</v>
      </c>
      <c r="K1099">
        <v>0</v>
      </c>
      <c r="L1099">
        <f t="shared" si="68"/>
        <v>0</v>
      </c>
      <c r="Y1099">
        <f t="shared" si="70"/>
        <v>2.2385862547984051E-4</v>
      </c>
      <c r="Z1099">
        <f t="shared" si="71"/>
        <v>2.2385862547984051E-4</v>
      </c>
    </row>
    <row r="1100" spans="9:26" x14ac:dyDescent="0.25">
      <c r="I1100">
        <v>1093</v>
      </c>
      <c r="J1100" s="18">
        <f t="shared" si="72"/>
        <v>178.52333333332905</v>
      </c>
      <c r="K1100">
        <v>0</v>
      </c>
      <c r="L1100">
        <f t="shared" si="68"/>
        <v>0</v>
      </c>
      <c r="Y1100">
        <f t="shared" si="70"/>
        <v>2.2255658480862633E-4</v>
      </c>
      <c r="Z1100">
        <f t="shared" si="71"/>
        <v>2.2255658480862633E-4</v>
      </c>
    </row>
    <row r="1101" spans="9:26" x14ac:dyDescent="0.25">
      <c r="I1101">
        <v>1094</v>
      </c>
      <c r="J1101" s="18">
        <f t="shared" si="72"/>
        <v>178.68666666666238</v>
      </c>
      <c r="K1101">
        <v>0</v>
      </c>
      <c r="L1101">
        <f t="shared" si="68"/>
        <v>0</v>
      </c>
      <c r="Y1101">
        <f t="shared" si="70"/>
        <v>2.212621172648977E-4</v>
      </c>
      <c r="Z1101">
        <f t="shared" si="71"/>
        <v>2.212621172648977E-4</v>
      </c>
    </row>
    <row r="1102" spans="9:26" x14ac:dyDescent="0.25">
      <c r="I1102">
        <v>1095</v>
      </c>
      <c r="J1102" s="18">
        <f t="shared" si="72"/>
        <v>178.8499999999957</v>
      </c>
      <c r="K1102">
        <v>0</v>
      </c>
      <c r="L1102">
        <f t="shared" si="68"/>
        <v>0</v>
      </c>
      <c r="Y1102">
        <f t="shared" si="70"/>
        <v>2.1997517880067578E-4</v>
      </c>
      <c r="Z1102">
        <f t="shared" si="71"/>
        <v>2.1997517880067578E-4</v>
      </c>
    </row>
    <row r="1103" spans="9:26" x14ac:dyDescent="0.25">
      <c r="I1103">
        <v>1096</v>
      </c>
      <c r="J1103" s="18">
        <f t="shared" si="72"/>
        <v>179.01333333332903</v>
      </c>
      <c r="K1103">
        <v>0</v>
      </c>
      <c r="L1103">
        <f t="shared" si="68"/>
        <v>0</v>
      </c>
      <c r="Y1103">
        <f t="shared" si="70"/>
        <v>2.1869572562418032E-4</v>
      </c>
      <c r="Z1103">
        <f t="shared" si="71"/>
        <v>2.1869572562418032E-4</v>
      </c>
    </row>
    <row r="1104" spans="9:26" x14ac:dyDescent="0.25">
      <c r="I1104">
        <v>1097</v>
      </c>
      <c r="J1104" s="18">
        <f t="shared" si="72"/>
        <v>179.17666666666236</v>
      </c>
      <c r="K1104">
        <v>0</v>
      </c>
      <c r="L1104">
        <f t="shared" si="68"/>
        <v>0</v>
      </c>
      <c r="Y1104">
        <f t="shared" si="70"/>
        <v>2.174237141983395E-4</v>
      </c>
      <c r="Z1104">
        <f t="shared" si="71"/>
        <v>2.174237141983395E-4</v>
      </c>
    </row>
    <row r="1105" spans="9:26" x14ac:dyDescent="0.25">
      <c r="I1105">
        <v>1098</v>
      </c>
      <c r="J1105" s="18">
        <f t="shared" si="72"/>
        <v>179.33999999999568</v>
      </c>
      <c r="K1105">
        <v>0</v>
      </c>
      <c r="L1105">
        <f t="shared" si="68"/>
        <v>0</v>
      </c>
      <c r="Y1105">
        <f t="shared" si="70"/>
        <v>2.1615910123930844E-4</v>
      </c>
      <c r="Z1105">
        <f t="shared" si="71"/>
        <v>2.1615910123930844E-4</v>
      </c>
    </row>
    <row r="1106" spans="9:26" x14ac:dyDescent="0.25">
      <c r="I1106">
        <v>1099</v>
      </c>
      <c r="J1106" s="18">
        <f t="shared" si="72"/>
        <v>179.50333333332901</v>
      </c>
      <c r="K1106">
        <v>0</v>
      </c>
      <c r="L1106">
        <f t="shared" si="68"/>
        <v>0</v>
      </c>
      <c r="Y1106">
        <f t="shared" si="70"/>
        <v>2.1490184371499639E-4</v>
      </c>
      <c r="Z1106">
        <f t="shared" si="71"/>
        <v>2.1490184371499639E-4</v>
      </c>
    </row>
    <row r="1107" spans="9:26" x14ac:dyDescent="0.25">
      <c r="I1107">
        <v>1100</v>
      </c>
      <c r="J1107" s="18">
        <f t="shared" si="72"/>
        <v>179.66666666666234</v>
      </c>
      <c r="K1107">
        <v>0</v>
      </c>
      <c r="L1107">
        <f t="shared" si="68"/>
        <v>0</v>
      </c>
      <c r="Y1107">
        <f t="shared" si="70"/>
        <v>2.1365189884360239E-4</v>
      </c>
      <c r="Z1107">
        <f t="shared" si="71"/>
        <v>2.1365189884360239E-4</v>
      </c>
    </row>
    <row r="1108" spans="9:26" x14ac:dyDescent="0.25">
      <c r="I1108">
        <v>1101</v>
      </c>
      <c r="J1108" s="18">
        <f t="shared" si="72"/>
        <v>179.82999999999566</v>
      </c>
      <c r="K1108">
        <v>0</v>
      </c>
      <c r="L1108">
        <f t="shared" si="68"/>
        <v>0</v>
      </c>
      <c r="Y1108">
        <f t="shared" si="70"/>
        <v>2.1240922409215951E-4</v>
      </c>
      <c r="Z1108">
        <f t="shared" si="71"/>
        <v>2.1240922409215951E-4</v>
      </c>
    </row>
    <row r="1109" spans="9:26" x14ac:dyDescent="0.25">
      <c r="I1109">
        <v>1102</v>
      </c>
      <c r="J1109" s="18">
        <f t="shared" si="72"/>
        <v>179.99333333332899</v>
      </c>
      <c r="K1109">
        <v>0</v>
      </c>
      <c r="L1109">
        <f t="shared" si="68"/>
        <v>0</v>
      </c>
      <c r="Y1109">
        <f t="shared" si="70"/>
        <v>2.1117377717508754E-4</v>
      </c>
      <c r="Z1109">
        <f t="shared" si="71"/>
        <v>2.1117377717508754E-4</v>
      </c>
    </row>
    <row r="1110" spans="9:26" x14ac:dyDescent="0.25">
      <c r="I1110">
        <v>1103</v>
      </c>
      <c r="J1110" s="18">
        <f t="shared" si="72"/>
        <v>180.15666666666232</v>
      </c>
      <c r="K1110">
        <v>0</v>
      </c>
      <c r="L1110">
        <f t="shared" si="68"/>
        <v>0</v>
      </c>
      <c r="Y1110">
        <f t="shared" si="70"/>
        <v>2.0994551605275414E-4</v>
      </c>
      <c r="Z1110">
        <f t="shared" si="71"/>
        <v>2.0994551605275414E-4</v>
      </c>
    </row>
    <row r="1111" spans="9:26" x14ac:dyDescent="0.25">
      <c r="I1111">
        <v>1104</v>
      </c>
      <c r="J1111" s="18">
        <f t="shared" si="72"/>
        <v>180.31999999999564</v>
      </c>
      <c r="K1111">
        <v>0</v>
      </c>
      <c r="L1111">
        <f t="shared" si="68"/>
        <v>0</v>
      </c>
      <c r="Y1111">
        <f t="shared" si="70"/>
        <v>2.0872439893004425E-4</v>
      </c>
      <c r="Z1111">
        <f t="shared" si="71"/>
        <v>2.0872439893004425E-4</v>
      </c>
    </row>
    <row r="1112" spans="9:26" x14ac:dyDescent="0.25">
      <c r="I1112">
        <v>1105</v>
      </c>
      <c r="J1112" s="18">
        <f t="shared" si="72"/>
        <v>180.48333333332897</v>
      </c>
      <c r="K1112">
        <v>0</v>
      </c>
      <c r="L1112">
        <f t="shared" si="68"/>
        <v>0</v>
      </c>
      <c r="Y1112">
        <f t="shared" si="70"/>
        <v>2.0751038425493795E-4</v>
      </c>
      <c r="Z1112">
        <f t="shared" si="71"/>
        <v>2.0751038425493795E-4</v>
      </c>
    </row>
    <row r="1113" spans="9:26" x14ac:dyDescent="0.25">
      <c r="I1113">
        <v>1106</v>
      </c>
      <c r="J1113" s="18">
        <f t="shared" si="72"/>
        <v>180.6466666666623</v>
      </c>
      <c r="K1113">
        <v>0</v>
      </c>
      <c r="L1113">
        <f t="shared" si="68"/>
        <v>0</v>
      </c>
      <c r="Y1113">
        <f t="shared" si="70"/>
        <v>2.0630343071709653E-4</v>
      </c>
      <c r="Z1113">
        <f t="shared" si="71"/>
        <v>2.0630343071709653E-4</v>
      </c>
    </row>
    <row r="1114" spans="9:26" x14ac:dyDescent="0.25">
      <c r="I1114">
        <v>1107</v>
      </c>
      <c r="J1114" s="18">
        <f t="shared" si="72"/>
        <v>180.80999999999563</v>
      </c>
      <c r="K1114">
        <v>0</v>
      </c>
      <c r="L1114">
        <f t="shared" si="68"/>
        <v>0</v>
      </c>
      <c r="Y1114">
        <f t="shared" si="70"/>
        <v>2.0510349724645676E-4</v>
      </c>
      <c r="Z1114">
        <f t="shared" si="71"/>
        <v>2.0510349724645676E-4</v>
      </c>
    </row>
    <row r="1115" spans="9:26" x14ac:dyDescent="0.25">
      <c r="I1115">
        <v>1108</v>
      </c>
      <c r="J1115" s="18">
        <f t="shared" si="72"/>
        <v>180.97333333332895</v>
      </c>
      <c r="K1115">
        <v>0</v>
      </c>
      <c r="L1115">
        <f t="shared" si="68"/>
        <v>0</v>
      </c>
      <c r="Y1115">
        <f t="shared" si="70"/>
        <v>2.0391054301183335E-4</v>
      </c>
      <c r="Z1115">
        <f t="shared" si="71"/>
        <v>2.0391054301183335E-4</v>
      </c>
    </row>
    <row r="1116" spans="9:26" x14ac:dyDescent="0.25">
      <c r="I1116">
        <v>1109</v>
      </c>
      <c r="J1116" s="18">
        <f t="shared" si="72"/>
        <v>181.13666666666228</v>
      </c>
      <c r="K1116">
        <v>0</v>
      </c>
      <c r="L1116">
        <f t="shared" si="68"/>
        <v>0</v>
      </c>
      <c r="Y1116">
        <f t="shared" si="70"/>
        <v>2.0272452741952962E-4</v>
      </c>
      <c r="Z1116">
        <f t="shared" si="71"/>
        <v>2.0272452741952962E-4</v>
      </c>
    </row>
    <row r="1117" spans="9:26" x14ac:dyDescent="0.25">
      <c r="I1117">
        <v>1110</v>
      </c>
      <c r="J1117" s="18">
        <f t="shared" si="72"/>
        <v>181.29999999999561</v>
      </c>
      <c r="K1117">
        <v>0</v>
      </c>
      <c r="L1117">
        <f t="shared" si="68"/>
        <v>0</v>
      </c>
      <c r="Y1117">
        <f t="shared" si="70"/>
        <v>2.0154541011195608E-4</v>
      </c>
      <c r="Z1117">
        <f t="shared" si="71"/>
        <v>2.0154541011195608E-4</v>
      </c>
    </row>
    <row r="1118" spans="9:26" x14ac:dyDescent="0.25">
      <c r="I1118">
        <v>1111</v>
      </c>
      <c r="J1118" s="18">
        <f t="shared" si="72"/>
        <v>181.46333333332893</v>
      </c>
      <c r="K1118">
        <v>0</v>
      </c>
      <c r="L1118">
        <f t="shared" si="68"/>
        <v>0</v>
      </c>
      <c r="Y1118">
        <f t="shared" si="70"/>
        <v>2.0037315096625726E-4</v>
      </c>
      <c r="Z1118">
        <f t="shared" si="71"/>
        <v>2.0037315096625726E-4</v>
      </c>
    </row>
    <row r="1119" spans="9:26" x14ac:dyDescent="0.25">
      <c r="I1119">
        <v>1112</v>
      </c>
      <c r="J1119" s="18">
        <f t="shared" si="72"/>
        <v>181.62666666666226</v>
      </c>
      <c r="K1119">
        <v>0</v>
      </c>
      <c r="L1119">
        <f t="shared" si="68"/>
        <v>0</v>
      </c>
      <c r="Y1119">
        <f t="shared" si="70"/>
        <v>1.9920771009294635E-4</v>
      </c>
      <c r="Z1119">
        <f t="shared" si="71"/>
        <v>1.9920771009294635E-4</v>
      </c>
    </row>
    <row r="1120" spans="9:26" x14ac:dyDescent="0.25">
      <c r="I1120">
        <v>1113</v>
      </c>
      <c r="J1120" s="18">
        <f t="shared" si="72"/>
        <v>181.78999999999559</v>
      </c>
      <c r="K1120">
        <v>0</v>
      </c>
      <c r="L1120">
        <f t="shared" si="68"/>
        <v>0</v>
      </c>
      <c r="Y1120">
        <f t="shared" si="70"/>
        <v>1.9804904783454785E-4</v>
      </c>
      <c r="Z1120">
        <f t="shared" si="71"/>
        <v>1.9804904783454785E-4</v>
      </c>
    </row>
    <row r="1121" spans="9:26" x14ac:dyDescent="0.25">
      <c r="I1121">
        <v>1114</v>
      </c>
      <c r="J1121" s="18">
        <f t="shared" si="72"/>
        <v>181.95333333332891</v>
      </c>
      <c r="K1121">
        <v>0</v>
      </c>
      <c r="L1121">
        <f t="shared" si="68"/>
        <v>0</v>
      </c>
      <c r="Y1121">
        <f t="shared" si="70"/>
        <v>1.9689712476424808E-4</v>
      </c>
      <c r="Z1121">
        <f t="shared" si="71"/>
        <v>1.9689712476424808E-4</v>
      </c>
    </row>
    <row r="1122" spans="9:26" x14ac:dyDescent="0.25">
      <c r="I1122">
        <v>1115</v>
      </c>
      <c r="J1122" s="18">
        <f t="shared" si="72"/>
        <v>182.11666666666224</v>
      </c>
      <c r="K1122">
        <v>0</v>
      </c>
      <c r="L1122">
        <f t="shared" si="68"/>
        <v>0</v>
      </c>
      <c r="Y1122">
        <f t="shared" si="70"/>
        <v>1.9575190168455366E-4</v>
      </c>
      <c r="Z1122">
        <f t="shared" si="71"/>
        <v>1.9575190168455366E-4</v>
      </c>
    </row>
    <row r="1123" spans="9:26" x14ac:dyDescent="0.25">
      <c r="I1123">
        <v>1116</v>
      </c>
      <c r="J1123" s="18">
        <f t="shared" si="72"/>
        <v>182.27999999999557</v>
      </c>
      <c r="K1123">
        <v>0</v>
      </c>
      <c r="L1123">
        <f t="shared" si="68"/>
        <v>0</v>
      </c>
      <c r="Y1123">
        <f t="shared" si="70"/>
        <v>1.9461333962595762E-4</v>
      </c>
      <c r="Z1123">
        <f t="shared" si="71"/>
        <v>1.9461333962595762E-4</v>
      </c>
    </row>
    <row r="1124" spans="9:26" x14ac:dyDescent="0.25">
      <c r="I1124">
        <v>1117</v>
      </c>
      <c r="J1124" s="18">
        <f t="shared" si="72"/>
        <v>182.44333333332889</v>
      </c>
      <c r="K1124">
        <v>0</v>
      </c>
      <c r="L1124">
        <f t="shared" si="68"/>
        <v>0</v>
      </c>
      <c r="Y1124">
        <f t="shared" si="70"/>
        <v>1.9348139984561339E-4</v>
      </c>
      <c r="Z1124">
        <f t="shared" si="71"/>
        <v>1.9348139984561339E-4</v>
      </c>
    </row>
    <row r="1125" spans="9:26" x14ac:dyDescent="0.25">
      <c r="I1125">
        <v>1118</v>
      </c>
      <c r="J1125" s="18">
        <f t="shared" si="72"/>
        <v>182.60666666666222</v>
      </c>
      <c r="K1125">
        <v>0</v>
      </c>
      <c r="L1125">
        <f t="shared" si="68"/>
        <v>0</v>
      </c>
      <c r="Y1125">
        <f t="shared" si="70"/>
        <v>1.9235604382601644E-4</v>
      </c>
      <c r="Z1125">
        <f t="shared" si="71"/>
        <v>1.9235604382601644E-4</v>
      </c>
    </row>
    <row r="1126" spans="9:26" x14ac:dyDescent="0.25">
      <c r="I1126">
        <v>1119</v>
      </c>
      <c r="J1126" s="18">
        <f t="shared" si="72"/>
        <v>182.76999999999555</v>
      </c>
      <c r="K1126">
        <v>0</v>
      </c>
      <c r="L1126">
        <f t="shared" si="68"/>
        <v>0</v>
      </c>
      <c r="Y1126">
        <f t="shared" si="70"/>
        <v>1.912372332736936E-4</v>
      </c>
      <c r="Z1126">
        <f t="shared" si="71"/>
        <v>1.912372332736936E-4</v>
      </c>
    </row>
    <row r="1127" spans="9:26" x14ac:dyDescent="0.25">
      <c r="I1127">
        <v>1120</v>
      </c>
      <c r="J1127" s="18">
        <f t="shared" si="72"/>
        <v>182.93333333332887</v>
      </c>
      <c r="K1127">
        <v>0</v>
      </c>
      <c r="L1127">
        <f t="shared" si="68"/>
        <v>0</v>
      </c>
      <c r="Y1127">
        <f t="shared" si="70"/>
        <v>1.9012493011790011E-4</v>
      </c>
      <c r="Z1127">
        <f t="shared" si="71"/>
        <v>1.9012493011790011E-4</v>
      </c>
    </row>
    <row r="1128" spans="9:26" x14ac:dyDescent="0.25">
      <c r="I1128">
        <v>1121</v>
      </c>
      <c r="J1128" s="18">
        <f t="shared" si="72"/>
        <v>183.0966666666622</v>
      </c>
      <c r="K1128">
        <v>0</v>
      </c>
      <c r="L1128">
        <f t="shared" si="68"/>
        <v>0</v>
      </c>
      <c r="Y1128">
        <f t="shared" si="70"/>
        <v>1.8901909650932401E-4</v>
      </c>
      <c r="Z1128">
        <f t="shared" si="71"/>
        <v>1.8901909650932401E-4</v>
      </c>
    </row>
    <row r="1129" spans="9:26" x14ac:dyDescent="0.25">
      <c r="I1129">
        <v>1122</v>
      </c>
      <c r="J1129" s="18">
        <f t="shared" si="72"/>
        <v>183.25999999999553</v>
      </c>
      <c r="K1129">
        <v>0</v>
      </c>
      <c r="L1129">
        <f t="shared" si="68"/>
        <v>0</v>
      </c>
      <c r="Y1129">
        <f t="shared" si="70"/>
        <v>1.879196948187983E-4</v>
      </c>
      <c r="Z1129">
        <f t="shared" si="71"/>
        <v>1.879196948187983E-4</v>
      </c>
    </row>
    <row r="1130" spans="9:26" x14ac:dyDescent="0.25">
      <c r="I1130">
        <v>1123</v>
      </c>
      <c r="J1130" s="18">
        <f t="shared" si="72"/>
        <v>183.42333333332886</v>
      </c>
      <c r="K1130">
        <v>0</v>
      </c>
      <c r="L1130">
        <f t="shared" si="68"/>
        <v>0</v>
      </c>
      <c r="Y1130">
        <f t="shared" si="70"/>
        <v>1.8682668763602049E-4</v>
      </c>
      <c r="Z1130">
        <f t="shared" si="71"/>
        <v>1.8682668763602049E-4</v>
      </c>
    </row>
    <row r="1131" spans="9:26" x14ac:dyDescent="0.25">
      <c r="I1131">
        <v>1124</v>
      </c>
      <c r="J1131" s="18">
        <f t="shared" si="72"/>
        <v>183.58666666666218</v>
      </c>
      <c r="K1131">
        <v>0</v>
      </c>
      <c r="L1131">
        <f t="shared" si="68"/>
        <v>0</v>
      </c>
      <c r="Y1131">
        <f t="shared" si="70"/>
        <v>1.857400377682796E-4</v>
      </c>
      <c r="Z1131">
        <f t="shared" si="71"/>
        <v>1.857400377682796E-4</v>
      </c>
    </row>
    <row r="1132" spans="9:26" x14ac:dyDescent="0.25">
      <c r="I1132">
        <v>1125</v>
      </c>
      <c r="J1132" s="18">
        <f t="shared" si="72"/>
        <v>183.74999999999551</v>
      </c>
      <c r="K1132">
        <v>0</v>
      </c>
      <c r="L1132">
        <f t="shared" si="68"/>
        <v>0</v>
      </c>
      <c r="Y1132">
        <f t="shared" si="70"/>
        <v>1.8465970823919054E-4</v>
      </c>
      <c r="Z1132">
        <f t="shared" si="71"/>
        <v>1.8465970823919054E-4</v>
      </c>
    </row>
    <row r="1133" spans="9:26" x14ac:dyDescent="0.25">
      <c r="I1133">
        <v>1126</v>
      </c>
      <c r="J1133" s="18">
        <f t="shared" si="72"/>
        <v>183.91333333332884</v>
      </c>
      <c r="K1133">
        <v>0</v>
      </c>
      <c r="L1133">
        <f t="shared" si="68"/>
        <v>0</v>
      </c>
      <c r="Y1133">
        <f t="shared" si="70"/>
        <v>1.8358566228743596E-4</v>
      </c>
      <c r="Z1133">
        <f t="shared" si="71"/>
        <v>1.8358566228743596E-4</v>
      </c>
    </row>
    <row r="1134" spans="9:26" x14ac:dyDescent="0.25">
      <c r="I1134">
        <v>1127</v>
      </c>
      <c r="J1134" s="18">
        <f t="shared" si="72"/>
        <v>184.07666666666216</v>
      </c>
      <c r="K1134">
        <v>0</v>
      </c>
      <c r="L1134">
        <f t="shared" si="68"/>
        <v>0</v>
      </c>
      <c r="Y1134">
        <f t="shared" si="70"/>
        <v>1.8251786336551522E-4</v>
      </c>
      <c r="Z1134">
        <f t="shared" si="71"/>
        <v>1.8251786336551522E-4</v>
      </c>
    </row>
    <row r="1135" spans="9:26" x14ac:dyDescent="0.25">
      <c r="I1135">
        <v>1128</v>
      </c>
      <c r="J1135" s="18">
        <f t="shared" si="72"/>
        <v>184.23999999999549</v>
      </c>
      <c r="K1135">
        <v>0</v>
      </c>
      <c r="L1135">
        <f t="shared" si="68"/>
        <v>0</v>
      </c>
      <c r="Y1135">
        <f t="shared" si="70"/>
        <v>1.8145627513850086E-4</v>
      </c>
      <c r="Z1135">
        <f t="shared" si="71"/>
        <v>1.8145627513850086E-4</v>
      </c>
    </row>
    <row r="1136" spans="9:26" x14ac:dyDescent="0.25">
      <c r="I1136">
        <v>1129</v>
      </c>
      <c r="J1136" s="18">
        <f t="shared" si="72"/>
        <v>184.40333333332882</v>
      </c>
      <c r="K1136">
        <v>0</v>
      </c>
      <c r="L1136">
        <f t="shared" si="68"/>
        <v>0</v>
      </c>
      <c r="Y1136">
        <f t="shared" si="70"/>
        <v>1.8040086148280219E-4</v>
      </c>
      <c r="Z1136">
        <f t="shared" si="71"/>
        <v>1.8040086148280219E-4</v>
      </c>
    </row>
    <row r="1137" spans="9:26" x14ac:dyDescent="0.25">
      <c r="I1137">
        <v>1130</v>
      </c>
      <c r="J1137" s="18">
        <f t="shared" si="72"/>
        <v>184.56666666666214</v>
      </c>
      <c r="K1137">
        <v>0</v>
      </c>
      <c r="L1137">
        <f t="shared" si="68"/>
        <v>0</v>
      </c>
      <c r="Y1137">
        <f t="shared" si="70"/>
        <v>1.7935158648493601E-4</v>
      </c>
      <c r="Z1137">
        <f t="shared" si="71"/>
        <v>1.7935158648493601E-4</v>
      </c>
    </row>
    <row r="1138" spans="9:26" x14ac:dyDescent="0.25">
      <c r="I1138">
        <v>1131</v>
      </c>
      <c r="J1138" s="18">
        <f t="shared" si="72"/>
        <v>184.72999999999547</v>
      </c>
      <c r="K1138">
        <v>0</v>
      </c>
      <c r="L1138">
        <f t="shared" si="68"/>
        <v>0</v>
      </c>
      <c r="Y1138">
        <f t="shared" si="70"/>
        <v>1.7830841444030465E-4</v>
      </c>
      <c r="Z1138">
        <f t="shared" si="71"/>
        <v>1.7830841444030465E-4</v>
      </c>
    </row>
    <row r="1139" spans="9:26" x14ac:dyDescent="0.25">
      <c r="I1139">
        <v>1132</v>
      </c>
      <c r="J1139" s="18">
        <f t="shared" si="72"/>
        <v>184.8933333333288</v>
      </c>
      <c r="K1139">
        <v>0</v>
      </c>
      <c r="L1139">
        <f t="shared" si="68"/>
        <v>0</v>
      </c>
      <c r="Y1139">
        <f t="shared" si="70"/>
        <v>1.7727130985198091E-4</v>
      </c>
      <c r="Z1139">
        <f t="shared" si="71"/>
        <v>1.7727130985198091E-4</v>
      </c>
    </row>
    <row r="1140" spans="9:26" x14ac:dyDescent="0.25">
      <c r="I1140">
        <v>1133</v>
      </c>
      <c r="J1140" s="18">
        <f t="shared" si="72"/>
        <v>185.05666666666212</v>
      </c>
      <c r="K1140">
        <v>0</v>
      </c>
      <c r="L1140">
        <f t="shared" si="68"/>
        <v>0</v>
      </c>
      <c r="Y1140">
        <f t="shared" si="70"/>
        <v>1.7624023742950025E-4</v>
      </c>
      <c r="Z1140">
        <f t="shared" si="71"/>
        <v>1.7624023742950025E-4</v>
      </c>
    </row>
    <row r="1141" spans="9:26" x14ac:dyDescent="0.25">
      <c r="I1141">
        <v>1134</v>
      </c>
      <c r="J1141" s="18">
        <f t="shared" si="72"/>
        <v>185.21999999999545</v>
      </c>
      <c r="K1141">
        <v>0</v>
      </c>
      <c r="L1141">
        <f t="shared" si="68"/>
        <v>0</v>
      </c>
      <c r="Y1141">
        <f t="shared" si="70"/>
        <v>1.7521516208765991E-4</v>
      </c>
      <c r="Z1141">
        <f t="shared" si="71"/>
        <v>1.7521516208765991E-4</v>
      </c>
    </row>
    <row r="1142" spans="9:26" x14ac:dyDescent="0.25">
      <c r="I1142">
        <v>1135</v>
      </c>
      <c r="J1142" s="18">
        <f t="shared" si="72"/>
        <v>185.38333333332878</v>
      </c>
      <c r="K1142">
        <v>0</v>
      </c>
      <c r="L1142">
        <f t="shared" si="68"/>
        <v>0</v>
      </c>
      <c r="Y1142">
        <f t="shared" si="70"/>
        <v>1.7419604894532508E-4</v>
      </c>
      <c r="Z1142">
        <f t="shared" si="71"/>
        <v>1.7419604894532508E-4</v>
      </c>
    </row>
    <row r="1143" spans="9:26" x14ac:dyDescent="0.25">
      <c r="I1143">
        <v>1136</v>
      </c>
      <c r="J1143" s="18">
        <f t="shared" si="72"/>
        <v>185.54666666666211</v>
      </c>
      <c r="K1143">
        <v>0</v>
      </c>
      <c r="L1143">
        <f t="shared" si="68"/>
        <v>0</v>
      </c>
      <c r="Y1143">
        <f t="shared" si="70"/>
        <v>1.7318286332424187E-4</v>
      </c>
      <c r="Z1143">
        <f t="shared" si="71"/>
        <v>1.7318286332424187E-4</v>
      </c>
    </row>
    <row r="1144" spans="9:26" x14ac:dyDescent="0.25">
      <c r="I1144">
        <v>1137</v>
      </c>
      <c r="J1144" s="18">
        <f t="shared" si="72"/>
        <v>185.70999999999543</v>
      </c>
      <c r="K1144">
        <v>0</v>
      </c>
      <c r="L1144">
        <f t="shared" si="68"/>
        <v>0</v>
      </c>
      <c r="Y1144">
        <f t="shared" si="70"/>
        <v>1.7217557074785734E-4</v>
      </c>
      <c r="Z1144">
        <f t="shared" si="71"/>
        <v>1.7217557074785734E-4</v>
      </c>
    </row>
    <row r="1145" spans="9:26" x14ac:dyDescent="0.25">
      <c r="I1145">
        <v>1138</v>
      </c>
      <c r="J1145" s="18">
        <f t="shared" si="72"/>
        <v>185.87333333332876</v>
      </c>
      <c r="K1145">
        <v>0</v>
      </c>
      <c r="L1145">
        <f t="shared" si="68"/>
        <v>0</v>
      </c>
      <c r="Y1145">
        <f t="shared" si="70"/>
        <v>1.7117413694014635E-4</v>
      </c>
      <c r="Z1145">
        <f t="shared" si="71"/>
        <v>1.7117413694014635E-4</v>
      </c>
    </row>
    <row r="1146" spans="9:26" x14ac:dyDescent="0.25">
      <c r="I1146">
        <v>1139</v>
      </c>
      <c r="J1146" s="18">
        <f t="shared" si="72"/>
        <v>186.03666666666209</v>
      </c>
      <c r="K1146">
        <v>0</v>
      </c>
      <c r="L1146">
        <f t="shared" si="68"/>
        <v>0</v>
      </c>
      <c r="Y1146">
        <f t="shared" si="70"/>
        <v>1.7017852782444523E-4</v>
      </c>
      <c r="Z1146">
        <f t="shared" si="71"/>
        <v>1.7017852782444523E-4</v>
      </c>
    </row>
    <row r="1147" spans="9:26" x14ac:dyDescent="0.25">
      <c r="I1147">
        <v>1140</v>
      </c>
      <c r="J1147" s="18">
        <f t="shared" si="72"/>
        <v>186.19999999999541</v>
      </c>
      <c r="K1147">
        <v>0</v>
      </c>
      <c r="L1147">
        <f t="shared" si="68"/>
        <v>0</v>
      </c>
      <c r="Y1147">
        <f t="shared" si="70"/>
        <v>1.6918870952229212E-4</v>
      </c>
      <c r="Z1147">
        <f t="shared" si="71"/>
        <v>1.6918870952229212E-4</v>
      </c>
    </row>
    <row r="1148" spans="9:26" x14ac:dyDescent="0.25">
      <c r="I1148">
        <v>1141</v>
      </c>
      <c r="J1148" s="18">
        <f t="shared" si="72"/>
        <v>186.36333333332874</v>
      </c>
      <c r="K1148">
        <v>0</v>
      </c>
      <c r="L1148">
        <f t="shared" si="68"/>
        <v>0</v>
      </c>
      <c r="Y1148">
        <f t="shared" si="70"/>
        <v>1.6820464835227432E-4</v>
      </c>
      <c r="Z1148">
        <f t="shared" si="71"/>
        <v>1.6820464835227432E-4</v>
      </c>
    </row>
    <row r="1149" spans="9:26" x14ac:dyDescent="0.25">
      <c r="I1149">
        <v>1142</v>
      </c>
      <c r="J1149" s="18">
        <f t="shared" si="72"/>
        <v>186.52666666666207</v>
      </c>
      <c r="K1149">
        <v>0</v>
      </c>
      <c r="L1149">
        <f t="shared" si="68"/>
        <v>0</v>
      </c>
      <c r="Y1149">
        <f t="shared" si="70"/>
        <v>1.6722631082888208E-4</v>
      </c>
      <c r="Z1149">
        <f t="shared" si="71"/>
        <v>1.6722631082888208E-4</v>
      </c>
    </row>
    <row r="1150" spans="9:26" x14ac:dyDescent="0.25">
      <c r="I1150">
        <v>1143</v>
      </c>
      <c r="J1150" s="18">
        <f t="shared" si="72"/>
        <v>186.68999999999539</v>
      </c>
      <c r="K1150">
        <v>0</v>
      </c>
      <c r="L1150">
        <f t="shared" si="68"/>
        <v>0</v>
      </c>
      <c r="Y1150">
        <f t="shared" si="70"/>
        <v>1.6625366366136913E-4</v>
      </c>
      <c r="Z1150">
        <f t="shared" si="71"/>
        <v>1.6625366366136913E-4</v>
      </c>
    </row>
    <row r="1151" spans="9:26" x14ac:dyDescent="0.25">
      <c r="I1151">
        <v>1144</v>
      </c>
      <c r="J1151" s="18">
        <f t="shared" si="72"/>
        <v>186.85333333332872</v>
      </c>
      <c r="K1151">
        <v>0</v>
      </c>
      <c r="L1151">
        <f t="shared" si="68"/>
        <v>0</v>
      </c>
      <c r="Y1151">
        <f t="shared" si="70"/>
        <v>1.6528667375261997E-4</v>
      </c>
      <c r="Z1151">
        <f t="shared" si="71"/>
        <v>1.6528667375261997E-4</v>
      </c>
    </row>
    <row r="1152" spans="9:26" x14ac:dyDescent="0.25">
      <c r="I1152">
        <v>1145</v>
      </c>
      <c r="J1152" s="18">
        <f t="shared" si="69"/>
        <v>187.01666666666205</v>
      </c>
      <c r="K1152">
        <v>0</v>
      </c>
      <c r="L1152">
        <f t="shared" si="68"/>
        <v>0</v>
      </c>
      <c r="Y1152">
        <f t="shared" si="70"/>
        <v>1.6432530819802355E-4</v>
      </c>
      <c r="Z1152">
        <f t="shared" si="71"/>
        <v>1.6432530819802355E-4</v>
      </c>
    </row>
    <row r="1153" spans="9:26" x14ac:dyDescent="0.25">
      <c r="I1153">
        <v>1146</v>
      </c>
      <c r="J1153" s="18">
        <f t="shared" si="69"/>
        <v>187.17999999999537</v>
      </c>
      <c r="K1153">
        <v>0</v>
      </c>
      <c r="L1153">
        <f t="shared" si="68"/>
        <v>0</v>
      </c>
      <c r="Y1153">
        <f t="shared" si="70"/>
        <v>1.6336953428435364E-4</v>
      </c>
      <c r="Z1153">
        <f t="shared" si="71"/>
        <v>1.6336953428435364E-4</v>
      </c>
    </row>
    <row r="1154" spans="9:26" x14ac:dyDescent="0.25">
      <c r="I1154">
        <v>1147</v>
      </c>
      <c r="J1154" s="18">
        <f t="shared" si="69"/>
        <v>187.3433333333287</v>
      </c>
      <c r="K1154">
        <v>0</v>
      </c>
      <c r="L1154">
        <f t="shared" si="68"/>
        <v>0</v>
      </c>
      <c r="Y1154">
        <f t="shared" si="70"/>
        <v>1.6241931948865571E-4</v>
      </c>
      <c r="Z1154">
        <f t="shared" si="71"/>
        <v>1.6241931948865571E-4</v>
      </c>
    </row>
    <row r="1155" spans="9:26" x14ac:dyDescent="0.25">
      <c r="I1155">
        <v>1148</v>
      </c>
      <c r="J1155" s="18">
        <f t="shared" si="69"/>
        <v>187.50666666666203</v>
      </c>
      <c r="K1155">
        <v>0</v>
      </c>
      <c r="L1155">
        <f t="shared" si="68"/>
        <v>0</v>
      </c>
      <c r="Y1155">
        <f t="shared" si="70"/>
        <v>1.6147463147714013E-4</v>
      </c>
      <c r="Z1155">
        <f t="shared" si="71"/>
        <v>1.6147463147714013E-4</v>
      </c>
    </row>
    <row r="1156" spans="9:26" x14ac:dyDescent="0.25">
      <c r="I1156">
        <v>1149</v>
      </c>
      <c r="J1156" s="18">
        <f t="shared" si="69"/>
        <v>187.66999999999535</v>
      </c>
      <c r="K1156">
        <v>0</v>
      </c>
      <c r="L1156">
        <f t="shared" si="68"/>
        <v>0</v>
      </c>
      <c r="Y1156">
        <f t="shared" si="70"/>
        <v>1.6053543810408204E-4</v>
      </c>
      <c r="Z1156">
        <f t="shared" si="71"/>
        <v>1.6053543810408204E-4</v>
      </c>
    </row>
    <row r="1157" spans="9:26" x14ac:dyDescent="0.25">
      <c r="I1157">
        <v>1150</v>
      </c>
      <c r="J1157" s="18">
        <f t="shared" si="69"/>
        <v>187.83333333332868</v>
      </c>
      <c r="K1157">
        <v>0</v>
      </c>
      <c r="L1157">
        <f t="shared" si="68"/>
        <v>0</v>
      </c>
      <c r="Y1157">
        <f t="shared" si="70"/>
        <v>1.5960170741072743E-4</v>
      </c>
      <c r="Z1157">
        <f t="shared" si="71"/>
        <v>1.5960170741072743E-4</v>
      </c>
    </row>
    <row r="1158" spans="9:26" x14ac:dyDescent="0.25">
      <c r="I1158">
        <v>1151</v>
      </c>
      <c r="J1158" s="18">
        <f t="shared" si="69"/>
        <v>187.99666666666201</v>
      </c>
      <c r="K1158">
        <v>0</v>
      </c>
      <c r="L1158">
        <f t="shared" si="68"/>
        <v>0</v>
      </c>
      <c r="Y1158">
        <f t="shared" si="70"/>
        <v>1.5867340762420565E-4</v>
      </c>
      <c r="Z1158">
        <f t="shared" si="71"/>
        <v>1.5867340762420565E-4</v>
      </c>
    </row>
    <row r="1159" spans="9:26" x14ac:dyDescent="0.25">
      <c r="I1159">
        <v>1152</v>
      </c>
      <c r="J1159" s="18">
        <f t="shared" si="69"/>
        <v>188.15999999999534</v>
      </c>
      <c r="K1159">
        <v>0</v>
      </c>
      <c r="L1159">
        <f t="shared" si="68"/>
        <v>0</v>
      </c>
      <c r="Y1159">
        <f t="shared" si="70"/>
        <v>1.5775050715644831E-4</v>
      </c>
      <c r="Z1159">
        <f t="shared" si="71"/>
        <v>1.5775050715644831E-4</v>
      </c>
    </row>
    <row r="1160" spans="9:26" x14ac:dyDescent="0.25">
      <c r="I1160">
        <v>1153</v>
      </c>
      <c r="J1160" s="18">
        <f t="shared" si="69"/>
        <v>188.32333333332866</v>
      </c>
      <c r="K1160">
        <v>0</v>
      </c>
      <c r="L1160">
        <f t="shared" ref="L1160:L1223" si="73">K1160*(1+$L$5)</f>
        <v>0</v>
      </c>
      <c r="Y1160">
        <f t="shared" si="70"/>
        <v>1.5683297460311431E-4</v>
      </c>
      <c r="Z1160">
        <f t="shared" si="71"/>
        <v>1.5683297460311431E-4</v>
      </c>
    </row>
    <row r="1161" spans="9:26" x14ac:dyDescent="0.25">
      <c r="I1161">
        <v>1154</v>
      </c>
      <c r="J1161" s="18">
        <f t="shared" ref="J1161:J1224" si="74">J1160+0.5/150*49</f>
        <v>188.48666666666199</v>
      </c>
      <c r="K1161">
        <v>0</v>
      </c>
      <c r="L1161">
        <f t="shared" si="73"/>
        <v>0</v>
      </c>
      <c r="Y1161">
        <f t="shared" ref="Y1161:Y1224" si="75">((K1161/$T$13)^2)*(1-EXP(-(J1161-J1160)/$T$20)) + Y1160*EXP(-(J1161-J1160)/$T$20)</f>
        <v>1.5592077874252127E-4</v>
      </c>
      <c r="Z1161">
        <f t="shared" ref="Z1161:Z1224" si="76">((L1161/$T$13)^2)*(1-EXP(-(J1161-J1160)/$T$20)) + Y1160*EXP(-(J1161-J1160)/$T$20)</f>
        <v>1.5592077874252127E-4</v>
      </c>
    </row>
    <row r="1162" spans="9:26" x14ac:dyDescent="0.25">
      <c r="I1162">
        <v>1155</v>
      </c>
      <c r="J1162" s="18">
        <f t="shared" si="74"/>
        <v>188.64999999999532</v>
      </c>
      <c r="K1162">
        <v>0</v>
      </c>
      <c r="L1162">
        <f t="shared" si="73"/>
        <v>0</v>
      </c>
      <c r="Y1162">
        <f t="shared" si="75"/>
        <v>1.5501388853458316E-4</v>
      </c>
      <c r="Z1162">
        <f t="shared" si="76"/>
        <v>1.5501388853458316E-4</v>
      </c>
    </row>
    <row r="1163" spans="9:26" x14ac:dyDescent="0.25">
      <c r="I1163">
        <v>1156</v>
      </c>
      <c r="J1163" s="18">
        <f t="shared" si="74"/>
        <v>188.81333333332864</v>
      </c>
      <c r="K1163">
        <v>0</v>
      </c>
      <c r="L1163">
        <f t="shared" si="73"/>
        <v>0</v>
      </c>
      <c r="Y1163">
        <f t="shared" si="75"/>
        <v>1.5411227311975403E-4</v>
      </c>
      <c r="Z1163">
        <f t="shared" si="76"/>
        <v>1.5411227311975403E-4</v>
      </c>
    </row>
    <row r="1164" spans="9:26" x14ac:dyDescent="0.25">
      <c r="I1164">
        <v>1157</v>
      </c>
      <c r="J1164" s="18">
        <f t="shared" si="74"/>
        <v>188.97666666666197</v>
      </c>
      <c r="K1164">
        <v>0</v>
      </c>
      <c r="L1164">
        <f t="shared" si="73"/>
        <v>0</v>
      </c>
      <c r="Y1164">
        <f t="shared" si="75"/>
        <v>1.5321590181797788E-4</v>
      </c>
      <c r="Z1164">
        <f t="shared" si="76"/>
        <v>1.5321590181797788E-4</v>
      </c>
    </row>
    <row r="1165" spans="9:26" x14ac:dyDescent="0.25">
      <c r="I1165">
        <v>1158</v>
      </c>
      <c r="J1165" s="18">
        <f t="shared" si="74"/>
        <v>189.1399999999953</v>
      </c>
      <c r="K1165">
        <v>0</v>
      </c>
      <c r="L1165">
        <f t="shared" si="73"/>
        <v>0</v>
      </c>
      <c r="Y1165">
        <f t="shared" si="75"/>
        <v>1.5232474412764474E-4</v>
      </c>
      <c r="Z1165">
        <f t="shared" si="76"/>
        <v>1.5232474412764474E-4</v>
      </c>
    </row>
    <row r="1166" spans="9:26" x14ac:dyDescent="0.25">
      <c r="I1166">
        <v>1159</v>
      </c>
      <c r="J1166" s="18">
        <f t="shared" si="74"/>
        <v>189.30333333332862</v>
      </c>
      <c r="K1166">
        <v>0</v>
      </c>
      <c r="L1166">
        <f t="shared" si="73"/>
        <v>0</v>
      </c>
      <c r="Y1166">
        <f t="shared" si="75"/>
        <v>1.5143876972455278E-4</v>
      </c>
      <c r="Z1166">
        <f t="shared" si="76"/>
        <v>1.5143876972455278E-4</v>
      </c>
    </row>
    <row r="1167" spans="9:26" x14ac:dyDescent="0.25">
      <c r="I1167">
        <v>1160</v>
      </c>
      <c r="J1167" s="18">
        <f t="shared" si="74"/>
        <v>189.46666666666195</v>
      </c>
      <c r="K1167">
        <v>0</v>
      </c>
      <c r="L1167">
        <f t="shared" si="73"/>
        <v>0</v>
      </c>
      <c r="Y1167">
        <f t="shared" si="75"/>
        <v>1.5055794846087644E-4</v>
      </c>
      <c r="Z1167">
        <f t="shared" si="76"/>
        <v>1.5055794846087644E-4</v>
      </c>
    </row>
    <row r="1168" spans="9:26" x14ac:dyDescent="0.25">
      <c r="I1168">
        <v>1161</v>
      </c>
      <c r="J1168" s="18">
        <f t="shared" si="74"/>
        <v>189.62999999999528</v>
      </c>
      <c r="K1168">
        <v>0</v>
      </c>
      <c r="L1168">
        <f t="shared" si="73"/>
        <v>0</v>
      </c>
      <c r="Y1168">
        <f t="shared" si="75"/>
        <v>1.4968225036414047E-4</v>
      </c>
      <c r="Z1168">
        <f t="shared" si="76"/>
        <v>1.4968225036414047E-4</v>
      </c>
    </row>
    <row r="1169" spans="9:26" x14ac:dyDescent="0.25">
      <c r="I1169">
        <v>1162</v>
      </c>
      <c r="J1169" s="18">
        <f t="shared" si="74"/>
        <v>189.7933333333286</v>
      </c>
      <c r="K1169">
        <v>0</v>
      </c>
      <c r="L1169">
        <f t="shared" si="73"/>
        <v>0</v>
      </c>
      <c r="Y1169">
        <f t="shared" si="75"/>
        <v>1.4881164563620012E-4</v>
      </c>
      <c r="Z1169">
        <f t="shared" si="76"/>
        <v>1.4881164563620012E-4</v>
      </c>
    </row>
    <row r="1170" spans="9:26" x14ac:dyDescent="0.25">
      <c r="I1170">
        <v>1163</v>
      </c>
      <c r="J1170" s="18">
        <f t="shared" si="74"/>
        <v>189.95666666666193</v>
      </c>
      <c r="K1170">
        <v>0</v>
      </c>
      <c r="L1170">
        <f t="shared" si="73"/>
        <v>0</v>
      </c>
      <c r="Y1170">
        <f t="shared" si="75"/>
        <v>1.4794610465222721E-4</v>
      </c>
      <c r="Z1170">
        <f t="shared" si="76"/>
        <v>1.4794610465222721E-4</v>
      </c>
    </row>
    <row r="1171" spans="9:26" x14ac:dyDescent="0.25">
      <c r="I1171">
        <v>1164</v>
      </c>
      <c r="J1171" s="18">
        <f t="shared" si="74"/>
        <v>190.11999999999526</v>
      </c>
      <c r="K1171">
        <v>0</v>
      </c>
      <c r="L1171">
        <f t="shared" si="73"/>
        <v>0</v>
      </c>
      <c r="Y1171">
        <f t="shared" si="75"/>
        <v>1.4708559795970194E-4</v>
      </c>
      <c r="Z1171">
        <f t="shared" si="76"/>
        <v>1.4708559795970194E-4</v>
      </c>
    </row>
    <row r="1172" spans="9:26" x14ac:dyDescent="0.25">
      <c r="I1172">
        <v>1165</v>
      </c>
      <c r="J1172" s="18">
        <f t="shared" si="74"/>
        <v>190.28333333332859</v>
      </c>
      <c r="K1172">
        <v>0</v>
      </c>
      <c r="L1172">
        <f t="shared" si="73"/>
        <v>0</v>
      </c>
      <c r="Y1172">
        <f t="shared" si="75"/>
        <v>1.4623009627741078E-4</v>
      </c>
      <c r="Z1172">
        <f t="shared" si="76"/>
        <v>1.4623009627741078E-4</v>
      </c>
    </row>
    <row r="1173" spans="9:26" x14ac:dyDescent="0.25">
      <c r="I1173">
        <v>1166</v>
      </c>
      <c r="J1173" s="18">
        <f t="shared" si="74"/>
        <v>190.44666666666191</v>
      </c>
      <c r="K1173">
        <v>0</v>
      </c>
      <c r="L1173">
        <f t="shared" si="73"/>
        <v>0</v>
      </c>
      <c r="Y1173">
        <f t="shared" si="75"/>
        <v>1.4537957049445005E-4</v>
      </c>
      <c r="Z1173">
        <f t="shared" si="76"/>
        <v>1.4537957049445005E-4</v>
      </c>
    </row>
    <row r="1174" spans="9:26" x14ac:dyDescent="0.25">
      <c r="I1174">
        <v>1167</v>
      </c>
      <c r="J1174" s="18">
        <f t="shared" si="74"/>
        <v>190.60999999999524</v>
      </c>
      <c r="K1174">
        <v>0</v>
      </c>
      <c r="L1174">
        <f t="shared" si="73"/>
        <v>0</v>
      </c>
      <c r="Y1174">
        <f t="shared" si="75"/>
        <v>1.4453399166923536E-4</v>
      </c>
      <c r="Z1174">
        <f t="shared" si="76"/>
        <v>1.4453399166923536E-4</v>
      </c>
    </row>
    <row r="1175" spans="9:26" x14ac:dyDescent="0.25">
      <c r="I1175">
        <v>1168</v>
      </c>
      <c r="J1175" s="18">
        <f t="shared" si="74"/>
        <v>190.77333333332857</v>
      </c>
      <c r="K1175">
        <v>0</v>
      </c>
      <c r="L1175">
        <f t="shared" si="73"/>
        <v>0</v>
      </c>
      <c r="Y1175">
        <f t="shared" si="75"/>
        <v>1.4369333102851671E-4</v>
      </c>
      <c r="Z1175">
        <f t="shared" si="76"/>
        <v>1.4369333102851671E-4</v>
      </c>
    </row>
    <row r="1176" spans="9:26" x14ac:dyDescent="0.25">
      <c r="I1176">
        <v>1169</v>
      </c>
      <c r="J1176" s="18">
        <f t="shared" si="74"/>
        <v>190.93666666666189</v>
      </c>
      <c r="K1176">
        <v>0</v>
      </c>
      <c r="L1176">
        <f t="shared" si="73"/>
        <v>0</v>
      </c>
      <c r="Y1176">
        <f t="shared" si="75"/>
        <v>1.4285755996639956E-4</v>
      </c>
      <c r="Z1176">
        <f t="shared" si="76"/>
        <v>1.4285755996639956E-4</v>
      </c>
    </row>
    <row r="1177" spans="9:26" x14ac:dyDescent="0.25">
      <c r="I1177">
        <v>1170</v>
      </c>
      <c r="J1177" s="18">
        <f t="shared" si="74"/>
        <v>191.09999999999522</v>
      </c>
      <c r="K1177">
        <v>0</v>
      </c>
      <c r="L1177">
        <f t="shared" si="73"/>
        <v>0</v>
      </c>
      <c r="Y1177">
        <f t="shared" si="75"/>
        <v>1.4202665004337128E-4</v>
      </c>
      <c r="Z1177">
        <f t="shared" si="76"/>
        <v>1.4202665004337128E-4</v>
      </c>
    </row>
    <row r="1178" spans="9:26" x14ac:dyDescent="0.25">
      <c r="I1178">
        <v>1171</v>
      </c>
      <c r="J1178" s="18">
        <f t="shared" si="74"/>
        <v>191.26333333332855</v>
      </c>
      <c r="K1178">
        <v>0</v>
      </c>
      <c r="L1178">
        <f t="shared" si="73"/>
        <v>0</v>
      </c>
      <c r="Y1178">
        <f t="shared" si="75"/>
        <v>1.4120057298533349E-4</v>
      </c>
      <c r="Z1178">
        <f t="shared" si="76"/>
        <v>1.4120057298533349E-4</v>
      </c>
    </row>
    <row r="1179" spans="9:26" x14ac:dyDescent="0.25">
      <c r="I1179">
        <v>1172</v>
      </c>
      <c r="J1179" s="18">
        <f t="shared" si="74"/>
        <v>191.42666666666187</v>
      </c>
      <c r="K1179">
        <v>0</v>
      </c>
      <c r="L1179">
        <f t="shared" si="73"/>
        <v>0</v>
      </c>
      <c r="Y1179">
        <f t="shared" si="75"/>
        <v>1.4037930068263991E-4</v>
      </c>
      <c r="Z1179">
        <f t="shared" si="76"/>
        <v>1.4037930068263991E-4</v>
      </c>
    </row>
    <row r="1180" spans="9:26" x14ac:dyDescent="0.25">
      <c r="I1180">
        <v>1173</v>
      </c>
      <c r="J1180" s="18">
        <f t="shared" si="74"/>
        <v>191.5899999999952</v>
      </c>
      <c r="K1180">
        <v>0</v>
      </c>
      <c r="L1180">
        <f t="shared" si="73"/>
        <v>0</v>
      </c>
      <c r="Y1180">
        <f t="shared" si="75"/>
        <v>1.3956280518913987E-4</v>
      </c>
      <c r="Z1180">
        <f t="shared" si="76"/>
        <v>1.3956280518913987E-4</v>
      </c>
    </row>
    <row r="1181" spans="9:26" x14ac:dyDescent="0.25">
      <c r="I1181">
        <v>1174</v>
      </c>
      <c r="J1181" s="18">
        <f t="shared" si="74"/>
        <v>191.75333333332853</v>
      </c>
      <c r="K1181">
        <v>0</v>
      </c>
      <c r="L1181">
        <f t="shared" si="73"/>
        <v>0</v>
      </c>
      <c r="Y1181">
        <f t="shared" si="75"/>
        <v>1.387510587212274E-4</v>
      </c>
      <c r="Z1181">
        <f t="shared" si="76"/>
        <v>1.387510587212274E-4</v>
      </c>
    </row>
    <row r="1182" spans="9:26" x14ac:dyDescent="0.25">
      <c r="I1182">
        <v>1175</v>
      </c>
      <c r="J1182" s="18">
        <f t="shared" si="74"/>
        <v>191.91666666666185</v>
      </c>
      <c r="K1182">
        <v>0</v>
      </c>
      <c r="L1182">
        <f t="shared" si="73"/>
        <v>0</v>
      </c>
      <c r="Y1182">
        <f t="shared" si="75"/>
        <v>1.3794403365689574E-4</v>
      </c>
      <c r="Z1182">
        <f t="shared" si="76"/>
        <v>1.3794403365689574E-4</v>
      </c>
    </row>
    <row r="1183" spans="9:26" x14ac:dyDescent="0.25">
      <c r="I1183">
        <v>1176</v>
      </c>
      <c r="J1183" s="18">
        <f t="shared" si="74"/>
        <v>192.07999999999518</v>
      </c>
      <c r="K1183">
        <v>0</v>
      </c>
      <c r="L1183">
        <f t="shared" si="73"/>
        <v>0</v>
      </c>
      <c r="Y1183">
        <f t="shared" si="75"/>
        <v>1.3714170253479747E-4</v>
      </c>
      <c r="Z1183">
        <f t="shared" si="76"/>
        <v>1.3714170253479747E-4</v>
      </c>
    </row>
    <row r="1184" spans="9:26" x14ac:dyDescent="0.25">
      <c r="I1184">
        <v>1177</v>
      </c>
      <c r="J1184" s="18">
        <f t="shared" si="74"/>
        <v>192.24333333332851</v>
      </c>
      <c r="K1184">
        <v>0</v>
      </c>
      <c r="L1184">
        <f t="shared" si="73"/>
        <v>0</v>
      </c>
      <c r="Y1184">
        <f t="shared" si="75"/>
        <v>1.3634403805331006E-4</v>
      </c>
      <c r="Z1184">
        <f t="shared" si="76"/>
        <v>1.3634403805331006E-4</v>
      </c>
    </row>
    <row r="1185" spans="9:26" x14ac:dyDescent="0.25">
      <c r="I1185">
        <v>1178</v>
      </c>
      <c r="J1185" s="18">
        <f t="shared" si="74"/>
        <v>192.40666666666183</v>
      </c>
      <c r="K1185">
        <v>0</v>
      </c>
      <c r="L1185">
        <f t="shared" si="73"/>
        <v>0</v>
      </c>
      <c r="Y1185">
        <f t="shared" si="75"/>
        <v>1.3555101306960682E-4</v>
      </c>
      <c r="Z1185">
        <f t="shared" si="76"/>
        <v>1.3555101306960682E-4</v>
      </c>
    </row>
    <row r="1186" spans="9:26" x14ac:dyDescent="0.25">
      <c r="I1186">
        <v>1179</v>
      </c>
      <c r="J1186" s="18">
        <f t="shared" si="74"/>
        <v>192.56999999999516</v>
      </c>
      <c r="K1186">
        <v>0</v>
      </c>
      <c r="L1186">
        <f t="shared" si="73"/>
        <v>0</v>
      </c>
      <c r="Y1186">
        <f t="shared" si="75"/>
        <v>1.3476260059873329E-4</v>
      </c>
      <c r="Z1186">
        <f t="shared" si="76"/>
        <v>1.3476260059873329E-4</v>
      </c>
    </row>
    <row r="1187" spans="9:26" x14ac:dyDescent="0.25">
      <c r="I1187">
        <v>1180</v>
      </c>
      <c r="J1187" s="18">
        <f t="shared" si="74"/>
        <v>192.73333333332849</v>
      </c>
      <c r="K1187">
        <v>0</v>
      </c>
      <c r="L1187">
        <f t="shared" si="73"/>
        <v>0</v>
      </c>
      <c r="Y1187">
        <f t="shared" si="75"/>
        <v>1.3397877381268907E-4</v>
      </c>
      <c r="Z1187">
        <f t="shared" si="76"/>
        <v>1.3397877381268907E-4</v>
      </c>
    </row>
    <row r="1188" spans="9:26" x14ac:dyDescent="0.25">
      <c r="I1188">
        <v>1181</v>
      </c>
      <c r="J1188" s="18">
        <f t="shared" si="74"/>
        <v>192.89666666666182</v>
      </c>
      <c r="K1188">
        <v>0</v>
      </c>
      <c r="L1188">
        <f t="shared" si="73"/>
        <v>0</v>
      </c>
      <c r="Y1188">
        <f t="shared" si="75"/>
        <v>1.3319950603951481E-4</v>
      </c>
      <c r="Z1188">
        <f t="shared" si="76"/>
        <v>1.3319950603951481E-4</v>
      </c>
    </row>
    <row r="1189" spans="9:26" x14ac:dyDescent="0.25">
      <c r="I1189">
        <v>1182</v>
      </c>
      <c r="J1189" s="18">
        <f t="shared" si="74"/>
        <v>193.05999999999514</v>
      </c>
      <c r="K1189">
        <v>0</v>
      </c>
      <c r="L1189">
        <f t="shared" si="73"/>
        <v>0</v>
      </c>
      <c r="Y1189">
        <f t="shared" si="75"/>
        <v>1.3242477076238471E-4</v>
      </c>
      <c r="Z1189">
        <f t="shared" si="76"/>
        <v>1.3242477076238471E-4</v>
      </c>
    </row>
    <row r="1190" spans="9:26" x14ac:dyDescent="0.25">
      <c r="I1190">
        <v>1183</v>
      </c>
      <c r="J1190" s="18">
        <f t="shared" si="74"/>
        <v>193.22333333332847</v>
      </c>
      <c r="K1190">
        <v>0</v>
      </c>
      <c r="L1190">
        <f t="shared" si="73"/>
        <v>0</v>
      </c>
      <c r="Y1190">
        <f t="shared" si="75"/>
        <v>1.3165454161870416E-4</v>
      </c>
      <c r="Z1190">
        <f t="shared" si="76"/>
        <v>1.3165454161870416E-4</v>
      </c>
    </row>
    <row r="1191" spans="9:26" x14ac:dyDescent="0.25">
      <c r="I1191">
        <v>1184</v>
      </c>
      <c r="J1191" s="18">
        <f t="shared" si="74"/>
        <v>193.3866666666618</v>
      </c>
      <c r="K1191">
        <v>0</v>
      </c>
      <c r="L1191">
        <f t="shared" si="73"/>
        <v>0</v>
      </c>
      <c r="Y1191">
        <f t="shared" si="75"/>
        <v>1.3088879239921272E-4</v>
      </c>
      <c r="Z1191">
        <f t="shared" si="76"/>
        <v>1.3088879239921272E-4</v>
      </c>
    </row>
    <row r="1192" spans="9:26" x14ac:dyDescent="0.25">
      <c r="I1192">
        <v>1185</v>
      </c>
      <c r="J1192" s="18">
        <f t="shared" si="74"/>
        <v>193.54999999999512</v>
      </c>
      <c r="K1192">
        <v>0</v>
      </c>
      <c r="L1192">
        <f t="shared" si="73"/>
        <v>0</v>
      </c>
      <c r="Y1192">
        <f t="shared" si="75"/>
        <v>1.3012749704709222E-4</v>
      </c>
      <c r="Z1192">
        <f t="shared" si="76"/>
        <v>1.3012749704709222E-4</v>
      </c>
    </row>
    <row r="1193" spans="9:26" x14ac:dyDescent="0.25">
      <c r="I1193">
        <v>1186</v>
      </c>
      <c r="J1193" s="18">
        <f t="shared" si="74"/>
        <v>193.71333333332845</v>
      </c>
      <c r="K1193">
        <v>0</v>
      </c>
      <c r="L1193">
        <f t="shared" si="73"/>
        <v>0</v>
      </c>
      <c r="Y1193">
        <f t="shared" si="75"/>
        <v>1.2937062965708015E-4</v>
      </c>
      <c r="Z1193">
        <f t="shared" si="76"/>
        <v>1.2937062965708015E-4</v>
      </c>
    </row>
    <row r="1194" spans="9:26" x14ac:dyDescent="0.25">
      <c r="I1194">
        <v>1187</v>
      </c>
      <c r="J1194" s="18">
        <f t="shared" si="74"/>
        <v>193.87666666666178</v>
      </c>
      <c r="K1194">
        <v>0</v>
      </c>
      <c r="L1194">
        <f t="shared" si="73"/>
        <v>0</v>
      </c>
      <c r="Y1194">
        <f t="shared" si="75"/>
        <v>1.286181644745881E-4</v>
      </c>
      <c r="Z1194">
        <f t="shared" si="76"/>
        <v>1.286181644745881E-4</v>
      </c>
    </row>
    <row r="1195" spans="9:26" x14ac:dyDescent="0.25">
      <c r="I1195">
        <v>1188</v>
      </c>
      <c r="J1195" s="18">
        <f t="shared" si="74"/>
        <v>194.0399999999951</v>
      </c>
      <c r="K1195">
        <v>0</v>
      </c>
      <c r="L1195">
        <f t="shared" si="73"/>
        <v>0</v>
      </c>
      <c r="Y1195">
        <f t="shared" si="75"/>
        <v>1.2787007589482548E-4</v>
      </c>
      <c r="Z1195">
        <f t="shared" si="76"/>
        <v>1.2787007589482548E-4</v>
      </c>
    </row>
    <row r="1196" spans="9:26" x14ac:dyDescent="0.25">
      <c r="I1196">
        <v>1189</v>
      </c>
      <c r="J1196" s="18">
        <f t="shared" si="74"/>
        <v>194.20333333332843</v>
      </c>
      <c r="K1196">
        <v>0</v>
      </c>
      <c r="L1196">
        <f t="shared" si="73"/>
        <v>0</v>
      </c>
      <c r="Y1196">
        <f t="shared" si="75"/>
        <v>1.2712633846192814E-4</v>
      </c>
      <c r="Z1196">
        <f t="shared" si="76"/>
        <v>1.2712633846192814E-4</v>
      </c>
    </row>
    <row r="1197" spans="9:26" x14ac:dyDescent="0.25">
      <c r="I1197">
        <v>1190</v>
      </c>
      <c r="J1197" s="18">
        <f t="shared" si="74"/>
        <v>194.36666666666176</v>
      </c>
      <c r="K1197">
        <v>0</v>
      </c>
      <c r="L1197">
        <f t="shared" si="73"/>
        <v>0</v>
      </c>
      <c r="Y1197">
        <f t="shared" si="75"/>
        <v>1.2638692686809221E-4</v>
      </c>
      <c r="Z1197">
        <f t="shared" si="76"/>
        <v>1.2638692686809221E-4</v>
      </c>
    </row>
    <row r="1198" spans="9:26" x14ac:dyDescent="0.25">
      <c r="I1198">
        <v>1191</v>
      </c>
      <c r="J1198" s="18">
        <f t="shared" si="74"/>
        <v>194.52999999999508</v>
      </c>
      <c r="K1198">
        <v>0</v>
      </c>
      <c r="L1198">
        <f t="shared" si="73"/>
        <v>0</v>
      </c>
      <c r="Y1198">
        <f t="shared" si="75"/>
        <v>1.2565181595271296E-4</v>
      </c>
      <c r="Z1198">
        <f t="shared" si="76"/>
        <v>1.2565181595271296E-4</v>
      </c>
    </row>
    <row r="1199" spans="9:26" x14ac:dyDescent="0.25">
      <c r="I1199">
        <v>1192</v>
      </c>
      <c r="J1199" s="18">
        <f t="shared" si="74"/>
        <v>194.69333333332841</v>
      </c>
      <c r="K1199">
        <v>0</v>
      </c>
      <c r="L1199">
        <f t="shared" si="73"/>
        <v>0</v>
      </c>
      <c r="Y1199">
        <f t="shared" si="75"/>
        <v>1.2492098070152857E-4</v>
      </c>
      <c r="Z1199">
        <f t="shared" si="76"/>
        <v>1.2492098070152857E-4</v>
      </c>
    </row>
    <row r="1200" spans="9:26" x14ac:dyDescent="0.25">
      <c r="I1200">
        <v>1193</v>
      </c>
      <c r="J1200" s="18">
        <f t="shared" si="74"/>
        <v>194.85666666666174</v>
      </c>
      <c r="K1200">
        <v>0</v>
      </c>
      <c r="L1200">
        <f t="shared" si="73"/>
        <v>0</v>
      </c>
      <c r="Y1200">
        <f t="shared" si="75"/>
        <v>1.2419439624576902E-4</v>
      </c>
      <c r="Z1200">
        <f t="shared" si="76"/>
        <v>1.2419439624576902E-4</v>
      </c>
    </row>
    <row r="1201" spans="9:26" x14ac:dyDescent="0.25">
      <c r="I1201">
        <v>1194</v>
      </c>
      <c r="J1201" s="18">
        <f t="shared" si="74"/>
        <v>195.01999999999506</v>
      </c>
      <c r="K1201">
        <v>0</v>
      </c>
      <c r="L1201">
        <f t="shared" si="73"/>
        <v>0</v>
      </c>
      <c r="Y1201">
        <f t="shared" si="75"/>
        <v>1.234720378613098E-4</v>
      </c>
      <c r="Z1201">
        <f t="shared" si="76"/>
        <v>1.234720378613098E-4</v>
      </c>
    </row>
    <row r="1202" spans="9:26" x14ac:dyDescent="0.25">
      <c r="I1202">
        <v>1195</v>
      </c>
      <c r="J1202" s="18">
        <f t="shared" si="74"/>
        <v>195.18333333332839</v>
      </c>
      <c r="K1202">
        <v>0</v>
      </c>
      <c r="L1202">
        <f t="shared" si="73"/>
        <v>0</v>
      </c>
      <c r="Y1202">
        <f t="shared" si="75"/>
        <v>1.2275388096783061E-4</v>
      </c>
      <c r="Z1202">
        <f t="shared" si="76"/>
        <v>1.2275388096783061E-4</v>
      </c>
    </row>
    <row r="1203" spans="9:26" x14ac:dyDescent="0.25">
      <c r="I1203">
        <v>1196</v>
      </c>
      <c r="J1203" s="18">
        <f t="shared" si="74"/>
        <v>195.34666666666172</v>
      </c>
      <c r="K1203">
        <v>0</v>
      </c>
      <c r="L1203">
        <f t="shared" si="73"/>
        <v>0</v>
      </c>
      <c r="Y1203">
        <f t="shared" si="75"/>
        <v>1.2203990112797899E-4</v>
      </c>
      <c r="Z1203">
        <f t="shared" si="76"/>
        <v>1.2203990112797899E-4</v>
      </c>
    </row>
    <row r="1204" spans="9:26" x14ac:dyDescent="0.25">
      <c r="I1204">
        <v>1197</v>
      </c>
      <c r="J1204" s="18">
        <f t="shared" si="74"/>
        <v>195.50999999999505</v>
      </c>
      <c r="K1204">
        <v>0</v>
      </c>
      <c r="L1204">
        <f t="shared" si="73"/>
        <v>0</v>
      </c>
      <c r="Y1204">
        <f t="shared" si="75"/>
        <v>1.2133007404653872E-4</v>
      </c>
      <c r="Z1204">
        <f t="shared" si="76"/>
        <v>1.2133007404653872E-4</v>
      </c>
    </row>
    <row r="1205" spans="9:26" x14ac:dyDescent="0.25">
      <c r="I1205">
        <v>1198</v>
      </c>
      <c r="J1205" s="18">
        <f t="shared" si="74"/>
        <v>195.67333333332837</v>
      </c>
      <c r="K1205">
        <v>0</v>
      </c>
      <c r="L1205">
        <f t="shared" si="73"/>
        <v>0</v>
      </c>
      <c r="Y1205">
        <f t="shared" si="75"/>
        <v>1.2062437556960312E-4</v>
      </c>
      <c r="Z1205">
        <f t="shared" si="76"/>
        <v>1.2062437556960312E-4</v>
      </c>
    </row>
    <row r="1206" spans="9:26" x14ac:dyDescent="0.25">
      <c r="I1206">
        <v>1199</v>
      </c>
      <c r="J1206" s="18">
        <f t="shared" si="74"/>
        <v>195.8366666666617</v>
      </c>
      <c r="K1206">
        <v>0</v>
      </c>
      <c r="L1206">
        <f t="shared" si="73"/>
        <v>0</v>
      </c>
      <c r="Y1206">
        <f t="shared" si="75"/>
        <v>1.1992278168375313E-4</v>
      </c>
      <c r="Z1206">
        <f t="shared" si="76"/>
        <v>1.1992278168375313E-4</v>
      </c>
    </row>
    <row r="1207" spans="9:26" x14ac:dyDescent="0.25">
      <c r="I1207">
        <v>1200</v>
      </c>
      <c r="J1207" s="18">
        <f t="shared" si="74"/>
        <v>195.99999999999503</v>
      </c>
      <c r="K1207">
        <v>0</v>
      </c>
      <c r="L1207">
        <f t="shared" si="73"/>
        <v>0</v>
      </c>
      <c r="Y1207">
        <f t="shared" si="75"/>
        <v>1.1922526851524023E-4</v>
      </c>
      <c r="Z1207">
        <f t="shared" si="76"/>
        <v>1.1922526851524023E-4</v>
      </c>
    </row>
    <row r="1208" spans="9:26" x14ac:dyDescent="0.25">
      <c r="I1208">
        <v>1201</v>
      </c>
      <c r="J1208" s="18">
        <f t="shared" si="74"/>
        <v>196.16333333332835</v>
      </c>
      <c r="K1208">
        <v>0</v>
      </c>
      <c r="L1208">
        <f t="shared" si="73"/>
        <v>0</v>
      </c>
      <c r="Y1208">
        <f t="shared" si="75"/>
        <v>1.1853181232917403E-4</v>
      </c>
      <c r="Z1208">
        <f t="shared" si="76"/>
        <v>1.1853181232917403E-4</v>
      </c>
    </row>
    <row r="1209" spans="9:26" x14ac:dyDescent="0.25">
      <c r="I1209">
        <v>1202</v>
      </c>
      <c r="J1209" s="18">
        <f t="shared" si="74"/>
        <v>196.32666666666168</v>
      </c>
      <c r="K1209">
        <v>0</v>
      </c>
      <c r="L1209">
        <f t="shared" si="73"/>
        <v>0</v>
      </c>
      <c r="Y1209">
        <f t="shared" si="75"/>
        <v>1.178423895287146E-4</v>
      </c>
      <c r="Z1209">
        <f t="shared" si="76"/>
        <v>1.178423895287146E-4</v>
      </c>
    </row>
    <row r="1210" spans="9:26" x14ac:dyDescent="0.25">
      <c r="I1210">
        <v>1203</v>
      </c>
      <c r="J1210" s="18">
        <f t="shared" si="74"/>
        <v>196.48999999999501</v>
      </c>
      <c r="K1210">
        <v>0</v>
      </c>
      <c r="L1210">
        <f t="shared" si="73"/>
        <v>0</v>
      </c>
      <c r="Y1210">
        <f t="shared" si="75"/>
        <v>1.1715697665426957E-4</v>
      </c>
      <c r="Z1210">
        <f t="shared" si="76"/>
        <v>1.1715697665426957E-4</v>
      </c>
    </row>
    <row r="1211" spans="9:26" x14ac:dyDescent="0.25">
      <c r="I1211">
        <v>1204</v>
      </c>
      <c r="J1211" s="18">
        <f t="shared" si="74"/>
        <v>196.65333333332833</v>
      </c>
      <c r="K1211">
        <v>0</v>
      </c>
      <c r="L1211">
        <f t="shared" si="73"/>
        <v>0</v>
      </c>
      <c r="Y1211">
        <f t="shared" si="75"/>
        <v>1.1647555038269584E-4</v>
      </c>
      <c r="Z1211">
        <f t="shared" si="76"/>
        <v>1.1647555038269584E-4</v>
      </c>
    </row>
    <row r="1212" spans="9:26" x14ac:dyDescent="0.25">
      <c r="I1212">
        <v>1205</v>
      </c>
      <c r="J1212" s="18">
        <f t="shared" si="74"/>
        <v>196.81666666666166</v>
      </c>
      <c r="K1212">
        <v>0</v>
      </c>
      <c r="L1212">
        <f t="shared" si="73"/>
        <v>0</v>
      </c>
      <c r="Y1212">
        <f t="shared" si="75"/>
        <v>1.157980875265059E-4</v>
      </c>
      <c r="Z1212">
        <f t="shared" si="76"/>
        <v>1.157980875265059E-4</v>
      </c>
    </row>
    <row r="1213" spans="9:26" x14ac:dyDescent="0.25">
      <c r="I1213">
        <v>1206</v>
      </c>
      <c r="J1213" s="18">
        <f t="shared" si="74"/>
        <v>196.97999999999499</v>
      </c>
      <c r="K1213">
        <v>0</v>
      </c>
      <c r="L1213">
        <f t="shared" si="73"/>
        <v>0</v>
      </c>
      <c r="Y1213">
        <f t="shared" si="75"/>
        <v>1.1512456503307887E-4</v>
      </c>
      <c r="Z1213">
        <f t="shared" si="76"/>
        <v>1.1512456503307887E-4</v>
      </c>
    </row>
    <row r="1214" spans="9:26" x14ac:dyDescent="0.25">
      <c r="I1214">
        <v>1207</v>
      </c>
      <c r="J1214" s="18">
        <f t="shared" si="74"/>
        <v>197.14333333332831</v>
      </c>
      <c r="K1214">
        <v>0</v>
      </c>
      <c r="L1214">
        <f t="shared" si="73"/>
        <v>0</v>
      </c>
      <c r="Y1214">
        <f t="shared" si="75"/>
        <v>1.1445495998387603E-4</v>
      </c>
      <c r="Z1214">
        <f t="shared" si="76"/>
        <v>1.1445495998387603E-4</v>
      </c>
    </row>
    <row r="1215" spans="9:26" x14ac:dyDescent="0.25">
      <c r="I1215">
        <v>1208</v>
      </c>
      <c r="J1215" s="18">
        <f t="shared" si="74"/>
        <v>197.30666666666164</v>
      </c>
      <c r="K1215">
        <v>0</v>
      </c>
      <c r="L1215">
        <f t="shared" si="73"/>
        <v>0</v>
      </c>
      <c r="Y1215">
        <f t="shared" si="75"/>
        <v>1.1378924959366094E-4</v>
      </c>
      <c r="Z1215">
        <f t="shared" si="76"/>
        <v>1.1378924959366094E-4</v>
      </c>
    </row>
    <row r="1216" spans="9:26" x14ac:dyDescent="0.25">
      <c r="I1216">
        <v>1209</v>
      </c>
      <c r="J1216" s="18">
        <f t="shared" si="74"/>
        <v>197.46999999999497</v>
      </c>
      <c r="K1216">
        <v>0</v>
      </c>
      <c r="L1216">
        <f t="shared" si="73"/>
        <v>0</v>
      </c>
      <c r="Y1216">
        <f t="shared" si="75"/>
        <v>1.1312741120972415E-4</v>
      </c>
      <c r="Z1216">
        <f t="shared" si="76"/>
        <v>1.1312741120972415E-4</v>
      </c>
    </row>
    <row r="1217" spans="9:26" x14ac:dyDescent="0.25">
      <c r="I1217">
        <v>1210</v>
      </c>
      <c r="J1217" s="18">
        <f t="shared" si="74"/>
        <v>197.6333333333283</v>
      </c>
      <c r="K1217">
        <v>0</v>
      </c>
      <c r="L1217">
        <f t="shared" si="73"/>
        <v>0</v>
      </c>
      <c r="Y1217">
        <f t="shared" si="75"/>
        <v>1.1246942231111235E-4</v>
      </c>
      <c r="Z1217">
        <f t="shared" si="76"/>
        <v>1.1246942231111235E-4</v>
      </c>
    </row>
    <row r="1218" spans="9:26" x14ac:dyDescent="0.25">
      <c r="I1218">
        <v>1211</v>
      </c>
      <c r="J1218" s="18">
        <f t="shared" si="74"/>
        <v>197.79666666666162</v>
      </c>
      <c r="K1218">
        <v>0</v>
      </c>
      <c r="L1218">
        <f t="shared" si="73"/>
        <v>0</v>
      </c>
      <c r="Y1218">
        <f t="shared" si="75"/>
        <v>1.1181526050786203E-4</v>
      </c>
      <c r="Z1218">
        <f t="shared" si="76"/>
        <v>1.1181526050786203E-4</v>
      </c>
    </row>
    <row r="1219" spans="9:26" x14ac:dyDescent="0.25">
      <c r="I1219">
        <v>1212</v>
      </c>
      <c r="J1219" s="18">
        <f t="shared" si="74"/>
        <v>197.95999999999495</v>
      </c>
      <c r="K1219">
        <v>0</v>
      </c>
      <c r="L1219">
        <f t="shared" si="73"/>
        <v>0</v>
      </c>
      <c r="Y1219">
        <f t="shared" si="75"/>
        <v>1.1116490354023758E-4</v>
      </c>
      <c r="Z1219">
        <f t="shared" si="76"/>
        <v>1.1116490354023758E-4</v>
      </c>
    </row>
    <row r="1220" spans="9:26" x14ac:dyDescent="0.25">
      <c r="I1220">
        <v>1213</v>
      </c>
      <c r="J1220" s="18">
        <f t="shared" si="74"/>
        <v>198.12333333332828</v>
      </c>
      <c r="K1220">
        <v>0</v>
      </c>
      <c r="L1220">
        <f t="shared" si="73"/>
        <v>0</v>
      </c>
      <c r="Y1220">
        <f t="shared" si="75"/>
        <v>1.1051832927797389E-4</v>
      </c>
      <c r="Z1220">
        <f t="shared" si="76"/>
        <v>1.1051832927797389E-4</v>
      </c>
    </row>
    <row r="1221" spans="9:26" x14ac:dyDescent="0.25">
      <c r="I1221">
        <v>1214</v>
      </c>
      <c r="J1221" s="18">
        <f t="shared" si="74"/>
        <v>198.2866666666616</v>
      </c>
      <c r="K1221">
        <v>0</v>
      </c>
      <c r="L1221">
        <f t="shared" si="73"/>
        <v>0</v>
      </c>
      <c r="Y1221">
        <f t="shared" si="75"/>
        <v>1.0987551571952327E-4</v>
      </c>
      <c r="Z1221">
        <f t="shared" si="76"/>
        <v>1.0987551571952327E-4</v>
      </c>
    </row>
    <row r="1222" spans="9:26" x14ac:dyDescent="0.25">
      <c r="I1222">
        <v>1215</v>
      </c>
      <c r="J1222" s="18">
        <f t="shared" si="74"/>
        <v>198.44999999999493</v>
      </c>
      <c r="K1222">
        <v>0</v>
      </c>
      <c r="L1222">
        <f t="shared" si="73"/>
        <v>0</v>
      </c>
      <c r="Y1222">
        <f t="shared" si="75"/>
        <v>1.0923644099130675E-4</v>
      </c>
      <c r="Z1222">
        <f t="shared" si="76"/>
        <v>1.0923644099130675E-4</v>
      </c>
    </row>
    <row r="1223" spans="9:26" x14ac:dyDescent="0.25">
      <c r="I1223">
        <v>1216</v>
      </c>
      <c r="J1223" s="18">
        <f t="shared" si="74"/>
        <v>198.61333333332826</v>
      </c>
      <c r="K1223">
        <v>0</v>
      </c>
      <c r="L1223">
        <f t="shared" si="73"/>
        <v>0</v>
      </c>
      <c r="Y1223">
        <f t="shared" si="75"/>
        <v>1.0860108334696986E-4</v>
      </c>
      <c r="Z1223">
        <f t="shared" si="76"/>
        <v>1.0860108334696986E-4</v>
      </c>
    </row>
    <row r="1224" spans="9:26" x14ac:dyDescent="0.25">
      <c r="I1224">
        <v>1217</v>
      </c>
      <c r="J1224" s="18">
        <f t="shared" si="74"/>
        <v>198.77666666666158</v>
      </c>
      <c r="K1224">
        <v>0</v>
      </c>
      <c r="L1224">
        <f t="shared" ref="L1224:L1232" si="77">K1224*(1+$L$5)</f>
        <v>0</v>
      </c>
      <c r="Y1224">
        <f t="shared" si="75"/>
        <v>1.0796942116664252E-4</v>
      </c>
      <c r="Z1224">
        <f t="shared" si="76"/>
        <v>1.0796942116664252E-4</v>
      </c>
    </row>
    <row r="1225" spans="9:26" x14ac:dyDescent="0.25">
      <c r="I1225">
        <v>1218</v>
      </c>
      <c r="J1225" s="18">
        <f t="shared" ref="J1225:J1232" si="78">J1224+0.5/150*49</f>
        <v>198.93999999999491</v>
      </c>
      <c r="K1225">
        <v>0</v>
      </c>
      <c r="L1225">
        <f t="shared" si="77"/>
        <v>0</v>
      </c>
      <c r="Y1225">
        <f t="shared" ref="Y1225:Y1232" si="79">((K1225/$T$13)^2)*(1-EXP(-(J1225-J1224)/$T$20)) + Y1224*EXP(-(J1225-J1224)/$T$20)</f>
        <v>1.0734143295620351E-4</v>
      </c>
      <c r="Z1225">
        <f t="shared" ref="Z1225:Z1232" si="80">((L1225/$T$13)^2)*(1-EXP(-(J1225-J1224)/$T$20)) + Y1224*EXP(-(J1225-J1224)/$T$20)</f>
        <v>1.0734143295620351E-4</v>
      </c>
    </row>
    <row r="1226" spans="9:26" x14ac:dyDescent="0.25">
      <c r="I1226">
        <v>1219</v>
      </c>
      <c r="J1226" s="18">
        <f t="shared" si="78"/>
        <v>199.10333333332824</v>
      </c>
      <c r="K1226">
        <v>0</v>
      </c>
      <c r="L1226">
        <f t="shared" si="77"/>
        <v>0</v>
      </c>
      <c r="Y1226">
        <f t="shared" si="79"/>
        <v>1.0671709734654895E-4</v>
      </c>
      <c r="Z1226">
        <f t="shared" si="80"/>
        <v>1.0671709734654895E-4</v>
      </c>
    </row>
    <row r="1227" spans="9:26" x14ac:dyDescent="0.25">
      <c r="I1227">
        <v>1220</v>
      </c>
      <c r="J1227" s="18">
        <f t="shared" si="78"/>
        <v>199.26666666666156</v>
      </c>
      <c r="K1227">
        <v>0</v>
      </c>
      <c r="L1227">
        <f t="shared" si="77"/>
        <v>0</v>
      </c>
      <c r="Y1227">
        <f t="shared" si="79"/>
        <v>1.0609639309286523E-4</v>
      </c>
      <c r="Z1227">
        <f t="shared" si="80"/>
        <v>1.0609639309286523E-4</v>
      </c>
    </row>
    <row r="1228" spans="9:26" x14ac:dyDescent="0.25">
      <c r="I1228">
        <v>1221</v>
      </c>
      <c r="J1228" s="18">
        <f t="shared" si="78"/>
        <v>199.42999999999489</v>
      </c>
      <c r="K1228">
        <v>0</v>
      </c>
      <c r="L1228">
        <f t="shared" si="77"/>
        <v>0</v>
      </c>
      <c r="Y1228">
        <f t="shared" si="79"/>
        <v>1.0547929907390603E-4</v>
      </c>
      <c r="Z1228">
        <f t="shared" si="80"/>
        <v>1.0547929907390603E-4</v>
      </c>
    </row>
    <row r="1229" spans="9:26" x14ac:dyDescent="0.25">
      <c r="I1229">
        <v>1222</v>
      </c>
      <c r="J1229" s="18">
        <f t="shared" si="78"/>
        <v>199.59333333332822</v>
      </c>
      <c r="K1229">
        <v>0</v>
      </c>
      <c r="L1229">
        <f t="shared" si="77"/>
        <v>0</v>
      </c>
      <c r="Y1229">
        <f t="shared" si="79"/>
        <v>1.0486579429127367E-4</v>
      </c>
      <c r="Z1229">
        <f t="shared" si="80"/>
        <v>1.0486579429127367E-4</v>
      </c>
    </row>
    <row r="1230" spans="9:26" x14ac:dyDescent="0.25">
      <c r="I1230">
        <v>1223</v>
      </c>
      <c r="J1230" s="18">
        <f t="shared" si="78"/>
        <v>199.75666666666154</v>
      </c>
      <c r="K1230">
        <v>0</v>
      </c>
      <c r="L1230">
        <f t="shared" si="77"/>
        <v>0</v>
      </c>
      <c r="Y1230">
        <f t="shared" si="79"/>
        <v>1.0425585786870454E-4</v>
      </c>
      <c r="Z1230">
        <f t="shared" si="80"/>
        <v>1.0425585786870454E-4</v>
      </c>
    </row>
    <row r="1231" spans="9:26" x14ac:dyDescent="0.25">
      <c r="I1231">
        <v>1224</v>
      </c>
      <c r="J1231" s="18">
        <f t="shared" si="78"/>
        <v>199.91999999999487</v>
      </c>
      <c r="K1231">
        <v>0</v>
      </c>
      <c r="L1231">
        <f t="shared" si="77"/>
        <v>0</v>
      </c>
      <c r="Y1231">
        <f t="shared" si="79"/>
        <v>1.0364946905135873E-4</v>
      </c>
      <c r="Z1231">
        <f t="shared" si="80"/>
        <v>1.0364946905135873E-4</v>
      </c>
    </row>
    <row r="1232" spans="9:26" x14ac:dyDescent="0.25">
      <c r="I1232">
        <v>1225</v>
      </c>
      <c r="J1232" s="18">
        <f t="shared" si="78"/>
        <v>200.0833333333282</v>
      </c>
      <c r="K1232">
        <v>0</v>
      </c>
      <c r="L1232">
        <f t="shared" si="77"/>
        <v>0</v>
      </c>
      <c r="Y1232">
        <f t="shared" si="79"/>
        <v>1.0304660720511383E-4</v>
      </c>
      <c r="Z1232">
        <f t="shared" si="80"/>
        <v>1.0304660720511383E-4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</vt:lpstr>
      <vt:lpstr>winder</vt:lpstr>
      <vt:lpstr>cylinder load</vt:lpstr>
      <vt:lpstr>gear reducer</vt:lpstr>
      <vt:lpstr>motor analysis I requirements</vt:lpstr>
      <vt:lpstr>analysis II judgment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2023-11-27T16:04:48Z</dcterms:created>
  <dcterms:modified xsi:type="dcterms:W3CDTF">2023-12-18T13:58:21Z</dcterms:modified>
</cp:coreProperties>
</file>