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cd9ae0ca9b6b3/Escritorio/"/>
    </mc:Choice>
  </mc:AlternateContent>
  <xr:revisionPtr revIDLastSave="1" documentId="8_{DD2E9C60-ABEC-451A-8CA6-EC592E24764C}" xr6:coauthVersionLast="47" xr6:coauthVersionMax="47" xr10:uidLastSave="{BC8C9E3A-CD6A-4FA3-8A6C-839D2B558616}"/>
  <bookViews>
    <workbookView xWindow="-120" yWindow="-120" windowWidth="20730" windowHeight="11160" activeTab="1" xr2:uid="{EEE61FEC-D456-4D51-AF3D-5F9299E360CB}"/>
  </bookViews>
  <sheets>
    <sheet name="Datos cualitativos" sheetId="1" r:id="rId1"/>
    <sheet name="Datos cuantitativos Si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3" i="1"/>
  <c r="O18" i="2"/>
  <c r="F7" i="2" l="1"/>
  <c r="F8" i="2"/>
  <c r="F9" i="2"/>
  <c r="F10" i="2"/>
  <c r="F11" i="2"/>
  <c r="F6" i="2"/>
  <c r="F12" i="2" l="1"/>
  <c r="H9" i="2" s="1"/>
  <c r="J9" i="2" s="1"/>
  <c r="G6" i="2"/>
  <c r="G7" i="2" s="1"/>
  <c r="G8" i="2" s="1"/>
  <c r="G9" i="2" s="1"/>
  <c r="G10" i="2" s="1"/>
  <c r="G11" i="2" s="1"/>
  <c r="H6" i="2" l="1"/>
  <c r="H10" i="2"/>
  <c r="J10" i="2" s="1"/>
  <c r="H7" i="2"/>
  <c r="J7" i="2" s="1"/>
  <c r="H8" i="2"/>
  <c r="J8" i="2" s="1"/>
  <c r="H11" i="2"/>
  <c r="J11" i="2" s="1"/>
  <c r="O17" i="2"/>
  <c r="J6" i="2" l="1"/>
  <c r="K6" i="2" s="1"/>
  <c r="K7" i="2" s="1"/>
  <c r="K8" i="2" s="1"/>
  <c r="K9" i="2" s="1"/>
  <c r="K10" i="2" s="1"/>
  <c r="K11" i="2" s="1"/>
  <c r="I6" i="2"/>
  <c r="I7" i="2" s="1"/>
  <c r="I8" i="2" s="1"/>
  <c r="I9" i="2" s="1"/>
  <c r="I10" i="2" s="1"/>
  <c r="I11" i="2" s="1"/>
  <c r="P14" i="2" l="1"/>
  <c r="P13" i="2"/>
  <c r="P12" i="2"/>
  <c r="P8" i="2"/>
  <c r="P7" i="2"/>
  <c r="P6" i="2"/>
  <c r="O21" i="2" s="1"/>
  <c r="G3" i="2"/>
  <c r="F3" i="2"/>
  <c r="E3" i="2"/>
  <c r="E7" i="1"/>
  <c r="G7" i="1" s="1"/>
  <c r="C8" i="1"/>
  <c r="E4" i="1" s="1"/>
  <c r="G4" i="1" s="1"/>
  <c r="D3" i="1"/>
  <c r="D4" i="1" s="1"/>
  <c r="H4" i="1" l="1"/>
  <c r="D5" i="1"/>
  <c r="E6" i="1"/>
  <c r="G6" i="1" s="1"/>
  <c r="H3" i="1"/>
  <c r="E5" i="1"/>
  <c r="G5" i="1" s="1"/>
  <c r="G3" i="1" l="1"/>
  <c r="G8" i="1" s="1"/>
  <c r="E8" i="1"/>
  <c r="H5" i="1"/>
  <c r="D6" i="1"/>
  <c r="D7" i="1" l="1"/>
  <c r="H7" i="1" s="1"/>
  <c r="H6" i="1"/>
</calcChain>
</file>

<file path=xl/sharedStrings.xml><?xml version="1.0" encoding="utf-8"?>
<sst xmlns="http://schemas.openxmlformats.org/spreadsheetml/2006/main" count="46" uniqueCount="46">
  <si>
    <t>País</t>
  </si>
  <si>
    <t>México</t>
  </si>
  <si>
    <t>El Salvador</t>
  </si>
  <si>
    <t>Cuba</t>
  </si>
  <si>
    <t>República Dominicana</t>
  </si>
  <si>
    <t>Guatemala</t>
  </si>
  <si>
    <t>frecuencia (f)</t>
  </si>
  <si>
    <t>Frecuencia acumulada (F)</t>
  </si>
  <si>
    <t>Frecuencia relativa (fr)</t>
  </si>
  <si>
    <t>Frecuencia relativa acumulada (Fr)</t>
  </si>
  <si>
    <t>Frecuencia porcentual (f%)</t>
  </si>
  <si>
    <t>Frecuencia porcentual acumulada (F%)</t>
  </si>
  <si>
    <t>Rango pequeño R=Dato Mayor - Dato Menor</t>
  </si>
  <si>
    <t>Datos</t>
  </si>
  <si>
    <t>n</t>
  </si>
  <si>
    <t>D(mínimo)</t>
  </si>
  <si>
    <t>D(máximo)</t>
  </si>
  <si>
    <t>Notas</t>
  </si>
  <si>
    <r>
      <t>Muestra pequeña n</t>
    </r>
    <r>
      <rPr>
        <b/>
        <sz val="11"/>
        <color theme="4" tint="-0.249977111117893"/>
        <rFont val="Calibri"/>
        <family val="2"/>
      </rPr>
      <t>&lt;30</t>
    </r>
  </si>
  <si>
    <t>Datos (no rep)</t>
  </si>
  <si>
    <t>Total</t>
  </si>
  <si>
    <t>frecuencia absoluta</t>
  </si>
  <si>
    <t>Frecuencia acumulada</t>
  </si>
  <si>
    <t>Frecuencia relativa</t>
  </si>
  <si>
    <t>Frecuencia relativa acumulada</t>
  </si>
  <si>
    <t>Frecuencia porcentual</t>
  </si>
  <si>
    <t>Frecuencia acumulada porcentual</t>
  </si>
  <si>
    <t>Medidas de Tendencia Central</t>
  </si>
  <si>
    <t>Media</t>
  </si>
  <si>
    <t>Mediana</t>
  </si>
  <si>
    <t>Moda</t>
  </si>
  <si>
    <t>Me</t>
  </si>
  <si>
    <t>Mo</t>
  </si>
  <si>
    <t>Medidas de Tendencia no central</t>
  </si>
  <si>
    <t>Cuartil 1</t>
  </si>
  <si>
    <t>Cuartil 2</t>
  </si>
  <si>
    <t>Cuartil 3</t>
  </si>
  <si>
    <t>Percentil 25</t>
  </si>
  <si>
    <t>Percentil 50</t>
  </si>
  <si>
    <t>Percentil 75</t>
  </si>
  <si>
    <t>Desviación</t>
  </si>
  <si>
    <t>Varianza</t>
  </si>
  <si>
    <t>Coeficiente de variación</t>
  </si>
  <si>
    <t>CV</t>
  </si>
  <si>
    <t>defectuoso</t>
  </si>
  <si>
    <t>No defectuoso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</si>
</sst>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Gill Sans MT"/>
      <family val="2"/>
    </font>
    <font>
      <sz val="12"/>
      <color rgb="FF000000"/>
      <name val="Gill Sans MT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5359"/>
        <bgColor indexed="64"/>
      </patternFill>
    </fill>
    <fill>
      <patternFill patternType="solid">
        <fgColor rgb="FFCFD1D1"/>
        <bgColor indexed="64"/>
      </patternFill>
    </fill>
    <fill>
      <patternFill patternType="solid">
        <fgColor rgb="FFE9E9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0" xfId="0" applyFill="1" applyBorder="1"/>
    <xf numFmtId="6" fontId="0" fillId="0" borderId="1" xfId="0" applyNumberFormat="1" applyBorder="1"/>
    <xf numFmtId="0" fontId="0" fillId="0" borderId="0" xfId="0" applyAlignment="1">
      <alignment horizontal="center" wrapText="1"/>
    </xf>
    <xf numFmtId="2" fontId="0" fillId="0" borderId="1" xfId="1" applyNumberFormat="1" applyFont="1" applyBorder="1" applyAlignment="1">
      <alignment horizontal="center"/>
    </xf>
    <xf numFmtId="6" fontId="0" fillId="0" borderId="1" xfId="0" applyNumberFormat="1" applyFill="1" applyBorder="1"/>
    <xf numFmtId="10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Población</a:t>
            </a:r>
            <a:r>
              <a:rPr lang="es-GT" baseline="0"/>
              <a:t> hispana en EE.UU.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cualitativos'!$C$2</c:f>
              <c:strCache>
                <c:ptCount val="1"/>
                <c:pt idx="0">
                  <c:v>frecuencia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cualitativos'!$B$3:$B$7</c:f>
              <c:strCache>
                <c:ptCount val="5"/>
                <c:pt idx="0">
                  <c:v>México</c:v>
                </c:pt>
                <c:pt idx="1">
                  <c:v>El Salvador</c:v>
                </c:pt>
                <c:pt idx="2">
                  <c:v>Cuba</c:v>
                </c:pt>
                <c:pt idx="3">
                  <c:v>República Dominicana</c:v>
                </c:pt>
                <c:pt idx="4">
                  <c:v>Guatemala</c:v>
                </c:pt>
              </c:strCache>
            </c:strRef>
          </c:cat>
          <c:val>
            <c:numRef>
              <c:f>'Datos cualitativos'!$C$3:$C$7</c:f>
              <c:numCache>
                <c:formatCode>General</c:formatCode>
                <c:ptCount val="5"/>
                <c:pt idx="0">
                  <c:v>36.6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2.1</c:v>
                </c:pt>
                <c:pt idx="4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3-46BF-B7DD-F9149024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740351"/>
        <c:axId val="767531711"/>
      </c:barChart>
      <c:catAx>
        <c:axId val="76774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Países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7531711"/>
        <c:crosses val="autoZero"/>
        <c:auto val="1"/>
        <c:lblAlgn val="ctr"/>
        <c:lblOffset val="100"/>
        <c:noMultiLvlLbl val="0"/>
      </c:catAx>
      <c:valAx>
        <c:axId val="7675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Poblacicón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77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Población</a:t>
            </a:r>
            <a:r>
              <a:rPr lang="es-GT" baseline="0"/>
              <a:t> hispana en EE.UU.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cualitativos'!$G$2</c:f>
              <c:strCache>
                <c:ptCount val="1"/>
                <c:pt idx="0">
                  <c:v>Frecuencia porcentual (f%)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cualitativos'!$B$3:$B$7</c:f>
              <c:strCache>
                <c:ptCount val="5"/>
                <c:pt idx="0">
                  <c:v>México</c:v>
                </c:pt>
                <c:pt idx="1">
                  <c:v>El Salvador</c:v>
                </c:pt>
                <c:pt idx="2">
                  <c:v>Cuba</c:v>
                </c:pt>
                <c:pt idx="3">
                  <c:v>República Dominicana</c:v>
                </c:pt>
                <c:pt idx="4">
                  <c:v>Guatemala</c:v>
                </c:pt>
              </c:strCache>
            </c:strRef>
          </c:cat>
          <c:val>
            <c:numRef>
              <c:f>'Datos cualitativos'!$G$3:$G$7</c:f>
              <c:numCache>
                <c:formatCode>0.00</c:formatCode>
                <c:ptCount val="5"/>
                <c:pt idx="0">
                  <c:v>81.805990165400104</c:v>
                </c:pt>
                <c:pt idx="1">
                  <c:v>5.1408135896289675</c:v>
                </c:pt>
                <c:pt idx="2">
                  <c:v>5.1408135896289675</c:v>
                </c:pt>
                <c:pt idx="3">
                  <c:v>4.6937863209655797</c:v>
                </c:pt>
                <c:pt idx="4">
                  <c:v>3.2185963343763975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7-4768-811A-1603DEA0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911503"/>
        <c:axId val="767560415"/>
      </c:barChart>
      <c:catAx>
        <c:axId val="793911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7560415"/>
        <c:crosses val="autoZero"/>
        <c:auto val="1"/>
        <c:lblAlgn val="ctr"/>
        <c:lblOffset val="100"/>
        <c:noMultiLvlLbl val="0"/>
      </c:catAx>
      <c:valAx>
        <c:axId val="7675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Población</a:t>
                </a:r>
                <a:r>
                  <a:rPr lang="es-GT" baseline="0"/>
                  <a:t> (%)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39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Población</a:t>
            </a:r>
            <a:r>
              <a:rPr lang="es-GT" baseline="0"/>
              <a:t> hispana en EE.UU (%)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cualitativos'!$G$2</c:f>
              <c:strCache>
                <c:ptCount val="1"/>
                <c:pt idx="0">
                  <c:v>Frecuencia porcentual (f%)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7-46C8-8727-9B709F8AA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7-46C8-8727-9B709F8AA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7-46C8-8727-9B709F8AA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7-46C8-8727-9B709F8AA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7-46C8-8727-9B709F8AA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cualitativos'!$B$3:$B$7</c:f>
              <c:strCache>
                <c:ptCount val="5"/>
                <c:pt idx="0">
                  <c:v>México</c:v>
                </c:pt>
                <c:pt idx="1">
                  <c:v>El Salvador</c:v>
                </c:pt>
                <c:pt idx="2">
                  <c:v>Cuba</c:v>
                </c:pt>
                <c:pt idx="3">
                  <c:v>República Dominicana</c:v>
                </c:pt>
                <c:pt idx="4">
                  <c:v>Guatemala</c:v>
                </c:pt>
              </c:strCache>
            </c:strRef>
          </c:cat>
          <c:val>
            <c:numRef>
              <c:f>'Datos cualitativos'!$G$3:$G$7</c:f>
              <c:numCache>
                <c:formatCode>0.00</c:formatCode>
                <c:ptCount val="5"/>
                <c:pt idx="0">
                  <c:v>81.805990165400104</c:v>
                </c:pt>
                <c:pt idx="1">
                  <c:v>5.1408135896289675</c:v>
                </c:pt>
                <c:pt idx="2">
                  <c:v>5.1408135896289675</c:v>
                </c:pt>
                <c:pt idx="3">
                  <c:v>4.6937863209655797</c:v>
                </c:pt>
                <c:pt idx="4">
                  <c:v>3.2185963343763975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F-4AB0-B14C-6E178FD0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Notas</a:t>
            </a:r>
            <a:r>
              <a:rPr lang="en-US" baseline="0"/>
              <a:t> de la primera comprobación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cuantitativos Simples'!$F$5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'Datos cuantitativos Simples'!$E$6:$E$11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'Datos cuantitativos Simples'!$F$6:$F$11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1-47A6-B095-9872A618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93536847"/>
        <c:axId val="878135407"/>
      </c:barChart>
      <c:catAx>
        <c:axId val="7935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Nota</a:t>
                </a:r>
                <a:r>
                  <a:rPr lang="es-GT" baseline="0"/>
                  <a:t> sobre 5 puntos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78135407"/>
        <c:crosses val="autoZero"/>
        <c:auto val="1"/>
        <c:lblAlgn val="ctr"/>
        <c:lblOffset val="100"/>
        <c:noMultiLvlLbl val="0"/>
      </c:catAx>
      <c:valAx>
        <c:axId val="8781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estudiantes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353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9</xdr:row>
      <xdr:rowOff>166687</xdr:rowOff>
    </xdr:from>
    <xdr:to>
      <xdr:col>5</xdr:col>
      <xdr:colOff>504825</xdr:colOff>
      <xdr:row>24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2D0C69-5C5A-45BB-86D9-22301EEC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9</xdr:row>
      <xdr:rowOff>157162</xdr:rowOff>
    </xdr:from>
    <xdr:to>
      <xdr:col>12</xdr:col>
      <xdr:colOff>4762</xdr:colOff>
      <xdr:row>24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59185A-BFE9-4381-9FC3-86DC7E20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25</xdr:row>
      <xdr:rowOff>23812</xdr:rowOff>
    </xdr:from>
    <xdr:to>
      <xdr:col>5</xdr:col>
      <xdr:colOff>504825</xdr:colOff>
      <xdr:row>39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84E8EF-5EAD-4394-BBB6-E67373FD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23812</xdr:rowOff>
    </xdr:from>
    <xdr:to>
      <xdr:col>10</xdr:col>
      <xdr:colOff>0</xdr:colOff>
      <xdr:row>28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6D1606-C791-4E2C-98BD-4073B683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180975</xdr:colOff>
      <xdr:row>5</xdr:row>
      <xdr:rowOff>38101</xdr:rowOff>
    </xdr:from>
    <xdr:ext cx="32385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2D5C33C-C105-4A4B-BF65-17A3990E48BF}"/>
                </a:ext>
              </a:extLst>
            </xdr:cNvPr>
            <xdr:cNvSpPr txBox="1"/>
          </xdr:nvSpPr>
          <xdr:spPr>
            <a:xfrm>
              <a:off x="11239500" y="1371601"/>
              <a:ext cx="32385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2D5C33C-C105-4A4B-BF65-17A3990E48BF}"/>
                </a:ext>
              </a:extLst>
            </xdr:cNvPr>
            <xdr:cNvSpPr txBox="1"/>
          </xdr:nvSpPr>
          <xdr:spPr>
            <a:xfrm>
              <a:off x="11239500" y="1371601"/>
              <a:ext cx="32385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7074-6B36-4985-888E-B95985327C77}">
  <dimension ref="B2:O8"/>
  <sheetViews>
    <sheetView topLeftCell="B4" zoomScale="96" workbookViewId="0">
      <selection activeCell="O6" sqref="O6"/>
    </sheetView>
  </sheetViews>
  <sheetFormatPr baseColWidth="10" defaultRowHeight="15" x14ac:dyDescent="0.25"/>
  <cols>
    <col min="2" max="2" width="22.140625" bestFit="1" customWidth="1"/>
    <col min="3" max="3" width="15.42578125" customWidth="1"/>
  </cols>
  <sheetData>
    <row r="2" spans="2:15" ht="60" x14ac:dyDescent="0.25">
      <c r="B2" s="2" t="s">
        <v>0</v>
      </c>
      <c r="C2" s="2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8" t="s">
        <v>11</v>
      </c>
      <c r="N2" s="23"/>
    </row>
    <row r="3" spans="2:15" ht="19.5" x14ac:dyDescent="0.25">
      <c r="B3" s="3" t="s">
        <v>1</v>
      </c>
      <c r="C3" s="3">
        <v>36.6</v>
      </c>
      <c r="D3" s="9">
        <f>C3</f>
        <v>36.6</v>
      </c>
      <c r="E3" s="9">
        <f>C3/$C$8</f>
        <v>0.818059901654001</v>
      </c>
      <c r="F3" s="9">
        <f>D3/$C$8</f>
        <v>0.818059901654001</v>
      </c>
      <c r="G3" s="10">
        <f t="shared" ref="G3:H7" si="0">E3*100</f>
        <v>81.805990165400104</v>
      </c>
      <c r="H3" s="9">
        <f t="shared" si="0"/>
        <v>81.805990165400104</v>
      </c>
    </row>
    <row r="4" spans="2:15" ht="19.5" x14ac:dyDescent="0.25">
      <c r="B4" s="5" t="s">
        <v>2</v>
      </c>
      <c r="C4" s="5">
        <v>2.2999999999999998</v>
      </c>
      <c r="D4" s="9">
        <f>D3+C4</f>
        <v>38.9</v>
      </c>
      <c r="E4" s="9">
        <f t="shared" ref="E4:E7" si="1">C4/$C$8</f>
        <v>5.1408135896289675E-2</v>
      </c>
      <c r="F4" s="9">
        <f t="shared" ref="F4:F7" si="2">D4/$C$8</f>
        <v>0.86946803755029067</v>
      </c>
      <c r="G4" s="10">
        <f t="shared" si="0"/>
        <v>5.1408135896289675</v>
      </c>
      <c r="H4" s="9">
        <f t="shared" si="0"/>
        <v>86.946803755029066</v>
      </c>
    </row>
    <row r="5" spans="2:15" ht="19.5" x14ac:dyDescent="0.25">
      <c r="B5" s="3" t="s">
        <v>3</v>
      </c>
      <c r="C5" s="3">
        <v>2.2999999999999998</v>
      </c>
      <c r="D5" s="9">
        <f>D4+C5</f>
        <v>41.199999999999996</v>
      </c>
      <c r="E5" s="9">
        <f t="shared" si="1"/>
        <v>5.1408135896289675E-2</v>
      </c>
      <c r="F5" s="9">
        <f t="shared" si="2"/>
        <v>0.92087617344658024</v>
      </c>
      <c r="G5" s="10">
        <f t="shared" si="0"/>
        <v>5.1408135896289675</v>
      </c>
      <c r="H5" s="9">
        <f t="shared" si="0"/>
        <v>92.087617344658028</v>
      </c>
    </row>
    <row r="6" spans="2:15" ht="19.5" x14ac:dyDescent="0.25">
      <c r="B6" s="5" t="s">
        <v>4</v>
      </c>
      <c r="C6" s="5">
        <v>2.1</v>
      </c>
      <c r="D6" s="9">
        <f>D5+C6</f>
        <v>43.3</v>
      </c>
      <c r="E6" s="9">
        <f t="shared" si="1"/>
        <v>4.6937863209655796E-2</v>
      </c>
      <c r="F6" s="9">
        <f t="shared" si="2"/>
        <v>0.96781403665623611</v>
      </c>
      <c r="G6" s="10">
        <f t="shared" si="0"/>
        <v>4.6937863209655797</v>
      </c>
      <c r="H6" s="9">
        <f t="shared" si="0"/>
        <v>96.781403665623614</v>
      </c>
      <c r="O6" t="s">
        <v>44</v>
      </c>
    </row>
    <row r="7" spans="2:15" ht="19.5" x14ac:dyDescent="0.25">
      <c r="B7" s="3" t="s">
        <v>5</v>
      </c>
      <c r="C7" s="3">
        <v>1.44</v>
      </c>
      <c r="D7" s="9">
        <f>D6+C7</f>
        <v>44.739999999999995</v>
      </c>
      <c r="E7" s="9">
        <f t="shared" si="1"/>
        <v>3.2185963343763974E-2</v>
      </c>
      <c r="F7" s="9">
        <f t="shared" si="2"/>
        <v>1</v>
      </c>
      <c r="G7" s="10">
        <f t="shared" si="0"/>
        <v>3.2185963343763975</v>
      </c>
      <c r="H7" s="9">
        <f t="shared" si="0"/>
        <v>100</v>
      </c>
      <c r="O7" t="s">
        <v>45</v>
      </c>
    </row>
    <row r="8" spans="2:15" x14ac:dyDescent="0.25">
      <c r="C8">
        <f>SUM(C3:C7)</f>
        <v>44.739999999999995</v>
      </c>
      <c r="E8">
        <f>SUM(E3:E7)</f>
        <v>1</v>
      </c>
      <c r="G8" s="1">
        <f>SUM(G3:G7)</f>
        <v>100.00000000000001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F161-23EE-4BCA-ABD9-383DA3D7F613}">
  <dimension ref="A1:P34"/>
  <sheetViews>
    <sheetView showGridLines="0" tabSelected="1" workbookViewId="0">
      <selection activeCell="U12" sqref="U12"/>
    </sheetView>
  </sheetViews>
  <sheetFormatPr baseColWidth="10" defaultRowHeight="15" x14ac:dyDescent="0.25"/>
  <cols>
    <col min="1" max="1" width="15.42578125" customWidth="1"/>
    <col min="3" max="3" width="13.28515625" customWidth="1"/>
    <col min="9" max="9" width="12.5703125" bestFit="1" customWidth="1"/>
    <col min="18" max="18" width="11.85546875" bestFit="1" customWidth="1"/>
  </cols>
  <sheetData>
    <row r="1" spans="1:16" x14ac:dyDescent="0.25">
      <c r="A1" s="28" t="s">
        <v>18</v>
      </c>
      <c r="B1" s="29"/>
      <c r="C1" s="30"/>
      <c r="E1" s="11"/>
    </row>
    <row r="2" spans="1:16" x14ac:dyDescent="0.25">
      <c r="A2" s="27" t="s">
        <v>12</v>
      </c>
      <c r="B2" s="27"/>
      <c r="C2" s="27"/>
      <c r="E2" s="16" t="s">
        <v>14</v>
      </c>
      <c r="F2" s="17" t="s">
        <v>15</v>
      </c>
      <c r="G2" s="17" t="s">
        <v>16</v>
      </c>
    </row>
    <row r="3" spans="1:16" x14ac:dyDescent="0.25">
      <c r="E3" s="12">
        <f>COUNT(B5:B34)</f>
        <v>30</v>
      </c>
      <c r="F3" s="4">
        <f>MIN(B5:B34)</f>
        <v>0</v>
      </c>
      <c r="G3" s="4">
        <f>MAX(B5:B34)</f>
        <v>5</v>
      </c>
    </row>
    <row r="4" spans="1:16" x14ac:dyDescent="0.25">
      <c r="B4" s="15" t="s">
        <v>13</v>
      </c>
      <c r="C4" s="15" t="s">
        <v>19</v>
      </c>
    </row>
    <row r="5" spans="1:16" ht="45" x14ac:dyDescent="0.25">
      <c r="B5" s="12">
        <v>5</v>
      </c>
      <c r="C5" s="14">
        <v>0</v>
      </c>
      <c r="D5" s="13"/>
      <c r="E5" s="18" t="s">
        <v>17</v>
      </c>
      <c r="F5" s="19" t="s">
        <v>21</v>
      </c>
      <c r="G5" s="19" t="s">
        <v>22</v>
      </c>
      <c r="H5" s="19" t="s">
        <v>23</v>
      </c>
      <c r="I5" s="19" t="s">
        <v>24</v>
      </c>
      <c r="J5" s="19" t="s">
        <v>25</v>
      </c>
      <c r="K5" s="19" t="s">
        <v>26</v>
      </c>
      <c r="N5" s="31" t="s">
        <v>27</v>
      </c>
      <c r="O5" s="31"/>
      <c r="P5" s="31"/>
    </row>
    <row r="6" spans="1:16" x14ac:dyDescent="0.25">
      <c r="B6" s="12">
        <v>1</v>
      </c>
      <c r="C6" s="12">
        <v>1</v>
      </c>
      <c r="D6" s="13"/>
      <c r="E6" s="14">
        <v>0</v>
      </c>
      <c r="F6" s="12">
        <f>COUNTIF($B$5:$B$34,E6)</f>
        <v>2</v>
      </c>
      <c r="G6" s="12">
        <f>F6</f>
        <v>2</v>
      </c>
      <c r="H6" s="9">
        <f t="shared" ref="H6:H11" si="0">F6/$F$12</f>
        <v>6.6666666666666666E-2</v>
      </c>
      <c r="I6" s="9">
        <f>H6</f>
        <v>6.6666666666666666E-2</v>
      </c>
      <c r="J6" s="24">
        <f t="shared" ref="J6:J11" si="1">H6*100</f>
        <v>6.666666666666667</v>
      </c>
      <c r="K6" s="9">
        <f>J6</f>
        <v>6.666666666666667</v>
      </c>
      <c r="N6" s="4" t="s">
        <v>28</v>
      </c>
      <c r="O6" s="4"/>
      <c r="P6" s="4">
        <f>AVERAGE(B5:B34)</f>
        <v>2.9</v>
      </c>
    </row>
    <row r="7" spans="1:16" x14ac:dyDescent="0.25">
      <c r="B7" s="12">
        <v>4</v>
      </c>
      <c r="C7" s="14">
        <v>2</v>
      </c>
      <c r="D7" s="13"/>
      <c r="E7" s="12">
        <v>1</v>
      </c>
      <c r="F7" s="12">
        <f t="shared" ref="F7:F11" si="2">COUNTIF($B$5:$B$34,E7)</f>
        <v>4</v>
      </c>
      <c r="G7" s="12">
        <f>G6+F7</f>
        <v>6</v>
      </c>
      <c r="H7" s="9">
        <f t="shared" si="0"/>
        <v>0.13333333333333333</v>
      </c>
      <c r="I7" s="9">
        <f>I6+H7</f>
        <v>0.2</v>
      </c>
      <c r="J7" s="24">
        <f t="shared" si="1"/>
        <v>13.333333333333334</v>
      </c>
      <c r="K7" s="9">
        <f>K6+J7</f>
        <v>20</v>
      </c>
      <c r="N7" s="4" t="s">
        <v>29</v>
      </c>
      <c r="O7" s="12" t="s">
        <v>31</v>
      </c>
      <c r="P7" s="4">
        <f>MEDIAN(B5:B34)</f>
        <v>3</v>
      </c>
    </row>
    <row r="8" spans="1:16" x14ac:dyDescent="0.25">
      <c r="B8" s="12">
        <v>3</v>
      </c>
      <c r="C8" s="12">
        <v>3</v>
      </c>
      <c r="D8" s="13"/>
      <c r="E8" s="14">
        <v>2</v>
      </c>
      <c r="F8" s="12">
        <f t="shared" si="2"/>
        <v>7</v>
      </c>
      <c r="G8" s="12">
        <f t="shared" ref="G8:K11" si="3">G7+F8</f>
        <v>13</v>
      </c>
      <c r="H8" s="9">
        <f t="shared" si="0"/>
        <v>0.23333333333333334</v>
      </c>
      <c r="I8" s="9">
        <f t="shared" si="3"/>
        <v>0.43333333333333335</v>
      </c>
      <c r="J8" s="24">
        <f t="shared" si="1"/>
        <v>23.333333333333332</v>
      </c>
      <c r="K8" s="9">
        <f t="shared" si="3"/>
        <v>43.333333333333329</v>
      </c>
      <c r="N8" s="4" t="s">
        <v>30</v>
      </c>
      <c r="O8" s="12" t="s">
        <v>32</v>
      </c>
      <c r="P8" s="4">
        <f>MODE(B5:B34)</f>
        <v>2</v>
      </c>
    </row>
    <row r="9" spans="1:16" x14ac:dyDescent="0.25">
      <c r="B9" s="12">
        <v>4</v>
      </c>
      <c r="C9" s="12">
        <v>4</v>
      </c>
      <c r="D9" s="13"/>
      <c r="E9" s="12">
        <v>3</v>
      </c>
      <c r="F9" s="12">
        <f t="shared" si="2"/>
        <v>5</v>
      </c>
      <c r="G9" s="12">
        <f t="shared" si="3"/>
        <v>18</v>
      </c>
      <c r="H9" s="9">
        <f t="shared" si="0"/>
        <v>0.16666666666666666</v>
      </c>
      <c r="I9" s="9">
        <f t="shared" si="3"/>
        <v>0.6</v>
      </c>
      <c r="J9" s="24">
        <f t="shared" si="1"/>
        <v>16.666666666666664</v>
      </c>
      <c r="K9" s="9">
        <f t="shared" si="3"/>
        <v>59.999999999999993</v>
      </c>
      <c r="N9" s="21"/>
    </row>
    <row r="10" spans="1:16" x14ac:dyDescent="0.25">
      <c r="B10" s="12">
        <v>5</v>
      </c>
      <c r="C10" s="12">
        <v>5</v>
      </c>
      <c r="D10" s="13"/>
      <c r="E10" s="12">
        <v>4</v>
      </c>
      <c r="F10" s="12">
        <f t="shared" si="2"/>
        <v>6</v>
      </c>
      <c r="G10" s="12">
        <f t="shared" si="3"/>
        <v>24</v>
      </c>
      <c r="H10" s="9">
        <f t="shared" si="0"/>
        <v>0.2</v>
      </c>
      <c r="I10" s="9">
        <f t="shared" si="3"/>
        <v>0.8</v>
      </c>
      <c r="J10" s="24">
        <f t="shared" si="1"/>
        <v>20</v>
      </c>
      <c r="K10" s="9">
        <f t="shared" si="3"/>
        <v>80</v>
      </c>
    </row>
    <row r="11" spans="1:16" x14ac:dyDescent="0.25">
      <c r="B11" s="14">
        <v>3</v>
      </c>
      <c r="E11" s="12">
        <v>5</v>
      </c>
      <c r="F11" s="12">
        <f t="shared" si="2"/>
        <v>6</v>
      </c>
      <c r="G11" s="12">
        <f t="shared" si="3"/>
        <v>30</v>
      </c>
      <c r="H11" s="9">
        <f t="shared" si="0"/>
        <v>0.2</v>
      </c>
      <c r="I11" s="9">
        <f t="shared" si="3"/>
        <v>1</v>
      </c>
      <c r="J11" s="24">
        <f t="shared" si="1"/>
        <v>20</v>
      </c>
      <c r="K11" s="9">
        <f t="shared" si="3"/>
        <v>100</v>
      </c>
      <c r="N11" s="31" t="s">
        <v>33</v>
      </c>
      <c r="O11" s="31"/>
      <c r="P11" s="31"/>
    </row>
    <row r="12" spans="1:16" x14ac:dyDescent="0.25">
      <c r="B12" s="14">
        <v>4</v>
      </c>
      <c r="E12" s="4" t="s">
        <v>20</v>
      </c>
      <c r="F12" s="12">
        <f>SUM(F6:F11)</f>
        <v>30</v>
      </c>
      <c r="G12" s="12"/>
      <c r="H12" s="12"/>
      <c r="I12" s="12"/>
      <c r="J12" s="20"/>
      <c r="K12" s="12"/>
      <c r="N12" s="22" t="s">
        <v>34</v>
      </c>
      <c r="O12" s="4" t="s">
        <v>37</v>
      </c>
      <c r="P12" s="4">
        <f>PERCENTILE(B5:B34,0.25)</f>
        <v>2</v>
      </c>
    </row>
    <row r="13" spans="1:16" x14ac:dyDescent="0.25">
      <c r="B13" s="14">
        <v>5</v>
      </c>
      <c r="N13" s="22" t="s">
        <v>35</v>
      </c>
      <c r="O13" s="12" t="s">
        <v>38</v>
      </c>
      <c r="P13" s="4">
        <f>PERCENTILE(B5:B34,0.5)</f>
        <v>3</v>
      </c>
    </row>
    <row r="14" spans="1:16" x14ac:dyDescent="0.25">
      <c r="B14" s="14">
        <v>2</v>
      </c>
      <c r="N14" s="22" t="s">
        <v>36</v>
      </c>
      <c r="O14" s="12" t="s">
        <v>39</v>
      </c>
      <c r="P14" s="4">
        <f>PERCENTILE(B5:B34,0.75)</f>
        <v>4</v>
      </c>
    </row>
    <row r="15" spans="1:16" x14ac:dyDescent="0.25">
      <c r="B15" s="14">
        <v>5</v>
      </c>
    </row>
    <row r="16" spans="1:16" x14ac:dyDescent="0.25">
      <c r="B16" s="14">
        <v>4</v>
      </c>
    </row>
    <row r="17" spans="2:15" x14ac:dyDescent="0.25">
      <c r="B17" s="14">
        <v>5</v>
      </c>
      <c r="N17" s="25" t="s">
        <v>40</v>
      </c>
      <c r="O17" s="4">
        <f>_xlfn.STDEV.S(B5:B34)</f>
        <v>1.5613875350094089</v>
      </c>
    </row>
    <row r="18" spans="2:15" x14ac:dyDescent="0.25">
      <c r="B18" s="14">
        <v>3</v>
      </c>
      <c r="N18" s="25" t="s">
        <v>41</v>
      </c>
      <c r="O18" s="4">
        <f>_xlfn.VAR.S(B5:B34)</f>
        <v>2.4379310344827583</v>
      </c>
    </row>
    <row r="19" spans="2:15" x14ac:dyDescent="0.25">
      <c r="B19" s="14">
        <v>5</v>
      </c>
    </row>
    <row r="20" spans="2:15" x14ac:dyDescent="0.25">
      <c r="B20" s="14">
        <v>2</v>
      </c>
      <c r="N20" s="4" t="s">
        <v>42</v>
      </c>
      <c r="O20" s="4"/>
    </row>
    <row r="21" spans="2:15" x14ac:dyDescent="0.25">
      <c r="B21" s="14">
        <v>3</v>
      </c>
      <c r="N21" s="4" t="s">
        <v>43</v>
      </c>
      <c r="O21" s="26">
        <f>(O17/P6)</f>
        <v>0.53840949483083067</v>
      </c>
    </row>
    <row r="22" spans="2:15" x14ac:dyDescent="0.25">
      <c r="B22" s="14">
        <v>2</v>
      </c>
    </row>
    <row r="23" spans="2:15" x14ac:dyDescent="0.25">
      <c r="B23" s="14">
        <v>2</v>
      </c>
    </row>
    <row r="24" spans="2:15" x14ac:dyDescent="0.25">
      <c r="B24" s="14">
        <v>2</v>
      </c>
    </row>
    <row r="25" spans="2:15" x14ac:dyDescent="0.25">
      <c r="B25" s="14">
        <v>0</v>
      </c>
    </row>
    <row r="26" spans="2:15" x14ac:dyDescent="0.25">
      <c r="B26" s="14">
        <v>4</v>
      </c>
    </row>
    <row r="27" spans="2:15" x14ac:dyDescent="0.25">
      <c r="B27" s="14">
        <v>1</v>
      </c>
    </row>
    <row r="28" spans="2:15" x14ac:dyDescent="0.25">
      <c r="B28" s="14">
        <v>3</v>
      </c>
    </row>
    <row r="29" spans="2:15" x14ac:dyDescent="0.25">
      <c r="B29" s="14">
        <v>2</v>
      </c>
    </row>
    <row r="30" spans="2:15" x14ac:dyDescent="0.25">
      <c r="B30" s="14">
        <v>1</v>
      </c>
    </row>
    <row r="31" spans="2:15" x14ac:dyDescent="0.25">
      <c r="B31" s="14">
        <v>1</v>
      </c>
    </row>
    <row r="32" spans="2:15" x14ac:dyDescent="0.25">
      <c r="B32" s="14">
        <v>4</v>
      </c>
    </row>
    <row r="33" spans="2:2" x14ac:dyDescent="0.25">
      <c r="B33" s="14">
        <v>2</v>
      </c>
    </row>
    <row r="34" spans="2:2" x14ac:dyDescent="0.25">
      <c r="B34" s="14">
        <v>0</v>
      </c>
    </row>
  </sheetData>
  <sortState xmlns:xlrd2="http://schemas.microsoft.com/office/spreadsheetml/2017/richdata2" ref="B5:C34">
    <sortCondition ref="C5"/>
  </sortState>
  <mergeCells count="4">
    <mergeCell ref="A2:C2"/>
    <mergeCell ref="A1:C1"/>
    <mergeCell ref="N5:P5"/>
    <mergeCell ref="N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cualitativos</vt:lpstr>
      <vt:lpstr>Datos cuantitativos Simples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Mariebelia Elías Estrada</dc:creator>
  <cp:lastModifiedBy>Lady Mariebelia Elías Estrada</cp:lastModifiedBy>
  <dcterms:created xsi:type="dcterms:W3CDTF">2020-06-02T01:06:27Z</dcterms:created>
  <dcterms:modified xsi:type="dcterms:W3CDTF">2021-08-03T00:16:35Z</dcterms:modified>
</cp:coreProperties>
</file>