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arit\OneDrive\Escritorio\USAC\2024\VacasDiciembre\IO2\practica\"/>
    </mc:Choice>
  </mc:AlternateContent>
  <xr:revisionPtr revIDLastSave="0" documentId="13_ncr:1_{C2DAAE13-1195-4E46-B13B-6E992B0F73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1" sheetId="1" r:id="rId1"/>
    <sheet name="E2" sheetId="2" r:id="rId2"/>
    <sheet name="E3" sheetId="3" r:id="rId3"/>
    <sheet name="E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G24" i="4" s="1"/>
  <c r="B22" i="3"/>
  <c r="C26" i="3" s="1"/>
  <c r="B18" i="3"/>
  <c r="D25" i="2"/>
  <c r="C20" i="2"/>
  <c r="B19" i="1"/>
  <c r="E25" i="1" s="1"/>
  <c r="E26" i="1" s="1"/>
  <c r="B16" i="1"/>
  <c r="E35" i="1" s="1"/>
  <c r="E36" i="1" s="1"/>
  <c r="A30" i="3" l="1"/>
</calcChain>
</file>

<file path=xl/sharedStrings.xml><?xml version="1.0" encoding="utf-8"?>
<sst xmlns="http://schemas.openxmlformats.org/spreadsheetml/2006/main" count="73" uniqueCount="64">
  <si>
    <t>Modelo LEP</t>
  </si>
  <si>
    <t>r=</t>
  </si>
  <si>
    <t>unidades/ anuales</t>
  </si>
  <si>
    <t>365 dias/años</t>
  </si>
  <si>
    <t>k=</t>
  </si>
  <si>
    <t>articulos/ diarios</t>
  </si>
  <si>
    <t>k2=</t>
  </si>
  <si>
    <t>articulos/anuales</t>
  </si>
  <si>
    <t>Cp=</t>
  </si>
  <si>
    <t>dolares</t>
  </si>
  <si>
    <t>P=</t>
  </si>
  <si>
    <t>Ca=</t>
  </si>
  <si>
    <t>anual</t>
  </si>
  <si>
    <t>Q =</t>
  </si>
  <si>
    <t xml:space="preserve">Q* = </t>
  </si>
  <si>
    <t>2) Nivel de inventario maximo</t>
  </si>
  <si>
    <t>Parte Sup</t>
  </si>
  <si>
    <t>Imax</t>
  </si>
  <si>
    <t>Demanda</t>
  </si>
  <si>
    <t>D=</t>
  </si>
  <si>
    <t>equipos</t>
  </si>
  <si>
    <t>Desviacion estandar</t>
  </si>
  <si>
    <t>σ</t>
  </si>
  <si>
    <t>Nivel de servcicio</t>
  </si>
  <si>
    <t>100-7</t>
  </si>
  <si>
    <t>a) Valor adecuado de Z</t>
  </si>
  <si>
    <t>Z=</t>
  </si>
  <si>
    <t>R// El valor adecuado de Z según la tabla es de 1,48</t>
  </si>
  <si>
    <t>b) ¿Cuánto de inventario de seguridad debe de mantener el hospital?</t>
  </si>
  <si>
    <t>B = Z*σ</t>
  </si>
  <si>
    <t>B=1,48*15</t>
  </si>
  <si>
    <t>R// De inventario seguro deberan tener 22,2 unidades</t>
  </si>
  <si>
    <t>c) ¿Qué punto de reorden debe usarse?</t>
  </si>
  <si>
    <t>R=450+1,48*22,2</t>
  </si>
  <si>
    <t>R// Se debe usar un punto de reorden de 472,2 equipos</t>
  </si>
  <si>
    <t>D</t>
  </si>
  <si>
    <t>Unidades</t>
  </si>
  <si>
    <t>L</t>
  </si>
  <si>
    <t>Dias</t>
  </si>
  <si>
    <t>o</t>
  </si>
  <si>
    <t>Nivel de Servicio</t>
  </si>
  <si>
    <t>10% probabilidad de faltante</t>
  </si>
  <si>
    <t>Z</t>
  </si>
  <si>
    <t>Demanda durante tiempo de entrega</t>
  </si>
  <si>
    <t>DxL</t>
  </si>
  <si>
    <t>Desviacion estandar en tiempo de entrega</t>
  </si>
  <si>
    <t>o x Raiz(L)</t>
  </si>
  <si>
    <t>Inventario de Seguridad</t>
  </si>
  <si>
    <t>B</t>
  </si>
  <si>
    <t>Z*o</t>
  </si>
  <si>
    <t>Punto de Reorden</t>
  </si>
  <si>
    <t>Variables</t>
  </si>
  <si>
    <t>Demanda promedio</t>
  </si>
  <si>
    <t>μ</t>
  </si>
  <si>
    <t>u</t>
  </si>
  <si>
    <t>Nivel de servicio</t>
  </si>
  <si>
    <t>Curva Normal</t>
  </si>
  <si>
    <t>R</t>
  </si>
  <si>
    <t>R//</t>
  </si>
  <si>
    <t xml:space="preserve">El punto de reorden para un nivel de servicio del 90% es de </t>
  </si>
  <si>
    <t>unidades</t>
  </si>
  <si>
    <r>
      <rPr>
        <b/>
        <sz val="11"/>
        <color theme="0"/>
        <rFont val="Arial"/>
        <family val="2"/>
      </rPr>
      <t xml:space="preserve">1) Cantidad económica de producción	</t>
    </r>
    <r>
      <rPr>
        <sz val="10"/>
        <color theme="0"/>
        <rFont val="Arial"/>
        <family val="2"/>
      </rPr>
      <t xml:space="preserve">		</t>
    </r>
  </si>
  <si>
    <t xml:space="preserve"> R// Poseen un nivel maximo de inventario de 65.57 unidades</t>
  </si>
  <si>
    <t>R\\  La cantidad ecónomica de produccion es de 111.32 muñecas.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</si>
</sst>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0"/>
      <color rgb="FF000000"/>
      <name val="Arial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theme="1"/>
      <name val="Calibri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1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1"/>
      <color theme="0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theme="1"/>
        <bgColor rgb="FFFFFF00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00FF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93C47D"/>
      </patternFill>
    </fill>
    <fill>
      <patternFill patternType="solid">
        <fgColor rgb="FF92D050"/>
        <bgColor rgb="FFB6D7A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/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7" fillId="0" borderId="0" xfId="0" applyFont="1"/>
    <xf numFmtId="164" fontId="4" fillId="0" borderId="0" xfId="0" applyNumberFormat="1" applyFont="1"/>
    <xf numFmtId="0" fontId="9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right"/>
    </xf>
    <xf numFmtId="10" fontId="9" fillId="0" borderId="0" xfId="0" applyNumberFormat="1" applyFont="1" applyAlignment="1">
      <alignment horizontal="right"/>
    </xf>
    <xf numFmtId="0" fontId="12" fillId="4" borderId="0" xfId="0" applyFont="1" applyFill="1"/>
    <xf numFmtId="2" fontId="6" fillId="0" borderId="0" xfId="0" applyNumberFormat="1" applyFont="1" applyAlignment="1">
      <alignment horizontal="center"/>
    </xf>
    <xf numFmtId="2" fontId="4" fillId="0" borderId="0" xfId="0" applyNumberFormat="1" applyFont="1"/>
    <xf numFmtId="0" fontId="7" fillId="5" borderId="0" xfId="0" applyFont="1" applyFill="1"/>
    <xf numFmtId="0" fontId="4" fillId="5" borderId="0" xfId="0" applyFont="1" applyFill="1"/>
    <xf numFmtId="0" fontId="7" fillId="8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164" fontId="7" fillId="6" borderId="0" xfId="0" applyNumberFormat="1" applyFont="1" applyFill="1"/>
    <xf numFmtId="0" fontId="7" fillId="6" borderId="0" xfId="0" applyFont="1" applyFill="1"/>
    <xf numFmtId="0" fontId="7" fillId="7" borderId="0" xfId="0" applyFont="1" applyFill="1"/>
    <xf numFmtId="0" fontId="8" fillId="5" borderId="0" xfId="0" applyFont="1" applyFill="1" applyAlignment="1">
      <alignment horizontal="right"/>
    </xf>
    <xf numFmtId="0" fontId="8" fillId="5" borderId="0" xfId="0" applyFont="1" applyFill="1"/>
    <xf numFmtId="0" fontId="12" fillId="3" borderId="0" xfId="0" applyFont="1" applyFill="1" applyAlignment="1">
      <alignment horizontal="center"/>
    </xf>
    <xf numFmtId="0" fontId="12" fillId="4" borderId="0" xfId="0" applyFont="1" applyFill="1"/>
    <xf numFmtId="0" fontId="1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0" xfId="0" applyFill="1"/>
    <xf numFmtId="0" fontId="9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248400" cy="1847850"/>
    <xdr:pic>
      <xdr:nvPicPr>
        <xdr:cNvPr id="2" name="image3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790575</xdr:colOff>
      <xdr:row>24</xdr:row>
      <xdr:rowOff>57150</xdr:rowOff>
    </xdr:from>
    <xdr:ext cx="2028825" cy="1047750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676275</xdr:colOff>
      <xdr:row>34</xdr:row>
      <xdr:rowOff>47625</xdr:rowOff>
    </xdr:from>
    <xdr:ext cx="2143125" cy="962025"/>
    <xdr:pic>
      <xdr:nvPicPr>
        <xdr:cNvPr id="4" name="image2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943600" cy="1362075"/>
    <xdr:pic>
      <xdr:nvPicPr>
        <xdr:cNvPr id="2" name="image6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24</xdr:row>
      <xdr:rowOff>9525</xdr:rowOff>
    </xdr:from>
    <xdr:ext cx="1390650" cy="361950"/>
    <xdr:pic>
      <xdr:nvPicPr>
        <xdr:cNvPr id="3" name="image4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258050" cy="1266825"/>
    <xdr:pic>
      <xdr:nvPicPr>
        <xdr:cNvPr id="2" name="image7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5848350" cy="1162050"/>
    <xdr:pic>
      <xdr:nvPicPr>
        <xdr:cNvPr id="2" name="image5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10</xdr:row>
      <xdr:rowOff>0</xdr:rowOff>
    </xdr:from>
    <xdr:ext cx="1628775" cy="419100"/>
    <xdr:pic>
      <xdr:nvPicPr>
        <xdr:cNvPr id="3" name="image4.png" title="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2:H39"/>
  <sheetViews>
    <sheetView tabSelected="1" topLeftCell="A17" zoomScale="145" zoomScaleNormal="145" workbookViewId="0">
      <selection activeCell="D30" sqref="D30"/>
    </sheetView>
  </sheetViews>
  <sheetFormatPr baseColWidth="10" defaultColWidth="12.5703125" defaultRowHeight="15.75" customHeight="1" x14ac:dyDescent="0.2"/>
  <cols>
    <col min="1" max="1" width="13.42578125" customWidth="1"/>
    <col min="2" max="2" width="11.5703125" customWidth="1"/>
    <col min="3" max="3" width="19.85546875" customWidth="1"/>
    <col min="4" max="4" width="12.7109375" customWidth="1"/>
    <col min="5" max="5" width="16.42578125" customWidth="1"/>
  </cols>
  <sheetData>
    <row r="12" spans="1:4" ht="15.75" customHeight="1" x14ac:dyDescent="0.25">
      <c r="A12" s="1" t="s">
        <v>0</v>
      </c>
    </row>
    <row r="13" spans="1:4" ht="14.25" x14ac:dyDescent="0.2">
      <c r="A13" s="2"/>
    </row>
    <row r="14" spans="1:4" ht="15.75" customHeight="1" x14ac:dyDescent="0.25">
      <c r="A14" s="1" t="s">
        <v>1</v>
      </c>
      <c r="B14" s="2">
        <v>30000</v>
      </c>
      <c r="C14" s="2" t="s">
        <v>2</v>
      </c>
      <c r="D14" s="2" t="s">
        <v>3</v>
      </c>
    </row>
    <row r="15" spans="1:4" ht="15.75" customHeight="1" x14ac:dyDescent="0.25">
      <c r="A15" s="1" t="s">
        <v>4</v>
      </c>
      <c r="B15" s="2">
        <v>200</v>
      </c>
      <c r="C15" s="2" t="s">
        <v>5</v>
      </c>
      <c r="D15" s="3"/>
    </row>
    <row r="16" spans="1:4" ht="15.75" customHeight="1" x14ac:dyDescent="0.25">
      <c r="A16" s="1" t="s">
        <v>6</v>
      </c>
      <c r="B16" s="2">
        <f>B15*365</f>
        <v>73000</v>
      </c>
      <c r="C16" s="2" t="s">
        <v>7</v>
      </c>
      <c r="D16" s="3"/>
    </row>
    <row r="17" spans="1:8" ht="15.75" customHeight="1" x14ac:dyDescent="0.25">
      <c r="A17" s="1" t="s">
        <v>8</v>
      </c>
      <c r="B17" s="2">
        <v>365</v>
      </c>
      <c r="C17" s="2" t="s">
        <v>9</v>
      </c>
      <c r="D17" s="3"/>
    </row>
    <row r="18" spans="1:8" ht="15.75" customHeight="1" x14ac:dyDescent="0.25">
      <c r="A18" s="1" t="s">
        <v>10</v>
      </c>
      <c r="B18" s="2">
        <v>15000</v>
      </c>
      <c r="C18" s="2" t="s">
        <v>9</v>
      </c>
      <c r="D18" s="3"/>
    </row>
    <row r="19" spans="1:8" ht="15.75" customHeight="1" x14ac:dyDescent="0.25">
      <c r="A19" s="1" t="s">
        <v>11</v>
      </c>
      <c r="B19" s="2">
        <f>B18*0.2</f>
        <v>3000</v>
      </c>
      <c r="C19" s="2" t="s">
        <v>12</v>
      </c>
      <c r="D19" s="3"/>
    </row>
    <row r="23" spans="1:8" ht="15.75" customHeight="1" x14ac:dyDescent="0.25">
      <c r="A23" s="32" t="s">
        <v>61</v>
      </c>
      <c r="B23" s="33"/>
      <c r="C23" s="33"/>
      <c r="D23" s="33"/>
      <c r="E23" s="33"/>
    </row>
    <row r="25" spans="1:8" ht="15.75" customHeight="1" x14ac:dyDescent="0.25">
      <c r="D25" s="4" t="s">
        <v>13</v>
      </c>
      <c r="E25" s="21">
        <f>(2*B14*B17)/(B19*(1-(B14/B16)))</f>
        <v>12393.023255813954</v>
      </c>
    </row>
    <row r="26" spans="1:8" ht="15.75" customHeight="1" x14ac:dyDescent="0.25">
      <c r="C26" s="5"/>
      <c r="D26" s="4" t="s">
        <v>14</v>
      </c>
      <c r="E26" s="21">
        <f>SQRT(E25)</f>
        <v>111.32395634280141</v>
      </c>
    </row>
    <row r="29" spans="1:8" ht="15.75" customHeight="1" x14ac:dyDescent="0.25">
      <c r="D29" s="35" t="s">
        <v>63</v>
      </c>
      <c r="E29" s="36"/>
      <c r="F29" s="36"/>
      <c r="G29" s="36"/>
      <c r="H29" s="36"/>
    </row>
    <row r="32" spans="1:8" ht="15.75" customHeight="1" x14ac:dyDescent="0.25">
      <c r="A32" s="34" t="s">
        <v>15</v>
      </c>
      <c r="B32" s="33"/>
      <c r="C32" s="33"/>
      <c r="D32" s="33"/>
      <c r="E32" s="33"/>
    </row>
    <row r="35" spans="4:8" ht="15.75" customHeight="1" x14ac:dyDescent="0.25">
      <c r="D35" s="1" t="s">
        <v>16</v>
      </c>
      <c r="E35" s="5">
        <f>(2*B14*B17*(1-(B14/B16)))</f>
        <v>12900000</v>
      </c>
    </row>
    <row r="36" spans="4:8" ht="15.75" customHeight="1" x14ac:dyDescent="0.25">
      <c r="D36" s="1" t="s">
        <v>17</v>
      </c>
      <c r="E36" s="22">
        <f>(SQRT(E35/B19))</f>
        <v>65.574385243020004</v>
      </c>
    </row>
    <row r="39" spans="4:8" ht="15" x14ac:dyDescent="0.25">
      <c r="D39" s="35" t="s">
        <v>62</v>
      </c>
      <c r="E39" s="36"/>
      <c r="F39" s="36"/>
      <c r="G39" s="36"/>
      <c r="H39" s="36"/>
    </row>
  </sheetData>
  <mergeCells count="4">
    <mergeCell ref="A23:E23"/>
    <mergeCell ref="A32:E32"/>
    <mergeCell ref="D29:H29"/>
    <mergeCell ref="D39:H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9:E27"/>
  <sheetViews>
    <sheetView workbookViewId="0">
      <selection activeCell="F12" sqref="F12"/>
    </sheetView>
  </sheetViews>
  <sheetFormatPr baseColWidth="10" defaultColWidth="12.5703125" defaultRowHeight="15.75" customHeight="1" x14ac:dyDescent="0.2"/>
  <cols>
    <col min="3" max="3" width="13.5703125" customWidth="1"/>
  </cols>
  <sheetData>
    <row r="9" spans="1:4" ht="12.75" x14ac:dyDescent="0.2">
      <c r="A9" s="6" t="s">
        <v>18</v>
      </c>
      <c r="B9" s="7" t="s">
        <v>19</v>
      </c>
      <c r="C9" s="7">
        <v>450</v>
      </c>
      <c r="D9" s="7" t="s">
        <v>20</v>
      </c>
    </row>
    <row r="10" spans="1:4" ht="37.5" customHeight="1" x14ac:dyDescent="0.2">
      <c r="A10" s="8" t="s">
        <v>21</v>
      </c>
      <c r="B10" s="9" t="s">
        <v>22</v>
      </c>
      <c r="C10" s="7">
        <v>15</v>
      </c>
      <c r="D10" s="7" t="s">
        <v>20</v>
      </c>
    </row>
    <row r="11" spans="1:4" ht="24.75" customHeight="1" x14ac:dyDescent="0.2">
      <c r="A11" s="10" t="s">
        <v>23</v>
      </c>
      <c r="B11" s="7" t="s">
        <v>24</v>
      </c>
      <c r="C11" s="11">
        <v>0.93</v>
      </c>
      <c r="D11" s="7"/>
    </row>
    <row r="13" spans="1:4" ht="12.75" x14ac:dyDescent="0.2">
      <c r="A13" s="20" t="s">
        <v>25</v>
      </c>
      <c r="B13" s="20"/>
    </row>
    <row r="15" spans="1:4" ht="12.75" x14ac:dyDescent="0.2">
      <c r="A15" s="12" t="s">
        <v>26</v>
      </c>
      <c r="B15" s="25">
        <v>1.48</v>
      </c>
    </row>
    <row r="16" spans="1:4" ht="12.75" x14ac:dyDescent="0.2">
      <c r="A16" s="23" t="s">
        <v>27</v>
      </c>
      <c r="B16" s="24"/>
      <c r="C16" s="24"/>
      <c r="D16" s="24"/>
    </row>
    <row r="18" spans="1:5" ht="12.75" x14ac:dyDescent="0.2">
      <c r="A18" s="20" t="s">
        <v>28</v>
      </c>
      <c r="B18" s="20"/>
      <c r="C18" s="20"/>
      <c r="D18" s="20"/>
      <c r="E18" s="20"/>
    </row>
    <row r="20" spans="1:5" ht="12.75" x14ac:dyDescent="0.2">
      <c r="A20" s="12" t="s">
        <v>29</v>
      </c>
      <c r="B20" s="12" t="s">
        <v>30</v>
      </c>
      <c r="C20" s="25">
        <f>B15*C10</f>
        <v>22.2</v>
      </c>
    </row>
    <row r="21" spans="1:5" ht="12.75" x14ac:dyDescent="0.2">
      <c r="A21" s="23" t="s">
        <v>31</v>
      </c>
      <c r="B21" s="24"/>
      <c r="C21" s="24"/>
      <c r="D21" s="24"/>
    </row>
    <row r="23" spans="1:5" ht="12.75" x14ac:dyDescent="0.2">
      <c r="A23" s="20" t="s">
        <v>32</v>
      </c>
      <c r="B23" s="20"/>
      <c r="C23" s="20"/>
    </row>
    <row r="25" spans="1:5" ht="12.75" x14ac:dyDescent="0.2">
      <c r="C25" s="5" t="s">
        <v>33</v>
      </c>
      <c r="D25" s="26">
        <f>C9+B15*C10</f>
        <v>472.2</v>
      </c>
    </row>
    <row r="27" spans="1:5" ht="12.75" x14ac:dyDescent="0.2">
      <c r="A27" s="23" t="s">
        <v>34</v>
      </c>
      <c r="B27" s="24"/>
      <c r="C27" s="24"/>
      <c r="D27" s="2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9:D30"/>
  <sheetViews>
    <sheetView workbookViewId="0">
      <selection activeCell="E28" sqref="E28"/>
    </sheetView>
  </sheetViews>
  <sheetFormatPr baseColWidth="10" defaultColWidth="12.5703125" defaultRowHeight="15.75" customHeight="1" x14ac:dyDescent="0.2"/>
  <cols>
    <col min="1" max="1" width="15.5703125" customWidth="1"/>
    <col min="3" max="3" width="28" customWidth="1"/>
  </cols>
  <sheetData>
    <row r="9" spans="1:3" x14ac:dyDescent="0.2">
      <c r="A9" s="12" t="s">
        <v>35</v>
      </c>
      <c r="B9" s="12">
        <v>15</v>
      </c>
      <c r="C9" s="12" t="s">
        <v>36</v>
      </c>
    </row>
    <row r="10" spans="1:3" x14ac:dyDescent="0.2">
      <c r="A10" s="12" t="s">
        <v>37</v>
      </c>
      <c r="B10" s="12">
        <v>2</v>
      </c>
      <c r="C10" s="12" t="s">
        <v>38</v>
      </c>
    </row>
    <row r="11" spans="1:3" x14ac:dyDescent="0.2">
      <c r="A11" s="12" t="s">
        <v>39</v>
      </c>
      <c r="B11" s="12">
        <v>5</v>
      </c>
      <c r="C11" s="12" t="s">
        <v>36</v>
      </c>
    </row>
    <row r="12" spans="1:3" x14ac:dyDescent="0.2">
      <c r="A12" s="12" t="s">
        <v>40</v>
      </c>
      <c r="B12" s="13">
        <v>0.9</v>
      </c>
      <c r="C12" s="12" t="s">
        <v>41</v>
      </c>
    </row>
    <row r="13" spans="1:3" x14ac:dyDescent="0.2">
      <c r="A13" s="12" t="s">
        <v>42</v>
      </c>
      <c r="B13" s="12">
        <v>1.28</v>
      </c>
      <c r="C13" s="12"/>
    </row>
    <row r="16" spans="1:3" x14ac:dyDescent="0.2">
      <c r="A16" s="14" t="s">
        <v>43</v>
      </c>
    </row>
    <row r="18" spans="1:4" x14ac:dyDescent="0.2">
      <c r="A18" s="5" t="s">
        <v>44</v>
      </c>
      <c r="B18" s="5">
        <f>B9*B10</f>
        <v>30</v>
      </c>
    </row>
    <row r="20" spans="1:4" x14ac:dyDescent="0.2">
      <c r="A20" s="14" t="s">
        <v>45</v>
      </c>
    </row>
    <row r="22" spans="1:4" x14ac:dyDescent="0.2">
      <c r="A22" s="5" t="s">
        <v>46</v>
      </c>
      <c r="B22" s="15">
        <f>B11*SQRT(B10)</f>
        <v>7.0710678118654755</v>
      </c>
    </row>
    <row r="24" spans="1:4" x14ac:dyDescent="0.2">
      <c r="A24" s="14" t="s">
        <v>47</v>
      </c>
    </row>
    <row r="26" spans="1:4" x14ac:dyDescent="0.2">
      <c r="A26" s="5" t="s">
        <v>48</v>
      </c>
      <c r="B26" s="5" t="s">
        <v>49</v>
      </c>
      <c r="C26" s="27">
        <f>B13*B22</f>
        <v>9.0509667991878082</v>
      </c>
      <c r="D26" s="29" t="s">
        <v>36</v>
      </c>
    </row>
    <row r="28" spans="1:4" x14ac:dyDescent="0.2">
      <c r="A28" s="14" t="s">
        <v>50</v>
      </c>
    </row>
    <row r="30" spans="1:4" x14ac:dyDescent="0.2">
      <c r="A30" s="27">
        <f>B18+C26</f>
        <v>39.050966799187805</v>
      </c>
      <c r="B30" s="28" t="s">
        <v>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0:H25"/>
  <sheetViews>
    <sheetView zoomScale="115" zoomScaleNormal="115" workbookViewId="0">
      <selection activeCell="F19" sqref="F19"/>
    </sheetView>
  </sheetViews>
  <sheetFormatPr baseColWidth="10" defaultColWidth="12.5703125" defaultRowHeight="15.75" customHeight="1" x14ac:dyDescent="0.2"/>
  <sheetData>
    <row r="10" spans="1:4" x14ac:dyDescent="0.2">
      <c r="A10" s="16"/>
      <c r="B10" s="17"/>
      <c r="C10" s="18"/>
      <c r="D10" s="17"/>
    </row>
    <row r="11" spans="1:4" x14ac:dyDescent="0.2">
      <c r="A11" s="16"/>
      <c r="B11" s="17"/>
      <c r="C11" s="18"/>
      <c r="D11" s="17"/>
    </row>
    <row r="12" spans="1:4" x14ac:dyDescent="0.2">
      <c r="A12" s="37" t="s">
        <v>51</v>
      </c>
      <c r="B12" s="38"/>
      <c r="C12" s="38"/>
      <c r="D12" s="38"/>
    </row>
    <row r="13" spans="1:4" x14ac:dyDescent="0.2">
      <c r="A13" s="16" t="s">
        <v>52</v>
      </c>
      <c r="B13" s="17" t="s">
        <v>53</v>
      </c>
      <c r="C13" s="18">
        <v>200</v>
      </c>
      <c r="D13" s="17" t="s">
        <v>54</v>
      </c>
    </row>
    <row r="14" spans="1:4" x14ac:dyDescent="0.2">
      <c r="A14" s="16" t="s">
        <v>21</v>
      </c>
      <c r="B14" s="17" t="s">
        <v>22</v>
      </c>
      <c r="C14" s="18">
        <v>25</v>
      </c>
      <c r="D14" s="17" t="s">
        <v>54</v>
      </c>
    </row>
    <row r="15" spans="1:4" x14ac:dyDescent="0.2">
      <c r="A15" s="16" t="s">
        <v>55</v>
      </c>
      <c r="B15" s="17"/>
      <c r="C15" s="19">
        <v>0.9</v>
      </c>
      <c r="D15" s="17"/>
    </row>
    <row r="16" spans="1:4" x14ac:dyDescent="0.2">
      <c r="A16" s="16" t="s">
        <v>56</v>
      </c>
      <c r="B16" s="17" t="s">
        <v>42</v>
      </c>
      <c r="C16" s="18">
        <v>1.28</v>
      </c>
      <c r="D16" s="17"/>
    </row>
    <row r="17" spans="1:8" x14ac:dyDescent="0.2">
      <c r="A17" s="17"/>
      <c r="B17" s="17"/>
      <c r="C17" s="17"/>
      <c r="D17" s="17"/>
    </row>
    <row r="18" spans="1:8" x14ac:dyDescent="0.2">
      <c r="A18" s="17"/>
      <c r="B18" s="17"/>
      <c r="C18" s="17"/>
      <c r="D18" s="17"/>
    </row>
    <row r="19" spans="1:8" x14ac:dyDescent="0.2">
      <c r="A19" s="17"/>
      <c r="B19" s="17"/>
      <c r="C19" s="18"/>
      <c r="D19" s="17"/>
    </row>
    <row r="20" spans="1:8" x14ac:dyDescent="0.2">
      <c r="A20" s="17"/>
      <c r="B20" s="17"/>
      <c r="C20" s="17"/>
      <c r="D20" s="17"/>
    </row>
    <row r="21" spans="1:8" x14ac:dyDescent="0.2">
      <c r="A21" s="17"/>
      <c r="B21" s="17" t="s">
        <v>57</v>
      </c>
      <c r="C21" s="18">
        <f>C13+C16*C14</f>
        <v>232</v>
      </c>
      <c r="D21" s="17"/>
    </row>
    <row r="22" spans="1:8" x14ac:dyDescent="0.2">
      <c r="A22" s="17"/>
      <c r="B22" s="17"/>
      <c r="C22" s="17"/>
      <c r="D22" s="17"/>
    </row>
    <row r="23" spans="1:8" x14ac:dyDescent="0.2">
      <c r="A23" s="17"/>
      <c r="B23" s="17"/>
      <c r="C23" s="18"/>
      <c r="D23" s="17"/>
    </row>
    <row r="24" spans="1:8" x14ac:dyDescent="0.2">
      <c r="A24" s="17"/>
      <c r="B24" s="30" t="s">
        <v>58</v>
      </c>
      <c r="C24" s="31" t="s">
        <v>59</v>
      </c>
      <c r="D24" s="31"/>
      <c r="E24" s="23"/>
      <c r="F24" s="23"/>
      <c r="G24" s="23">
        <f>C21</f>
        <v>232</v>
      </c>
      <c r="H24" s="23" t="s">
        <v>60</v>
      </c>
    </row>
    <row r="25" spans="1:8" x14ac:dyDescent="0.2">
      <c r="A25" s="17"/>
      <c r="B25" s="17"/>
      <c r="C25" s="18"/>
      <c r="D25" s="17"/>
    </row>
  </sheetData>
  <mergeCells count="1">
    <mergeCell ref="A12:D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E1</vt:lpstr>
      <vt:lpstr>E2</vt:lpstr>
      <vt:lpstr>E3</vt:lpstr>
      <vt:lpstr>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 Marroquín</cp:lastModifiedBy>
  <dcterms:created xsi:type="dcterms:W3CDTF">2024-12-23T15:15:30Z</dcterms:created>
  <dcterms:modified xsi:type="dcterms:W3CDTF">2024-12-23T15:41:46Z</dcterms:modified>
</cp:coreProperties>
</file>